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49\Desktop\"/>
    </mc:Choice>
  </mc:AlternateContent>
  <xr:revisionPtr revIDLastSave="0" documentId="13_ncr:1_{239BB27F-CD80-4F28-9A97-53EA1F091EFB}" xr6:coauthVersionLast="47" xr6:coauthVersionMax="47" xr10:uidLastSave="{00000000-0000-0000-0000-000000000000}"/>
  <bookViews>
    <workbookView xWindow="-98" yWindow="-98" windowWidth="19396" windowHeight="11596" firstSheet="7" activeTab="8" xr2:uid="{00000000-000D-0000-FFFF-FFFF00000000}"/>
  </bookViews>
  <sheets>
    <sheet name="ID-1INF ( Economic stability)" sheetId="1" r:id="rId1"/>
    <sheet name="ID-2GDP(per)" sheetId="2" r:id="rId2"/>
    <sheet name="DE-1FDI(%GDP)" sheetId="3" r:id="rId3"/>
    <sheet name="Trade O (ID-3)(Total Trade%GDP " sheetId="4" r:id="rId4"/>
    <sheet name="Sheet1" sheetId="20" r:id="rId5"/>
    <sheet name="ID-4Market Size(POP) " sheetId="11" r:id="rId6"/>
    <sheet name="ID-Infrastructure (EC)" sheetId="14" r:id="rId7"/>
    <sheet name="Sheet2" sheetId="21" r:id="rId8"/>
    <sheet name="Sheet" sheetId="19" r:id="rId9"/>
  </sheets>
  <definedNames>
    <definedName name="_xlnm._FilterDatabase" localSheetId="8" hidden="1">Sheet!$A$2:$M$6409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91" i="19" l="1"/>
  <c r="F5290" i="19"/>
  <c r="F6" i="19"/>
  <c r="M2627" i="19"/>
  <c r="M2628" i="19"/>
  <c r="M2629" i="19"/>
  <c r="M2630" i="19"/>
  <c r="M2631" i="19"/>
  <c r="M2632" i="19"/>
  <c r="M2633" i="19"/>
  <c r="M2634" i="19"/>
  <c r="M2635" i="19"/>
  <c r="M2636" i="19"/>
  <c r="M2637" i="19"/>
  <c r="M2638" i="19"/>
  <c r="M2639" i="19"/>
  <c r="M2640" i="19"/>
  <c r="M2641" i="19"/>
  <c r="M2642" i="19"/>
  <c r="M2643" i="19"/>
  <c r="M2644" i="19"/>
  <c r="M2645" i="19"/>
  <c r="M2646" i="19"/>
  <c r="M2647" i="19"/>
  <c r="M2648" i="19"/>
  <c r="M2649" i="19"/>
  <c r="M2650" i="19"/>
  <c r="M2651" i="19"/>
  <c r="M2652" i="19"/>
  <c r="M2653" i="19"/>
  <c r="M2654" i="19"/>
  <c r="M2655" i="19"/>
  <c r="M2656" i="19"/>
  <c r="M2657" i="19"/>
  <c r="M2658" i="19"/>
  <c r="M2659" i="19"/>
  <c r="M2660" i="19"/>
  <c r="M2661" i="19"/>
  <c r="M2662" i="19"/>
  <c r="M2663" i="19"/>
  <c r="M2664" i="19"/>
  <c r="M2665" i="19"/>
  <c r="M2666" i="19"/>
  <c r="M2667" i="19"/>
  <c r="M2668" i="19"/>
  <c r="M2626" i="19"/>
  <c r="M2491" i="19"/>
  <c r="M2492" i="19"/>
  <c r="M2493" i="19"/>
  <c r="M2494" i="19" s="1"/>
  <c r="M2490" i="19"/>
  <c r="F5764" i="19"/>
  <c r="F5763" i="19"/>
  <c r="F5161" i="19"/>
  <c r="F5162" i="19" s="1"/>
  <c r="I5145" i="19"/>
  <c r="I5144" i="19"/>
  <c r="I5137" i="19"/>
  <c r="I5136" i="19"/>
  <c r="I5135" i="19"/>
  <c r="I5134" i="19"/>
  <c r="I5130" i="19"/>
  <c r="F3613" i="19"/>
  <c r="F3614" i="19" s="1"/>
  <c r="F5129" i="19"/>
  <c r="F5128" i="19" s="1"/>
  <c r="F5127" i="19" s="1"/>
  <c r="F5126" i="19" s="1"/>
  <c r="F5125" i="19" s="1"/>
  <c r="F5124" i="19" s="1"/>
  <c r="F5123" i="19" s="1"/>
  <c r="F5122" i="19" s="1"/>
  <c r="F5121" i="19" s="1"/>
  <c r="F5120" i="19" s="1"/>
  <c r="F5118" i="19"/>
  <c r="F5119" i="19" s="1"/>
  <c r="F5086" i="19"/>
  <c r="F5085" i="19" s="1"/>
  <c r="F5084" i="19" s="1"/>
  <c r="F5083" i="19" s="1"/>
  <c r="F5082" i="19" s="1"/>
  <c r="F5081" i="19" s="1"/>
  <c r="F5080" i="19" s="1"/>
  <c r="F5079" i="19" s="1"/>
  <c r="F5078" i="19" s="1"/>
  <c r="F5077" i="19" s="1"/>
  <c r="F5075" i="19"/>
  <c r="F5076" i="19" s="1"/>
  <c r="F5043" i="19"/>
  <c r="F5042" i="19" s="1"/>
  <c r="F5041" i="19" s="1"/>
  <c r="F5040" i="19" s="1"/>
  <c r="F5039" i="19" s="1"/>
  <c r="F5038" i="19" s="1"/>
  <c r="F5037" i="19" s="1"/>
  <c r="F5036" i="19" s="1"/>
  <c r="F5035" i="19" s="1"/>
  <c r="F5034" i="19" s="1"/>
  <c r="M2218" i="19"/>
  <c r="M2217" i="19"/>
  <c r="M2216" i="19"/>
  <c r="M2228" i="19"/>
  <c r="M2227" i="19"/>
  <c r="M2226" i="19"/>
  <c r="I2926" i="19"/>
  <c r="F3669" i="19"/>
  <c r="F3668" i="19" s="1"/>
  <c r="F3667" i="19" s="1"/>
  <c r="F3666" i="19" s="1"/>
  <c r="F3665" i="19" s="1"/>
  <c r="F3664" i="19" s="1"/>
  <c r="F3663" i="19" s="1"/>
  <c r="F3662" i="19" s="1"/>
  <c r="F3661" i="19" s="1"/>
  <c r="F3660" i="19" s="1"/>
  <c r="F3659" i="19" s="1"/>
  <c r="F3658" i="19" s="1"/>
  <c r="F5731" i="19"/>
  <c r="F5730" i="19" s="1"/>
  <c r="F5729" i="19" s="1"/>
  <c r="F5728" i="19" s="1"/>
  <c r="F5727" i="19" s="1"/>
  <c r="F5726" i="19" s="1"/>
  <c r="F5725" i="19" s="1"/>
  <c r="F5724" i="19" s="1"/>
  <c r="F5723" i="19" s="1"/>
  <c r="F5722" i="19" s="1"/>
  <c r="F5258" i="19"/>
  <c r="F5257" i="19" s="1"/>
  <c r="F5256" i="19" s="1"/>
  <c r="F5255" i="19" s="1"/>
  <c r="F5254" i="19" s="1"/>
  <c r="F5253" i="19" s="1"/>
  <c r="F5252" i="19" s="1"/>
  <c r="F5251" i="19" s="1"/>
  <c r="F5250" i="19" s="1"/>
  <c r="F5249" i="19" s="1"/>
  <c r="F5204" i="19"/>
  <c r="F5205" i="19" s="1"/>
  <c r="F5172" i="19"/>
  <c r="F5171" i="19" s="1"/>
  <c r="F5170" i="19" s="1"/>
  <c r="F5169" i="19" s="1"/>
  <c r="F5168" i="19" s="1"/>
  <c r="F5167" i="19" s="1"/>
  <c r="F5166" i="19" s="1"/>
  <c r="F5165" i="19" s="1"/>
  <c r="F5164" i="19" s="1"/>
  <c r="F5163" i="19" s="1"/>
  <c r="F4430" i="19"/>
  <c r="F4431" i="19" s="1"/>
  <c r="F4398" i="19"/>
  <c r="F4397" i="19" s="1"/>
  <c r="F4396" i="19" s="1"/>
  <c r="F4395" i="19" s="1"/>
  <c r="F4394" i="19" s="1"/>
  <c r="F4393" i="19" s="1"/>
  <c r="F4392" i="19" s="1"/>
  <c r="F4391" i="19" s="1"/>
  <c r="F4390" i="19" s="1"/>
  <c r="F4389" i="19" s="1"/>
  <c r="F4344" i="19"/>
  <c r="F4345" i="19" s="1"/>
  <c r="F4346" i="19" s="1"/>
  <c r="F4312" i="19"/>
  <c r="F4311" i="19" s="1"/>
  <c r="F4310" i="19" s="1"/>
  <c r="F4309" i="19" s="1"/>
  <c r="F4308" i="19" s="1"/>
  <c r="F4307" i="19" s="1"/>
  <c r="F4306" i="19" s="1"/>
  <c r="F4305" i="19" s="1"/>
  <c r="F4304" i="19" s="1"/>
  <c r="F4303" i="19" s="1"/>
  <c r="F3656" i="19"/>
  <c r="F3657" i="19" s="1"/>
  <c r="F3624" i="19"/>
  <c r="F3623" i="19" s="1"/>
  <c r="F3622" i="19" s="1"/>
  <c r="F3621" i="19" s="1"/>
  <c r="F3620" i="19" s="1"/>
  <c r="F3619" i="19" s="1"/>
  <c r="F3618" i="19" s="1"/>
  <c r="F3617" i="19" s="1"/>
  <c r="F3616" i="19" s="1"/>
  <c r="F3615" i="19" s="1"/>
  <c r="F5720" i="19"/>
  <c r="F5721" i="19" s="1"/>
  <c r="F5688" i="19"/>
  <c r="F5687" i="19" s="1"/>
  <c r="F5686" i="19" s="1"/>
  <c r="F5685" i="19" s="1"/>
  <c r="F5684" i="19" s="1"/>
  <c r="F5683" i="19" s="1"/>
  <c r="F5682" i="19" s="1"/>
  <c r="F5681" i="19" s="1"/>
  <c r="F5680" i="19" s="1"/>
  <c r="F5679" i="19" s="1"/>
  <c r="F5333" i="19"/>
  <c r="F5334" i="19" s="1"/>
  <c r="F5301" i="19"/>
  <c r="F5300" i="19" s="1"/>
  <c r="F5299" i="19" s="1"/>
  <c r="F5298" i="19" s="1"/>
  <c r="F5297" i="19" s="1"/>
  <c r="F5296" i="19" s="1"/>
  <c r="F5295" i="19" s="1"/>
  <c r="F5294" i="19" s="1"/>
  <c r="F5293" i="19" s="1"/>
  <c r="F5292" i="19" s="1"/>
  <c r="F5247" i="19"/>
  <c r="F5248" i="19" s="1"/>
  <c r="F5215" i="19"/>
  <c r="F5214" i="19" s="1"/>
  <c r="F5213" i="19" s="1"/>
  <c r="F5212" i="19" s="1"/>
  <c r="F5211" i="19" s="1"/>
  <c r="F5210" i="19" s="1"/>
  <c r="F5209" i="19" s="1"/>
  <c r="F5208" i="19" s="1"/>
  <c r="F5207" i="19" s="1"/>
  <c r="F5206" i="19" s="1"/>
  <c r="F5032" i="19"/>
  <c r="F5033" i="19" s="1"/>
  <c r="F5000" i="19"/>
  <c r="F4999" i="19" s="1"/>
  <c r="F4998" i="19" s="1"/>
  <c r="F4997" i="19" s="1"/>
  <c r="F4996" i="19" s="1"/>
  <c r="F4995" i="19" s="1"/>
  <c r="F4994" i="19" s="1"/>
  <c r="F4993" i="19" s="1"/>
  <c r="F4992" i="19" s="1"/>
  <c r="F4991" i="19" s="1"/>
  <c r="I6039" i="19"/>
  <c r="J1438" i="19"/>
  <c r="F4362" i="19"/>
  <c r="F4276" i="19"/>
  <c r="F1481" i="19"/>
  <c r="I6038" i="19"/>
  <c r="J1437" i="19"/>
  <c r="F4361" i="19"/>
  <c r="F4275" i="19"/>
  <c r="F1480" i="19"/>
  <c r="F4360" i="19"/>
  <c r="F4274" i="19"/>
  <c r="F1479" i="19"/>
  <c r="J1436" i="19"/>
  <c r="I6037" i="19"/>
  <c r="I6036" i="19"/>
  <c r="J1435" i="19"/>
  <c r="F4359" i="19"/>
  <c r="F4273" i="19"/>
  <c r="F1478" i="19"/>
  <c r="I6035" i="19"/>
  <c r="F4358" i="19"/>
  <c r="F4272" i="19"/>
  <c r="F1477" i="19"/>
  <c r="J1434" i="19"/>
  <c r="F4357" i="19"/>
  <c r="F4271" i="19"/>
  <c r="F1476" i="19"/>
  <c r="I6034" i="19"/>
  <c r="F1475" i="19"/>
  <c r="F4270" i="19"/>
  <c r="F4356" i="19" s="1"/>
  <c r="I1465" i="19"/>
  <c r="F958" i="19"/>
  <c r="F957" i="19" s="1"/>
  <c r="F956" i="19" s="1"/>
  <c r="F955" i="19" s="1"/>
  <c r="F954" i="19" s="1"/>
  <c r="F953" i="19" s="1"/>
  <c r="F952" i="19" s="1"/>
  <c r="F951" i="19" s="1"/>
  <c r="F950" i="19" s="1"/>
  <c r="F949" i="19" s="1"/>
  <c r="F947" i="19"/>
  <c r="F948" i="19" s="1"/>
  <c r="F904" i="19"/>
  <c r="F905" i="19" s="1"/>
  <c r="F872" i="19"/>
  <c r="F871" i="19" s="1"/>
  <c r="F870" i="19" s="1"/>
  <c r="F869" i="19" s="1"/>
  <c r="F868" i="19" s="1"/>
  <c r="F867" i="19" s="1"/>
  <c r="F866" i="19" s="1"/>
  <c r="F865" i="19" s="1"/>
  <c r="F864" i="19" s="1"/>
  <c r="F863" i="19" s="1"/>
  <c r="F861" i="19"/>
  <c r="F862" i="19" s="1"/>
  <c r="F818" i="19"/>
  <c r="F819" i="19" s="1"/>
  <c r="F829" i="19"/>
  <c r="F828" i="19" s="1"/>
  <c r="F827" i="19" s="1"/>
  <c r="F826" i="19" s="1"/>
  <c r="F825" i="19" s="1"/>
  <c r="F824" i="19" s="1"/>
  <c r="F823" i="19" s="1"/>
  <c r="F822" i="19" s="1"/>
  <c r="F821" i="19" s="1"/>
  <c r="F820" i="19" s="1"/>
  <c r="F786" i="19"/>
  <c r="F785" i="19" s="1"/>
  <c r="F784" i="19" s="1"/>
  <c r="F783" i="19" s="1"/>
  <c r="F782" i="19" s="1"/>
  <c r="F781" i="19" s="1"/>
  <c r="F780" i="19" s="1"/>
  <c r="F779" i="19" s="1"/>
  <c r="F778" i="19" s="1"/>
  <c r="F777" i="19" s="1"/>
  <c r="F44" i="19"/>
  <c r="F45" i="19" s="1"/>
  <c r="F12" i="19"/>
  <c r="F11" i="19" s="1"/>
  <c r="F10" i="19" s="1"/>
  <c r="F9" i="19" s="1"/>
  <c r="F8" i="19" s="1"/>
  <c r="F7" i="19" s="1"/>
  <c r="F5" i="19" s="1"/>
  <c r="F4" i="19" s="1"/>
  <c r="F3" i="19" s="1"/>
  <c r="F1001" i="19"/>
  <c r="F1000" i="19" s="1"/>
  <c r="F999" i="19" s="1"/>
  <c r="F998" i="19" s="1"/>
  <c r="F997" i="19" s="1"/>
  <c r="F996" i="19" s="1"/>
  <c r="F995" i="19" s="1"/>
  <c r="F994" i="19" s="1"/>
  <c r="F993" i="19" s="1"/>
  <c r="F992" i="19" s="1"/>
  <c r="F990" i="19"/>
  <c r="F991" i="19" s="1"/>
  <c r="F6408" i="19"/>
  <c r="F6409" i="19" s="1"/>
  <c r="F6376" i="19"/>
  <c r="F6375" i="19" s="1"/>
  <c r="F6374" i="19" s="1"/>
  <c r="F6373" i="19" s="1"/>
  <c r="F6372" i="19" s="1"/>
  <c r="F6371" i="19" s="1"/>
  <c r="F6370" i="19" s="1"/>
  <c r="F6369" i="19" s="1"/>
  <c r="F6368" i="19" s="1"/>
  <c r="F6367" i="19" s="1"/>
  <c r="F6365" i="19"/>
  <c r="F6366" i="19" s="1"/>
  <c r="F6333" i="19"/>
  <c r="F6332" i="19" s="1"/>
  <c r="F6331" i="19" s="1"/>
  <c r="F6330" i="19" s="1"/>
  <c r="F6329" i="19" s="1"/>
  <c r="F6328" i="19" s="1"/>
  <c r="F6327" i="19" s="1"/>
  <c r="F6326" i="19" s="1"/>
  <c r="F6325" i="19" s="1"/>
  <c r="F6324" i="19" s="1"/>
  <c r="F6322" i="19"/>
  <c r="F6323" i="19" s="1"/>
  <c r="F6290" i="19"/>
  <c r="F6289" i="19" s="1"/>
  <c r="F6288" i="19" s="1"/>
  <c r="F6287" i="19" s="1"/>
  <c r="F6286" i="19" s="1"/>
  <c r="F6285" i="19" s="1"/>
  <c r="F6284" i="19" s="1"/>
  <c r="F6283" i="19" s="1"/>
  <c r="F6282" i="19" s="1"/>
  <c r="F6281" i="19" s="1"/>
  <c r="F6279" i="19"/>
  <c r="F6280" i="19" s="1"/>
  <c r="F6247" i="19"/>
  <c r="F6246" i="19" s="1"/>
  <c r="F6245" i="19" s="1"/>
  <c r="F6244" i="19" s="1"/>
  <c r="F6243" i="19" s="1"/>
  <c r="F6242" i="19" s="1"/>
  <c r="F6241" i="19" s="1"/>
  <c r="F6240" i="19" s="1"/>
  <c r="F6239" i="19" s="1"/>
  <c r="F6238" i="19" s="1"/>
  <c r="F6236" i="19"/>
  <c r="F6237" i="19" s="1"/>
  <c r="F6204" i="19"/>
  <c r="F6203" i="19" s="1"/>
  <c r="F6202" i="19" s="1"/>
  <c r="F6201" i="19" s="1"/>
  <c r="F6200" i="19" s="1"/>
  <c r="F6199" i="19" s="1"/>
  <c r="F6198" i="19" s="1"/>
  <c r="F6197" i="19" s="1"/>
  <c r="F6196" i="19" s="1"/>
  <c r="F6195" i="19" s="1"/>
  <c r="F6193" i="19"/>
  <c r="F6194" i="19" s="1"/>
  <c r="F6161" i="19"/>
  <c r="F6160" i="19" s="1"/>
  <c r="F6159" i="19" s="1"/>
  <c r="F6158" i="19" s="1"/>
  <c r="F6157" i="19" s="1"/>
  <c r="F6156" i="19" s="1"/>
  <c r="F6155" i="19" s="1"/>
  <c r="F6154" i="19" s="1"/>
  <c r="F6153" i="19" s="1"/>
  <c r="F6152" i="19" s="1"/>
  <c r="F6150" i="19"/>
  <c r="F6151" i="19" s="1"/>
  <c r="F6118" i="19"/>
  <c r="F6117" i="19" s="1"/>
  <c r="F6116" i="19" s="1"/>
  <c r="F6115" i="19" s="1"/>
  <c r="F6114" i="19" s="1"/>
  <c r="F6113" i="19" s="1"/>
  <c r="F6112" i="19" s="1"/>
  <c r="F6111" i="19" s="1"/>
  <c r="F6110" i="19" s="1"/>
  <c r="F6109" i="19" s="1"/>
  <c r="F6107" i="19"/>
  <c r="F6108" i="19" s="1"/>
  <c r="F6075" i="19"/>
  <c r="F6074" i="19" s="1"/>
  <c r="F6073" i="19" s="1"/>
  <c r="F6072" i="19" s="1"/>
  <c r="F6071" i="19" s="1"/>
  <c r="F6070" i="19" s="1"/>
  <c r="F6069" i="19" s="1"/>
  <c r="F6068" i="19" s="1"/>
  <c r="F6067" i="19" s="1"/>
  <c r="F6066" i="19" s="1"/>
  <c r="M6058" i="19"/>
  <c r="M6059" i="19" s="1"/>
  <c r="M6060" i="19" s="1"/>
  <c r="K6064" i="19"/>
  <c r="K6065" i="19" s="1"/>
  <c r="F6064" i="19"/>
  <c r="F6065" i="19" s="1"/>
  <c r="K6043" i="19"/>
  <c r="K6042" i="19" s="1"/>
  <c r="K6041" i="19" s="1"/>
  <c r="K6040" i="19" s="1"/>
  <c r="K6039" i="19" s="1"/>
  <c r="K6038" i="19" s="1"/>
  <c r="K6037" i="19" s="1"/>
  <c r="K6036" i="19" s="1"/>
  <c r="K6035" i="19" s="1"/>
  <c r="K6034" i="19" s="1"/>
  <c r="K6033" i="19" s="1"/>
  <c r="K6032" i="19" s="1"/>
  <c r="K6031" i="19" s="1"/>
  <c r="K6030" i="19" s="1"/>
  <c r="K6029" i="19" s="1"/>
  <c r="K6028" i="19" s="1"/>
  <c r="K6027" i="19" s="1"/>
  <c r="K6026" i="19" s="1"/>
  <c r="K6025" i="19" s="1"/>
  <c r="K6024" i="19" s="1"/>
  <c r="K6023" i="19" s="1"/>
  <c r="F6032" i="19"/>
  <c r="F6031" i="19" s="1"/>
  <c r="F6030" i="19" s="1"/>
  <c r="F6029" i="19" s="1"/>
  <c r="F6028" i="19" s="1"/>
  <c r="F6027" i="19" s="1"/>
  <c r="F6026" i="19" s="1"/>
  <c r="F6025" i="19" s="1"/>
  <c r="F6024" i="19" s="1"/>
  <c r="F6023" i="19" s="1"/>
  <c r="F6021" i="19"/>
  <c r="F6022" i="19" s="1"/>
  <c r="F5989" i="19"/>
  <c r="F5988" i="19" s="1"/>
  <c r="F5987" i="19" s="1"/>
  <c r="F5986" i="19" s="1"/>
  <c r="F5985" i="19" s="1"/>
  <c r="F5984" i="19" s="1"/>
  <c r="F5983" i="19" s="1"/>
  <c r="F5982" i="19" s="1"/>
  <c r="F5981" i="19" s="1"/>
  <c r="F5980" i="19" s="1"/>
  <c r="F5978" i="19"/>
  <c r="F5979" i="19" s="1"/>
  <c r="F5946" i="19"/>
  <c r="F5945" i="19" s="1"/>
  <c r="F5944" i="19" s="1"/>
  <c r="F5943" i="19" s="1"/>
  <c r="F5942" i="19" s="1"/>
  <c r="F5941" i="19" s="1"/>
  <c r="F5940" i="19" s="1"/>
  <c r="F5939" i="19" s="1"/>
  <c r="F5938" i="19" s="1"/>
  <c r="F5937" i="19" s="1"/>
  <c r="F5935" i="19"/>
  <c r="F5936" i="19" s="1"/>
  <c r="F5903" i="19"/>
  <c r="F5902" i="19" s="1"/>
  <c r="F5901" i="19" s="1"/>
  <c r="F5900" i="19" s="1"/>
  <c r="F5899" i="19" s="1"/>
  <c r="F5898" i="19" s="1"/>
  <c r="F5897" i="19" s="1"/>
  <c r="F5896" i="19" s="1"/>
  <c r="F5895" i="19" s="1"/>
  <c r="F5894" i="19" s="1"/>
  <c r="F5892" i="19"/>
  <c r="F5893" i="19" s="1"/>
  <c r="F5860" i="19"/>
  <c r="F5859" i="19" s="1"/>
  <c r="F5858" i="19" s="1"/>
  <c r="F5857" i="19" s="1"/>
  <c r="F5856" i="19" s="1"/>
  <c r="F5855" i="19" s="1"/>
  <c r="F5854" i="19" s="1"/>
  <c r="F5853" i="19" s="1"/>
  <c r="F5852" i="19" s="1"/>
  <c r="F5851" i="19" s="1"/>
  <c r="F5849" i="19"/>
  <c r="F5850" i="19" s="1"/>
  <c r="F5817" i="19"/>
  <c r="F5816" i="19" s="1"/>
  <c r="F5815" i="19" s="1"/>
  <c r="F5814" i="19" s="1"/>
  <c r="F5813" i="19" s="1"/>
  <c r="F5812" i="19" s="1"/>
  <c r="F5811" i="19" s="1"/>
  <c r="F5810" i="19" s="1"/>
  <c r="F5809" i="19" s="1"/>
  <c r="F5808" i="19" s="1"/>
  <c r="F5806" i="19"/>
  <c r="F5807" i="19" s="1"/>
  <c r="F5774" i="19"/>
  <c r="F5773" i="19" s="1"/>
  <c r="F5772" i="19" s="1"/>
  <c r="F5771" i="19" s="1"/>
  <c r="F5770" i="19" s="1"/>
  <c r="F5769" i="19" s="1"/>
  <c r="F5768" i="19" s="1"/>
  <c r="F5767" i="19" s="1"/>
  <c r="F5766" i="19" s="1"/>
  <c r="F5765" i="19" s="1"/>
  <c r="F5677" i="19"/>
  <c r="F5678" i="19" s="1"/>
  <c r="F5657" i="19"/>
  <c r="F5656" i="19" s="1"/>
  <c r="F5655" i="19" s="1"/>
  <c r="F5654" i="19" s="1"/>
  <c r="F5653" i="19" s="1"/>
  <c r="F5652" i="19" s="1"/>
  <c r="F5651" i="19" s="1"/>
  <c r="F5650" i="19" s="1"/>
  <c r="F5649" i="19" s="1"/>
  <c r="F5648" i="19" s="1"/>
  <c r="F5647" i="19" s="1"/>
  <c r="F5646" i="19" s="1"/>
  <c r="F5645" i="19" s="1"/>
  <c r="F5644" i="19" s="1"/>
  <c r="F5643" i="19" s="1"/>
  <c r="F5642" i="19" s="1"/>
  <c r="F5641" i="19" s="1"/>
  <c r="F5640" i="19" s="1"/>
  <c r="F5639" i="19" s="1"/>
  <c r="F5638" i="19" s="1"/>
  <c r="F5637" i="19" s="1"/>
  <c r="F5636" i="19" s="1"/>
  <c r="F5634" i="19"/>
  <c r="F5635" i="19" s="1"/>
  <c r="F5602" i="19"/>
  <c r="F5601" i="19" s="1"/>
  <c r="F5600" i="19" s="1"/>
  <c r="F5599" i="19" s="1"/>
  <c r="F5598" i="19" s="1"/>
  <c r="F5597" i="19" s="1"/>
  <c r="F5596" i="19" s="1"/>
  <c r="F5595" i="19" s="1"/>
  <c r="F5594" i="19" s="1"/>
  <c r="F5593" i="19" s="1"/>
  <c r="F5591" i="19"/>
  <c r="F5592" i="19" s="1"/>
  <c r="F5559" i="19"/>
  <c r="F5558" i="19" s="1"/>
  <c r="F5557" i="19" s="1"/>
  <c r="F5556" i="19" s="1"/>
  <c r="F5555" i="19" s="1"/>
  <c r="F5554" i="19" s="1"/>
  <c r="F5553" i="19" s="1"/>
  <c r="F5552" i="19" s="1"/>
  <c r="F5551" i="19" s="1"/>
  <c r="F5550" i="19" s="1"/>
  <c r="F5548" i="19"/>
  <c r="F5549" i="19" s="1"/>
  <c r="F5516" i="19"/>
  <c r="F5515" i="19" s="1"/>
  <c r="F5514" i="19" s="1"/>
  <c r="F5513" i="19" s="1"/>
  <c r="F5512" i="19" s="1"/>
  <c r="F5511" i="19" s="1"/>
  <c r="F5510" i="19" s="1"/>
  <c r="F5509" i="19" s="1"/>
  <c r="F5508" i="19" s="1"/>
  <c r="F5507" i="19" s="1"/>
  <c r="F5505" i="19"/>
  <c r="F5506" i="19" s="1"/>
  <c r="F5473" i="19"/>
  <c r="F5472" i="19" s="1"/>
  <c r="F5471" i="19" s="1"/>
  <c r="F5470" i="19" s="1"/>
  <c r="F5469" i="19" s="1"/>
  <c r="F5468" i="19" s="1"/>
  <c r="F5467" i="19" s="1"/>
  <c r="F5466" i="19" s="1"/>
  <c r="F5465" i="19" s="1"/>
  <c r="F5464" i="19" s="1"/>
  <c r="F5462" i="19"/>
  <c r="F5463" i="19" s="1"/>
  <c r="F5430" i="19"/>
  <c r="F5429" i="19" s="1"/>
  <c r="F5428" i="19" s="1"/>
  <c r="F5427" i="19" s="1"/>
  <c r="F5426" i="19" s="1"/>
  <c r="F5425" i="19" s="1"/>
  <c r="F5424" i="19" s="1"/>
  <c r="F5423" i="19" s="1"/>
  <c r="F5422" i="19" s="1"/>
  <c r="F5421" i="19" s="1"/>
  <c r="F5419" i="19"/>
  <c r="F5420" i="19" s="1"/>
  <c r="F5387" i="19"/>
  <c r="F5386" i="19" s="1"/>
  <c r="F5385" i="19" s="1"/>
  <c r="F5384" i="19" s="1"/>
  <c r="F5383" i="19" s="1"/>
  <c r="F5382" i="19" s="1"/>
  <c r="F5381" i="19" s="1"/>
  <c r="F5380" i="19" s="1"/>
  <c r="F5379" i="19" s="1"/>
  <c r="F5378" i="19" s="1"/>
  <c r="F5376" i="19"/>
  <c r="F5377" i="19" s="1"/>
  <c r="F5344" i="19"/>
  <c r="F5343" i="19" s="1"/>
  <c r="F5342" i="19" s="1"/>
  <c r="F5341" i="19" s="1"/>
  <c r="F5340" i="19" s="1"/>
  <c r="F5339" i="19" s="1"/>
  <c r="F5338" i="19" s="1"/>
  <c r="F5337" i="19" s="1"/>
  <c r="F5336" i="19" s="1"/>
  <c r="F5335" i="19" s="1"/>
  <c r="F4989" i="19"/>
  <c r="F4990" i="19" s="1"/>
  <c r="F4957" i="19"/>
  <c r="F4956" i="19" s="1"/>
  <c r="F4955" i="19" s="1"/>
  <c r="F4954" i="19" s="1"/>
  <c r="F4953" i="19" s="1"/>
  <c r="F4952" i="19" s="1"/>
  <c r="F4951" i="19" s="1"/>
  <c r="F4950" i="19" s="1"/>
  <c r="F4949" i="19" s="1"/>
  <c r="F4948" i="19" s="1"/>
  <c r="F4946" i="19"/>
  <c r="F4947" i="19" s="1"/>
  <c r="F4914" i="19"/>
  <c r="F4913" i="19" s="1"/>
  <c r="F4912" i="19" s="1"/>
  <c r="F4911" i="19" s="1"/>
  <c r="F4910" i="19" s="1"/>
  <c r="F4909" i="19" s="1"/>
  <c r="F4908" i="19" s="1"/>
  <c r="F4907" i="19" s="1"/>
  <c r="F4906" i="19" s="1"/>
  <c r="F4905" i="19" s="1"/>
  <c r="F4903" i="19"/>
  <c r="F4904" i="19" s="1"/>
  <c r="F4871" i="19"/>
  <c r="F4870" i="19" s="1"/>
  <c r="F4869" i="19" s="1"/>
  <c r="F4868" i="19" s="1"/>
  <c r="F4867" i="19" s="1"/>
  <c r="F4866" i="19" s="1"/>
  <c r="F4865" i="19" s="1"/>
  <c r="F4864" i="19" s="1"/>
  <c r="F4863" i="19" s="1"/>
  <c r="F4862" i="19" s="1"/>
  <c r="F4860" i="19"/>
  <c r="F4861" i="19" s="1"/>
  <c r="F4828" i="19"/>
  <c r="F4827" i="19" s="1"/>
  <c r="F4826" i="19" s="1"/>
  <c r="F4825" i="19" s="1"/>
  <c r="F4824" i="19" s="1"/>
  <c r="F4823" i="19" s="1"/>
  <c r="F4822" i="19" s="1"/>
  <c r="F4821" i="19" s="1"/>
  <c r="F4820" i="19" s="1"/>
  <c r="F4819" i="19" s="1"/>
  <c r="F4817" i="19"/>
  <c r="F4818" i="19" s="1"/>
  <c r="F4785" i="19"/>
  <c r="F4784" i="19" s="1"/>
  <c r="F4783" i="19" s="1"/>
  <c r="F4782" i="19" s="1"/>
  <c r="F4781" i="19" s="1"/>
  <c r="F4780" i="19" s="1"/>
  <c r="F4779" i="19" s="1"/>
  <c r="F4778" i="19" s="1"/>
  <c r="F4777" i="19" s="1"/>
  <c r="F4776" i="19" s="1"/>
  <c r="F4774" i="19"/>
  <c r="F4775" i="19" s="1"/>
  <c r="F4742" i="19"/>
  <c r="F4741" i="19" s="1"/>
  <c r="F4740" i="19" s="1"/>
  <c r="F4739" i="19" s="1"/>
  <c r="F4738" i="19" s="1"/>
  <c r="F4737" i="19" s="1"/>
  <c r="F4736" i="19" s="1"/>
  <c r="F4735" i="19" s="1"/>
  <c r="F4734" i="19" s="1"/>
  <c r="F4733" i="19" s="1"/>
  <c r="F4731" i="19"/>
  <c r="F4732" i="19" s="1"/>
  <c r="F4699" i="19"/>
  <c r="F4698" i="19" s="1"/>
  <c r="F4697" i="19" s="1"/>
  <c r="F4696" i="19" s="1"/>
  <c r="F4695" i="19" s="1"/>
  <c r="F4694" i="19" s="1"/>
  <c r="F4693" i="19" s="1"/>
  <c r="F4692" i="19" s="1"/>
  <c r="F4691" i="19" s="1"/>
  <c r="F4690" i="19" s="1"/>
  <c r="F4688" i="19"/>
  <c r="F4689" i="19" s="1"/>
  <c r="F4656" i="19"/>
  <c r="F4655" i="19" s="1"/>
  <c r="F4654" i="19" s="1"/>
  <c r="F4653" i="19" s="1"/>
  <c r="F4652" i="19" s="1"/>
  <c r="F4651" i="19" s="1"/>
  <c r="F4650" i="19" s="1"/>
  <c r="F4649" i="19" s="1"/>
  <c r="F4648" i="19" s="1"/>
  <c r="F4647" i="19" s="1"/>
  <c r="F4645" i="19"/>
  <c r="F4646" i="19" s="1"/>
  <c r="F4613" i="19"/>
  <c r="F4612" i="19" s="1"/>
  <c r="F4611" i="19" s="1"/>
  <c r="F4610" i="19" s="1"/>
  <c r="F4609" i="19" s="1"/>
  <c r="F4608" i="19" s="1"/>
  <c r="F4607" i="19" s="1"/>
  <c r="F4606" i="19" s="1"/>
  <c r="F4605" i="19" s="1"/>
  <c r="F4604" i="19" s="1"/>
  <c r="F4602" i="19"/>
  <c r="F4603" i="19" s="1"/>
  <c r="F4570" i="19"/>
  <c r="F4569" i="19" s="1"/>
  <c r="F4568" i="19" s="1"/>
  <c r="F4567" i="19" s="1"/>
  <c r="F4566" i="19" s="1"/>
  <c r="F4565" i="19" s="1"/>
  <c r="F4564" i="19" s="1"/>
  <c r="F4563" i="19" s="1"/>
  <c r="F4562" i="19" s="1"/>
  <c r="F4561" i="19" s="1"/>
  <c r="F4559" i="19"/>
  <c r="F4560" i="19" s="1"/>
  <c r="F4527" i="19"/>
  <c r="F4526" i="19" s="1"/>
  <c r="F4525" i="19" s="1"/>
  <c r="F4524" i="19" s="1"/>
  <c r="F4523" i="19" s="1"/>
  <c r="F4522" i="19" s="1"/>
  <c r="F4521" i="19" s="1"/>
  <c r="F4520" i="19" s="1"/>
  <c r="F4519" i="19" s="1"/>
  <c r="F4518" i="19" s="1"/>
  <c r="F4516" i="19"/>
  <c r="F4517" i="19" s="1"/>
  <c r="F4484" i="19"/>
  <c r="F4483" i="19" s="1"/>
  <c r="F4482" i="19" s="1"/>
  <c r="F4481" i="19" s="1"/>
  <c r="F4480" i="19" s="1"/>
  <c r="F4479" i="19" s="1"/>
  <c r="F4478" i="19" s="1"/>
  <c r="F4477" i="19" s="1"/>
  <c r="F4476" i="19" s="1"/>
  <c r="F4475" i="19" s="1"/>
  <c r="F4473" i="19"/>
  <c r="F4474" i="19" s="1"/>
  <c r="F4441" i="19"/>
  <c r="F4440" i="19" s="1"/>
  <c r="F4439" i="19" s="1"/>
  <c r="F4438" i="19" s="1"/>
  <c r="F4437" i="19" s="1"/>
  <c r="F4436" i="19" s="1"/>
  <c r="F4435" i="19" s="1"/>
  <c r="F4434" i="19" s="1"/>
  <c r="F4433" i="19" s="1"/>
  <c r="F4432" i="19" s="1"/>
  <c r="F4258" i="19"/>
  <c r="F4259" i="19" s="1"/>
  <c r="F4226" i="19"/>
  <c r="F4225" i="19" s="1"/>
  <c r="F4224" i="19" s="1"/>
  <c r="F4223" i="19" s="1"/>
  <c r="F4222" i="19" s="1"/>
  <c r="F4221" i="19" s="1"/>
  <c r="F4220" i="19" s="1"/>
  <c r="F4219" i="19" s="1"/>
  <c r="F4218" i="19" s="1"/>
  <c r="F4217" i="19" s="1"/>
  <c r="F4215" i="19"/>
  <c r="F4216" i="19" s="1"/>
  <c r="F4183" i="19"/>
  <c r="F4182" i="19" s="1"/>
  <c r="F4181" i="19" s="1"/>
  <c r="F4180" i="19" s="1"/>
  <c r="F4179" i="19" s="1"/>
  <c r="F4178" i="19" s="1"/>
  <c r="F4177" i="19" s="1"/>
  <c r="F4176" i="19" s="1"/>
  <c r="F4175" i="19" s="1"/>
  <c r="F4174" i="19" s="1"/>
  <c r="F4172" i="19"/>
  <c r="F4173" i="19" s="1"/>
  <c r="F4140" i="19"/>
  <c r="F4139" i="19" s="1"/>
  <c r="F4138" i="19" s="1"/>
  <c r="F4137" i="19" s="1"/>
  <c r="F4136" i="19" s="1"/>
  <c r="F4135" i="19" s="1"/>
  <c r="F4134" i="19" s="1"/>
  <c r="F4133" i="19" s="1"/>
  <c r="F4132" i="19" s="1"/>
  <c r="F4131" i="19" s="1"/>
  <c r="F4129" i="19"/>
  <c r="F4130" i="19" s="1"/>
  <c r="F4097" i="19"/>
  <c r="F4096" i="19" s="1"/>
  <c r="F4095" i="19" s="1"/>
  <c r="F4094" i="19" s="1"/>
  <c r="F4093" i="19" s="1"/>
  <c r="F4092" i="19" s="1"/>
  <c r="F4091" i="19" s="1"/>
  <c r="F4090" i="19" s="1"/>
  <c r="F4089" i="19" s="1"/>
  <c r="F4088" i="19" s="1"/>
  <c r="F4086" i="19"/>
  <c r="F4087" i="19" s="1"/>
  <c r="F4054" i="19"/>
  <c r="F4053" i="19" s="1"/>
  <c r="F4052" i="19" s="1"/>
  <c r="F4051" i="19" s="1"/>
  <c r="F4050" i="19" s="1"/>
  <c r="F4049" i="19" s="1"/>
  <c r="F4048" i="19" s="1"/>
  <c r="F4047" i="19" s="1"/>
  <c r="F4046" i="19" s="1"/>
  <c r="F4045" i="19" s="1"/>
  <c r="F4043" i="19"/>
  <c r="F4044" i="19" s="1"/>
  <c r="F4011" i="19"/>
  <c r="F4010" i="19" s="1"/>
  <c r="F4009" i="19" s="1"/>
  <c r="F4008" i="19" s="1"/>
  <c r="F4007" i="19" s="1"/>
  <c r="F4006" i="19" s="1"/>
  <c r="F4005" i="19" s="1"/>
  <c r="F4004" i="19" s="1"/>
  <c r="F4003" i="19" s="1"/>
  <c r="F4002" i="19" s="1"/>
  <c r="F4000" i="19"/>
  <c r="F4001" i="19" s="1"/>
  <c r="F3969" i="19"/>
  <c r="F3968" i="19" s="1"/>
  <c r="F3967" i="19" s="1"/>
  <c r="F3966" i="19" s="1"/>
  <c r="F3965" i="19" s="1"/>
  <c r="F3964" i="19" s="1"/>
  <c r="F3963" i="19" s="1"/>
  <c r="F3962" i="19" s="1"/>
  <c r="F3961" i="19" s="1"/>
  <c r="F3960" i="19" s="1"/>
  <c r="F3959" i="19" s="1"/>
  <c r="F3957" i="19"/>
  <c r="F3958" i="19" s="1"/>
  <c r="F3925" i="19"/>
  <c r="F3924" i="19" s="1"/>
  <c r="F3923" i="19" s="1"/>
  <c r="F3922" i="19" s="1"/>
  <c r="F3921" i="19" s="1"/>
  <c r="F3920" i="19" s="1"/>
  <c r="F3919" i="19" s="1"/>
  <c r="F3918" i="19" s="1"/>
  <c r="F3917" i="19" s="1"/>
  <c r="F3916" i="19" s="1"/>
  <c r="F3914" i="19"/>
  <c r="F3915" i="19" s="1"/>
  <c r="F3882" i="19"/>
  <c r="F3881" i="19" s="1"/>
  <c r="F3880" i="19" s="1"/>
  <c r="F3879" i="19" s="1"/>
  <c r="F3878" i="19" s="1"/>
  <c r="F3877" i="19" s="1"/>
  <c r="F3876" i="19" s="1"/>
  <c r="F3875" i="19" s="1"/>
  <c r="F3874" i="19" s="1"/>
  <c r="F3873" i="19" s="1"/>
  <c r="F3871" i="19"/>
  <c r="F3872" i="19" s="1"/>
  <c r="F3839" i="19"/>
  <c r="F3838" i="19" s="1"/>
  <c r="F3837" i="19" s="1"/>
  <c r="F3836" i="19" s="1"/>
  <c r="F3835" i="19" s="1"/>
  <c r="F3834" i="19" s="1"/>
  <c r="F3833" i="19" s="1"/>
  <c r="F3832" i="19" s="1"/>
  <c r="F3831" i="19" s="1"/>
  <c r="F3830" i="19" s="1"/>
  <c r="F3828" i="19"/>
  <c r="F3829" i="19" s="1"/>
  <c r="F3796" i="19"/>
  <c r="F3795" i="19" s="1"/>
  <c r="F3794" i="19" s="1"/>
  <c r="F3793" i="19" s="1"/>
  <c r="F3792" i="19" s="1"/>
  <c r="F3791" i="19" s="1"/>
  <c r="F3790" i="19" s="1"/>
  <c r="F3789" i="19" s="1"/>
  <c r="F3788" i="19" s="1"/>
  <c r="F3787" i="19" s="1"/>
  <c r="F3785" i="19"/>
  <c r="F3786" i="19" s="1"/>
  <c r="F3753" i="19"/>
  <c r="F3752" i="19" s="1"/>
  <c r="F3751" i="19" s="1"/>
  <c r="F3750" i="19" s="1"/>
  <c r="F3749" i="19" s="1"/>
  <c r="F3748" i="19" s="1"/>
  <c r="F3747" i="19" s="1"/>
  <c r="F3746" i="19" s="1"/>
  <c r="F3745" i="19" s="1"/>
  <c r="F3744" i="19" s="1"/>
  <c r="F3742" i="19"/>
  <c r="F3743" i="19" s="1"/>
  <c r="F3710" i="19"/>
  <c r="F3709" i="19" s="1"/>
  <c r="F3708" i="19" s="1"/>
  <c r="F3707" i="19" s="1"/>
  <c r="F3706" i="19" s="1"/>
  <c r="F3705" i="19" s="1"/>
  <c r="F3704" i="19" s="1"/>
  <c r="F3703" i="19" s="1"/>
  <c r="F3702" i="19" s="1"/>
  <c r="F3701" i="19" s="1"/>
  <c r="F3699" i="19"/>
  <c r="F3700" i="19" s="1"/>
  <c r="F3581" i="19"/>
  <c r="F3580" i="19" s="1"/>
  <c r="F3579" i="19" s="1"/>
  <c r="F3578" i="19" s="1"/>
  <c r="F3577" i="19" s="1"/>
  <c r="F3576" i="19" s="1"/>
  <c r="F3575" i="19" s="1"/>
  <c r="F3574" i="19" s="1"/>
  <c r="F3573" i="19" s="1"/>
  <c r="F3572" i="19" s="1"/>
  <c r="F3570" i="19"/>
  <c r="F3571" i="19" s="1"/>
  <c r="F3538" i="19"/>
  <c r="F3537" i="19" s="1"/>
  <c r="F3536" i="19" s="1"/>
  <c r="F3535" i="19" s="1"/>
  <c r="F3534" i="19" s="1"/>
  <c r="F3533" i="19" s="1"/>
  <c r="F3532" i="19" s="1"/>
  <c r="F3531" i="19" s="1"/>
  <c r="F3530" i="19" s="1"/>
  <c r="F3529" i="19" s="1"/>
  <c r="F3527" i="19"/>
  <c r="F3528" i="19" s="1"/>
  <c r="F3495" i="19"/>
  <c r="F3494" i="19" s="1"/>
  <c r="F3493" i="19" s="1"/>
  <c r="F3492" i="19" s="1"/>
  <c r="F3491" i="19" s="1"/>
  <c r="F3490" i="19" s="1"/>
  <c r="F3489" i="19" s="1"/>
  <c r="F3488" i="19" s="1"/>
  <c r="F3487" i="19" s="1"/>
  <c r="F3486" i="19" s="1"/>
  <c r="F3484" i="19"/>
  <c r="F3485" i="19" s="1"/>
  <c r="F3452" i="19"/>
  <c r="F3451" i="19" s="1"/>
  <c r="F3450" i="19" s="1"/>
  <c r="F3449" i="19" s="1"/>
  <c r="F3448" i="19" s="1"/>
  <c r="F3447" i="19" s="1"/>
  <c r="F3446" i="19" s="1"/>
  <c r="F3445" i="19" s="1"/>
  <c r="F3444" i="19" s="1"/>
  <c r="F3443" i="19" s="1"/>
  <c r="F3441" i="19"/>
  <c r="F3442" i="19" s="1"/>
  <c r="F3409" i="19"/>
  <c r="F3408" i="19" s="1"/>
  <c r="F3407" i="19" s="1"/>
  <c r="F3406" i="19" s="1"/>
  <c r="F3405" i="19" s="1"/>
  <c r="F3404" i="19" s="1"/>
  <c r="F3403" i="19" s="1"/>
  <c r="F3402" i="19" s="1"/>
  <c r="F3401" i="19" s="1"/>
  <c r="F3400" i="19" s="1"/>
  <c r="F3398" i="19"/>
  <c r="F3399" i="19" s="1"/>
  <c r="F3366" i="19"/>
  <c r="F3365" i="19" s="1"/>
  <c r="F3364" i="19" s="1"/>
  <c r="F3363" i="19" s="1"/>
  <c r="F3362" i="19" s="1"/>
  <c r="F3361" i="19" s="1"/>
  <c r="F3360" i="19" s="1"/>
  <c r="F3359" i="19" s="1"/>
  <c r="F3358" i="19" s="1"/>
  <c r="F3357" i="19" s="1"/>
  <c r="F3355" i="19"/>
  <c r="F3356" i="19" s="1"/>
  <c r="F3323" i="19"/>
  <c r="F3322" i="19" s="1"/>
  <c r="F3321" i="19" s="1"/>
  <c r="F3320" i="19" s="1"/>
  <c r="F3319" i="19" s="1"/>
  <c r="F3318" i="19" s="1"/>
  <c r="F3317" i="19" s="1"/>
  <c r="F3316" i="19" s="1"/>
  <c r="F3315" i="19" s="1"/>
  <c r="F3314" i="19" s="1"/>
  <c r="F3312" i="19"/>
  <c r="F3313" i="19" s="1"/>
  <c r="F3280" i="19"/>
  <c r="F3279" i="19" s="1"/>
  <c r="F3278" i="19" s="1"/>
  <c r="F3277" i="19" s="1"/>
  <c r="F3276" i="19" s="1"/>
  <c r="F3275" i="19" s="1"/>
  <c r="F3274" i="19" s="1"/>
  <c r="F3273" i="19" s="1"/>
  <c r="F3272" i="19" s="1"/>
  <c r="F3271" i="19" s="1"/>
  <c r="F3269" i="19"/>
  <c r="F3270" i="19" s="1"/>
  <c r="F3237" i="19"/>
  <c r="F3236" i="19" s="1"/>
  <c r="F3235" i="19" s="1"/>
  <c r="F3234" i="19" s="1"/>
  <c r="F3233" i="19" s="1"/>
  <c r="F3232" i="19" s="1"/>
  <c r="F3231" i="19" s="1"/>
  <c r="F3230" i="19" s="1"/>
  <c r="F3229" i="19" s="1"/>
  <c r="F3228" i="19" s="1"/>
  <c r="F3226" i="19"/>
  <c r="F3227" i="19" s="1"/>
  <c r="F3194" i="19"/>
  <c r="F3193" i="19" s="1"/>
  <c r="F3192" i="19" s="1"/>
  <c r="F3191" i="19" s="1"/>
  <c r="F3190" i="19" s="1"/>
  <c r="F3189" i="19" s="1"/>
  <c r="F3188" i="19" s="1"/>
  <c r="F3187" i="19" s="1"/>
  <c r="F3186" i="19" s="1"/>
  <c r="F3185" i="19" s="1"/>
  <c r="F3183" i="19"/>
  <c r="F3184" i="19" s="1"/>
  <c r="F3151" i="19"/>
  <c r="F3150" i="19" s="1"/>
  <c r="F3149" i="19" s="1"/>
  <c r="F3148" i="19" s="1"/>
  <c r="F3147" i="19" s="1"/>
  <c r="F3146" i="19" s="1"/>
  <c r="F3145" i="19" s="1"/>
  <c r="F3144" i="19" s="1"/>
  <c r="F3143" i="19" s="1"/>
  <c r="F3142" i="19" s="1"/>
  <c r="F3140" i="19"/>
  <c r="F3141" i="19" s="1"/>
  <c r="F3108" i="19"/>
  <c r="F3107" i="19" s="1"/>
  <c r="F3106" i="19" s="1"/>
  <c r="F3105" i="19" s="1"/>
  <c r="F3104" i="19" s="1"/>
  <c r="F3103" i="19" s="1"/>
  <c r="F3102" i="19" s="1"/>
  <c r="F3101" i="19" s="1"/>
  <c r="F3100" i="19" s="1"/>
  <c r="F3099" i="19" s="1"/>
  <c r="F3097" i="19"/>
  <c r="F3098" i="19" s="1"/>
  <c r="F3065" i="19"/>
  <c r="F3064" i="19" s="1"/>
  <c r="F3063" i="19" s="1"/>
  <c r="F3062" i="19" s="1"/>
  <c r="F3061" i="19" s="1"/>
  <c r="F3060" i="19" s="1"/>
  <c r="F3059" i="19" s="1"/>
  <c r="F3058" i="19" s="1"/>
  <c r="F3057" i="19" s="1"/>
  <c r="F3056" i="19" s="1"/>
  <c r="F3054" i="19"/>
  <c r="F3055" i="19" s="1"/>
  <c r="F3022" i="19"/>
  <c r="F3021" i="19" s="1"/>
  <c r="F3020" i="19" s="1"/>
  <c r="F3019" i="19" s="1"/>
  <c r="F3018" i="19" s="1"/>
  <c r="F3017" i="19" s="1"/>
  <c r="F3016" i="19" s="1"/>
  <c r="F3015" i="19" s="1"/>
  <c r="F3014" i="19" s="1"/>
  <c r="F3013" i="19" s="1"/>
  <c r="F3011" i="19"/>
  <c r="F3012" i="19" s="1"/>
  <c r="F2979" i="19"/>
  <c r="F2978" i="19" s="1"/>
  <c r="F2977" i="19" s="1"/>
  <c r="F2976" i="19" s="1"/>
  <c r="F2975" i="19" s="1"/>
  <c r="F2974" i="19" s="1"/>
  <c r="F2973" i="19" s="1"/>
  <c r="F2972" i="19" s="1"/>
  <c r="F2971" i="19" s="1"/>
  <c r="F2970" i="19" s="1"/>
  <c r="F2968" i="19"/>
  <c r="F2969" i="19" s="1"/>
  <c r="F2936" i="19"/>
  <c r="F2935" i="19" s="1"/>
  <c r="F2934" i="19" s="1"/>
  <c r="F2933" i="19" s="1"/>
  <c r="F2932" i="19" s="1"/>
  <c r="F2931" i="19" s="1"/>
  <c r="F2930" i="19" s="1"/>
  <c r="F2929" i="19" s="1"/>
  <c r="F2928" i="19" s="1"/>
  <c r="F2927" i="19" s="1"/>
  <c r="F2925" i="19"/>
  <c r="F2926" i="19" s="1"/>
  <c r="F2893" i="19"/>
  <c r="F2892" i="19" s="1"/>
  <c r="F2891" i="19" s="1"/>
  <c r="F2890" i="19" s="1"/>
  <c r="F2889" i="19" s="1"/>
  <c r="F2888" i="19" s="1"/>
  <c r="F2887" i="19" s="1"/>
  <c r="F2886" i="19" s="1"/>
  <c r="F2885" i="19" s="1"/>
  <c r="F2884" i="19" s="1"/>
  <c r="F2882" i="19"/>
  <c r="F2883" i="19" s="1"/>
  <c r="F2850" i="19"/>
  <c r="F2849" i="19" s="1"/>
  <c r="F2848" i="19" s="1"/>
  <c r="F2847" i="19" s="1"/>
  <c r="F2846" i="19" s="1"/>
  <c r="F2845" i="19" s="1"/>
  <c r="F2844" i="19" s="1"/>
  <c r="F2843" i="19" s="1"/>
  <c r="F2842" i="19" s="1"/>
  <c r="F2841" i="19" s="1"/>
  <c r="F2839" i="19"/>
  <c r="F2840" i="19" s="1"/>
  <c r="F2807" i="19"/>
  <c r="F2806" i="19" s="1"/>
  <c r="F2805" i="19" s="1"/>
  <c r="F2804" i="19" s="1"/>
  <c r="F2803" i="19" s="1"/>
  <c r="F2802" i="19" s="1"/>
  <c r="F2801" i="19" s="1"/>
  <c r="F2800" i="19" s="1"/>
  <c r="F2799" i="19" s="1"/>
  <c r="F2798" i="19" s="1"/>
  <c r="F2796" i="19"/>
  <c r="F2797" i="19" s="1"/>
  <c r="F2764" i="19"/>
  <c r="F2763" i="19" s="1"/>
  <c r="F2762" i="19" s="1"/>
  <c r="F2761" i="19" s="1"/>
  <c r="F2760" i="19" s="1"/>
  <c r="F2759" i="19" s="1"/>
  <c r="F2758" i="19" s="1"/>
  <c r="F2757" i="19" s="1"/>
  <c r="F2756" i="19" s="1"/>
  <c r="F2755" i="19" s="1"/>
  <c r="F2753" i="19"/>
  <c r="F2754" i="19" s="1"/>
  <c r="F2721" i="19"/>
  <c r="F2720" i="19" s="1"/>
  <c r="F2719" i="19" s="1"/>
  <c r="F2718" i="19" s="1"/>
  <c r="F2717" i="19" s="1"/>
  <c r="F2716" i="19" s="1"/>
  <c r="F2715" i="19" s="1"/>
  <c r="F2714" i="19" s="1"/>
  <c r="F2713" i="19" s="1"/>
  <c r="F2712" i="19" s="1"/>
  <c r="F2710" i="19"/>
  <c r="F2711" i="19" s="1"/>
  <c r="F2678" i="19"/>
  <c r="F2677" i="19" s="1"/>
  <c r="F2676" i="19" s="1"/>
  <c r="F2675" i="19" s="1"/>
  <c r="F2674" i="19" s="1"/>
  <c r="F2673" i="19" s="1"/>
  <c r="F2672" i="19" s="1"/>
  <c r="F2671" i="19" s="1"/>
  <c r="F2670" i="19" s="1"/>
  <c r="F2669" i="19" s="1"/>
  <c r="F2667" i="19"/>
  <c r="F2668" i="19" s="1"/>
  <c r="F2635" i="19"/>
  <c r="F2634" i="19" s="1"/>
  <c r="F2633" i="19" s="1"/>
  <c r="F2632" i="19" s="1"/>
  <c r="F2631" i="19" s="1"/>
  <c r="F2630" i="19" s="1"/>
  <c r="F2629" i="19" s="1"/>
  <c r="F2628" i="19" s="1"/>
  <c r="F2627" i="19" s="1"/>
  <c r="F2626" i="19" s="1"/>
  <c r="F2624" i="19"/>
  <c r="F2625" i="19" s="1"/>
  <c r="F2592" i="19"/>
  <c r="F2591" i="19" s="1"/>
  <c r="F2590" i="19" s="1"/>
  <c r="F2589" i="19" s="1"/>
  <c r="F2588" i="19" s="1"/>
  <c r="F2587" i="19" s="1"/>
  <c r="F2586" i="19" s="1"/>
  <c r="F2585" i="19" s="1"/>
  <c r="F2584" i="19" s="1"/>
  <c r="F2583" i="19" s="1"/>
  <c r="F2581" i="19"/>
  <c r="F2582" i="19" s="1"/>
  <c r="F2549" i="19"/>
  <c r="F2548" i="19" s="1"/>
  <c r="F2547" i="19" s="1"/>
  <c r="F2546" i="19" s="1"/>
  <c r="F2545" i="19" s="1"/>
  <c r="F2544" i="19" s="1"/>
  <c r="F2543" i="19" s="1"/>
  <c r="F2542" i="19" s="1"/>
  <c r="F2541" i="19" s="1"/>
  <c r="F2540" i="19" s="1"/>
  <c r="F2538" i="19"/>
  <c r="F2539" i="19" s="1"/>
  <c r="F2506" i="19"/>
  <c r="F2505" i="19" s="1"/>
  <c r="F2504" i="19" s="1"/>
  <c r="F2503" i="19" s="1"/>
  <c r="F2502" i="19" s="1"/>
  <c r="F2501" i="19" s="1"/>
  <c r="F2500" i="19" s="1"/>
  <c r="F2499" i="19" s="1"/>
  <c r="F2498" i="19" s="1"/>
  <c r="F2497" i="19" s="1"/>
  <c r="F2495" i="19"/>
  <c r="F2496" i="19" s="1"/>
  <c r="F2463" i="19"/>
  <c r="F2462" i="19" s="1"/>
  <c r="F2461" i="19" s="1"/>
  <c r="F2460" i="19" s="1"/>
  <c r="F2459" i="19" s="1"/>
  <c r="F2458" i="19" s="1"/>
  <c r="F2457" i="19" s="1"/>
  <c r="F2456" i="19" s="1"/>
  <c r="F2455" i="19" s="1"/>
  <c r="F2454" i="19" s="1"/>
  <c r="F2452" i="19"/>
  <c r="F2453" i="19" s="1"/>
  <c r="F2420" i="19"/>
  <c r="F2419" i="19" s="1"/>
  <c r="F2418" i="19" s="1"/>
  <c r="F2417" i="19" s="1"/>
  <c r="F2416" i="19" s="1"/>
  <c r="F2415" i="19" s="1"/>
  <c r="F2414" i="19" s="1"/>
  <c r="F2413" i="19" s="1"/>
  <c r="F2412" i="19" s="1"/>
  <c r="F2411" i="19" s="1"/>
  <c r="F2409" i="19"/>
  <c r="F2410" i="19" s="1"/>
  <c r="F2377" i="19"/>
  <c r="F2376" i="19" s="1"/>
  <c r="F2375" i="19" s="1"/>
  <c r="F2374" i="19" s="1"/>
  <c r="F2373" i="19" s="1"/>
  <c r="F2372" i="19" s="1"/>
  <c r="F2371" i="19" s="1"/>
  <c r="F2370" i="19" s="1"/>
  <c r="F2369" i="19" s="1"/>
  <c r="F2368" i="19" s="1"/>
  <c r="F2366" i="19"/>
  <c r="F2367" i="19" s="1"/>
  <c r="F2334" i="19"/>
  <c r="F2333" i="19" s="1"/>
  <c r="F2332" i="19" s="1"/>
  <c r="F2331" i="19" s="1"/>
  <c r="F2330" i="19" s="1"/>
  <c r="F2329" i="19" s="1"/>
  <c r="F2328" i="19" s="1"/>
  <c r="F2327" i="19" s="1"/>
  <c r="F2326" i="19" s="1"/>
  <c r="F2325" i="19" s="1"/>
  <c r="F2323" i="19"/>
  <c r="F2324" i="19" s="1"/>
  <c r="F2291" i="19"/>
  <c r="F2290" i="19" s="1"/>
  <c r="F2289" i="19" s="1"/>
  <c r="F2288" i="19" s="1"/>
  <c r="F2287" i="19" s="1"/>
  <c r="F2286" i="19" s="1"/>
  <c r="F2285" i="19" s="1"/>
  <c r="F2284" i="19" s="1"/>
  <c r="F2283" i="19" s="1"/>
  <c r="F2282" i="19" s="1"/>
  <c r="F2280" i="19"/>
  <c r="F2281" i="19" s="1"/>
  <c r="F2248" i="19"/>
  <c r="F2247" i="19" s="1"/>
  <c r="F2246" i="19" s="1"/>
  <c r="F2245" i="19" s="1"/>
  <c r="F2244" i="19" s="1"/>
  <c r="F2243" i="19" s="1"/>
  <c r="F2242" i="19" s="1"/>
  <c r="F2241" i="19" s="1"/>
  <c r="F2240" i="19" s="1"/>
  <c r="F2239" i="19" s="1"/>
  <c r="F2237" i="19"/>
  <c r="F2238" i="19" s="1"/>
  <c r="F2205" i="19"/>
  <c r="F2204" i="19" s="1"/>
  <c r="F2203" i="19" s="1"/>
  <c r="F2202" i="19" s="1"/>
  <c r="F2201" i="19" s="1"/>
  <c r="F2200" i="19" s="1"/>
  <c r="F2199" i="19" s="1"/>
  <c r="F2198" i="19" s="1"/>
  <c r="F2197" i="19" s="1"/>
  <c r="F2196" i="19" s="1"/>
  <c r="F2194" i="19"/>
  <c r="F2195" i="19" s="1"/>
  <c r="F2162" i="19"/>
  <c r="F2161" i="19" s="1"/>
  <c r="F2160" i="19" s="1"/>
  <c r="F2159" i="19" s="1"/>
  <c r="F2158" i="19" s="1"/>
  <c r="F2157" i="19" s="1"/>
  <c r="F2156" i="19" s="1"/>
  <c r="F2155" i="19" s="1"/>
  <c r="F2154" i="19" s="1"/>
  <c r="F2153" i="19" s="1"/>
  <c r="F2151" i="19"/>
  <c r="F2152" i="19" s="1"/>
  <c r="F2119" i="19"/>
  <c r="F2118" i="19" s="1"/>
  <c r="F2117" i="19" s="1"/>
  <c r="F2116" i="19" s="1"/>
  <c r="F2115" i="19" s="1"/>
  <c r="F2114" i="19" s="1"/>
  <c r="F2113" i="19" s="1"/>
  <c r="F2112" i="19" s="1"/>
  <c r="F2111" i="19" s="1"/>
  <c r="F2110" i="19" s="1"/>
  <c r="F2108" i="19"/>
  <c r="F2109" i="19" s="1"/>
  <c r="F2076" i="19"/>
  <c r="F2075" i="19" s="1"/>
  <c r="F2074" i="19" s="1"/>
  <c r="F2073" i="19" s="1"/>
  <c r="F2072" i="19" s="1"/>
  <c r="F2071" i="19" s="1"/>
  <c r="F2070" i="19" s="1"/>
  <c r="F2069" i="19" s="1"/>
  <c r="F2068" i="19" s="1"/>
  <c r="F2067" i="19" s="1"/>
  <c r="F2065" i="19"/>
  <c r="F2066" i="19" s="1"/>
  <c r="F2033" i="19"/>
  <c r="F2032" i="19" s="1"/>
  <c r="F2031" i="19" s="1"/>
  <c r="F2030" i="19" s="1"/>
  <c r="F2029" i="19" s="1"/>
  <c r="F2028" i="19" s="1"/>
  <c r="F2027" i="19" s="1"/>
  <c r="F2026" i="19" s="1"/>
  <c r="F2025" i="19" s="1"/>
  <c r="F2024" i="19" s="1"/>
  <c r="F2022" i="19"/>
  <c r="F2023" i="19" s="1"/>
  <c r="F1990" i="19"/>
  <c r="F1989" i="19" s="1"/>
  <c r="F1988" i="19" s="1"/>
  <c r="F1987" i="19" s="1"/>
  <c r="F1986" i="19" s="1"/>
  <c r="F1985" i="19" s="1"/>
  <c r="F1984" i="19" s="1"/>
  <c r="F1983" i="19" s="1"/>
  <c r="F1982" i="19" s="1"/>
  <c r="F1981" i="19" s="1"/>
  <c r="F1979" i="19"/>
  <c r="F1980" i="19" s="1"/>
  <c r="F1947" i="19"/>
  <c r="F1946" i="19" s="1"/>
  <c r="F1945" i="19" s="1"/>
  <c r="F1944" i="19" s="1"/>
  <c r="F1943" i="19" s="1"/>
  <c r="F1942" i="19" s="1"/>
  <c r="F1941" i="19" s="1"/>
  <c r="F1940" i="19" s="1"/>
  <c r="F1939" i="19" s="1"/>
  <c r="F1938" i="19" s="1"/>
  <c r="F1936" i="19"/>
  <c r="F1937" i="19" s="1"/>
  <c r="F1904" i="19"/>
  <c r="F1903" i="19" s="1"/>
  <c r="F1902" i="19" s="1"/>
  <c r="F1901" i="19" s="1"/>
  <c r="F1900" i="19" s="1"/>
  <c r="F1899" i="19" s="1"/>
  <c r="F1898" i="19" s="1"/>
  <c r="F1897" i="19" s="1"/>
  <c r="F1896" i="19" s="1"/>
  <c r="F1895" i="19" s="1"/>
  <c r="F1893" i="19"/>
  <c r="F1894" i="19" s="1"/>
  <c r="F1863" i="19"/>
  <c r="F1862" i="19" s="1"/>
  <c r="F1861" i="19" s="1"/>
  <c r="F1860" i="19" s="1"/>
  <c r="F1859" i="19" s="1"/>
  <c r="F1858" i="19" s="1"/>
  <c r="F1857" i="19" s="1"/>
  <c r="F1856" i="19" s="1"/>
  <c r="F1855" i="19" s="1"/>
  <c r="F1854" i="19" s="1"/>
  <c r="F1853" i="19" s="1"/>
  <c r="F1852" i="19" s="1"/>
  <c r="F1850" i="19"/>
  <c r="F1851" i="19" s="1"/>
  <c r="F1818" i="19"/>
  <c r="F1817" i="19" s="1"/>
  <c r="F1816" i="19" s="1"/>
  <c r="F1815" i="19" s="1"/>
  <c r="F1814" i="19" s="1"/>
  <c r="F1813" i="19" s="1"/>
  <c r="F1812" i="19" s="1"/>
  <c r="F1811" i="19" s="1"/>
  <c r="F1810" i="19" s="1"/>
  <c r="F1809" i="19" s="1"/>
  <c r="F1807" i="19"/>
  <c r="F1808" i="19" s="1"/>
  <c r="F1775" i="19"/>
  <c r="F1774" i="19" s="1"/>
  <c r="F1773" i="19" s="1"/>
  <c r="F1772" i="19" s="1"/>
  <c r="F1771" i="19" s="1"/>
  <c r="F1770" i="19" s="1"/>
  <c r="F1769" i="19" s="1"/>
  <c r="F1768" i="19" s="1"/>
  <c r="F1767" i="19" s="1"/>
  <c r="F1766" i="19" s="1"/>
  <c r="F1764" i="19"/>
  <c r="F1765" i="19" s="1"/>
  <c r="F1732" i="19"/>
  <c r="F1731" i="19" s="1"/>
  <c r="F1730" i="19" s="1"/>
  <c r="F1729" i="19" s="1"/>
  <c r="F1728" i="19" s="1"/>
  <c r="F1727" i="19" s="1"/>
  <c r="F1726" i="19" s="1"/>
  <c r="F1725" i="19" s="1"/>
  <c r="F1724" i="19" s="1"/>
  <c r="F1723" i="19" s="1"/>
  <c r="F1721" i="19"/>
  <c r="F1722" i="19" s="1"/>
  <c r="F1689" i="19"/>
  <c r="F1688" i="19" s="1"/>
  <c r="F1687" i="19" s="1"/>
  <c r="F1686" i="19" s="1"/>
  <c r="F1685" i="19" s="1"/>
  <c r="F1684" i="19" s="1"/>
  <c r="F1683" i="19" s="1"/>
  <c r="F1682" i="19" s="1"/>
  <c r="F1681" i="19" s="1"/>
  <c r="F1680" i="19" s="1"/>
  <c r="F1678" i="19"/>
  <c r="F1679" i="19" s="1"/>
  <c r="F1646" i="19"/>
  <c r="F1645" i="19" s="1"/>
  <c r="F1644" i="19" s="1"/>
  <c r="F1643" i="19" s="1"/>
  <c r="F1642" i="19" s="1"/>
  <c r="F1641" i="19" s="1"/>
  <c r="F1640" i="19" s="1"/>
  <c r="F1639" i="19" s="1"/>
  <c r="F1638" i="19" s="1"/>
  <c r="F1637" i="19" s="1"/>
  <c r="F1635" i="19"/>
  <c r="F1636" i="19" s="1"/>
  <c r="F1603" i="19"/>
  <c r="F1602" i="19" s="1"/>
  <c r="F1601" i="19" s="1"/>
  <c r="F1600" i="19" s="1"/>
  <c r="F1599" i="19" s="1"/>
  <c r="F1598" i="19" s="1"/>
  <c r="F1597" i="19" s="1"/>
  <c r="F1596" i="19" s="1"/>
  <c r="F1595" i="19" s="1"/>
  <c r="F1594" i="19" s="1"/>
  <c r="F1592" i="19"/>
  <c r="F1593" i="19" s="1"/>
  <c r="F1560" i="19"/>
  <c r="F1559" i="19" s="1"/>
  <c r="F1558" i="19" s="1"/>
  <c r="F1557" i="19" s="1"/>
  <c r="F1556" i="19" s="1"/>
  <c r="F1555" i="19" s="1"/>
  <c r="F1554" i="19" s="1"/>
  <c r="F1553" i="19" s="1"/>
  <c r="F1552" i="19" s="1"/>
  <c r="F1551" i="19" s="1"/>
  <c r="F1549" i="19"/>
  <c r="F1550" i="19" s="1"/>
  <c r="F1517" i="19"/>
  <c r="F1516" i="19" s="1"/>
  <c r="F1515" i="19" s="1"/>
  <c r="F1514" i="19" s="1"/>
  <c r="F1513" i="19" s="1"/>
  <c r="F1512" i="19" s="1"/>
  <c r="F1511" i="19" s="1"/>
  <c r="F1510" i="19" s="1"/>
  <c r="F1509" i="19" s="1"/>
  <c r="F1508" i="19" s="1"/>
  <c r="F1463" i="19"/>
  <c r="F1464" i="19" s="1"/>
  <c r="F1431" i="19"/>
  <c r="F1430" i="19" s="1"/>
  <c r="F1429" i="19" s="1"/>
  <c r="F1428" i="19" s="1"/>
  <c r="F1427" i="19" s="1"/>
  <c r="F1426" i="19" s="1"/>
  <c r="F1425" i="19" s="1"/>
  <c r="F1424" i="19" s="1"/>
  <c r="F1423" i="19" s="1"/>
  <c r="F1422" i="19" s="1"/>
  <c r="F1465" i="19" s="1"/>
  <c r="F1420" i="19"/>
  <c r="F1421" i="19" s="1"/>
  <c r="F1388" i="19"/>
  <c r="F1387" i="19" s="1"/>
  <c r="F1386" i="19" s="1"/>
  <c r="F1385" i="19" s="1"/>
  <c r="F1384" i="19" s="1"/>
  <c r="F1383" i="19" s="1"/>
  <c r="F1382" i="19" s="1"/>
  <c r="F1381" i="19" s="1"/>
  <c r="F1380" i="19" s="1"/>
  <c r="F1379" i="19" s="1"/>
  <c r="F1377" i="19"/>
  <c r="F1378" i="19" s="1"/>
  <c r="F1345" i="19"/>
  <c r="F1344" i="19" s="1"/>
  <c r="F1343" i="19" s="1"/>
  <c r="F1342" i="19" s="1"/>
  <c r="F1341" i="19" s="1"/>
  <c r="F1340" i="19" s="1"/>
  <c r="F1339" i="19" s="1"/>
  <c r="F1338" i="19" s="1"/>
  <c r="F1337" i="19" s="1"/>
  <c r="F1336" i="19" s="1"/>
  <c r="F1334" i="19"/>
  <c r="F1335" i="19" s="1"/>
  <c r="F1302" i="19"/>
  <c r="F1301" i="19" s="1"/>
  <c r="F1300" i="19" s="1"/>
  <c r="F1299" i="19" s="1"/>
  <c r="F1298" i="19" s="1"/>
  <c r="F1297" i="19" s="1"/>
  <c r="F1296" i="19" s="1"/>
  <c r="F1295" i="19" s="1"/>
  <c r="F1294" i="19" s="1"/>
  <c r="F1293" i="19" s="1"/>
  <c r="F1291" i="19"/>
  <c r="F1292" i="19" s="1"/>
  <c r="F1259" i="19"/>
  <c r="F1258" i="19" s="1"/>
  <c r="F1257" i="19" s="1"/>
  <c r="F1256" i="19" s="1"/>
  <c r="F1255" i="19" s="1"/>
  <c r="F1254" i="19" s="1"/>
  <c r="F1253" i="19" s="1"/>
  <c r="F1252" i="19" s="1"/>
  <c r="F1251" i="19" s="1"/>
  <c r="F1250" i="19" s="1"/>
  <c r="F1248" i="19"/>
  <c r="F1249" i="19" s="1"/>
  <c r="F1216" i="19"/>
  <c r="F1215" i="19" s="1"/>
  <c r="F1214" i="19" s="1"/>
  <c r="F1213" i="19" s="1"/>
  <c r="F1212" i="19" s="1"/>
  <c r="F1211" i="19" s="1"/>
  <c r="F1210" i="19" s="1"/>
  <c r="F1209" i="19" s="1"/>
  <c r="F1208" i="19" s="1"/>
  <c r="F1207" i="19" s="1"/>
  <c r="F1205" i="19"/>
  <c r="F1206" i="19" s="1"/>
  <c r="F1173" i="19"/>
  <c r="F1172" i="19" s="1"/>
  <c r="F1171" i="19" s="1"/>
  <c r="F1170" i="19" s="1"/>
  <c r="F1169" i="19" s="1"/>
  <c r="F1168" i="19" s="1"/>
  <c r="F1167" i="19" s="1"/>
  <c r="F1166" i="19" s="1"/>
  <c r="F1165" i="19" s="1"/>
  <c r="F1164" i="19" s="1"/>
  <c r="F1162" i="19"/>
  <c r="F1163" i="19" s="1"/>
  <c r="F1130" i="19"/>
  <c r="F1129" i="19" s="1"/>
  <c r="F1128" i="19" s="1"/>
  <c r="F1127" i="19" s="1"/>
  <c r="F1126" i="19" s="1"/>
  <c r="F1125" i="19" s="1"/>
  <c r="F1124" i="19" s="1"/>
  <c r="F1123" i="19" s="1"/>
  <c r="F1122" i="19" s="1"/>
  <c r="F1121" i="19" s="1"/>
  <c r="F1119" i="19"/>
  <c r="F1120" i="19" s="1"/>
  <c r="F1087" i="19"/>
  <c r="F1086" i="19" s="1"/>
  <c r="F1085" i="19" s="1"/>
  <c r="F1084" i="19" s="1"/>
  <c r="F1083" i="19" s="1"/>
  <c r="F1082" i="19" s="1"/>
  <c r="F1081" i="19" s="1"/>
  <c r="F1080" i="19" s="1"/>
  <c r="F1079" i="19" s="1"/>
  <c r="F1078" i="19" s="1"/>
  <c r="F1076" i="19"/>
  <c r="F1077" i="19" s="1"/>
  <c r="F1044" i="19"/>
  <c r="F1043" i="19" s="1"/>
  <c r="F1042" i="19" s="1"/>
  <c r="F1041" i="19" s="1"/>
  <c r="F1040" i="19" s="1"/>
  <c r="F1039" i="19" s="1"/>
  <c r="F1038" i="19" s="1"/>
  <c r="F1037" i="19" s="1"/>
  <c r="F1036" i="19" s="1"/>
  <c r="F1035" i="19" s="1"/>
  <c r="F1033" i="19"/>
  <c r="F1034" i="19" s="1"/>
  <c r="F915" i="19"/>
  <c r="F914" i="19" s="1"/>
  <c r="F913" i="19" s="1"/>
  <c r="F912" i="19" s="1"/>
  <c r="F911" i="19" s="1"/>
  <c r="F910" i="19" s="1"/>
  <c r="F909" i="19" s="1"/>
  <c r="F908" i="19" s="1"/>
  <c r="F907" i="19" s="1"/>
  <c r="F906" i="19" s="1"/>
  <c r="F732" i="19"/>
  <c r="F733" i="19" s="1"/>
  <c r="F700" i="19"/>
  <c r="F699" i="19" s="1"/>
  <c r="F698" i="19" s="1"/>
  <c r="F697" i="19" s="1"/>
  <c r="F696" i="19" s="1"/>
  <c r="F695" i="19" s="1"/>
  <c r="F694" i="19" s="1"/>
  <c r="F693" i="19" s="1"/>
  <c r="F692" i="19" s="1"/>
  <c r="F691" i="19" s="1"/>
  <c r="F689" i="19"/>
  <c r="F690" i="19" s="1"/>
  <c r="F657" i="19"/>
  <c r="F656" i="19" s="1"/>
  <c r="F655" i="19" s="1"/>
  <c r="F654" i="19" s="1"/>
  <c r="F653" i="19" s="1"/>
  <c r="F652" i="19" s="1"/>
  <c r="F651" i="19" s="1"/>
  <c r="F650" i="19" s="1"/>
  <c r="F649" i="19" s="1"/>
  <c r="F648" i="19" s="1"/>
  <c r="F646" i="19"/>
  <c r="F647" i="19" s="1"/>
  <c r="F614" i="19"/>
  <c r="F613" i="19" s="1"/>
  <c r="F612" i="19" s="1"/>
  <c r="F611" i="19" s="1"/>
  <c r="F610" i="19" s="1"/>
  <c r="F609" i="19" s="1"/>
  <c r="F608" i="19" s="1"/>
  <c r="F607" i="19" s="1"/>
  <c r="F606" i="19" s="1"/>
  <c r="F605" i="19" s="1"/>
  <c r="F603" i="19"/>
  <c r="F604" i="19" s="1"/>
  <c r="F560" i="19"/>
  <c r="F561" i="19" s="1"/>
  <c r="F571" i="19"/>
  <c r="F570" i="19" s="1"/>
  <c r="F569" i="19" s="1"/>
  <c r="F568" i="19" s="1"/>
  <c r="F567" i="19" s="1"/>
  <c r="F566" i="19" s="1"/>
  <c r="F565" i="19" s="1"/>
  <c r="F564" i="19" s="1"/>
  <c r="F563" i="19" s="1"/>
  <c r="F562" i="19" s="1"/>
  <c r="F86" i="19"/>
  <c r="F87" i="19" s="1"/>
  <c r="F88" i="19" s="1"/>
  <c r="F528" i="19"/>
  <c r="F517" i="19"/>
  <c r="F518" i="19" s="1"/>
  <c r="F485" i="19"/>
  <c r="F484" i="19" s="1"/>
  <c r="F483" i="19" s="1"/>
  <c r="F482" i="19" s="1"/>
  <c r="F481" i="19" s="1"/>
  <c r="F480" i="19" s="1"/>
  <c r="F479" i="19" s="1"/>
  <c r="F478" i="19" s="1"/>
  <c r="F477" i="19" s="1"/>
  <c r="F476" i="19" s="1"/>
  <c r="F388" i="19"/>
  <c r="F389" i="19" s="1"/>
  <c r="F356" i="19"/>
  <c r="F355" i="19" s="1"/>
  <c r="F354" i="19" s="1"/>
  <c r="F353" i="19" s="1"/>
  <c r="F352" i="19" s="1"/>
  <c r="F351" i="19" s="1"/>
  <c r="F350" i="19" s="1"/>
  <c r="F349" i="19" s="1"/>
  <c r="F348" i="19" s="1"/>
  <c r="F347" i="19" s="1"/>
  <c r="F302" i="19"/>
  <c r="F303" i="19" s="1"/>
  <c r="F270" i="19"/>
  <c r="F269" i="19" s="1"/>
  <c r="F268" i="19" s="1"/>
  <c r="F267" i="19" s="1"/>
  <c r="F266" i="19" s="1"/>
  <c r="F265" i="19" s="1"/>
  <c r="F264" i="19" s="1"/>
  <c r="F263" i="19" s="1"/>
  <c r="F262" i="19" s="1"/>
  <c r="F261" i="19" s="1"/>
  <c r="F216" i="19"/>
  <c r="F217" i="19" s="1"/>
  <c r="F184" i="19"/>
  <c r="F183" i="19" s="1"/>
  <c r="F182" i="19" s="1"/>
  <c r="F181" i="19" s="1"/>
  <c r="F180" i="19" s="1"/>
  <c r="F179" i="19" s="1"/>
  <c r="F178" i="19" s="1"/>
  <c r="F177" i="19" s="1"/>
  <c r="F176" i="19" s="1"/>
  <c r="F175" i="19" s="1"/>
  <c r="F130" i="19"/>
  <c r="F131" i="19" s="1"/>
  <c r="F98" i="19"/>
  <c r="F97" i="19" s="1"/>
  <c r="F96" i="19" s="1"/>
  <c r="F95" i="19" s="1"/>
  <c r="F94" i="19" s="1"/>
  <c r="F93" i="19" s="1"/>
  <c r="F92" i="19" s="1"/>
  <c r="F91" i="19" s="1"/>
  <c r="F90" i="19" s="1"/>
  <c r="F89" i="19" s="1"/>
  <c r="F55" i="19"/>
  <c r="F54" i="19" s="1"/>
  <c r="F53" i="19" s="1"/>
  <c r="F52" i="19" s="1"/>
  <c r="F51" i="19" s="1"/>
  <c r="F50" i="19" s="1"/>
  <c r="F49" i="19" s="1"/>
  <c r="F48" i="19" s="1"/>
  <c r="F47" i="19" s="1"/>
  <c r="F46" i="19" s="1"/>
  <c r="M5639" i="19"/>
  <c r="M5640" i="19"/>
  <c r="M5641" i="19"/>
  <c r="M5642" i="19"/>
  <c r="M5643" i="19"/>
  <c r="M5644" i="19"/>
  <c r="M5645" i="19"/>
  <c r="M5646" i="19"/>
  <c r="M5647" i="19"/>
  <c r="M5648" i="19"/>
  <c r="M5649" i="19"/>
  <c r="M5650" i="19"/>
  <c r="M5651" i="19"/>
  <c r="M5652" i="19"/>
  <c r="M5653" i="19"/>
  <c r="M5654" i="19"/>
  <c r="M5655" i="19"/>
  <c r="M5656" i="19"/>
  <c r="M5657" i="19"/>
  <c r="M5658" i="19"/>
  <c r="M5659" i="19"/>
  <c r="M5660" i="19"/>
  <c r="M5661" i="19"/>
  <c r="M5662" i="19"/>
  <c r="M5663" i="19"/>
  <c r="M5664" i="19"/>
  <c r="M5665" i="19"/>
  <c r="M5666" i="19"/>
  <c r="M5667" i="19"/>
  <c r="M5668" i="19"/>
  <c r="M5669" i="19"/>
  <c r="M5670" i="19"/>
  <c r="M5671" i="19"/>
  <c r="L5655" i="19"/>
  <c r="L5654" i="19" s="1"/>
  <c r="L5653" i="19" s="1"/>
  <c r="L5652" i="19" s="1"/>
  <c r="L5651" i="19" s="1"/>
  <c r="L5650" i="19" s="1"/>
  <c r="L5649" i="19" s="1"/>
  <c r="L5648" i="19" s="1"/>
  <c r="L5647" i="19" s="1"/>
  <c r="L5646" i="19" s="1"/>
  <c r="L5645" i="19" s="1"/>
  <c r="L5644" i="19" s="1"/>
  <c r="L5643" i="19" s="1"/>
  <c r="L5642" i="19" s="1"/>
  <c r="L5641" i="19" s="1"/>
  <c r="L5640" i="19" s="1"/>
  <c r="L5639" i="19" s="1"/>
  <c r="L5638" i="19" s="1"/>
  <c r="L5637" i="19" s="1"/>
  <c r="L5636" i="19" s="1"/>
  <c r="J5638" i="19"/>
  <c r="J5639" i="19"/>
  <c r="J5640" i="19"/>
  <c r="J5641" i="19"/>
  <c r="J5642" i="19"/>
  <c r="J5643" i="19"/>
  <c r="J5644" i="19"/>
  <c r="J5645" i="19"/>
  <c r="J5646" i="19"/>
  <c r="J5647" i="19"/>
  <c r="J5648" i="19"/>
  <c r="J5649" i="19"/>
  <c r="J5650" i="19"/>
  <c r="J5651" i="19"/>
  <c r="J5652" i="19"/>
  <c r="J5653" i="19"/>
  <c r="J5654" i="19"/>
  <c r="J5655" i="19"/>
  <c r="J5656" i="19"/>
  <c r="J5657" i="19"/>
  <c r="J5658" i="19"/>
  <c r="J5659" i="19"/>
  <c r="J5636" i="19" s="1"/>
  <c r="K5637" i="19"/>
  <c r="K5638" i="19"/>
  <c r="K5639" i="19"/>
  <c r="K5640" i="19"/>
  <c r="K5641" i="19"/>
  <c r="K5642" i="19"/>
  <c r="K5643" i="19"/>
  <c r="K5644" i="19"/>
  <c r="K5645" i="19"/>
  <c r="K5646" i="19"/>
  <c r="K5647" i="19"/>
  <c r="K5648" i="19"/>
  <c r="K5649" i="19"/>
  <c r="K5650" i="19"/>
  <c r="K5651" i="19"/>
  <c r="K5652" i="19"/>
  <c r="K5653" i="19"/>
  <c r="K5654" i="19"/>
  <c r="K5655" i="19"/>
  <c r="K5636" i="19"/>
  <c r="H5656" i="19"/>
  <c r="H5655" i="19" s="1"/>
  <c r="H5654" i="19" s="1"/>
  <c r="H5653" i="19" s="1"/>
  <c r="H5652" i="19" s="1"/>
  <c r="H5651" i="19" s="1"/>
  <c r="H5650" i="19" s="1"/>
  <c r="H5649" i="19" s="1"/>
  <c r="H5648" i="19" s="1"/>
  <c r="H5647" i="19" s="1"/>
  <c r="H5646" i="19" s="1"/>
  <c r="H5645" i="19" s="1"/>
  <c r="H5644" i="19" s="1"/>
  <c r="H5643" i="19" s="1"/>
  <c r="H5642" i="19" s="1"/>
  <c r="H5641" i="19" s="1"/>
  <c r="H5640" i="19" s="1"/>
  <c r="H5639" i="19" s="1"/>
  <c r="H5638" i="19" s="1"/>
  <c r="H5637" i="19" s="1"/>
  <c r="H5636" i="19" s="1"/>
  <c r="K117" i="19"/>
  <c r="L518" i="19"/>
  <c r="K518" i="19"/>
  <c r="G518" i="19"/>
  <c r="G389" i="19" s="1"/>
  <c r="G260" i="19" s="1"/>
  <c r="L5764" i="19"/>
  <c r="L6237" i="19" s="1"/>
  <c r="K5463" i="19"/>
  <c r="K5764" i="19" s="1"/>
  <c r="H5764" i="19"/>
  <c r="H6237" i="19" s="1"/>
  <c r="I2539" i="19"/>
  <c r="I1722" i="19"/>
  <c r="I1808" i="19" s="1"/>
  <c r="I1980" i="19" s="1"/>
  <c r="I88" i="19"/>
  <c r="I690" i="19"/>
  <c r="I733" i="19" s="1"/>
  <c r="L6236" i="19"/>
  <c r="K5462" i="19"/>
  <c r="K6236" i="19"/>
  <c r="H6236" i="19"/>
  <c r="L517" i="19"/>
  <c r="K517" i="19"/>
  <c r="I2538" i="19"/>
  <c r="I1721" i="19"/>
  <c r="I1807" i="19" s="1"/>
  <c r="I1979" i="19" s="1"/>
  <c r="I689" i="19"/>
  <c r="I732" i="19" s="1"/>
  <c r="I87" i="19"/>
  <c r="G517" i="19"/>
  <c r="G388" i="19" s="1"/>
  <c r="G259" i="19" s="1"/>
  <c r="H6235" i="19"/>
  <c r="K6235" i="19"/>
  <c r="L6235" i="19"/>
  <c r="K5461" i="19"/>
  <c r="L516" i="19"/>
  <c r="K516" i="19"/>
  <c r="I2537" i="19"/>
  <c r="I2623" i="19" s="1"/>
  <c r="I1720" i="19"/>
  <c r="I1806" i="19" s="1"/>
  <c r="I1978" i="19" s="1"/>
  <c r="G516" i="19"/>
  <c r="G387" i="19" s="1"/>
  <c r="G258" i="19" s="1"/>
  <c r="I688" i="19"/>
  <c r="I731" i="19" s="1"/>
  <c r="I86" i="19"/>
  <c r="L6234" i="19"/>
  <c r="K6234" i="19"/>
  <c r="K3525" i="19"/>
  <c r="K5460" i="19"/>
  <c r="H6234" i="19"/>
  <c r="I2536" i="19"/>
  <c r="I2622" i="19" s="1"/>
  <c r="I1719" i="19"/>
  <c r="I1805" i="19" s="1"/>
  <c r="I1977" i="19" s="1"/>
  <c r="L515" i="19"/>
  <c r="K515" i="19"/>
  <c r="I687" i="19"/>
  <c r="I730" i="19" s="1"/>
  <c r="I85" i="19"/>
  <c r="G515" i="19"/>
  <c r="G386" i="19" s="1"/>
  <c r="G257" i="19" s="1"/>
  <c r="G514" i="19"/>
  <c r="G385" i="19" s="1"/>
  <c r="G256" i="19" s="1"/>
  <c r="L6233" i="19"/>
  <c r="K6233" i="19"/>
  <c r="K5459" i="19"/>
  <c r="H6233" i="19"/>
  <c r="I2535" i="19"/>
  <c r="I1718" i="19"/>
  <c r="I686" i="19"/>
  <c r="I729" i="19" s="1"/>
  <c r="I84" i="19"/>
  <c r="L514" i="19"/>
  <c r="K514" i="19"/>
  <c r="K3524" i="19"/>
  <c r="K6232" i="19"/>
  <c r="L6232" i="19"/>
  <c r="K5458" i="19"/>
  <c r="K3523" i="19"/>
  <c r="H6232" i="19"/>
  <c r="I2534" i="19"/>
  <c r="I2620" i="19" s="1"/>
  <c r="I1717" i="19"/>
  <c r="I1803" i="19" s="1"/>
  <c r="I1975" i="19" s="1"/>
  <c r="I685" i="19"/>
  <c r="I728" i="19" s="1"/>
  <c r="I83" i="19"/>
  <c r="G513" i="19"/>
  <c r="G384" i="19" s="1"/>
  <c r="G255" i="19" s="1"/>
  <c r="L513" i="19"/>
  <c r="K513" i="19"/>
  <c r="L512" i="19"/>
  <c r="K512" i="19"/>
  <c r="L6231" i="19"/>
  <c r="K6231" i="19"/>
  <c r="K5457" i="19"/>
  <c r="K3522" i="19"/>
  <c r="H6231" i="19"/>
  <c r="I2533" i="19"/>
  <c r="I1716" i="19"/>
  <c r="I1802" i="19" s="1"/>
  <c r="I1974" i="19" s="1"/>
  <c r="I684" i="19"/>
  <c r="I727" i="19" s="1"/>
  <c r="I82" i="19"/>
  <c r="G512" i="19"/>
  <c r="G383" i="19" s="1"/>
  <c r="G254" i="19" s="1"/>
  <c r="H6230" i="19"/>
  <c r="K6230" i="19"/>
  <c r="L6230" i="19"/>
  <c r="K5456" i="19"/>
  <c r="K3521" i="19"/>
  <c r="L511" i="19"/>
  <c r="K511" i="19"/>
  <c r="G510" i="19"/>
  <c r="G381" i="19" s="1"/>
  <c r="G252" i="19" s="1"/>
  <c r="I1714" i="19"/>
  <c r="I682" i="19"/>
  <c r="I725" i="19" s="1"/>
  <c r="I80" i="19"/>
  <c r="M5756" i="19"/>
  <c r="M4982" i="19"/>
  <c r="K5455" i="19"/>
  <c r="I2531" i="19"/>
  <c r="K3520" i="19"/>
  <c r="K510" i="19"/>
  <c r="L510" i="19"/>
  <c r="M854" i="19"/>
  <c r="M1628" i="19" s="1"/>
  <c r="M3520" i="19"/>
  <c r="M1843" i="19"/>
  <c r="M1972" i="19" s="1"/>
  <c r="M5755" i="19"/>
  <c r="M4981" i="19"/>
  <c r="K5454" i="19"/>
  <c r="I79" i="19"/>
  <c r="G509" i="19"/>
  <c r="G380" i="19" s="1"/>
  <c r="G251" i="19" s="1"/>
  <c r="I681" i="19"/>
  <c r="I1713" i="19"/>
  <c r="I1799" i="19" s="1"/>
  <c r="I1971" i="19" s="1"/>
  <c r="I2530" i="19"/>
  <c r="K3519" i="19"/>
  <c r="M3519" i="19"/>
  <c r="M1842" i="19"/>
  <c r="M1971" i="19" s="1"/>
  <c r="M853" i="19"/>
  <c r="M1627" i="19" s="1"/>
  <c r="L509" i="19"/>
  <c r="K509" i="19"/>
  <c r="G508" i="19"/>
  <c r="G379" i="19" s="1"/>
  <c r="G250" i="19" s="1"/>
  <c r="I2529" i="19"/>
  <c r="I1712" i="19"/>
  <c r="I1798" i="19" s="1"/>
  <c r="I1970" i="19" s="1"/>
  <c r="I723" i="19"/>
  <c r="I680" i="19" s="1"/>
  <c r="I78" i="19"/>
  <c r="L508" i="19"/>
  <c r="K508" i="19"/>
  <c r="K3518" i="19"/>
  <c r="K5453" i="19"/>
  <c r="M5754" i="19"/>
  <c r="M4980" i="19"/>
  <c r="M3518" i="19"/>
  <c r="M852" i="19"/>
  <c r="M1626" i="19" s="1"/>
  <c r="M1841" i="19"/>
  <c r="M1970" i="19" s="1"/>
  <c r="L507" i="19"/>
  <c r="K507" i="19"/>
  <c r="M5753" i="19"/>
  <c r="M4979" i="19"/>
  <c r="M851" i="19"/>
  <c r="M1625" i="19" s="1"/>
  <c r="M3517" i="19"/>
  <c r="M1840" i="19"/>
  <c r="M1969" i="19" s="1"/>
  <c r="K3517" i="19"/>
  <c r="K5452" i="19"/>
  <c r="I2528" i="19"/>
  <c r="I1711" i="19"/>
  <c r="I1797" i="19" s="1"/>
  <c r="I1969" i="19" s="1"/>
  <c r="I679" i="19"/>
  <c r="I77" i="19"/>
  <c r="G507" i="19"/>
  <c r="G378" i="19" s="1"/>
  <c r="G249" i="19" s="1"/>
  <c r="M850" i="19"/>
  <c r="M1624" i="19" s="1"/>
  <c r="L506" i="19"/>
  <c r="K506" i="19"/>
  <c r="M1839" i="19"/>
  <c r="M3516" i="19"/>
  <c r="M5752" i="19"/>
  <c r="M4978" i="19"/>
  <c r="K3516" i="19"/>
  <c r="I1710" i="19"/>
  <c r="I678" i="19"/>
  <c r="I76" i="19"/>
  <c r="G506" i="19"/>
  <c r="G377" i="19" s="1"/>
  <c r="G248" i="19" s="1"/>
  <c r="M5751" i="19"/>
  <c r="M4977" i="19"/>
  <c r="M3515" i="19"/>
  <c r="K3515" i="19"/>
  <c r="M1838" i="19"/>
  <c r="M1967" i="19" s="1"/>
  <c r="M849" i="19"/>
  <c r="M1623" i="19" s="1"/>
  <c r="I2526" i="19"/>
  <c r="I1709" i="19"/>
  <c r="G247" i="19"/>
  <c r="I677" i="19"/>
  <c r="I75" i="19"/>
  <c r="L505" i="19"/>
  <c r="K505" i="19"/>
  <c r="K3514" i="19"/>
  <c r="M5750" i="19"/>
  <c r="M4976" i="19"/>
  <c r="M3514" i="19"/>
  <c r="I2525" i="19"/>
  <c r="I1708" i="19"/>
  <c r="M1837" i="19"/>
  <c r="M1966" i="19" s="1"/>
  <c r="M848" i="19"/>
  <c r="M1622" i="19" s="1"/>
  <c r="L504" i="19"/>
  <c r="K504" i="19"/>
  <c r="I676" i="19"/>
  <c r="I74" i="19"/>
  <c r="G504" i="19"/>
  <c r="G375" i="19" s="1"/>
  <c r="G246" i="19" s="1"/>
  <c r="M5749" i="19"/>
  <c r="M4975" i="19"/>
  <c r="M3513" i="19"/>
  <c r="K3513" i="19"/>
  <c r="L503" i="19"/>
  <c r="K503" i="19"/>
  <c r="M1836" i="19"/>
  <c r="M847" i="19"/>
  <c r="M1621" i="19" s="1"/>
  <c r="I2524" i="19"/>
  <c r="I1707" i="19"/>
  <c r="I1793" i="19" s="1"/>
  <c r="I1965" i="19" s="1"/>
  <c r="I675" i="19"/>
  <c r="I73" i="19"/>
  <c r="G503" i="19"/>
  <c r="G374" i="19" s="1"/>
  <c r="G245" i="19" s="1"/>
  <c r="G502" i="19"/>
  <c r="G373" i="19" s="1"/>
  <c r="G244" i="19" s="1"/>
  <c r="I2523" i="19"/>
  <c r="I1964" i="19"/>
  <c r="I1792" i="19" s="1"/>
  <c r="I1706" i="19" s="1"/>
  <c r="I717" i="19"/>
  <c r="I674" i="19" s="1"/>
  <c r="I72" i="19"/>
  <c r="M5748" i="19"/>
  <c r="M4974" i="19"/>
  <c r="K3512" i="19"/>
  <c r="M846" i="19"/>
  <c r="M1620" i="19" s="1"/>
  <c r="M3512" i="19"/>
  <c r="M1835" i="19"/>
  <c r="M1964" i="19" s="1"/>
  <c r="L502" i="19"/>
  <c r="K502" i="19"/>
  <c r="L501" i="19"/>
  <c r="K501" i="19"/>
  <c r="M5747" i="19"/>
  <c r="M4973" i="19"/>
  <c r="M3511" i="19"/>
  <c r="M1834" i="19"/>
  <c r="M1963" i="19" s="1"/>
  <c r="M845" i="19"/>
  <c r="M1619" i="19" s="1"/>
  <c r="K1619" i="19"/>
  <c r="K5446" i="19"/>
  <c r="K3511" i="19"/>
  <c r="I2522" i="19"/>
  <c r="I2608" i="19" s="1"/>
  <c r="I1963" i="19"/>
  <c r="I1791" i="19" s="1"/>
  <c r="I1705" i="19" s="1"/>
  <c r="I716" i="19"/>
  <c r="I673" i="19" s="1"/>
  <c r="I71" i="19"/>
  <c r="G501" i="19"/>
  <c r="G372" i="19" s="1"/>
  <c r="G243" i="19" s="1"/>
  <c r="G500" i="19"/>
  <c r="G371" i="19" s="1"/>
  <c r="G242" i="19" s="1"/>
  <c r="M5746" i="19"/>
  <c r="M4972" i="19"/>
  <c r="K5445" i="19"/>
  <c r="M3510" i="19"/>
  <c r="M3811" i="19" s="1"/>
  <c r="M2048" i="19"/>
  <c r="M1833" i="19"/>
  <c r="M2005" i="19" s="1"/>
  <c r="M844" i="19"/>
  <c r="M1618" i="19" s="1"/>
  <c r="K1618" i="19"/>
  <c r="K2263" i="19"/>
  <c r="K3510" i="19"/>
  <c r="I2263" i="19"/>
  <c r="I2521" i="19" s="1"/>
  <c r="I70" i="19"/>
  <c r="I1704" i="19"/>
  <c r="I715" i="19"/>
  <c r="I672" i="19" s="1"/>
  <c r="L500" i="19"/>
  <c r="K500" i="19"/>
  <c r="M5745" i="19"/>
  <c r="M4971" i="19"/>
  <c r="M3509" i="19"/>
  <c r="M3810" i="19" s="1"/>
  <c r="K5444" i="19"/>
  <c r="K3509" i="19"/>
  <c r="K1617" i="19"/>
  <c r="M1617" i="19"/>
  <c r="L499" i="19"/>
  <c r="K499" i="19"/>
  <c r="M843" i="19"/>
  <c r="M1832" i="19"/>
  <c r="M1961" i="19" s="1"/>
  <c r="I2520" i="19"/>
  <c r="I69" i="19"/>
  <c r="I1703" i="19"/>
  <c r="I1789" i="19" s="1"/>
  <c r="I1961" i="19" s="1"/>
  <c r="I671" i="19"/>
  <c r="L498" i="19"/>
  <c r="L369" i="19" s="1"/>
  <c r="L283" i="19" s="1"/>
  <c r="L240" i="19" s="1"/>
  <c r="K498" i="19"/>
  <c r="M842" i="19"/>
  <c r="M1616" i="19" s="1"/>
  <c r="M5744" i="19"/>
  <c r="M4970" i="19"/>
  <c r="M3508" i="19"/>
  <c r="M3809" i="19" s="1"/>
  <c r="M3981" i="19" s="1"/>
  <c r="M1831" i="19"/>
  <c r="M1960" i="19" s="1"/>
  <c r="M2003" i="19" s="1"/>
  <c r="K1616" i="19"/>
  <c r="K5443" i="19"/>
  <c r="K3508" i="19"/>
  <c r="I2519" i="19"/>
  <c r="I1702" i="19"/>
  <c r="I68" i="19"/>
  <c r="I670" i="19"/>
  <c r="I713" i="19" s="1"/>
  <c r="G498" i="19"/>
  <c r="G369" i="19" s="1"/>
  <c r="G240" i="19" s="1"/>
  <c r="L497" i="19"/>
  <c r="L368" i="19" s="1"/>
  <c r="L282" i="19" s="1"/>
  <c r="L239" i="19" s="1"/>
  <c r="K497" i="19"/>
  <c r="K368" i="19" s="1"/>
  <c r="K282" i="19" s="1"/>
  <c r="K239" i="19" s="1"/>
  <c r="G497" i="19"/>
  <c r="G368" i="19" s="1"/>
  <c r="G239" i="19" s="1"/>
  <c r="K3507" i="19"/>
  <c r="M3507" i="19"/>
  <c r="M3808" i="19" s="1"/>
  <c r="M1830" i="19"/>
  <c r="M1959" i="19" s="1"/>
  <c r="M841" i="19"/>
  <c r="M1615" i="19" s="1"/>
  <c r="K1615" i="19"/>
  <c r="M4969" i="19"/>
  <c r="M5743" i="19"/>
  <c r="K5442" i="19"/>
  <c r="I2518" i="19"/>
  <c r="I2604" i="19" s="1"/>
  <c r="I1701" i="19"/>
  <c r="I1787" i="19" s="1"/>
  <c r="I1959" i="19" s="1"/>
  <c r="I67" i="19"/>
  <c r="I669" i="19"/>
  <c r="I712" i="19" s="1"/>
  <c r="K496" i="19"/>
  <c r="K367" i="19" s="1"/>
  <c r="K281" i="19" s="1"/>
  <c r="K238" i="19" s="1"/>
  <c r="L496" i="19"/>
  <c r="L367" i="19" s="1"/>
  <c r="L281" i="19" s="1"/>
  <c r="L238" i="19" s="1"/>
  <c r="M1829" i="19"/>
  <c r="M840" i="19"/>
  <c r="M1614" i="19" s="1"/>
  <c r="M5742" i="19"/>
  <c r="M4968" i="19"/>
  <c r="K5441" i="19"/>
  <c r="M3506" i="19"/>
  <c r="M3807" i="19" s="1"/>
  <c r="K3506" i="19"/>
  <c r="K1614" i="19"/>
  <c r="I2517" i="19"/>
  <c r="I1700" i="19"/>
  <c r="I1786" i="19" s="1"/>
  <c r="I1958" i="19" s="1"/>
  <c r="I668" i="19"/>
  <c r="I711" i="19" s="1"/>
  <c r="I66" i="19"/>
  <c r="G496" i="19"/>
  <c r="G367" i="19" s="1"/>
  <c r="G238" i="19" s="1"/>
  <c r="K495" i="19"/>
  <c r="K366" i="19" s="1"/>
  <c r="K280" i="19" s="1"/>
  <c r="K237" i="19" s="1"/>
  <c r="L495" i="19"/>
  <c r="L366" i="19" s="1"/>
  <c r="L280" i="19" s="1"/>
  <c r="L237" i="19" s="1"/>
  <c r="M1828" i="19"/>
  <c r="M839" i="19"/>
  <c r="M1613" i="19" s="1"/>
  <c r="M3505" i="19"/>
  <c r="M3806" i="19" s="1"/>
  <c r="M4967" i="19"/>
  <c r="M5440" i="19" s="1"/>
  <c r="M5741" i="19" s="1"/>
  <c r="K5440" i="19"/>
  <c r="L3806" i="19"/>
  <c r="K3505" i="19"/>
  <c r="K1613" i="19"/>
  <c r="I2516" i="19"/>
  <c r="I2602" i="19" s="1"/>
  <c r="I1699" i="19"/>
  <c r="I1785" i="19" s="1"/>
  <c r="I1957" i="19" s="1"/>
  <c r="I667" i="19"/>
  <c r="I710" i="19" s="1"/>
  <c r="I65" i="19"/>
  <c r="G495" i="19"/>
  <c r="G366" i="19" s="1"/>
  <c r="G237" i="19" s="1"/>
  <c r="M1827" i="19"/>
  <c r="M838" i="19"/>
  <c r="M1612" i="19" s="1"/>
  <c r="K494" i="19"/>
  <c r="K365" i="19" s="1"/>
  <c r="K279" i="19" s="1"/>
  <c r="L494" i="19"/>
  <c r="L365" i="19" s="1"/>
  <c r="L279" i="19" s="1"/>
  <c r="L236" i="19" s="1"/>
  <c r="M4966" i="19"/>
  <c r="M5439" i="19" s="1"/>
  <c r="M5740" i="19" s="1"/>
  <c r="M3504" i="19"/>
  <c r="M3805" i="19" s="1"/>
  <c r="L3805" i="19"/>
  <c r="K5439" i="19"/>
  <c r="K3504" i="19"/>
  <c r="K1612" i="19"/>
  <c r="I2515" i="19"/>
  <c r="I2601" i="19" s="1"/>
  <c r="I1698" i="19"/>
  <c r="I1784" i="19" s="1"/>
  <c r="I1956" i="19" s="1"/>
  <c r="I666" i="19"/>
  <c r="I709" i="19" s="1"/>
  <c r="I64" i="19"/>
  <c r="G494" i="19"/>
  <c r="G365" i="19" s="1"/>
  <c r="G236" i="19" s="1"/>
  <c r="L493" i="19"/>
  <c r="L364" i="19" s="1"/>
  <c r="L278" i="19" s="1"/>
  <c r="L235" i="19" s="1"/>
  <c r="K493" i="19"/>
  <c r="K364" i="19" s="1"/>
  <c r="K278" i="19" s="1"/>
  <c r="K235" i="19" s="1"/>
  <c r="M1826" i="19"/>
  <c r="M1955" i="19" s="1"/>
  <c r="M837" i="19"/>
  <c r="M1611" i="19" s="1"/>
  <c r="M4965" i="19"/>
  <c r="M5438" i="19" s="1"/>
  <c r="M5739" i="19" s="1"/>
  <c r="M3503" i="19"/>
  <c r="M3804" i="19" s="1"/>
  <c r="K5438" i="19"/>
  <c r="L3804" i="19"/>
  <c r="K1611" i="19"/>
  <c r="K3503" i="19"/>
  <c r="I2514" i="19"/>
  <c r="I2600" i="19" s="1"/>
  <c r="G493" i="19"/>
  <c r="G364" i="19" s="1"/>
  <c r="G235" i="19" s="1"/>
  <c r="I1697" i="19"/>
  <c r="I1783" i="19" s="1"/>
  <c r="I1955" i="19" s="1"/>
  <c r="I665" i="19"/>
  <c r="I708" i="19" s="1"/>
  <c r="I63" i="19"/>
  <c r="M4964" i="19"/>
  <c r="M5437" i="19" s="1"/>
  <c r="M5738" i="19" s="1"/>
  <c r="K5437" i="19"/>
  <c r="K1610" i="19"/>
  <c r="I2513" i="19"/>
  <c r="I1696" i="19"/>
  <c r="I664" i="19"/>
  <c r="I707" i="19" s="1"/>
  <c r="I62" i="19"/>
  <c r="G492" i="19"/>
  <c r="G363" i="19" s="1"/>
  <c r="G234" i="19" s="1"/>
  <c r="K492" i="19"/>
  <c r="K363" i="19" s="1"/>
  <c r="K277" i="19" s="1"/>
  <c r="K234" i="19" s="1"/>
  <c r="L492" i="19"/>
  <c r="L363" i="19" s="1"/>
  <c r="L277" i="19" s="1"/>
  <c r="L234" i="19" s="1"/>
  <c r="K3502" i="19"/>
  <c r="L3803" i="19"/>
  <c r="M3502" i="19"/>
  <c r="M3803" i="19" s="1"/>
  <c r="M1825" i="19"/>
  <c r="M836" i="19"/>
  <c r="M1610" i="19" s="1"/>
  <c r="L491" i="19"/>
  <c r="L362" i="19" s="1"/>
  <c r="L276" i="19" s="1"/>
  <c r="L233" i="19" s="1"/>
  <c r="K491" i="19"/>
  <c r="K362" i="19" s="1"/>
  <c r="K276" i="19" s="1"/>
  <c r="K233" i="19" s="1"/>
  <c r="M1824" i="19"/>
  <c r="M1953" i="19" s="1"/>
  <c r="M835" i="19"/>
  <c r="M1609" i="19" s="1"/>
  <c r="M4963" i="19"/>
  <c r="M5436" i="19" s="1"/>
  <c r="M5737" i="19" s="1"/>
  <c r="M3501" i="19"/>
  <c r="M3802" i="19" s="1"/>
  <c r="L3802" i="19"/>
  <c r="K1609" i="19"/>
  <c r="K3501" i="19"/>
  <c r="K5436" i="19"/>
  <c r="I2512" i="19"/>
  <c r="I2598" i="19" s="1"/>
  <c r="I1695" i="19"/>
  <c r="I61" i="19"/>
  <c r="I663" i="19"/>
  <c r="I706" i="19" s="1"/>
  <c r="G491" i="19"/>
  <c r="G362" i="19" s="1"/>
  <c r="G233" i="19" s="1"/>
  <c r="L490" i="19"/>
  <c r="L361" i="19" s="1"/>
  <c r="L275" i="19" s="1"/>
  <c r="L232" i="19" s="1"/>
  <c r="K490" i="19"/>
  <c r="K361" i="19" s="1"/>
  <c r="K275" i="19" s="1"/>
  <c r="K232" i="19" s="1"/>
  <c r="G490" i="19"/>
  <c r="G361" i="19" s="1"/>
  <c r="G232" i="19" s="1"/>
  <c r="M834" i="19"/>
  <c r="M1608" i="19" s="1"/>
  <c r="M1823" i="19"/>
  <c r="M3500" i="19"/>
  <c r="M3801" i="19" s="1"/>
  <c r="M4962" i="19"/>
  <c r="M5435" i="19" s="1"/>
  <c r="M5736" i="19" s="1"/>
  <c r="K1608" i="19"/>
  <c r="K3500" i="19"/>
  <c r="I2511" i="19"/>
  <c r="I60" i="19"/>
  <c r="I1694" i="19"/>
  <c r="I1780" i="19" s="1"/>
  <c r="I1952" i="19" s="1"/>
  <c r="I662" i="19"/>
  <c r="I705" i="19" s="1"/>
  <c r="M1822" i="19"/>
  <c r="M1951" i="19" s="1"/>
  <c r="M4961" i="19"/>
  <c r="M5434" i="19" s="1"/>
  <c r="M5735" i="19" s="1"/>
  <c r="M3499" i="19"/>
  <c r="M3800" i="19" s="1"/>
  <c r="K3499" i="19"/>
  <c r="M833" i="19"/>
  <c r="M1607" i="19" s="1"/>
  <c r="G489" i="19"/>
  <c r="I59" i="19"/>
  <c r="K1607" i="19"/>
  <c r="I1693" i="19"/>
  <c r="I661" i="19"/>
  <c r="I704" i="19" s="1"/>
  <c r="M832" i="19"/>
  <c r="M1606" i="19" s="1"/>
  <c r="M1821" i="19"/>
  <c r="M1950" i="19" s="1"/>
  <c r="M4960" i="19"/>
  <c r="M5433" i="19" s="1"/>
  <c r="M5734" i="19" s="1"/>
  <c r="M3498" i="19"/>
  <c r="M3799" i="19" s="1"/>
  <c r="K1606" i="19"/>
  <c r="K3498" i="19"/>
  <c r="I1692" i="19"/>
  <c r="I1778" i="19" s="1"/>
  <c r="I1950" i="19" s="1"/>
  <c r="I58" i="19"/>
  <c r="I660" i="19"/>
  <c r="I703" i="19" s="1"/>
  <c r="G488" i="19"/>
  <c r="M831" i="19"/>
  <c r="M1605" i="19" s="1"/>
  <c r="M1820" i="19"/>
  <c r="M1949" i="19" s="1"/>
  <c r="M1992" i="19" s="1"/>
  <c r="M2035" i="19" s="1"/>
  <c r="M4959" i="19"/>
  <c r="M5432" i="19" s="1"/>
  <c r="M5733" i="19" s="1"/>
  <c r="M3497" i="19"/>
  <c r="M3798" i="19" s="1"/>
  <c r="K1605" i="19"/>
  <c r="J5905" i="19"/>
  <c r="I1691" i="19"/>
  <c r="I659" i="19"/>
  <c r="I702" i="19" s="1"/>
  <c r="I57" i="19"/>
  <c r="G487" i="19"/>
  <c r="M830" i="19"/>
  <c r="M1604" i="19" s="1"/>
  <c r="M1819" i="19"/>
  <c r="M1948" i="19" s="1"/>
  <c r="M3496" i="19"/>
  <c r="M3797" i="19" s="1"/>
  <c r="M4958" i="19"/>
  <c r="M5431" i="19" s="1"/>
  <c r="M5732" i="19" s="1"/>
  <c r="K1604" i="19"/>
  <c r="K5904" i="19"/>
  <c r="J5904" i="19"/>
  <c r="I1690" i="19"/>
  <c r="I1776" i="19" s="1"/>
  <c r="I1948" i="19" s="1"/>
  <c r="I56" i="19"/>
  <c r="I658" i="19"/>
  <c r="I701" i="19" s="1"/>
  <c r="G486" i="19"/>
  <c r="M829" i="19"/>
  <c r="M1603" i="19" s="1"/>
  <c r="M1818" i="19"/>
  <c r="K5903" i="19"/>
  <c r="J5903" i="19"/>
  <c r="K1603" i="19"/>
  <c r="G485" i="19"/>
  <c r="I1689" i="19"/>
  <c r="M828" i="19"/>
  <c r="M1602" i="19" s="1"/>
  <c r="M1817" i="19"/>
  <c r="K5902" i="19"/>
  <c r="J5902" i="19"/>
  <c r="K1602" i="19"/>
  <c r="I1688" i="19"/>
  <c r="I1774" i="19" s="1"/>
  <c r="I1946" i="19" s="1"/>
  <c r="G484" i="19"/>
  <c r="M1816" i="19"/>
  <c r="M827" i="19"/>
  <c r="M1601" i="19" s="1"/>
  <c r="K1601" i="19"/>
  <c r="K5901" i="19"/>
  <c r="J5901" i="19"/>
  <c r="H5901" i="19"/>
  <c r="I1687" i="19"/>
  <c r="I1773" i="19" s="1"/>
  <c r="I1945" i="19" s="1"/>
  <c r="G483" i="19"/>
  <c r="G354" i="19" s="1"/>
  <c r="M1815" i="19"/>
  <c r="M1944" i="19" s="1"/>
  <c r="L5900" i="19"/>
  <c r="K5900" i="19"/>
  <c r="J5900" i="19"/>
  <c r="M826" i="19"/>
  <c r="M1600" i="19" s="1"/>
  <c r="K1600" i="19"/>
  <c r="I1686" i="19"/>
  <c r="I1772" i="19" s="1"/>
  <c r="I1944" i="19" s="1"/>
  <c r="G482" i="19"/>
  <c r="G353" i="19" s="1"/>
  <c r="H5900" i="19"/>
  <c r="M1814" i="19"/>
  <c r="M825" i="19"/>
  <c r="M1599" i="19" s="1"/>
  <c r="L5899" i="19"/>
  <c r="K5899" i="19"/>
  <c r="J5899" i="19"/>
  <c r="H5899" i="19"/>
  <c r="K1599" i="19"/>
  <c r="I1685" i="19"/>
  <c r="I1771" i="19" s="1"/>
  <c r="I1943" i="19" s="1"/>
  <c r="G481" i="19"/>
  <c r="M824" i="19"/>
  <c r="M1598" i="19" s="1"/>
  <c r="M1813" i="19"/>
  <c r="M1942" i="19" s="1"/>
  <c r="K1598" i="19"/>
  <c r="H5898" i="19"/>
  <c r="L5898" i="19"/>
  <c r="J5898" i="19"/>
  <c r="K5898" i="19"/>
  <c r="I1684" i="19"/>
  <c r="I1770" i="19" s="1"/>
  <c r="G480" i="19"/>
  <c r="K1597" i="19"/>
  <c r="M823" i="19"/>
  <c r="M1597" i="19" s="1"/>
  <c r="M1812" i="19"/>
  <c r="L5897" i="19"/>
  <c r="K5897" i="19"/>
  <c r="J5725" i="19"/>
  <c r="J5897" i="19" s="1"/>
  <c r="H5897" i="19"/>
  <c r="I1683" i="19"/>
  <c r="G479" i="19"/>
  <c r="G350" i="19" s="1"/>
  <c r="L5896" i="19"/>
  <c r="K5896" i="19"/>
  <c r="J5724" i="19"/>
  <c r="J5896" i="19" s="1"/>
  <c r="M1811" i="19"/>
  <c r="M1940" i="19" s="1"/>
  <c r="M822" i="19"/>
  <c r="M1596" i="19" s="1"/>
  <c r="K1596" i="19"/>
  <c r="H5896" i="19"/>
  <c r="I1682" i="19"/>
  <c r="I1768" i="19" s="1"/>
  <c r="G478" i="19"/>
  <c r="G349" i="19" s="1"/>
  <c r="L5895" i="19"/>
  <c r="M1939" i="19"/>
  <c r="M821" i="19"/>
  <c r="M1595" i="19" s="1"/>
  <c r="M1810" i="19"/>
  <c r="K1595" i="19"/>
  <c r="K5895" i="19"/>
  <c r="J5723" i="19"/>
  <c r="J5895" i="19" s="1"/>
  <c r="H5723" i="19"/>
  <c r="H5895" i="19" s="1"/>
  <c r="I1681" i="19"/>
  <c r="G477" i="19"/>
  <c r="L5894" i="19"/>
  <c r="M1809" i="19"/>
  <c r="K1594" i="19"/>
  <c r="K5894" i="19"/>
  <c r="J5722" i="19"/>
  <c r="J5894" i="19" s="1"/>
  <c r="H5722" i="19"/>
  <c r="H5894" i="19" s="1"/>
  <c r="I1680" i="19"/>
  <c r="I4904" i="19"/>
  <c r="K3958" i="19"/>
  <c r="K4216" i="19" s="1"/>
  <c r="L475" i="19"/>
  <c r="K475" i="19"/>
  <c r="I604" i="19"/>
  <c r="I905" i="19" s="1"/>
  <c r="I948" i="19" s="1"/>
  <c r="G174" i="19"/>
  <c r="G475" i="19" s="1"/>
  <c r="I4903" i="19"/>
  <c r="K3957" i="19"/>
  <c r="K4215" i="19" s="1"/>
  <c r="L474" i="19"/>
  <c r="K474" i="19"/>
  <c r="I603" i="19"/>
  <c r="G474" i="19"/>
  <c r="G173" i="19"/>
  <c r="L473" i="19"/>
  <c r="I4902" i="19"/>
  <c r="K3956" i="19"/>
  <c r="K4214" i="19" s="1"/>
  <c r="K473" i="19"/>
  <c r="I602" i="19"/>
  <c r="G172" i="19"/>
  <c r="G473" i="19" s="1"/>
  <c r="I4901" i="19"/>
  <c r="I5374" i="19" s="1"/>
  <c r="L472" i="19"/>
  <c r="K3955" i="19"/>
  <c r="K4213" i="19" s="1"/>
  <c r="K472" i="19"/>
  <c r="I601" i="19"/>
  <c r="G171" i="19"/>
  <c r="G472" i="19" s="1"/>
  <c r="I4900" i="19"/>
  <c r="L471" i="19"/>
  <c r="K3954" i="19"/>
  <c r="K4212" i="19" s="1"/>
  <c r="K471" i="19"/>
  <c r="I600" i="19"/>
  <c r="I901" i="19" s="1"/>
  <c r="G170" i="19"/>
  <c r="G471" i="19" s="1"/>
  <c r="I4899" i="19"/>
  <c r="I5372" i="19" s="1"/>
  <c r="I5544" i="19" s="1"/>
  <c r="I5587" i="19" s="1"/>
  <c r="I6146" i="19" s="1"/>
  <c r="K3953" i="19"/>
  <c r="K4211" i="19" s="1"/>
  <c r="L470" i="19"/>
  <c r="K470" i="19"/>
  <c r="I599" i="19"/>
  <c r="G169" i="19"/>
  <c r="G470" i="19" s="1"/>
  <c r="I6188" i="19"/>
  <c r="I4898" i="19"/>
  <c r="L469" i="19"/>
  <c r="K3952" i="19"/>
  <c r="K4210" i="19" s="1"/>
  <c r="K469" i="19"/>
  <c r="I598" i="19"/>
  <c r="G168" i="19"/>
  <c r="G469" i="19" s="1"/>
  <c r="I4897" i="19"/>
  <c r="I5370" i="19" s="1"/>
  <c r="L468" i="19"/>
  <c r="K468" i="19"/>
  <c r="K3951" i="19"/>
  <c r="K4209" i="19" s="1"/>
  <c r="I597" i="19"/>
  <c r="G468" i="19"/>
  <c r="G167" i="19"/>
  <c r="I2532" i="19"/>
  <c r="I2618" i="19" s="1"/>
  <c r="I1715" i="19"/>
  <c r="I1801" i="19" s="1"/>
  <c r="I683" i="19"/>
  <c r="I726" i="19" s="1"/>
  <c r="I81" i="19"/>
  <c r="G253" i="19"/>
  <c r="G382" i="19" s="1"/>
  <c r="G511" i="19" s="1"/>
  <c r="M6186" i="19"/>
  <c r="M4423" i="19"/>
  <c r="M4810" i="19" s="1"/>
  <c r="M5197" i="19" s="1"/>
  <c r="M897" i="19"/>
  <c r="M1198" i="19" s="1"/>
  <c r="K5369" i="19"/>
  <c r="I4896" i="19"/>
  <c r="K3950" i="19"/>
  <c r="K4208" i="19" s="1"/>
  <c r="L467" i="19"/>
  <c r="K467" i="19"/>
  <c r="I596" i="19"/>
  <c r="I897" i="19" s="1"/>
  <c r="G166" i="19"/>
  <c r="G467" i="19" s="1"/>
  <c r="M6185" i="19"/>
  <c r="M4422" i="19"/>
  <c r="M4809" i="19" s="1"/>
  <c r="M5196" i="19" s="1"/>
  <c r="M896" i="19"/>
  <c r="M1197" i="19" s="1"/>
  <c r="M1584" i="19" s="1"/>
  <c r="K5368" i="19"/>
  <c r="I4895" i="19"/>
  <c r="L466" i="19"/>
  <c r="K3949" i="19"/>
  <c r="K4207" i="19" s="1"/>
  <c r="I595" i="19"/>
  <c r="I896" i="19" s="1"/>
  <c r="I939" i="19" s="1"/>
  <c r="G466" i="19"/>
  <c r="G165" i="19"/>
  <c r="M6184" i="19"/>
  <c r="M4421" i="19"/>
  <c r="M4808" i="19" s="1"/>
  <c r="M5195" i="19" s="1"/>
  <c r="M895" i="19"/>
  <c r="M1196" i="19" s="1"/>
  <c r="K5367" i="19"/>
  <c r="I4894" i="19"/>
  <c r="I5367" i="19" s="1"/>
  <c r="L465" i="19"/>
  <c r="K3948" i="19"/>
  <c r="K4206" i="19" s="1"/>
  <c r="K465" i="19"/>
  <c r="K164" i="19"/>
  <c r="I594" i="19"/>
  <c r="I895" i="19" s="1"/>
  <c r="G465" i="19"/>
  <c r="G164" i="19" s="1"/>
  <c r="M6183" i="19"/>
  <c r="M4420" i="19"/>
  <c r="M4807" i="19" s="1"/>
  <c r="M5194" i="19" s="1"/>
  <c r="M894" i="19"/>
  <c r="M1195" i="19" s="1"/>
  <c r="M1582" i="19" s="1"/>
  <c r="L464" i="19"/>
  <c r="K5366" i="19"/>
  <c r="K3947" i="19"/>
  <c r="K4205" i="19" s="1"/>
  <c r="I4893" i="19"/>
  <c r="I5366" i="19" s="1"/>
  <c r="I593" i="19"/>
  <c r="G464" i="19"/>
  <c r="G163" i="19" s="1"/>
  <c r="I6139" i="19"/>
  <c r="I6268" i="19" s="1"/>
  <c r="I4892" i="19"/>
  <c r="M6182" i="19"/>
  <c r="M4419" i="19"/>
  <c r="M4806" i="19" s="1"/>
  <c r="M5193" i="19" s="1"/>
  <c r="K5365" i="19"/>
  <c r="K3946" i="19"/>
  <c r="K4204" i="19" s="1"/>
  <c r="L463" i="19"/>
  <c r="M893" i="19"/>
  <c r="M1194" i="19" s="1"/>
  <c r="M1581" i="19" s="1"/>
  <c r="I592" i="19"/>
  <c r="I893" i="19" s="1"/>
  <c r="I936" i="19" s="1"/>
  <c r="G463" i="19"/>
  <c r="G162" i="19" s="1"/>
  <c r="M6181" i="19"/>
  <c r="M4418" i="19"/>
  <c r="M4805" i="19" s="1"/>
  <c r="M5192" i="19" s="1"/>
  <c r="M892" i="19"/>
  <c r="M1193" i="19" s="1"/>
  <c r="M1580" i="19" s="1"/>
  <c r="L462" i="19"/>
  <c r="I4891" i="19"/>
  <c r="K3945" i="19"/>
  <c r="K4203" i="19" s="1"/>
  <c r="I591" i="19"/>
  <c r="G462" i="19"/>
  <c r="G161" i="19" s="1"/>
  <c r="M6180" i="19"/>
  <c r="M4417" i="19"/>
  <c r="M4804" i="19" s="1"/>
  <c r="M5191" i="19" s="1"/>
  <c r="L461" i="19"/>
  <c r="M891" i="19"/>
  <c r="M1192" i="19" s="1"/>
  <c r="K3944" i="19"/>
  <c r="K4202" i="19" s="1"/>
  <c r="I4890" i="19"/>
  <c r="I590" i="19"/>
  <c r="G461" i="19"/>
  <c r="G160" i="19" s="1"/>
  <c r="M890" i="19"/>
  <c r="M1191" i="19" s="1"/>
  <c r="M1578" i="19" s="1"/>
  <c r="L460" i="19"/>
  <c r="M6179" i="19"/>
  <c r="M4416" i="19"/>
  <c r="M4803" i="19" s="1"/>
  <c r="M5190" i="19" s="1"/>
  <c r="K3943" i="19"/>
  <c r="K4201" i="19" s="1"/>
  <c r="I4889" i="19"/>
  <c r="I5362" i="19" s="1"/>
  <c r="I5534" i="19" s="1"/>
  <c r="I5577" i="19" s="1"/>
  <c r="I6136" i="19" s="1"/>
  <c r="I589" i="19"/>
  <c r="G460" i="19"/>
  <c r="G159" i="19" s="1"/>
  <c r="M6178" i="19"/>
  <c r="M4415" i="19"/>
  <c r="M4802" i="19" s="1"/>
  <c r="M5189" i="19" s="1"/>
  <c r="M889" i="19"/>
  <c r="M1190" i="19" s="1"/>
  <c r="L459" i="19"/>
  <c r="K3942" i="19"/>
  <c r="K4200" i="19" s="1"/>
  <c r="I4888" i="19"/>
  <c r="I588" i="19"/>
  <c r="I889" i="19" s="1"/>
  <c r="I932" i="19" s="1"/>
  <c r="G459" i="19"/>
  <c r="G158" i="19" s="1"/>
  <c r="M6177" i="19"/>
  <c r="M4414" i="19"/>
  <c r="M4801" i="19" s="1"/>
  <c r="M5188" i="19" s="1"/>
  <c r="M888" i="19"/>
  <c r="M1189" i="19" s="1"/>
  <c r="L458" i="19"/>
  <c r="K3941" i="19"/>
  <c r="K4199" i="19" s="1"/>
  <c r="I4887" i="19"/>
  <c r="I5360" i="19" s="1"/>
  <c r="I587" i="19"/>
  <c r="G458" i="19"/>
  <c r="G157" i="19" s="1"/>
  <c r="M6176" i="19"/>
  <c r="M4413" i="19"/>
  <c r="M4800" i="19" s="1"/>
  <c r="M5187" i="19" s="1"/>
  <c r="M887" i="19"/>
  <c r="M1188" i="19" s="1"/>
  <c r="M3639" i="19"/>
  <c r="M3166" i="19" s="1"/>
  <c r="M3037" i="19" s="1"/>
  <c r="M2564" i="19"/>
  <c r="M2435" i="19" s="1"/>
  <c r="M2306" i="19" s="1"/>
  <c r="K3940" i="19"/>
  <c r="K4198" i="19" s="1"/>
  <c r="I4886" i="19"/>
  <c r="I5359" i="19" s="1"/>
  <c r="L457" i="19"/>
  <c r="I586" i="19"/>
  <c r="G457" i="19"/>
  <c r="G156" i="19" s="1"/>
  <c r="M886" i="19"/>
  <c r="M1187" i="19" s="1"/>
  <c r="M1574" i="19" s="1"/>
  <c r="M2176" i="19" s="1"/>
  <c r="M6175" i="19"/>
  <c r="M4412" i="19"/>
  <c r="M4799" i="19" s="1"/>
  <c r="M5186" i="19" s="1"/>
  <c r="I4885" i="19"/>
  <c r="K3939" i="19"/>
  <c r="K4197" i="19" s="1"/>
  <c r="L456" i="19"/>
  <c r="I585" i="19"/>
  <c r="G456" i="19"/>
  <c r="G155" i="19" s="1"/>
  <c r="M6174" i="19"/>
  <c r="I4884" i="19"/>
  <c r="M4411" i="19"/>
  <c r="M4798" i="19" s="1"/>
  <c r="M5185" i="19" s="1"/>
  <c r="M885" i="19"/>
  <c r="M1186" i="19" s="1"/>
  <c r="M1573" i="19" s="1"/>
  <c r="L455" i="19"/>
  <c r="K3938" i="19"/>
  <c r="K4196" i="19" s="1"/>
  <c r="I584" i="19"/>
  <c r="G455" i="19"/>
  <c r="G154" i="19" s="1"/>
  <c r="M6173" i="19"/>
  <c r="M4410" i="19"/>
  <c r="M4797" i="19" s="1"/>
  <c r="M5184" i="19" s="1"/>
  <c r="M884" i="19"/>
  <c r="M1185" i="19" s="1"/>
  <c r="L454" i="19"/>
  <c r="I4883" i="19"/>
  <c r="K3937" i="19"/>
  <c r="K4195" i="19" s="1"/>
  <c r="G454" i="19"/>
  <c r="G153" i="19" s="1"/>
  <c r="M883" i="19"/>
  <c r="M1184" i="19" s="1"/>
  <c r="M1571" i="19" s="1"/>
  <c r="L453" i="19"/>
  <c r="M4409" i="19"/>
  <c r="M4796" i="19" s="1"/>
  <c r="M5183" i="19" s="1"/>
  <c r="M6172" i="19"/>
  <c r="I4882" i="19"/>
  <c r="I5355" i="19" s="1"/>
  <c r="K3936" i="19"/>
  <c r="K4194" i="19" s="1"/>
  <c r="G453" i="19"/>
  <c r="G152" i="19" s="1"/>
  <c r="M6171" i="19"/>
  <c r="M4408" i="19"/>
  <c r="M4795" i="19" s="1"/>
  <c r="M5182" i="19" s="1"/>
  <c r="M882" i="19"/>
  <c r="M1183" i="19" s="1"/>
  <c r="L452" i="19"/>
  <c r="K3935" i="19"/>
  <c r="K4193" i="19" s="1"/>
  <c r="I4881" i="19"/>
  <c r="I5354" i="19" s="1"/>
  <c r="G452" i="19"/>
  <c r="G151" i="19" s="1"/>
  <c r="M881" i="19"/>
  <c r="M1182" i="19" s="1"/>
  <c r="L451" i="19"/>
  <c r="M6170" i="19"/>
  <c r="M4407" i="19"/>
  <c r="M4794" i="19" s="1"/>
  <c r="M5181" i="19" s="1"/>
  <c r="I4880" i="19"/>
  <c r="K3934" i="19"/>
  <c r="K4192" i="19" s="1"/>
  <c r="G451" i="19"/>
  <c r="G150" i="19" s="1"/>
  <c r="M6169" i="19"/>
  <c r="M4406" i="19"/>
  <c r="M4793" i="19" s="1"/>
  <c r="M5180" i="19" s="1"/>
  <c r="M880" i="19"/>
  <c r="L450" i="19"/>
  <c r="K3933" i="19"/>
  <c r="K4191" i="19" s="1"/>
  <c r="I4879" i="19"/>
  <c r="G450" i="19"/>
  <c r="G149" i="19" s="1"/>
  <c r="M6167" i="19"/>
  <c r="M4404" i="19"/>
  <c r="M4791" i="19" s="1"/>
  <c r="M5178" i="19" s="1"/>
  <c r="M878" i="19"/>
  <c r="M1179" i="19" s="1"/>
  <c r="L448" i="19"/>
  <c r="K6124" i="19"/>
  <c r="I4877" i="19"/>
  <c r="K3931" i="19"/>
  <c r="K4189" i="19" s="1"/>
  <c r="G448" i="19"/>
  <c r="G147" i="19" s="1"/>
  <c r="M877" i="19"/>
  <c r="M6166" i="19"/>
  <c r="M4403" i="19"/>
  <c r="M4790" i="19" s="1"/>
  <c r="M5177" i="19" s="1"/>
  <c r="K6123" i="19"/>
  <c r="K3930" i="19"/>
  <c r="K4188" i="19" s="1"/>
  <c r="I4876" i="19"/>
  <c r="I5349" i="19" s="1"/>
  <c r="M6165" i="19"/>
  <c r="M4402" i="19"/>
  <c r="M4789" i="19" s="1"/>
  <c r="M5176" i="19" s="1"/>
  <c r="M876" i="19"/>
  <c r="K6122" i="19"/>
  <c r="K6337" i="19" s="1"/>
  <c r="K3929" i="19"/>
  <c r="K4187" i="19" s="1"/>
  <c r="I4875" i="19"/>
  <c r="I5348" i="19" s="1"/>
  <c r="I5520" i="19" s="1"/>
  <c r="I5563" i="19" s="1"/>
  <c r="I6122" i="19" s="1"/>
  <c r="M6164" i="19"/>
  <c r="M4401" i="19"/>
  <c r="M4788" i="19" s="1"/>
  <c r="M5175" i="19" s="1"/>
  <c r="M875" i="19"/>
  <c r="K6121" i="19"/>
  <c r="K6336" i="19" s="1"/>
  <c r="K5519" i="19"/>
  <c r="K3928" i="19"/>
  <c r="K4186" i="19" s="1"/>
  <c r="I4874" i="19"/>
  <c r="I5347" i="19" s="1"/>
  <c r="M874" i="19"/>
  <c r="M6163" i="19"/>
  <c r="M4400" i="19"/>
  <c r="M4787" i="19" s="1"/>
  <c r="M5174" i="19" s="1"/>
  <c r="K6120" i="19"/>
  <c r="K6335" i="19" s="1"/>
  <c r="K5518" i="19"/>
  <c r="K3927" i="19"/>
  <c r="K4185" i="19" s="1"/>
  <c r="J5518" i="19"/>
  <c r="J5991" i="19" s="1"/>
  <c r="J6120" i="19" s="1"/>
  <c r="I4873" i="19"/>
  <c r="I5346" i="19" s="1"/>
  <c r="M6162" i="19"/>
  <c r="M4399" i="19"/>
  <c r="M4786" i="19" s="1"/>
  <c r="M5173" i="19" s="1"/>
  <c r="K6119" i="19"/>
  <c r="K6334" i="19" s="1"/>
  <c r="K5517" i="19"/>
  <c r="K3926" i="19"/>
  <c r="K4184" i="19" s="1"/>
  <c r="M873" i="19"/>
  <c r="J5517" i="19"/>
  <c r="J5990" i="19" s="1"/>
  <c r="J6119" i="19" s="1"/>
  <c r="I4872" i="19"/>
  <c r="L6118" i="19"/>
  <c r="L5516" i="19"/>
  <c r="M4398" i="19"/>
  <c r="M4785" i="19" s="1"/>
  <c r="M5172" i="19" s="1"/>
  <c r="M5516" i="19" s="1"/>
  <c r="M5989" i="19" s="1"/>
  <c r="M872" i="19"/>
  <c r="K5516" i="19"/>
  <c r="K5559" i="19" s="1"/>
  <c r="K6118" i="19" s="1"/>
  <c r="K6333" i="19" s="1"/>
  <c r="K3925" i="19"/>
  <c r="K4183" i="19" s="1"/>
  <c r="J5516" i="19"/>
  <c r="J5989" i="19" s="1"/>
  <c r="J6118" i="19" s="1"/>
  <c r="I4871" i="19"/>
  <c r="M871" i="19"/>
  <c r="M4397" i="19"/>
  <c r="M4784" i="19" s="1"/>
  <c r="M5171" i="19" s="1"/>
  <c r="M5515" i="19" s="1"/>
  <c r="M5988" i="19" s="1"/>
  <c r="L6117" i="19"/>
  <c r="L5515" i="19"/>
  <c r="K5515" i="19"/>
  <c r="K5558" i="19" s="1"/>
  <c r="K5988" i="19" s="1"/>
  <c r="K6117" i="19" s="1"/>
  <c r="K6332" i="19" s="1"/>
  <c r="K4182" i="19"/>
  <c r="K3924" i="19"/>
  <c r="J5515" i="19"/>
  <c r="J5988" i="19" s="1"/>
  <c r="J6117" i="19" s="1"/>
  <c r="H5558" i="19"/>
  <c r="I4870" i="19"/>
  <c r="M870" i="19"/>
  <c r="M4396" i="19"/>
  <c r="M4783" i="19" s="1"/>
  <c r="M5170" i="19" s="1"/>
  <c r="M5514" i="19" s="1"/>
  <c r="M5987" i="19" s="1"/>
  <c r="L5514" i="19"/>
  <c r="L5557" i="19" s="1"/>
  <c r="L6116" i="19" s="1"/>
  <c r="K5514" i="19"/>
  <c r="K5557" i="19" s="1"/>
  <c r="K3923" i="19"/>
  <c r="K4181" i="19" s="1"/>
  <c r="H5557" i="19"/>
  <c r="J5514" i="19"/>
  <c r="J5987" i="19" s="1"/>
  <c r="J6116" i="19" s="1"/>
  <c r="I4869" i="19"/>
  <c r="I5342" i="19" s="1"/>
  <c r="M4395" i="19"/>
  <c r="M4782" i="19" s="1"/>
  <c r="M5169" i="19" s="1"/>
  <c r="M5513" i="19" s="1"/>
  <c r="M5986" i="19" s="1"/>
  <c r="M6115" i="19" s="1"/>
  <c r="M6158" i="19" s="1"/>
  <c r="M869" i="19"/>
  <c r="L5513" i="19"/>
  <c r="L5556" i="19" s="1"/>
  <c r="K5513" i="19"/>
  <c r="K5556" i="19" s="1"/>
  <c r="K5986" i="19" s="1"/>
  <c r="K6115" i="19" s="1"/>
  <c r="K6330" i="19" s="1"/>
  <c r="K3922" i="19"/>
  <c r="K4180" i="19" s="1"/>
  <c r="J5513" i="19"/>
  <c r="J5986" i="19" s="1"/>
  <c r="J6115" i="19" s="1"/>
  <c r="H5556" i="19"/>
  <c r="I4868" i="19"/>
  <c r="I5341" i="19" s="1"/>
  <c r="M4394" i="19"/>
  <c r="M4781" i="19" s="1"/>
  <c r="M5168" i="19" s="1"/>
  <c r="M5512" i="19" s="1"/>
  <c r="M5985" i="19" s="1"/>
  <c r="M868" i="19"/>
  <c r="L5512" i="19"/>
  <c r="K5512" i="19"/>
  <c r="K5555" i="19" s="1"/>
  <c r="K5985" i="19" s="1"/>
  <c r="K6114" i="19" s="1"/>
  <c r="K3921" i="19"/>
  <c r="K4179" i="19" s="1"/>
  <c r="J5512" i="19"/>
  <c r="J5985" i="19" s="1"/>
  <c r="J6114" i="19" s="1"/>
  <c r="I4867" i="19"/>
  <c r="I5340" i="19" s="1"/>
  <c r="H5512" i="19"/>
  <c r="H5555" i="19" s="1"/>
  <c r="H5985" i="19" s="1"/>
  <c r="H6114" i="19" s="1"/>
  <c r="H6243" i="19" s="1"/>
  <c r="M4393" i="19"/>
  <c r="M4780" i="19" s="1"/>
  <c r="M5167" i="19" s="1"/>
  <c r="M5511" i="19" s="1"/>
  <c r="M5984" i="19" s="1"/>
  <c r="M6113" i="19" s="1"/>
  <c r="M6156" i="19" s="1"/>
  <c r="M867" i="19"/>
  <c r="L5511" i="19"/>
  <c r="L5554" i="19" s="1"/>
  <c r="K3920" i="19"/>
  <c r="K4178" i="19" s="1"/>
  <c r="K5511" i="19"/>
  <c r="K5554" i="19" s="1"/>
  <c r="J5511" i="19"/>
  <c r="J5984" i="19" s="1"/>
  <c r="J6113" i="19" s="1"/>
  <c r="H5511" i="19"/>
  <c r="I4866" i="19"/>
  <c r="I5339" i="19" s="1"/>
  <c r="M4392" i="19"/>
  <c r="M4779" i="19" s="1"/>
  <c r="M5166" i="19" s="1"/>
  <c r="M5510" i="19" s="1"/>
  <c r="M5983" i="19" s="1"/>
  <c r="M866" i="19"/>
  <c r="L5510" i="19"/>
  <c r="L5553" i="19" s="1"/>
  <c r="K3919" i="19"/>
  <c r="K4177" i="19" s="1"/>
  <c r="K5510" i="19"/>
  <c r="J5510" i="19"/>
  <c r="J5983" i="19" s="1"/>
  <c r="J6112" i="19" s="1"/>
  <c r="H5510" i="19"/>
  <c r="I4865" i="19"/>
  <c r="I5338" i="19" s="1"/>
  <c r="M4391" i="19"/>
  <c r="M4778" i="19" s="1"/>
  <c r="M5165" i="19" s="1"/>
  <c r="M5509" i="19" s="1"/>
  <c r="M5982" i="19" s="1"/>
  <c r="M865" i="19"/>
  <c r="L5509" i="19"/>
  <c r="L5552" i="19" s="1"/>
  <c r="K5509" i="19"/>
  <c r="K3918" i="19"/>
  <c r="K4176" i="19" s="1"/>
  <c r="J5509" i="19"/>
  <c r="J5982" i="19" s="1"/>
  <c r="J6111" i="19" s="1"/>
  <c r="I4864" i="19"/>
  <c r="I5337" i="19" s="1"/>
  <c r="H5509" i="19"/>
  <c r="H5552" i="19" s="1"/>
  <c r="H5982" i="19" s="1"/>
  <c r="H6111" i="19" s="1"/>
  <c r="H6240" i="19" s="1"/>
  <c r="L6239" i="19"/>
  <c r="M5981" i="19"/>
  <c r="M6110" i="19" s="1"/>
  <c r="M6153" i="19" s="1"/>
  <c r="L5981" i="19"/>
  <c r="L6110" i="19" s="1"/>
  <c r="L5508" i="19"/>
  <c r="L5551" i="19" s="1"/>
  <c r="M4390" i="19"/>
  <c r="M2842" i="19"/>
  <c r="M1165" i="19"/>
  <c r="M864" i="19"/>
  <c r="K5981" i="19"/>
  <c r="K6110" i="19" s="1"/>
  <c r="K5508" i="19"/>
  <c r="K5551" i="19" s="1"/>
  <c r="K4175" i="19"/>
  <c r="K3917" i="19"/>
  <c r="J3917" i="19"/>
  <c r="J5508" i="19"/>
  <c r="J5981" i="19"/>
  <c r="J6110" i="19" s="1"/>
  <c r="I4863" i="19"/>
  <c r="H5508" i="19"/>
  <c r="H5551" i="19" s="1"/>
  <c r="H5981" i="19"/>
  <c r="H6110" i="19" s="1"/>
  <c r="H6239" i="19"/>
  <c r="M4389" i="19"/>
  <c r="M4405" i="19" s="1"/>
  <c r="M2841" i="19"/>
  <c r="M2857" i="19" s="1"/>
  <c r="M1164" i="19"/>
  <c r="M1180" i="19" s="1"/>
  <c r="M863" i="19"/>
  <c r="M879" i="19" s="1"/>
  <c r="M5980" i="19"/>
  <c r="M6109" i="19" s="1"/>
  <c r="M6152" i="19" s="1"/>
  <c r="M6168" i="19" s="1"/>
  <c r="L6238" i="19"/>
  <c r="L5980" i="19"/>
  <c r="L6109" i="19" s="1"/>
  <c r="L5507" i="19"/>
  <c r="L5550" i="19" s="1"/>
  <c r="K5980" i="19"/>
  <c r="K6109" i="19" s="1"/>
  <c r="K6125" i="19" s="1"/>
  <c r="K6238" i="19" s="1"/>
  <c r="K6324" i="19" s="1"/>
  <c r="K6340" i="19" s="1"/>
  <c r="K5507" i="19"/>
  <c r="K5550" i="19" s="1"/>
  <c r="K4174" i="19"/>
  <c r="K4190" i="19" s="1"/>
  <c r="K3916" i="19"/>
  <c r="K3932" i="19" s="1"/>
  <c r="J5980" i="19"/>
  <c r="J6109" i="19" s="1"/>
  <c r="J5507" i="19"/>
  <c r="I6125" i="19"/>
  <c r="H6238" i="19"/>
  <c r="H5980" i="19"/>
  <c r="H6109" i="19" s="1"/>
  <c r="H5507" i="19"/>
  <c r="H5550" i="19" s="1"/>
  <c r="H5163" i="19"/>
  <c r="I4862" i="19"/>
  <c r="I4878" i="19" s="1"/>
  <c r="I5335" i="19" s="1"/>
  <c r="I5351" i="19" s="1"/>
  <c r="I5507" i="19" s="1"/>
  <c r="I5523" i="19" s="1"/>
  <c r="I5550" i="19" s="1"/>
  <c r="I5566" i="19" s="1"/>
  <c r="I5980" i="19" s="1"/>
  <c r="I6109" i="19" s="1"/>
  <c r="H1164" i="19"/>
  <c r="G447" i="19"/>
  <c r="G146" i="19" s="1"/>
  <c r="L446" i="19"/>
  <c r="K446" i="19"/>
  <c r="G446" i="19"/>
  <c r="G145" i="19" s="1"/>
  <c r="L445" i="19"/>
  <c r="K445" i="19"/>
  <c r="G445" i="19"/>
  <c r="G144" i="19" s="1"/>
  <c r="L444" i="19"/>
  <c r="K444" i="19"/>
  <c r="G444" i="19"/>
  <c r="G143" i="19" s="1"/>
  <c r="L443" i="19"/>
  <c r="K443" i="19"/>
  <c r="K13" i="19" s="1"/>
  <c r="G443" i="19"/>
  <c r="G142" i="19" s="1"/>
  <c r="L442" i="19"/>
  <c r="K442" i="19"/>
  <c r="G442" i="19"/>
  <c r="G141" i="19" s="1"/>
  <c r="L441" i="19"/>
  <c r="K441" i="19"/>
  <c r="G441" i="19"/>
  <c r="G140" i="19" s="1"/>
  <c r="L440" i="19"/>
  <c r="K440" i="19"/>
  <c r="K10" i="19" s="1"/>
  <c r="G440" i="19"/>
  <c r="G139" i="19" s="1"/>
  <c r="L439" i="19"/>
  <c r="K439" i="19"/>
  <c r="G439" i="19"/>
  <c r="G138" i="19" s="1"/>
  <c r="L438" i="19"/>
  <c r="K438" i="19"/>
  <c r="G438" i="19"/>
  <c r="G137" i="19" s="1"/>
  <c r="L437" i="19"/>
  <c r="K437" i="19"/>
  <c r="G437" i="19"/>
  <c r="L436" i="19"/>
  <c r="K436" i="19"/>
  <c r="G436" i="19"/>
  <c r="G135" i="19" s="1"/>
  <c r="L435" i="19"/>
  <c r="K435" i="19"/>
  <c r="G435" i="19"/>
  <c r="G134" i="19" s="1"/>
  <c r="L434" i="19"/>
  <c r="K434" i="19"/>
  <c r="G434" i="19"/>
  <c r="G433" i="19"/>
  <c r="L433" i="19"/>
  <c r="L449" i="19" s="1"/>
  <c r="L6281" i="19"/>
  <c r="M4819" i="19"/>
  <c r="M519" i="19"/>
  <c r="M175" i="19" s="1"/>
  <c r="L390" i="19"/>
  <c r="L175" i="19" s="1"/>
  <c r="L304" i="19" s="1"/>
  <c r="K390" i="19"/>
  <c r="K175" i="19" s="1"/>
  <c r="K304" i="19" s="1"/>
  <c r="I2927" i="19"/>
  <c r="I4260" i="19" s="1"/>
  <c r="I4346" i="19" s="1"/>
  <c r="M4820" i="19"/>
  <c r="M520" i="19"/>
  <c r="M176" i="19" s="1"/>
  <c r="L391" i="19"/>
  <c r="L176" i="19" s="1"/>
  <c r="L305" i="19" s="1"/>
  <c r="K391" i="19"/>
  <c r="K176" i="19" s="1"/>
  <c r="K305" i="19" s="1"/>
  <c r="I2928" i="19"/>
  <c r="I520" i="19" s="1"/>
  <c r="I176" i="19" s="1"/>
  <c r="M4348" i="19"/>
  <c r="M2370" i="19" s="1"/>
  <c r="M521" i="19" s="1"/>
  <c r="M177" i="19" s="1"/>
  <c r="M4821" i="19"/>
  <c r="L392" i="19"/>
  <c r="L177" i="19" s="1"/>
  <c r="L306" i="19" s="1"/>
  <c r="K392" i="19"/>
  <c r="K177" i="19" s="1"/>
  <c r="K306" i="19" s="1"/>
  <c r="I2929" i="19"/>
  <c r="I4262" i="19" s="1"/>
  <c r="I4348" i="19" s="1"/>
  <c r="M2371" i="19"/>
  <c r="M522" i="19" s="1"/>
  <c r="M178" i="19" s="1"/>
  <c r="M4349" i="19"/>
  <c r="M4822" i="19"/>
  <c r="L393" i="19"/>
  <c r="L178" i="19" s="1"/>
  <c r="L307" i="19" s="1"/>
  <c r="K393" i="19"/>
  <c r="K178" i="19" s="1"/>
  <c r="K307" i="19" s="1"/>
  <c r="I522" i="19"/>
  <c r="I178" i="19" s="1"/>
  <c r="M4823" i="19"/>
  <c r="M2372" i="19"/>
  <c r="M4350" i="19" s="1"/>
  <c r="L394" i="19"/>
  <c r="L179" i="19" s="1"/>
  <c r="L308" i="19" s="1"/>
  <c r="M4824" i="19"/>
  <c r="M4351" i="19"/>
  <c r="M2373" i="19" s="1"/>
  <c r="M524" i="19" s="1"/>
  <c r="M180" i="19" s="1"/>
  <c r="L395" i="19"/>
  <c r="L180" i="19" s="1"/>
  <c r="L309" i="19" s="1"/>
  <c r="M2374" i="19"/>
  <c r="M525" i="19" s="1"/>
  <c r="M181" i="19" s="1"/>
  <c r="M4352" i="19"/>
  <c r="M4825" i="19"/>
  <c r="L396" i="19"/>
  <c r="L181" i="19" s="1"/>
  <c r="L310" i="19" s="1"/>
  <c r="M4826" i="19"/>
  <c r="M2375" i="19"/>
  <c r="M4353" i="19" s="1"/>
  <c r="L397" i="19"/>
  <c r="L182" i="19" s="1"/>
  <c r="L311" i="19" s="1"/>
  <c r="M4827" i="19"/>
  <c r="M527" i="19"/>
  <c r="M2376" i="19" s="1"/>
  <c r="M4354" i="19" s="1"/>
  <c r="L398" i="19"/>
  <c r="L183" i="19" s="1"/>
  <c r="I2935" i="19"/>
  <c r="I527" i="19" s="1"/>
  <c r="I183" i="19" s="1"/>
  <c r="M4828" i="19"/>
  <c r="M2377" i="19"/>
  <c r="M4355" i="19" s="1"/>
  <c r="L399" i="19"/>
  <c r="L184" i="19" s="1"/>
  <c r="K399" i="19"/>
  <c r="K184" i="19" s="1"/>
  <c r="I528" i="19"/>
  <c r="I184" i="19" s="1"/>
  <c r="M4829" i="19"/>
  <c r="M2378" i="19"/>
  <c r="M4356" i="19" s="1"/>
  <c r="L400" i="19"/>
  <c r="L185" i="19" s="1"/>
  <c r="K400" i="19"/>
  <c r="K185" i="19" s="1"/>
  <c r="M4830" i="19"/>
  <c r="M530" i="19"/>
  <c r="M2379" i="19" s="1"/>
  <c r="M4357" i="19" s="1"/>
  <c r="L401" i="19"/>
  <c r="L186" i="19" s="1"/>
  <c r="K401" i="19"/>
  <c r="K186" i="19" s="1"/>
  <c r="I4615" i="19"/>
  <c r="I4357" i="19"/>
  <c r="M4831" i="19"/>
  <c r="M531" i="19"/>
  <c r="M187" i="19" s="1"/>
  <c r="L402" i="19"/>
  <c r="L187" i="19" s="1"/>
  <c r="K402" i="19"/>
  <c r="K187" i="19" s="1"/>
  <c r="I531" i="19"/>
  <c r="I187" i="19" s="1"/>
  <c r="I2939" i="19"/>
  <c r="I4272" i="19" s="1"/>
  <c r="I4358" i="19" s="1"/>
  <c r="I4616" i="19" s="1"/>
  <c r="L403" i="19"/>
  <c r="L188" i="19" s="1"/>
  <c r="M2381" i="19"/>
  <c r="M532" i="19" s="1"/>
  <c r="M188" i="19" s="1"/>
  <c r="M4359" i="19"/>
  <c r="M4832" i="19"/>
  <c r="K403" i="19"/>
  <c r="K188" i="19" s="1"/>
  <c r="I532" i="19"/>
  <c r="I188" i="19" s="1"/>
  <c r="M4833" i="19"/>
  <c r="M533" i="19"/>
  <c r="M2382" i="19" s="1"/>
  <c r="M4360" i="19" s="1"/>
  <c r="L404" i="19"/>
  <c r="L189" i="19" s="1"/>
  <c r="K5779" i="19"/>
  <c r="K404" i="19"/>
  <c r="K189" i="19" s="1"/>
  <c r="I533" i="19"/>
  <c r="I2941" i="19" s="1"/>
  <c r="I4274" i="19" s="1"/>
  <c r="I4360" i="19" s="1"/>
  <c r="I4618" i="19" s="1"/>
  <c r="M4361" i="19"/>
  <c r="M2383" i="19" s="1"/>
  <c r="M534" i="19" s="1"/>
  <c r="M190" i="19" s="1"/>
  <c r="M4834" i="19"/>
  <c r="L405" i="19"/>
  <c r="L190" i="19" s="1"/>
  <c r="K5780" i="19"/>
  <c r="K405" i="19"/>
  <c r="K190" i="19" s="1"/>
  <c r="I534" i="19"/>
  <c r="I2942" i="19" s="1"/>
  <c r="I4275" i="19" s="1"/>
  <c r="I4361" i="19" s="1"/>
  <c r="I4619" i="19" s="1"/>
  <c r="M2384" i="19"/>
  <c r="M535" i="19" s="1"/>
  <c r="M191" i="19" s="1"/>
  <c r="M4362" i="19"/>
  <c r="M4835" i="19"/>
  <c r="L406" i="19"/>
  <c r="L191" i="19" s="1"/>
  <c r="K5781" i="19"/>
  <c r="K406" i="19"/>
  <c r="K191" i="19" s="1"/>
  <c r="I535" i="19"/>
  <c r="I2943" i="19" s="1"/>
  <c r="I4276" i="19" s="1"/>
  <c r="I4362" i="19" s="1"/>
  <c r="I4620" i="19" s="1"/>
  <c r="M4836" i="19"/>
  <c r="M536" i="19"/>
  <c r="M192" i="19" s="1"/>
  <c r="L407" i="19"/>
  <c r="L192" i="19" s="1"/>
  <c r="K407" i="19"/>
  <c r="K192" i="19" s="1"/>
  <c r="K5782" i="19"/>
  <c r="I536" i="19"/>
  <c r="I2944" i="19" s="1"/>
  <c r="I4277" i="19" s="1"/>
  <c r="M4837" i="19"/>
  <c r="M2386" i="19"/>
  <c r="M537" i="19" s="1"/>
  <c r="L408" i="19"/>
  <c r="L193" i="19" s="1"/>
  <c r="K5783" i="19"/>
  <c r="K408" i="19"/>
  <c r="K193" i="19" s="1"/>
  <c r="I2945" i="19"/>
  <c r="I4278" i="19" s="1"/>
  <c r="I4364" i="19" s="1"/>
  <c r="I4622" i="19" s="1"/>
  <c r="M4838" i="19"/>
  <c r="M538" i="19"/>
  <c r="M2387" i="19" s="1"/>
  <c r="M4365" i="19" s="1"/>
  <c r="L409" i="19"/>
  <c r="L194" i="19" s="1"/>
  <c r="K5784" i="19"/>
  <c r="K409" i="19"/>
  <c r="K194" i="19" s="1"/>
  <c r="I538" i="19"/>
  <c r="I194" i="19" s="1"/>
  <c r="I2946" i="19"/>
  <c r="I4279" i="19" s="1"/>
  <c r="I4365" i="19" s="1"/>
  <c r="I4623" i="19" s="1"/>
  <c r="M4839" i="19"/>
  <c r="M2388" i="19"/>
  <c r="M4366" i="19" s="1"/>
  <c r="L410" i="19"/>
  <c r="L195" i="19" s="1"/>
  <c r="K410" i="19"/>
  <c r="K195" i="19" s="1"/>
  <c r="K5785" i="19"/>
  <c r="I2947" i="19"/>
  <c r="I4280" i="19" s="1"/>
  <c r="M2389" i="19"/>
  <c r="M540" i="19" s="1"/>
  <c r="M196" i="19" s="1"/>
  <c r="M4367" i="19"/>
  <c r="M4840" i="19"/>
  <c r="K5786" i="19"/>
  <c r="L411" i="19"/>
  <c r="L196" i="19" s="1"/>
  <c r="K411" i="19"/>
  <c r="K196" i="19" s="1"/>
  <c r="I4625" i="19"/>
  <c r="I4367" i="19" s="1"/>
  <c r="I4281" i="19" s="1"/>
  <c r="I2948" i="19" s="1"/>
  <c r="I540" i="19" s="1"/>
  <c r="I196" i="19" s="1"/>
  <c r="I541" i="19"/>
  <c r="I197" i="19" s="1"/>
  <c r="I4626" i="19"/>
  <c r="I4368" i="19" s="1"/>
  <c r="I4282" i="19" s="1"/>
  <c r="I2949" i="19" s="1"/>
  <c r="I3293" i="19" s="1"/>
  <c r="K5787" i="19"/>
  <c r="K412" i="19"/>
  <c r="K197" i="19" s="1"/>
  <c r="L412" i="19"/>
  <c r="L197" i="19" s="1"/>
  <c r="M2390" i="19"/>
  <c r="M541" i="19" s="1"/>
  <c r="M197" i="19" s="1"/>
  <c r="M4368" i="19"/>
  <c r="M4841" i="19"/>
  <c r="M2391" i="19"/>
  <c r="M542" i="19" s="1"/>
  <c r="M198" i="19" s="1"/>
  <c r="M4369" i="19"/>
  <c r="M4842" i="19"/>
  <c r="L413" i="19"/>
  <c r="L198" i="19" s="1"/>
  <c r="K5788" i="19"/>
  <c r="K413" i="19"/>
  <c r="K198" i="19" s="1"/>
  <c r="I542" i="19"/>
  <c r="I2950" i="19" s="1"/>
  <c r="I4283" i="19" s="1"/>
  <c r="I4369" i="19" s="1"/>
  <c r="I4627" i="19" s="1"/>
  <c r="M4843" i="19"/>
  <c r="M543" i="19"/>
  <c r="M2392" i="19" s="1"/>
  <c r="M4370" i="19" s="1"/>
  <c r="L414" i="19"/>
  <c r="L199" i="19" s="1"/>
  <c r="K5789" i="19"/>
  <c r="K414" i="19"/>
  <c r="K199" i="19" s="1"/>
  <c r="I543" i="19"/>
  <c r="I199" i="19" s="1"/>
  <c r="M4844" i="19"/>
  <c r="M2393" i="19"/>
  <c r="M544" i="19" s="1"/>
  <c r="M200" i="19" s="1"/>
  <c r="L415" i="19"/>
  <c r="L200" i="19" s="1"/>
  <c r="K415" i="19"/>
  <c r="K200" i="19" s="1"/>
  <c r="K5790" i="19"/>
  <c r="I544" i="19"/>
  <c r="I2952" i="19" s="1"/>
  <c r="I4285" i="19" s="1"/>
  <c r="I4371" i="19" s="1"/>
  <c r="I4629" i="19" s="1"/>
  <c r="L416" i="19"/>
  <c r="L201" i="19" s="1"/>
  <c r="M4845" i="19"/>
  <c r="M545" i="19"/>
  <c r="M201" i="19" s="1"/>
  <c r="K5791" i="19"/>
  <c r="I545" i="19"/>
  <c r="I201" i="19" s="1"/>
  <c r="I2953" i="19"/>
  <c r="I4286" i="19" s="1"/>
  <c r="I4372" i="19" s="1"/>
  <c r="I4630" i="19" s="1"/>
  <c r="M4846" i="19"/>
  <c r="M546" i="19"/>
  <c r="M2395" i="19" s="1"/>
  <c r="M4373" i="19" s="1"/>
  <c r="L417" i="19"/>
  <c r="L202" i="19" s="1"/>
  <c r="K5792" i="19"/>
  <c r="I2954" i="19"/>
  <c r="I4287" i="19" s="1"/>
  <c r="I4373" i="19" s="1"/>
  <c r="I4631" i="19" s="1"/>
  <c r="M4847" i="19"/>
  <c r="M2396" i="19"/>
  <c r="M4374" i="19" s="1"/>
  <c r="M547" i="19"/>
  <c r="M203" i="19" s="1"/>
  <c r="L418" i="19"/>
  <c r="L203" i="19" s="1"/>
  <c r="K5793" i="19"/>
  <c r="I547" i="19"/>
  <c r="I203" i="19" s="1"/>
  <c r="I2955" i="19"/>
  <c r="I4288" i="19" s="1"/>
  <c r="I4374" i="19" s="1"/>
  <c r="I4632" i="19" s="1"/>
  <c r="M2397" i="19"/>
  <c r="M548" i="19" s="1"/>
  <c r="M204" i="19" s="1"/>
  <c r="M4375" i="19"/>
  <c r="M4848" i="19"/>
  <c r="L419" i="19"/>
  <c r="L204" i="19" s="1"/>
  <c r="K5794" i="19"/>
  <c r="I548" i="19"/>
  <c r="I204" i="19" s="1"/>
  <c r="M4849" i="19"/>
  <c r="M549" i="19"/>
  <c r="M2398" i="19" s="1"/>
  <c r="M4376" i="19" s="1"/>
  <c r="L420" i="19"/>
  <c r="L205" i="19" s="1"/>
  <c r="K5795" i="19"/>
  <c r="I549" i="19"/>
  <c r="I2957" i="19" s="1"/>
  <c r="I4290" i="19" s="1"/>
  <c r="I4376" i="19" s="1"/>
  <c r="I4634" i="19" s="1"/>
  <c r="M4850" i="19"/>
  <c r="M550" i="19"/>
  <c r="M2399" i="19" s="1"/>
  <c r="M4377" i="19" s="1"/>
  <c r="L421" i="19"/>
  <c r="L206" i="19" s="1"/>
  <c r="K5796" i="19"/>
  <c r="I206" i="19"/>
  <c r="I550" i="19" s="1"/>
  <c r="I722" i="19" s="1"/>
  <c r="I2958" i="19"/>
  <c r="I4291" i="19" s="1"/>
  <c r="I4377" i="19" s="1"/>
  <c r="I4635" i="19" s="1"/>
  <c r="M2400" i="19"/>
  <c r="M551" i="19" s="1"/>
  <c r="M207" i="19" s="1"/>
  <c r="M4378" i="19"/>
  <c r="M4851" i="19"/>
  <c r="K5797" i="19"/>
  <c r="L422" i="19"/>
  <c r="L207" i="19" s="1"/>
  <c r="I551" i="19"/>
  <c r="I207" i="19" s="1"/>
  <c r="I4636" i="19"/>
  <c r="I4378" i="19" s="1"/>
  <c r="I4292" i="19" s="1"/>
  <c r="I2959" i="19" s="1"/>
  <c r="I3303" i="19" s="1"/>
  <c r="M2401" i="19"/>
  <c r="M552" i="19" s="1"/>
  <c r="M208" i="19" s="1"/>
  <c r="M4379" i="19"/>
  <c r="M4852" i="19"/>
  <c r="K5798" i="19"/>
  <c r="L423" i="19"/>
  <c r="L208" i="19" s="1"/>
  <c r="I2960" i="19"/>
  <c r="I552" i="19" s="1"/>
  <c r="I208" i="19" s="1"/>
  <c r="M4853" i="19"/>
  <c r="M553" i="19"/>
  <c r="M2402" i="19" s="1"/>
  <c r="M4380" i="19" s="1"/>
  <c r="L424" i="19"/>
  <c r="L209" i="19" s="1"/>
  <c r="K5799" i="19"/>
  <c r="I553" i="19"/>
  <c r="I2961" i="19" s="1"/>
  <c r="I4294" i="19" s="1"/>
  <c r="I4380" i="19" s="1"/>
  <c r="I4638" i="19" s="1"/>
  <c r="K5800" i="19"/>
  <c r="L425" i="19"/>
  <c r="L210" i="19" s="1"/>
  <c r="I554" i="19"/>
  <c r="I2962" i="19" s="1"/>
  <c r="I4295" i="19" s="1"/>
  <c r="I4381" i="19" s="1"/>
  <c r="I4639" i="19" s="1"/>
  <c r="L426" i="19"/>
  <c r="L211" i="19" s="1"/>
  <c r="K5801" i="19"/>
  <c r="I555" i="19"/>
  <c r="I2963" i="19" s="1"/>
  <c r="I4296" i="19" s="1"/>
  <c r="I4382" i="19" s="1"/>
  <c r="I4640" i="19" s="1"/>
  <c r="L427" i="19"/>
  <c r="L212" i="19" s="1"/>
  <c r="K5802" i="19"/>
  <c r="I556" i="19"/>
  <c r="I2964" i="19" s="1"/>
  <c r="I4297" i="19" s="1"/>
  <c r="I4383" i="19" s="1"/>
  <c r="I4641" i="19" s="1"/>
  <c r="L428" i="19"/>
  <c r="L213" i="19" s="1"/>
  <c r="K5803" i="19"/>
  <c r="I557" i="19"/>
  <c r="I2965" i="19" s="1"/>
  <c r="I4298" i="19" s="1"/>
  <c r="I4384" i="19" s="1"/>
  <c r="I4642" i="19" s="1"/>
  <c r="L429" i="19"/>
  <c r="L214" i="19" s="1"/>
  <c r="K5804" i="19"/>
  <c r="I558" i="19"/>
  <c r="I2966" i="19"/>
  <c r="I4299" i="19" s="1"/>
  <c r="I4385" i="19" s="1"/>
  <c r="I4643" i="19" s="1"/>
  <c r="L430" i="19"/>
  <c r="L215" i="19" s="1"/>
  <c r="K5805" i="19"/>
  <c r="K5806" i="19"/>
  <c r="L432" i="19"/>
  <c r="L217" i="19" s="1"/>
  <c r="K5807" i="19"/>
  <c r="L5334" i="19"/>
  <c r="L5506" i="19" s="1"/>
  <c r="K5334" i="19"/>
  <c r="K5506" i="19" s="1"/>
  <c r="K6323" i="19" s="1"/>
  <c r="J5506" i="19"/>
  <c r="J6323" i="19" s="1"/>
  <c r="I1292" i="19"/>
  <c r="I1894" i="19" s="1"/>
  <c r="I1937" i="19" s="1"/>
  <c r="I2367" i="19" s="1"/>
  <c r="I3227" i="19" s="1"/>
  <c r="I1077" i="19"/>
  <c r="I45" i="19" s="1"/>
  <c r="L5333" i="19"/>
  <c r="K6322" i="19"/>
  <c r="K5333" i="19"/>
  <c r="J5505" i="19"/>
  <c r="J6322" i="19" s="1"/>
  <c r="H6322" i="19"/>
  <c r="I1291" i="19"/>
  <c r="I1893" i="19" s="1"/>
  <c r="I1936" i="19" s="1"/>
  <c r="I2366" i="19" s="1"/>
  <c r="I3226" i="19" s="1"/>
  <c r="I3398" i="19" s="1"/>
  <c r="I3570" i="19" s="1"/>
  <c r="I3914" i="19" s="1"/>
  <c r="I4172" i="19" s="1"/>
  <c r="I5247" i="19" s="1"/>
  <c r="I5333" i="19" s="1"/>
  <c r="I5419" i="19" s="1"/>
  <c r="I5505" i="19" s="1"/>
  <c r="I6322" i="19" s="1"/>
  <c r="I1076" i="19"/>
  <c r="I44" i="19" s="1"/>
  <c r="L5332" i="19"/>
  <c r="K6321" i="19"/>
  <c r="K5332" i="19"/>
  <c r="K3225" i="19"/>
  <c r="K3440" i="19" s="1"/>
  <c r="K3913" i="19" s="1"/>
  <c r="J5504" i="19"/>
  <c r="J6321" i="19" s="1"/>
  <c r="H6321" i="19"/>
  <c r="I1075" i="19"/>
  <c r="I43" i="19" s="1"/>
  <c r="I1290" i="19"/>
  <c r="I1892" i="19" s="1"/>
  <c r="I1935" i="19" s="1"/>
  <c r="I2365" i="19" s="1"/>
  <c r="I3225" i="19" s="1"/>
  <c r="I3397" i="19" s="1"/>
  <c r="I3569" i="19" s="1"/>
  <c r="I3913" i="19" s="1"/>
  <c r="I4171" i="19" s="1"/>
  <c r="I5246" i="19" s="1"/>
  <c r="L5331" i="19"/>
  <c r="K42" i="19"/>
  <c r="K6320" i="19"/>
  <c r="K5331" i="19"/>
  <c r="K3224" i="19"/>
  <c r="K3439" i="19" s="1"/>
  <c r="K3912" i="19" s="1"/>
  <c r="H6320" i="19"/>
  <c r="J5503" i="19"/>
  <c r="I1289" i="19"/>
  <c r="I1891" i="19" s="1"/>
  <c r="I1934" i="19" s="1"/>
  <c r="I2364" i="19" s="1"/>
  <c r="I3224" i="19" s="1"/>
  <c r="I3396" i="19" s="1"/>
  <c r="I3568" i="19" s="1"/>
  <c r="I3912" i="19" s="1"/>
  <c r="I4170" i="19" s="1"/>
  <c r="I5245" i="19" s="1"/>
  <c r="I5331" i="19" s="1"/>
  <c r="I5417" i="19" s="1"/>
  <c r="I5503" i="19" s="1"/>
  <c r="I6320" i="19" s="1"/>
  <c r="I1074" i="19"/>
  <c r="I42" i="19" s="1"/>
  <c r="K5330" i="19"/>
  <c r="K3223" i="19"/>
  <c r="K3438" i="19" s="1"/>
  <c r="K3911" i="19" s="1"/>
  <c r="K41" i="19"/>
  <c r="J5502" i="19"/>
  <c r="I1288" i="19"/>
  <c r="I1890" i="19" s="1"/>
  <c r="I1933" i="19" s="1"/>
  <c r="I2363" i="19" s="1"/>
  <c r="I3223" i="19" s="1"/>
  <c r="I3395" i="19" s="1"/>
  <c r="I3567" i="19" s="1"/>
  <c r="I3911" i="19" s="1"/>
  <c r="I4169" i="19" s="1"/>
  <c r="I5244" i="19" s="1"/>
  <c r="I5330" i="19" s="1"/>
  <c r="I5416" i="19" s="1"/>
  <c r="I5502" i="19" s="1"/>
  <c r="I6319" i="19" s="1"/>
  <c r="I1073" i="19"/>
  <c r="I41" i="19" s="1"/>
  <c r="L5328" i="19"/>
  <c r="K5328" i="19"/>
  <c r="K5329" i="19" s="1"/>
  <c r="K3221" i="19"/>
  <c r="K3436" i="19" s="1"/>
  <c r="K3909" i="19" s="1"/>
  <c r="J5500" i="19"/>
  <c r="I1071" i="19"/>
  <c r="I39" i="19" s="1"/>
  <c r="I1286" i="19"/>
  <c r="I1888" i="19" s="1"/>
  <c r="I1931" i="19" s="1"/>
  <c r="I2361" i="19" s="1"/>
  <c r="I3221" i="19" s="1"/>
  <c r="I3393" i="19" s="1"/>
  <c r="I3565" i="19" s="1"/>
  <c r="I3909" i="19" s="1"/>
  <c r="I4167" i="19" s="1"/>
  <c r="I5242" i="19" s="1"/>
  <c r="K38" i="19"/>
  <c r="K3220" i="19"/>
  <c r="K3435" i="19" s="1"/>
  <c r="K3908" i="19" s="1"/>
  <c r="J5499" i="19"/>
  <c r="I1070" i="19"/>
  <c r="I38" i="19" s="1"/>
  <c r="I1285" i="19"/>
  <c r="I1887" i="19" s="1"/>
  <c r="I1930" i="19" s="1"/>
  <c r="I2360" i="19" s="1"/>
  <c r="I3220" i="19" s="1"/>
  <c r="I3392" i="19" s="1"/>
  <c r="I3564" i="19" s="1"/>
  <c r="I3908" i="19" s="1"/>
  <c r="K37" i="19"/>
  <c r="M5971" i="19"/>
  <c r="M1241" i="19"/>
  <c r="M1069" i="19" s="1"/>
  <c r="M1026" i="19" s="1"/>
  <c r="M37" i="19" s="1"/>
  <c r="M2101" i="19"/>
  <c r="M2359" i="19" s="1"/>
  <c r="M3219" i="19" s="1"/>
  <c r="M3391" i="19" s="1"/>
  <c r="M3434" i="19" s="1"/>
  <c r="M3563" i="19" s="1"/>
  <c r="M5025" i="19" s="1"/>
  <c r="M5240" i="19" s="1"/>
  <c r="K3219" i="19"/>
  <c r="K3434" i="19" s="1"/>
  <c r="K3907" i="19" s="1"/>
  <c r="J5498" i="19"/>
  <c r="I1284" i="19"/>
  <c r="I1886" i="19" s="1"/>
  <c r="I1069" i="19"/>
  <c r="I37" i="19" s="1"/>
  <c r="M1240" i="19"/>
  <c r="M1068" i="19" s="1"/>
  <c r="M1025" i="19" s="1"/>
  <c r="M36" i="19" s="1"/>
  <c r="M5970" i="19"/>
  <c r="M2100" i="19"/>
  <c r="M2358" i="19" s="1"/>
  <c r="M3218" i="19" s="1"/>
  <c r="M3390" i="19" s="1"/>
  <c r="M3433" i="19" s="1"/>
  <c r="M3562" i="19" s="1"/>
  <c r="M5024" i="19" s="1"/>
  <c r="M5239" i="19" s="1"/>
  <c r="K3218" i="19"/>
  <c r="K3433" i="19" s="1"/>
  <c r="K3906" i="19" s="1"/>
  <c r="K36" i="19"/>
  <c r="J5497" i="19"/>
  <c r="H5239" i="19"/>
  <c r="I1068" i="19"/>
  <c r="I36" i="19" s="1"/>
  <c r="I1283" i="19"/>
  <c r="I1885" i="19" s="1"/>
  <c r="I1928" i="19" s="1"/>
  <c r="I2358" i="19" s="1"/>
  <c r="I3218" i="19" s="1"/>
  <c r="I3390" i="19" s="1"/>
  <c r="I3562" i="19" s="1"/>
  <c r="M5969" i="19"/>
  <c r="M1239" i="19"/>
  <c r="M1067" i="19" s="1"/>
  <c r="M1024" i="19" s="1"/>
  <c r="M35" i="19" s="1"/>
  <c r="M2099" i="19"/>
  <c r="M2357" i="19" s="1"/>
  <c r="M3217" i="19" s="1"/>
  <c r="L5238" i="19"/>
  <c r="K3217" i="19"/>
  <c r="K3432" i="19" s="1"/>
  <c r="K3905" i="19" s="1"/>
  <c r="K35" i="19"/>
  <c r="J5496" i="19"/>
  <c r="H5238" i="19"/>
  <c r="I1067" i="19"/>
  <c r="I35" i="19" s="1"/>
  <c r="I1282" i="19"/>
  <c r="I1884" i="19" s="1"/>
  <c r="I1927" i="19" s="1"/>
  <c r="I2357" i="19" s="1"/>
  <c r="I3217" i="19" s="1"/>
  <c r="I3389" i="19" s="1"/>
  <c r="I3561" i="19" s="1"/>
  <c r="I3905" i="19" s="1"/>
  <c r="I4163" i="19" s="1"/>
  <c r="I5238" i="19" s="1"/>
  <c r="I5324" i="19" s="1"/>
  <c r="I5410" i="19" s="1"/>
  <c r="I5496" i="19" s="1"/>
  <c r="I6313" i="19" s="1"/>
  <c r="M1066" i="19"/>
  <c r="M1023" i="19" s="1"/>
  <c r="M34" i="19" s="1"/>
  <c r="M2098" i="19"/>
  <c r="M2356" i="19" s="1"/>
  <c r="M3216" i="19" s="1"/>
  <c r="M3388" i="19" s="1"/>
  <c r="M3431" i="19" s="1"/>
  <c r="M3560" i="19" s="1"/>
  <c r="M5022" i="19" s="1"/>
  <c r="M5237" i="19" s="1"/>
  <c r="M5323" i="19"/>
  <c r="M5968" i="19"/>
  <c r="L5237" i="19"/>
  <c r="K34" i="19"/>
  <c r="K3216" i="19"/>
  <c r="K3431" i="19" s="1"/>
  <c r="K3904" i="19" s="1"/>
  <c r="J5323" i="19"/>
  <c r="H5237" i="19"/>
  <c r="I1281" i="19"/>
  <c r="I1883" i="19" s="1"/>
  <c r="I1066" i="19"/>
  <c r="I34" i="19" s="1"/>
  <c r="H5236" i="19"/>
  <c r="M5967" i="19"/>
  <c r="M2097" i="19"/>
  <c r="M2355" i="19" s="1"/>
  <c r="M3215" i="19" s="1"/>
  <c r="M3387" i="19" s="1"/>
  <c r="M3430" i="19" s="1"/>
  <c r="M3559" i="19" s="1"/>
  <c r="M5021" i="19" s="1"/>
  <c r="M5236" i="19" s="1"/>
  <c r="M5322" i="19" s="1"/>
  <c r="M1065" i="19"/>
  <c r="M1022" i="19" s="1"/>
  <c r="M33" i="19" s="1"/>
  <c r="L5236" i="19"/>
  <c r="K3215" i="19"/>
  <c r="K3430" i="19" s="1"/>
  <c r="K3903" i="19" s="1"/>
  <c r="K33" i="19"/>
  <c r="J5322" i="19"/>
  <c r="M5966" i="19"/>
  <c r="M2096" i="19"/>
  <c r="M2354" i="19" s="1"/>
  <c r="M3214" i="19" s="1"/>
  <c r="M3386" i="19" s="1"/>
  <c r="M3429" i="19" s="1"/>
  <c r="M3558" i="19" s="1"/>
  <c r="M5020" i="19" s="1"/>
  <c r="M5235" i="19" s="1"/>
  <c r="M5321" i="19" s="1"/>
  <c r="M1064" i="19"/>
  <c r="M1021" i="19" s="1"/>
  <c r="M32" i="19" s="1"/>
  <c r="L5235" i="19"/>
  <c r="K32" i="19"/>
  <c r="K3214" i="19"/>
  <c r="K3429" i="19" s="1"/>
  <c r="K3902" i="19" s="1"/>
  <c r="J5321" i="19"/>
  <c r="I1279" i="19"/>
  <c r="I1881" i="19" s="1"/>
  <c r="I1924" i="19" s="1"/>
  <c r="I2354" i="19" s="1"/>
  <c r="I3214" i="19" s="1"/>
  <c r="I3386" i="19" s="1"/>
  <c r="I3558" i="19" s="1"/>
  <c r="I3902" i="19" s="1"/>
  <c r="I4160" i="19" s="1"/>
  <c r="I5235" i="19" s="1"/>
  <c r="I5321" i="19" s="1"/>
  <c r="I5407" i="19" s="1"/>
  <c r="I5493" i="19" s="1"/>
  <c r="I6310" i="19" s="1"/>
  <c r="I1064" i="19"/>
  <c r="I32" i="19" s="1"/>
  <c r="M5965" i="19"/>
  <c r="M2095" i="19"/>
  <c r="M2353" i="19" s="1"/>
  <c r="M3213" i="19" s="1"/>
  <c r="M3385" i="19" s="1"/>
  <c r="M3428" i="19" s="1"/>
  <c r="M3557" i="19" s="1"/>
  <c r="M5019" i="19" s="1"/>
  <c r="M5234" i="19" s="1"/>
  <c r="M5320" i="19" s="1"/>
  <c r="M1063" i="19"/>
  <c r="M1020" i="19" s="1"/>
  <c r="M31" i="19" s="1"/>
  <c r="L5234" i="19"/>
  <c r="K3213" i="19"/>
  <c r="K3428" i="19" s="1"/>
  <c r="K3901" i="19" s="1"/>
  <c r="K31" i="19"/>
  <c r="J5320" i="19"/>
  <c r="I1278" i="19"/>
  <c r="I1880" i="19" s="1"/>
  <c r="I1923" i="19" s="1"/>
  <c r="I2353" i="19" s="1"/>
  <c r="I3213" i="19" s="1"/>
  <c r="I3385" i="19" s="1"/>
  <c r="I3557" i="19" s="1"/>
  <c r="I3901" i="19" s="1"/>
  <c r="I4159" i="19" s="1"/>
  <c r="I5234" i="19" s="1"/>
  <c r="I5320" i="19" s="1"/>
  <c r="I5406" i="19" s="1"/>
  <c r="I5492" i="19" s="1"/>
  <c r="I6309" i="19" s="1"/>
  <c r="I1063" i="19"/>
  <c r="I31" i="19" s="1"/>
  <c r="H5234" i="19"/>
  <c r="H5320" i="19" s="1"/>
  <c r="M2094" i="19"/>
  <c r="M2352" i="19" s="1"/>
  <c r="M3212" i="19" s="1"/>
  <c r="M3384" i="19" s="1"/>
  <c r="M3427" i="19" s="1"/>
  <c r="M3556" i="19" s="1"/>
  <c r="M5018" i="19" s="1"/>
  <c r="M5233" i="19" s="1"/>
  <c r="M5319" i="19" s="1"/>
  <c r="M1062" i="19"/>
  <c r="M1019" i="19" s="1"/>
  <c r="M30" i="19" s="1"/>
  <c r="M5964" i="19"/>
  <c r="K30" i="19"/>
  <c r="L5233" i="19"/>
  <c r="L5319" i="19" s="1"/>
  <c r="K3212" i="19"/>
  <c r="K3427" i="19" s="1"/>
  <c r="K3900" i="19" s="1"/>
  <c r="J5319" i="19"/>
  <c r="I1277" i="19"/>
  <c r="I1879" i="19" s="1"/>
  <c r="I1922" i="19" s="1"/>
  <c r="I2352" i="19" s="1"/>
  <c r="I3212" i="19" s="1"/>
  <c r="I3384" i="19" s="1"/>
  <c r="I3556" i="19" s="1"/>
  <c r="I3900" i="19" s="1"/>
  <c r="I1062" i="19"/>
  <c r="I30" i="19" s="1"/>
  <c r="H5233" i="19"/>
  <c r="H5319" i="19" s="1"/>
  <c r="M5963" i="19"/>
  <c r="M2093" i="19"/>
  <c r="M2351" i="19" s="1"/>
  <c r="M3211" i="19" s="1"/>
  <c r="M3383" i="19" s="1"/>
  <c r="M3426" i="19" s="1"/>
  <c r="M3555" i="19" s="1"/>
  <c r="M5017" i="19" s="1"/>
  <c r="M5232" i="19" s="1"/>
  <c r="M5318" i="19" s="1"/>
  <c r="M1061" i="19"/>
  <c r="M1018" i="19" s="1"/>
  <c r="M29" i="19" s="1"/>
  <c r="L5232" i="19"/>
  <c r="L5318" i="19" s="1"/>
  <c r="J5318" i="19"/>
  <c r="K3211" i="19"/>
  <c r="K3426" i="19" s="1"/>
  <c r="K3899" i="19" s="1"/>
  <c r="K29" i="19"/>
  <c r="H5232" i="19"/>
  <c r="H5318" i="19" s="1"/>
  <c r="I1276" i="19"/>
  <c r="I1878" i="19" s="1"/>
  <c r="I1921" i="19" s="1"/>
  <c r="I2351" i="19" s="1"/>
  <c r="I3211" i="19" s="1"/>
  <c r="I3383" i="19" s="1"/>
  <c r="I3555" i="19" s="1"/>
  <c r="I3899" i="19" s="1"/>
  <c r="I4157" i="19" s="1"/>
  <c r="I5232" i="19" s="1"/>
  <c r="I5318" i="19" s="1"/>
  <c r="I5404" i="19" s="1"/>
  <c r="I5490" i="19" s="1"/>
  <c r="I6307" i="19" s="1"/>
  <c r="I1061" i="19"/>
  <c r="I1018" i="19" s="1"/>
  <c r="I29" i="19" s="1"/>
  <c r="M5962" i="19"/>
  <c r="M5961" i="19" s="1"/>
  <c r="M2092" i="19"/>
  <c r="M2350" i="19" s="1"/>
  <c r="M3210" i="19" s="1"/>
  <c r="M1060" i="19"/>
  <c r="M1017" i="19" s="1"/>
  <c r="M28" i="19" s="1"/>
  <c r="L5231" i="19"/>
  <c r="L5317" i="19" s="1"/>
  <c r="K3210" i="19"/>
  <c r="K3425" i="19" s="1"/>
  <c r="K3898" i="19" s="1"/>
  <c r="K28" i="19"/>
  <c r="J5317" i="19"/>
  <c r="I1275" i="19"/>
  <c r="I1877" i="19" s="1"/>
  <c r="I1920" i="19" s="1"/>
  <c r="I2350" i="19" s="1"/>
  <c r="I3210" i="19" s="1"/>
  <c r="I3382" i="19" s="1"/>
  <c r="I3554" i="19" s="1"/>
  <c r="I3898" i="19" s="1"/>
  <c r="I4156" i="19" s="1"/>
  <c r="I5231" i="19" s="1"/>
  <c r="I5317" i="19" s="1"/>
  <c r="I5403" i="19" s="1"/>
  <c r="I5489" i="19" s="1"/>
  <c r="I1060" i="19"/>
  <c r="I28" i="19" s="1"/>
  <c r="H5231" i="19"/>
  <c r="H5317" i="19" s="1"/>
  <c r="K3209" i="19"/>
  <c r="K3424" i="19" s="1"/>
  <c r="K3897" i="19" s="1"/>
  <c r="K27" i="19"/>
  <c r="J5316" i="19"/>
  <c r="I1059" i="19"/>
  <c r="I27" i="19" s="1"/>
  <c r="I1274" i="19"/>
  <c r="I1876" i="19" s="1"/>
  <c r="I1919" i="19" s="1"/>
  <c r="I2349" i="19" s="1"/>
  <c r="I3209" i="19" s="1"/>
  <c r="I3381" i="19" s="1"/>
  <c r="I3553" i="19" s="1"/>
  <c r="I3897" i="19" s="1"/>
  <c r="I4155" i="19" s="1"/>
  <c r="I5230" i="19" s="1"/>
  <c r="I5316" i="19" s="1"/>
  <c r="I5402" i="19" s="1"/>
  <c r="I5488" i="19" s="1"/>
  <c r="I6305" i="19" s="1"/>
  <c r="H5230" i="19"/>
  <c r="H5316" i="19" s="1"/>
  <c r="M5960" i="19"/>
  <c r="M2090" i="19"/>
  <c r="M2348" i="19" s="1"/>
  <c r="M3208" i="19" s="1"/>
  <c r="M3380" i="19" s="1"/>
  <c r="M3423" i="19" s="1"/>
  <c r="M3552" i="19" s="1"/>
  <c r="M5014" i="19" s="1"/>
  <c r="M5229" i="19" s="1"/>
  <c r="M5315" i="19" s="1"/>
  <c r="M1058" i="19"/>
  <c r="M1015" i="19" s="1"/>
  <c r="M26" i="19" s="1"/>
  <c r="L5229" i="19"/>
  <c r="L5315" i="19" s="1"/>
  <c r="K26" i="19"/>
  <c r="K3208" i="19"/>
  <c r="K3423" i="19" s="1"/>
  <c r="K3896" i="19" s="1"/>
  <c r="J5315" i="19"/>
  <c r="H5229" i="19"/>
  <c r="H5315" i="19" s="1"/>
  <c r="I1273" i="19"/>
  <c r="I1875" i="19" s="1"/>
  <c r="I1918" i="19" s="1"/>
  <c r="I2348" i="19" s="1"/>
  <c r="I3208" i="19" s="1"/>
  <c r="I3380" i="19" s="1"/>
  <c r="I3552" i="19" s="1"/>
  <c r="I3896" i="19" s="1"/>
  <c r="I4154" i="19" s="1"/>
  <c r="I5229" i="19" s="1"/>
  <c r="I5315" i="19" s="1"/>
  <c r="I5401" i="19" s="1"/>
  <c r="I5487" i="19" s="1"/>
  <c r="I6304" i="19" s="1"/>
  <c r="I1058" i="19"/>
  <c r="I26" i="19" s="1"/>
  <c r="K25" i="19"/>
  <c r="M5959" i="19"/>
  <c r="M1057" i="19"/>
  <c r="M1014" i="19" s="1"/>
  <c r="M25" i="19" s="1"/>
  <c r="M1272" i="19"/>
  <c r="M2089" i="19" s="1"/>
  <c r="M2347" i="19" s="1"/>
  <c r="M3207" i="19" s="1"/>
  <c r="M3379" i="19" s="1"/>
  <c r="M3422" i="19" s="1"/>
  <c r="M3551" i="19" s="1"/>
  <c r="M5013" i="19" s="1"/>
  <c r="M5228" i="19" s="1"/>
  <c r="M5314" i="19" s="1"/>
  <c r="L5228" i="19"/>
  <c r="L5314" i="19" s="1"/>
  <c r="K3207" i="19"/>
  <c r="K3422" i="19" s="1"/>
  <c r="K3895" i="19" s="1"/>
  <c r="J5314" i="19"/>
  <c r="I1272" i="19"/>
  <c r="I1874" i="19" s="1"/>
  <c r="I1917" i="19" s="1"/>
  <c r="I2347" i="19" s="1"/>
  <c r="I3207" i="19" s="1"/>
  <c r="I3379" i="19" s="1"/>
  <c r="I3551" i="19" s="1"/>
  <c r="I3895" i="19" s="1"/>
  <c r="I4153" i="19" s="1"/>
  <c r="I5228" i="19" s="1"/>
  <c r="I5314" i="19" s="1"/>
  <c r="I5400" i="19" s="1"/>
  <c r="I5486" i="19" s="1"/>
  <c r="I6303" i="19" s="1"/>
  <c r="I1057" i="19"/>
  <c r="I25" i="19" s="1"/>
  <c r="H5228" i="19"/>
  <c r="H5314" i="19" s="1"/>
  <c r="M5958" i="19"/>
  <c r="M1271" i="19"/>
  <c r="M2088" i="19" s="1"/>
  <c r="M2346" i="19" s="1"/>
  <c r="M3206" i="19" s="1"/>
  <c r="M3378" i="19" s="1"/>
  <c r="M3421" i="19" s="1"/>
  <c r="M3550" i="19" s="1"/>
  <c r="M5012" i="19" s="1"/>
  <c r="M5227" i="19" s="1"/>
  <c r="M5313" i="19" s="1"/>
  <c r="M1056" i="19"/>
  <c r="M1013" i="19" s="1"/>
  <c r="M24" i="19" s="1"/>
  <c r="L5227" i="19"/>
  <c r="L5313" i="19" s="1"/>
  <c r="K3206" i="19"/>
  <c r="K3421" i="19" s="1"/>
  <c r="K3894" i="19" s="1"/>
  <c r="K24" i="19"/>
  <c r="J5313" i="19"/>
  <c r="I1056" i="19"/>
  <c r="I24" i="19" s="1"/>
  <c r="I1271" i="19"/>
  <c r="I1873" i="19" s="1"/>
  <c r="I1916" i="19" s="1"/>
  <c r="I2346" i="19" s="1"/>
  <c r="H5227" i="19"/>
  <c r="H5313" i="19" s="1"/>
  <c r="K23" i="19"/>
  <c r="M5957" i="19"/>
  <c r="M1055" i="19"/>
  <c r="M1012" i="19" s="1"/>
  <c r="M23" i="19" s="1"/>
  <c r="L5226" i="19"/>
  <c r="L5312" i="19" s="1"/>
  <c r="K3205" i="19"/>
  <c r="K3420" i="19" s="1"/>
  <c r="K3893" i="19" s="1"/>
  <c r="J5312" i="19"/>
  <c r="H5226" i="19"/>
  <c r="H5312" i="19" s="1"/>
  <c r="I1270" i="19"/>
  <c r="I1872" i="19" s="1"/>
  <c r="I1915" i="19" s="1"/>
  <c r="I2345" i="19" s="1"/>
  <c r="I3205" i="19" s="1"/>
  <c r="I3377" i="19" s="1"/>
  <c r="I3549" i="19" s="1"/>
  <c r="I3893" i="19" s="1"/>
  <c r="I4151" i="19" s="1"/>
  <c r="I5226" i="19" s="1"/>
  <c r="I5312" i="19" s="1"/>
  <c r="I5398" i="19" s="1"/>
  <c r="I5484" i="19" s="1"/>
  <c r="I6301" i="19" s="1"/>
  <c r="I1055" i="19"/>
  <c r="I23" i="19" s="1"/>
  <c r="M5956" i="19"/>
  <c r="M2086" i="19"/>
  <c r="M2344" i="19" s="1"/>
  <c r="M3204" i="19" s="1"/>
  <c r="M3376" i="19" s="1"/>
  <c r="M3419" i="19" s="1"/>
  <c r="M3548" i="19" s="1"/>
  <c r="M1054" i="19"/>
  <c r="M1011" i="19" s="1"/>
  <c r="M22" i="19" s="1"/>
  <c r="L5225" i="19"/>
  <c r="L5311" i="19" s="1"/>
  <c r="K22" i="19"/>
  <c r="K3204" i="19"/>
  <c r="K3419" i="19" s="1"/>
  <c r="K3892" i="19" s="1"/>
  <c r="J5311" i="19"/>
  <c r="H5225" i="19"/>
  <c r="H5311" i="19" s="1"/>
  <c r="I1269" i="19"/>
  <c r="I1871" i="19" s="1"/>
  <c r="I1914" i="19" s="1"/>
  <c r="I2344" i="19" s="1"/>
  <c r="I3204" i="19" s="1"/>
  <c r="I3376" i="19" s="1"/>
  <c r="I3548" i="19" s="1"/>
  <c r="I3892" i="19" s="1"/>
  <c r="I4150" i="19" s="1"/>
  <c r="I5225" i="19" s="1"/>
  <c r="I5311" i="19" s="1"/>
  <c r="I5397" i="19" s="1"/>
  <c r="I5483" i="19" s="1"/>
  <c r="I6300" i="19" s="1"/>
  <c r="I1054" i="19"/>
  <c r="I22" i="19" s="1"/>
  <c r="M5955" i="19"/>
  <c r="M1053" i="19"/>
  <c r="M1010" i="19" s="1"/>
  <c r="M21" i="19" s="1"/>
  <c r="M1268" i="19"/>
  <c r="M2085" i="19" s="1"/>
  <c r="M2343" i="19" s="1"/>
  <c r="M3203" i="19" s="1"/>
  <c r="M3375" i="19" s="1"/>
  <c r="M3418" i="19" s="1"/>
  <c r="M3547" i="19" s="1"/>
  <c r="L5224" i="19"/>
  <c r="L5310" i="19" s="1"/>
  <c r="K3203" i="19"/>
  <c r="K3418" i="19" s="1"/>
  <c r="K3891" i="19" s="1"/>
  <c r="K21" i="19"/>
  <c r="J5310" i="19"/>
  <c r="I1268" i="19"/>
  <c r="I1870" i="19" s="1"/>
  <c r="I1913" i="19" s="1"/>
  <c r="I2343" i="19" s="1"/>
  <c r="I3203" i="19" s="1"/>
  <c r="I3375" i="19" s="1"/>
  <c r="I3547" i="19" s="1"/>
  <c r="I3891" i="19" s="1"/>
  <c r="I4149" i="19" s="1"/>
  <c r="I5224" i="19" s="1"/>
  <c r="I5310" i="19" s="1"/>
  <c r="I5396" i="19" s="1"/>
  <c r="I5482" i="19" s="1"/>
  <c r="I6299" i="19" s="1"/>
  <c r="I1053" i="19"/>
  <c r="I21" i="19" s="1"/>
  <c r="H5224" i="19"/>
  <c r="H5310" i="19" s="1"/>
  <c r="M5954" i="19"/>
  <c r="M1267" i="19"/>
  <c r="M2084" i="19" s="1"/>
  <c r="M2342" i="19" s="1"/>
  <c r="M3202" i="19" s="1"/>
  <c r="M3374" i="19" s="1"/>
  <c r="M3417" i="19" s="1"/>
  <c r="M3546" i="19" s="1"/>
  <c r="M1052" i="19"/>
  <c r="M1009" i="19" s="1"/>
  <c r="M20" i="19" s="1"/>
  <c r="L5223" i="19"/>
  <c r="L5309" i="19" s="1"/>
  <c r="K3202" i="19"/>
  <c r="K3417" i="19" s="1"/>
  <c r="K3890" i="19" s="1"/>
  <c r="J5309" i="19"/>
  <c r="H5223" i="19"/>
  <c r="H5309" i="19" s="1"/>
  <c r="I1267" i="19"/>
  <c r="I1869" i="19" s="1"/>
  <c r="I1052" i="19"/>
  <c r="I20" i="19" s="1"/>
  <c r="K19" i="19"/>
  <c r="M5953" i="19"/>
  <c r="M1051" i="19"/>
  <c r="M1008" i="19" s="1"/>
  <c r="M19" i="19" s="1"/>
  <c r="M1266" i="19"/>
  <c r="M2083" i="19" s="1"/>
  <c r="L5222" i="19"/>
  <c r="L5308" i="19" s="1"/>
  <c r="K3201" i="19"/>
  <c r="K3416" i="19" s="1"/>
  <c r="K3889" i="19" s="1"/>
  <c r="J5308" i="19"/>
  <c r="I1266" i="19"/>
  <c r="I1868" i="19" s="1"/>
  <c r="I1911" i="19" s="1"/>
  <c r="I2341" i="19" s="1"/>
  <c r="I3201" i="19" s="1"/>
  <c r="I3373" i="19" s="1"/>
  <c r="I3545" i="19" s="1"/>
  <c r="I3889" i="19" s="1"/>
  <c r="I4147" i="19" s="1"/>
  <c r="I5222" i="19" s="1"/>
  <c r="I5308" i="19" s="1"/>
  <c r="I5394" i="19" s="1"/>
  <c r="I5480" i="19" s="1"/>
  <c r="I6297" i="19" s="1"/>
  <c r="I1051" i="19"/>
  <c r="I19" i="19" s="1"/>
  <c r="H5222" i="19"/>
  <c r="H5308" i="19" s="1"/>
  <c r="M5952" i="19"/>
  <c r="M1265" i="19"/>
  <c r="M2082" i="19" s="1"/>
  <c r="M2340" i="19" s="1"/>
  <c r="M3200" i="19" s="1"/>
  <c r="M1050" i="19"/>
  <c r="M1007" i="19" s="1"/>
  <c r="M18" i="19" s="1"/>
  <c r="L5221" i="19"/>
  <c r="L5307" i="19" s="1"/>
  <c r="K18" i="19"/>
  <c r="K3200" i="19"/>
  <c r="K3415" i="19" s="1"/>
  <c r="K3888" i="19" s="1"/>
  <c r="J5307" i="19"/>
  <c r="I1265" i="19"/>
  <c r="I1050" i="19"/>
  <c r="I18" i="19" s="1"/>
  <c r="H5221" i="19"/>
  <c r="H5307" i="19" s="1"/>
  <c r="M5951" i="19"/>
  <c r="M1264" i="19"/>
  <c r="M2081" i="19" s="1"/>
  <c r="M2339" i="19" s="1"/>
  <c r="M3199" i="19" s="1"/>
  <c r="M3371" i="19" s="1"/>
  <c r="M3414" i="19" s="1"/>
  <c r="M3543" i="19" s="1"/>
  <c r="M1049" i="19"/>
  <c r="M1006" i="19" s="1"/>
  <c r="M17" i="19" s="1"/>
  <c r="L5220" i="19"/>
  <c r="L5306" i="19" s="1"/>
  <c r="K17" i="19"/>
  <c r="K447" i="19" s="1"/>
  <c r="J5306" i="19"/>
  <c r="H5220" i="19"/>
  <c r="H5306" i="19" s="1"/>
  <c r="I1264" i="19"/>
  <c r="I1866" i="19" s="1"/>
  <c r="I1909" i="19" s="1"/>
  <c r="I2339" i="19" s="1"/>
  <c r="I3199" i="19" s="1"/>
  <c r="I3371" i="19" s="1"/>
  <c r="I3543" i="19" s="1"/>
  <c r="I1049" i="19"/>
  <c r="I17" i="19" s="1"/>
  <c r="M5950" i="19"/>
  <c r="M1263" i="19"/>
  <c r="M2080" i="19" s="1"/>
  <c r="M2338" i="19" s="1"/>
  <c r="M3198" i="19" s="1"/>
  <c r="M3370" i="19" s="1"/>
  <c r="M3413" i="19" s="1"/>
  <c r="M3542" i="19" s="1"/>
  <c r="M1048" i="19"/>
  <c r="M1005" i="19" s="1"/>
  <c r="M16" i="19" s="1"/>
  <c r="L5219" i="19"/>
  <c r="L5305" i="19" s="1"/>
  <c r="K16" i="19"/>
  <c r="J5305" i="19"/>
  <c r="I1263" i="19"/>
  <c r="I1865" i="19" s="1"/>
  <c r="I1908" i="19" s="1"/>
  <c r="I2338" i="19" s="1"/>
  <c r="I3198" i="19" s="1"/>
  <c r="I3370" i="19" s="1"/>
  <c r="I3542" i="19" s="1"/>
  <c r="I3886" i="19" s="1"/>
  <c r="I4144" i="19" s="1"/>
  <c r="I5219" i="19" s="1"/>
  <c r="I5305" i="19" s="1"/>
  <c r="I5391" i="19" s="1"/>
  <c r="I5477" i="19" s="1"/>
  <c r="I6294" i="19" s="1"/>
  <c r="I1048" i="19"/>
  <c r="I16" i="19" s="1"/>
  <c r="H5219" i="19"/>
  <c r="H5305" i="19" s="1"/>
  <c r="M5949" i="19"/>
  <c r="M2079" i="19"/>
  <c r="M2337" i="19" s="1"/>
  <c r="M3197" i="19" s="1"/>
  <c r="M3369" i="19" s="1"/>
  <c r="M3412" i="19" s="1"/>
  <c r="M3541" i="19" s="1"/>
  <c r="M1047" i="19"/>
  <c r="M1004" i="19" s="1"/>
  <c r="M15" i="19" s="1"/>
  <c r="L5218" i="19"/>
  <c r="L5304" i="19" s="1"/>
  <c r="K15" i="19"/>
  <c r="J5304" i="19"/>
  <c r="I1262" i="19"/>
  <c r="I1864" i="19" s="1"/>
  <c r="I1907" i="19" s="1"/>
  <c r="I2337" i="19" s="1"/>
  <c r="I3197" i="19" s="1"/>
  <c r="I3369" i="19" s="1"/>
  <c r="I3541" i="19" s="1"/>
  <c r="I3885" i="19" s="1"/>
  <c r="I1047" i="19"/>
  <c r="I15" i="19" s="1"/>
  <c r="H5218" i="19"/>
  <c r="H5304" i="19" s="1"/>
  <c r="M5948" i="19"/>
  <c r="M1261" i="19"/>
  <c r="M1046" i="19"/>
  <c r="M1003" i="19" s="1"/>
  <c r="M14" i="19" s="1"/>
  <c r="L5217" i="19"/>
  <c r="L5303" i="19" s="1"/>
  <c r="K14" i="19"/>
  <c r="J5303" i="19"/>
  <c r="M5947" i="19"/>
  <c r="M1260" i="19"/>
  <c r="M1045" i="19"/>
  <c r="M1002" i="19" s="1"/>
  <c r="M13" i="19" s="1"/>
  <c r="L5302" i="19"/>
  <c r="K5302" i="19"/>
  <c r="J5302" i="19"/>
  <c r="H6291" i="19"/>
  <c r="H5302" i="19"/>
  <c r="M5946" i="19"/>
  <c r="M1259" i="19"/>
  <c r="M1044" i="19"/>
  <c r="M1001" i="19" s="1"/>
  <c r="M12" i="19" s="1"/>
  <c r="L6290" i="19"/>
  <c r="L5301" i="19"/>
  <c r="K6290" i="19"/>
  <c r="K5301" i="19"/>
  <c r="K12" i="19"/>
  <c r="J6290" i="19"/>
  <c r="J5301" i="19"/>
  <c r="H6290" i="19"/>
  <c r="H5301" i="19"/>
  <c r="K11" i="19"/>
  <c r="M5945" i="19"/>
  <c r="M1258" i="19"/>
  <c r="M1043" i="19"/>
  <c r="M1000" i="19" s="1"/>
  <c r="M11" i="19" s="1"/>
  <c r="L6289" i="19"/>
  <c r="K6289" i="19"/>
  <c r="L5300" i="19"/>
  <c r="K5300" i="19"/>
  <c r="J6289" i="19"/>
  <c r="J5300" i="19"/>
  <c r="H6289" i="19"/>
  <c r="H5300" i="19"/>
  <c r="M5944" i="19"/>
  <c r="M1257" i="19"/>
  <c r="M1042" i="19"/>
  <c r="M999" i="19" s="1"/>
  <c r="M10" i="19" s="1"/>
  <c r="L6288" i="19"/>
  <c r="L5299" i="19"/>
  <c r="K6288" i="19"/>
  <c r="K5299" i="19"/>
  <c r="J5944" i="19"/>
  <c r="J6288" i="19" s="1"/>
  <c r="J5299" i="19"/>
  <c r="H6288" i="19"/>
  <c r="H5299" i="19"/>
  <c r="M5943" i="19"/>
  <c r="K9" i="19"/>
  <c r="M1041" i="19"/>
  <c r="M998" i="19" s="1"/>
  <c r="M9" i="19" s="1"/>
  <c r="L6287" i="19"/>
  <c r="L5298" i="19"/>
  <c r="K6287" i="19"/>
  <c r="K5298" i="19"/>
  <c r="J5298" i="19"/>
  <c r="J5943" i="19" s="1"/>
  <c r="J6287" i="19" s="1"/>
  <c r="H6287" i="19"/>
  <c r="H5298" i="19"/>
  <c r="M5942" i="19"/>
  <c r="M1255" i="19"/>
  <c r="M1040" i="19"/>
  <c r="M997" i="19" s="1"/>
  <c r="M8" i="19" s="1"/>
  <c r="L6286" i="19"/>
  <c r="L5297" i="19"/>
  <c r="K6286" i="19"/>
  <c r="K5297" i="19"/>
  <c r="K8" i="19"/>
  <c r="J6286" i="19"/>
  <c r="J5297" i="19"/>
  <c r="H6286" i="19"/>
  <c r="H5297" i="19"/>
  <c r="M5941" i="19"/>
  <c r="M1254" i="19"/>
  <c r="M1039" i="19"/>
  <c r="M996" i="19" s="1"/>
  <c r="M7" i="19" s="1"/>
  <c r="L6285" i="19"/>
  <c r="L5296" i="19"/>
  <c r="K6285" i="19"/>
  <c r="K5296" i="19"/>
  <c r="K7" i="19"/>
  <c r="J5941" i="19"/>
  <c r="J6285" i="19" s="1"/>
  <c r="J5296" i="19"/>
  <c r="H6285" i="19"/>
  <c r="H5296" i="19"/>
  <c r="M1253" i="19"/>
  <c r="M1038" i="19"/>
  <c r="M995" i="19" s="1"/>
  <c r="M6" i="19" s="1"/>
  <c r="M5295" i="19"/>
  <c r="M5209" i="19" s="1"/>
  <c r="M5940" i="19"/>
  <c r="L6284" i="19"/>
  <c r="L5295" i="19"/>
  <c r="K6284" i="19"/>
  <c r="K5295" i="19"/>
  <c r="K6" i="19"/>
  <c r="J5940" i="19"/>
  <c r="J6284" i="19" s="1"/>
  <c r="J5295" i="19"/>
  <c r="H6284" i="19"/>
  <c r="H5295" i="19"/>
  <c r="M1037" i="19"/>
  <c r="M994" i="19" s="1"/>
  <c r="M5" i="19" s="1"/>
  <c r="M5294" i="19"/>
  <c r="M5208" i="19" s="1"/>
  <c r="M4993" i="19" s="1"/>
  <c r="M5939" i="19"/>
  <c r="L6283" i="19"/>
  <c r="L5294" i="19"/>
  <c r="K6283" i="19"/>
  <c r="K5294" i="19"/>
  <c r="K5" i="19"/>
  <c r="J6283" i="19"/>
  <c r="J5294" i="19"/>
  <c r="H5939" i="19"/>
  <c r="H6283" i="19" s="1"/>
  <c r="H5294" i="19"/>
  <c r="M5938" i="19"/>
  <c r="M1036" i="19"/>
  <c r="M993" i="19" s="1"/>
  <c r="M4" i="19" s="1"/>
  <c r="L6282" i="19"/>
  <c r="L5293" i="19"/>
  <c r="K6282" i="19"/>
  <c r="K5293" i="19"/>
  <c r="K4" i="19"/>
  <c r="J5938" i="19"/>
  <c r="J6282" i="19" s="1"/>
  <c r="J5293" i="19"/>
  <c r="H5938" i="19"/>
  <c r="H6282" i="19" s="1"/>
  <c r="H5293" i="19"/>
  <c r="M5937" i="19"/>
  <c r="M3" i="19"/>
  <c r="M1035" i="19"/>
  <c r="M992" i="19" s="1"/>
  <c r="K3" i="19"/>
  <c r="K433" i="19" s="1"/>
  <c r="L5292" i="19"/>
  <c r="K6281" i="19"/>
  <c r="K5292" i="19"/>
  <c r="J6281" i="19"/>
  <c r="J5292" i="19"/>
  <c r="H5292" i="19"/>
  <c r="H5937" i="19"/>
  <c r="H6281" i="19" s="1"/>
  <c r="H5328" i="19"/>
  <c r="H5329" i="19" s="1"/>
  <c r="H5330" i="19" s="1"/>
  <c r="H5331" i="19" s="1"/>
  <c r="H5332" i="19" s="1"/>
  <c r="H5333" i="19" s="1"/>
  <c r="H5334" i="19" s="1"/>
  <c r="H5506" i="19" s="1"/>
  <c r="H6323" i="19" s="1"/>
  <c r="M45" i="19"/>
  <c r="M44" i="19" s="1"/>
  <c r="M43" i="19" s="1"/>
  <c r="L24" i="19"/>
  <c r="L23" i="19" s="1"/>
  <c r="L22" i="19" s="1"/>
  <c r="L21" i="19" s="1"/>
  <c r="L20" i="19" s="1"/>
  <c r="L19" i="19" s="1"/>
  <c r="L18" i="19" s="1"/>
  <c r="L17" i="19" s="1"/>
  <c r="L16" i="19" s="1"/>
  <c r="L15" i="19" s="1"/>
  <c r="L14" i="19" s="1"/>
  <c r="L13" i="19" s="1"/>
  <c r="L12" i="19" s="1"/>
  <c r="L11" i="19" s="1"/>
  <c r="L10" i="19" s="1"/>
  <c r="L9" i="19" s="1"/>
  <c r="L8" i="19" s="1"/>
  <c r="L7" i="19" s="1"/>
  <c r="L6" i="19" s="1"/>
  <c r="L5" i="19" s="1"/>
  <c r="M3969" i="19"/>
  <c r="M3968" i="19" s="1"/>
  <c r="M3967" i="19" s="1"/>
  <c r="M3966" i="19" s="1"/>
  <c r="M3965" i="19" s="1"/>
  <c r="M3964" i="19" s="1"/>
  <c r="M3963" i="19" s="1"/>
  <c r="M3962" i="19" s="1"/>
  <c r="M3961" i="19" s="1"/>
  <c r="M3960" i="19" s="1"/>
  <c r="M3959" i="19" s="1"/>
  <c r="H3959" i="19"/>
  <c r="J3963" i="19"/>
  <c r="J3962" i="19" s="1"/>
  <c r="J3961" i="19" s="1"/>
  <c r="J3960" i="19" s="1"/>
  <c r="J3959" i="19" s="1"/>
  <c r="M3951" i="19"/>
  <c r="M3952" i="19" s="1"/>
  <c r="M3953" i="19" s="1"/>
  <c r="M3954" i="19" s="1"/>
  <c r="M3955" i="19" s="1"/>
  <c r="M3956" i="19" s="1"/>
  <c r="M3908" i="19"/>
  <c r="M3909" i="19" s="1"/>
  <c r="M3910" i="19" s="1"/>
  <c r="M3911" i="19" s="1"/>
  <c r="M3912" i="19" s="1"/>
  <c r="M3913" i="19" s="1"/>
  <c r="M3914" i="19" s="1"/>
  <c r="M3915" i="19" s="1"/>
  <c r="L3883" i="19"/>
  <c r="L3882" i="19" s="1"/>
  <c r="L3881" i="19" s="1"/>
  <c r="L3880" i="19" s="1"/>
  <c r="L3879" i="19" s="1"/>
  <c r="L3878" i="19" s="1"/>
  <c r="L3877" i="19" s="1"/>
  <c r="L3876" i="19" s="1"/>
  <c r="L3875" i="19" s="1"/>
  <c r="L3874" i="19" s="1"/>
  <c r="L3873" i="19" s="1"/>
  <c r="H3884" i="19"/>
  <c r="H3883" i="19" s="1"/>
  <c r="H3882" i="19" s="1"/>
  <c r="H3881" i="19" s="1"/>
  <c r="H3880" i="19" s="1"/>
  <c r="H3879" i="19" s="1"/>
  <c r="H3878" i="19" s="1"/>
  <c r="H3877" i="19" s="1"/>
  <c r="H3876" i="19" s="1"/>
  <c r="H3875" i="19" s="1"/>
  <c r="H3874" i="19" s="1"/>
  <c r="H3873" i="19" s="1"/>
  <c r="I3837" i="19"/>
  <c r="I3836" i="19" s="1"/>
  <c r="I3835" i="19" s="1"/>
  <c r="I3834" i="19" s="1"/>
  <c r="I3833" i="19" s="1"/>
  <c r="I3832" i="19" s="1"/>
  <c r="I3831" i="19" s="1"/>
  <c r="I3830" i="19" s="1"/>
  <c r="K3806" i="19"/>
  <c r="K3805" i="19" s="1"/>
  <c r="K3804" i="19" s="1"/>
  <c r="K3803" i="19" s="1"/>
  <c r="K3802" i="19" s="1"/>
  <c r="K3801" i="19" s="1"/>
  <c r="K3800" i="19" s="1"/>
  <c r="K3799" i="19" s="1"/>
  <c r="K3798" i="19" s="1"/>
  <c r="K3797" i="19" s="1"/>
  <c r="K3796" i="19" s="1"/>
  <c r="K3795" i="19" s="1"/>
  <c r="K3794" i="19" s="1"/>
  <c r="K3793" i="19" s="1"/>
  <c r="K3792" i="19" s="1"/>
  <c r="K3791" i="19" s="1"/>
  <c r="K3790" i="19" s="1"/>
  <c r="K3789" i="19" s="1"/>
  <c r="K3788" i="19" s="1"/>
  <c r="K3787" i="19" s="1"/>
  <c r="H3807" i="19"/>
  <c r="H3806" i="19" s="1"/>
  <c r="H3805" i="19" s="1"/>
  <c r="H3804" i="19" s="1"/>
  <c r="H3803" i="19" s="1"/>
  <c r="H3802" i="19" s="1"/>
  <c r="H3801" i="19" s="1"/>
  <c r="H3800" i="19" s="1"/>
  <c r="H3799" i="19" s="1"/>
  <c r="H3798" i="19" s="1"/>
  <c r="H3797" i="19" s="1"/>
  <c r="H3796" i="19" s="1"/>
  <c r="H3795" i="19" s="1"/>
  <c r="H3794" i="19" s="1"/>
  <c r="H3793" i="19" s="1"/>
  <c r="H3792" i="19" s="1"/>
  <c r="H3791" i="19" s="1"/>
  <c r="H3790" i="19" s="1"/>
  <c r="H3789" i="19" s="1"/>
  <c r="H3788" i="19" s="1"/>
  <c r="H3787" i="19" s="1"/>
  <c r="J3691" i="19"/>
  <c r="J3690" i="19" s="1"/>
  <c r="J3689" i="19" s="1"/>
  <c r="J3688" i="19" s="1"/>
  <c r="J3687" i="19" s="1"/>
  <c r="J3686" i="19" s="1"/>
  <c r="J3685" i="19" s="1"/>
  <c r="J3684" i="19" s="1"/>
  <c r="J3683" i="19" s="1"/>
  <c r="J3682" i="19" s="1"/>
  <c r="J3681" i="19" s="1"/>
  <c r="J3680" i="19" s="1"/>
  <c r="J3679" i="19" s="1"/>
  <c r="J3678" i="19" s="1"/>
  <c r="J3677" i="19" s="1"/>
  <c r="J3676" i="19" s="1"/>
  <c r="J3675" i="19" s="1"/>
  <c r="J3674" i="19" s="1"/>
  <c r="J3673" i="19" s="1"/>
  <c r="J3672" i="19" s="1"/>
  <c r="J3671" i="19" s="1"/>
  <c r="J3670" i="19" s="1"/>
  <c r="J3669" i="19" s="1"/>
  <c r="J3668" i="19" s="1"/>
  <c r="J3667" i="19" s="1"/>
  <c r="J3666" i="19" s="1"/>
  <c r="J3665" i="19" s="1"/>
  <c r="J3664" i="19" s="1"/>
  <c r="J3663" i="19" s="1"/>
  <c r="J3662" i="19" s="1"/>
  <c r="J3661" i="19" s="1"/>
  <c r="J3660" i="19" s="1"/>
  <c r="J3659" i="19" s="1"/>
  <c r="J3658" i="19" s="1"/>
  <c r="J3712" i="19"/>
  <c r="J3711" i="19" s="1"/>
  <c r="J3710" i="19" s="1"/>
  <c r="J3709" i="19" s="1"/>
  <c r="J3708" i="19" s="1"/>
  <c r="J3707" i="19" s="1"/>
  <c r="J3706" i="19" s="1"/>
  <c r="J3705" i="19" s="1"/>
  <c r="J3704" i="19" s="1"/>
  <c r="J3703" i="19" s="1"/>
  <c r="J3702" i="19" s="1"/>
  <c r="J3701" i="19" s="1"/>
  <c r="J3749" i="19"/>
  <c r="J3748" i="19" s="1"/>
  <c r="J3813" i="19"/>
  <c r="J3812" i="19" s="1"/>
  <c r="J3811" i="19" s="1"/>
  <c r="J3810" i="19" s="1"/>
  <c r="J3809" i="19" s="1"/>
  <c r="J3808" i="19" s="1"/>
  <c r="J3807" i="19" s="1"/>
  <c r="J3806" i="19" s="1"/>
  <c r="J3805" i="19" s="1"/>
  <c r="J3804" i="19" s="1"/>
  <c r="J3803" i="19" s="1"/>
  <c r="J3802" i="19" s="1"/>
  <c r="J3801" i="19" s="1"/>
  <c r="J3800" i="19" s="1"/>
  <c r="J3799" i="19" s="1"/>
  <c r="J3798" i="19" s="1"/>
  <c r="J3797" i="19" s="1"/>
  <c r="J3796" i="19" s="1"/>
  <c r="J3795" i="19" s="1"/>
  <c r="J3794" i="19" s="1"/>
  <c r="J3793" i="19" s="1"/>
  <c r="J3792" i="19" s="1"/>
  <c r="J3791" i="19" s="1"/>
  <c r="J3790" i="19" s="1"/>
  <c r="J3789" i="19" s="1"/>
  <c r="J3788" i="19" s="1"/>
  <c r="J3787" i="19" s="1"/>
  <c r="M3607" i="19"/>
  <c r="M3608" i="19" s="1"/>
  <c r="M3609" i="19" s="1"/>
  <c r="M3610" i="19" s="1"/>
  <c r="M3611" i="19" s="1"/>
  <c r="M3612" i="19" s="1"/>
  <c r="M3613" i="19" s="1"/>
  <c r="M3614" i="19" s="1"/>
  <c r="M3349" i="19"/>
  <c r="M3350" i="19" s="1"/>
  <c r="M3351" i="19" s="1"/>
  <c r="M3352" i="19" s="1"/>
  <c r="M3353" i="19" s="1"/>
  <c r="M3354" i="19" s="1"/>
  <c r="M3355" i="19" s="1"/>
  <c r="M3356" i="19" s="1"/>
  <c r="I2893" i="19"/>
  <c r="I2892" i="19" s="1"/>
  <c r="I2891" i="19" s="1"/>
  <c r="I2890" i="19" s="1"/>
  <c r="I2889" i="19" s="1"/>
  <c r="I2888" i="19" s="1"/>
  <c r="I2887" i="19" s="1"/>
  <c r="I2886" i="19" s="1"/>
  <c r="I2885" i="19" s="1"/>
  <c r="I2884" i="19" s="1"/>
  <c r="M920" i="19"/>
  <c r="M919" i="19" s="1"/>
  <c r="M918" i="19" s="1"/>
  <c r="M917" i="19" s="1"/>
  <c r="M916" i="19" s="1"/>
  <c r="M915" i="19" s="1"/>
  <c r="M914" i="19" s="1"/>
  <c r="M913" i="19" s="1"/>
  <c r="M912" i="19" s="1"/>
  <c r="M911" i="19" s="1"/>
  <c r="M910" i="19" s="1"/>
  <c r="M909" i="19" s="1"/>
  <c r="M908" i="19" s="1"/>
  <c r="M907" i="19" s="1"/>
  <c r="M906" i="19" s="1"/>
  <c r="M683" i="19"/>
  <c r="M684" i="19" s="1"/>
  <c r="M685" i="19" s="1"/>
  <c r="M686" i="19" s="1"/>
  <c r="M687" i="19" s="1"/>
  <c r="M688" i="19" s="1"/>
  <c r="M689" i="19" s="1"/>
  <c r="M690" i="19" s="1"/>
  <c r="M691" i="19" s="1"/>
  <c r="M820" i="19" s="1"/>
  <c r="M1594" i="19" s="1"/>
  <c r="I648" i="19"/>
  <c r="M640" i="19"/>
  <c r="M641" i="19" s="1"/>
  <c r="M642" i="19" s="1"/>
  <c r="M643" i="19" s="1"/>
  <c r="M644" i="19" s="1"/>
  <c r="M645" i="19" s="1"/>
  <c r="M646" i="19" s="1"/>
  <c r="M647" i="19" s="1"/>
  <c r="M597" i="19"/>
  <c r="M598" i="19" s="1"/>
  <c r="M599" i="19" s="1"/>
  <c r="M600" i="19" s="1"/>
  <c r="M601" i="19" s="1"/>
  <c r="M602" i="19" s="1"/>
  <c r="M603" i="19" s="1"/>
  <c r="M604" i="19" s="1"/>
  <c r="M511" i="19"/>
  <c r="M512" i="19" s="1"/>
  <c r="M513" i="19" s="1"/>
  <c r="M514" i="19" s="1"/>
  <c r="M515" i="19" s="1"/>
  <c r="M516" i="19" s="1"/>
  <c r="M517" i="19" s="1"/>
  <c r="M518" i="19" s="1"/>
  <c r="M485" i="19"/>
  <c r="M484" i="19" s="1"/>
  <c r="M483" i="19" s="1"/>
  <c r="M482" i="19" s="1"/>
  <c r="M481" i="19" s="1"/>
  <c r="M480" i="19" s="1"/>
  <c r="M479" i="19" s="1"/>
  <c r="M478" i="19" s="1"/>
  <c r="M477" i="19" s="1"/>
  <c r="M476" i="19" s="1"/>
  <c r="M468" i="19"/>
  <c r="M469" i="19" s="1"/>
  <c r="M470" i="19" s="1"/>
  <c r="M471" i="19" s="1"/>
  <c r="M472" i="19" s="1"/>
  <c r="M473" i="19" s="1"/>
  <c r="M474" i="19" s="1"/>
  <c r="M475" i="19" s="1"/>
  <c r="M425" i="19"/>
  <c r="M426" i="19" s="1"/>
  <c r="M427" i="19" s="1"/>
  <c r="M428" i="19" s="1"/>
  <c r="M429" i="19" s="1"/>
  <c r="M430" i="19" s="1"/>
  <c r="M431" i="19" s="1"/>
  <c r="M432" i="19" s="1"/>
  <c r="F390" i="19"/>
  <c r="M382" i="19"/>
  <c r="M383" i="19" s="1"/>
  <c r="M384" i="19" s="1"/>
  <c r="M385" i="19" s="1"/>
  <c r="M386" i="19" s="1"/>
  <c r="M387" i="19" s="1"/>
  <c r="M388" i="19" s="1"/>
  <c r="M389" i="19" s="1"/>
  <c r="M356" i="19"/>
  <c r="M355" i="19" s="1"/>
  <c r="M354" i="19" s="1"/>
  <c r="M353" i="19" s="1"/>
  <c r="M352" i="19" s="1"/>
  <c r="M351" i="19" s="1"/>
  <c r="M350" i="19" s="1"/>
  <c r="M349" i="19" s="1"/>
  <c r="M348" i="19" s="1"/>
  <c r="M347" i="19" s="1"/>
  <c r="M339" i="19"/>
  <c r="M340" i="19" s="1"/>
  <c r="M341" i="19" s="1"/>
  <c r="M342" i="19" s="1"/>
  <c r="M343" i="19" s="1"/>
  <c r="M344" i="19" s="1"/>
  <c r="M345" i="19" s="1"/>
  <c r="M346" i="19" s="1"/>
  <c r="M296" i="19"/>
  <c r="M297" i="19" s="1"/>
  <c r="M298" i="19" s="1"/>
  <c r="M299" i="19" s="1"/>
  <c r="M300" i="19" s="1"/>
  <c r="M301" i="19" s="1"/>
  <c r="M302" i="19" s="1"/>
  <c r="M303" i="19" s="1"/>
  <c r="M270" i="19"/>
  <c r="M269" i="19" s="1"/>
  <c r="M268" i="19" s="1"/>
  <c r="M267" i="19" s="1"/>
  <c r="M266" i="19" s="1"/>
  <c r="M265" i="19" s="1"/>
  <c r="M264" i="19" s="1"/>
  <c r="M263" i="19" s="1"/>
  <c r="M262" i="19" s="1"/>
  <c r="M261" i="19" s="1"/>
  <c r="M253" i="19"/>
  <c r="M254" i="19" s="1"/>
  <c r="M255" i="19" s="1"/>
  <c r="M256" i="19" s="1"/>
  <c r="M257" i="19" s="1"/>
  <c r="M258" i="19" s="1"/>
  <c r="M259" i="19" s="1"/>
  <c r="M260" i="19" s="1"/>
  <c r="M167" i="19"/>
  <c r="M168" i="19" s="1"/>
  <c r="M169" i="19" s="1"/>
  <c r="M170" i="19" s="1"/>
  <c r="M171" i="19" s="1"/>
  <c r="M172" i="19" s="1"/>
  <c r="M173" i="19" s="1"/>
  <c r="M174" i="19" s="1"/>
  <c r="K165" i="19"/>
  <c r="F132" i="19"/>
  <c r="I153" i="19"/>
  <c r="I152" i="19" s="1"/>
  <c r="I151" i="19" s="1"/>
  <c r="I150" i="19" s="1"/>
  <c r="I149" i="19" s="1"/>
  <c r="I148" i="19" s="1"/>
  <c r="I147" i="19" s="1"/>
  <c r="I146" i="19" s="1"/>
  <c r="I145" i="19" s="1"/>
  <c r="I144" i="19" s="1"/>
  <c r="I143" i="19" s="1"/>
  <c r="I142" i="19" s="1"/>
  <c r="I141" i="19" s="1"/>
  <c r="I140" i="19" s="1"/>
  <c r="I139" i="19" s="1"/>
  <c r="I138" i="19" s="1"/>
  <c r="I137" i="19" s="1"/>
  <c r="I136" i="19" s="1"/>
  <c r="I135" i="19" s="1"/>
  <c r="I134" i="19" s="1"/>
  <c r="I133" i="19" s="1"/>
  <c r="I132" i="19" s="1"/>
  <c r="J6" i="19"/>
  <c r="J7" i="19" s="1"/>
  <c r="J8" i="19" s="1"/>
  <c r="J9" i="19" s="1"/>
  <c r="J11" i="19" s="1"/>
  <c r="J12" i="19" s="1"/>
  <c r="K5238" i="19"/>
  <c r="K5237" i="19" s="1"/>
  <c r="K5236" i="19" s="1"/>
  <c r="K5235" i="19" s="1"/>
  <c r="K5234" i="19" s="1"/>
  <c r="K5233" i="19" s="1"/>
  <c r="K5232" i="19" s="1"/>
  <c r="K5231" i="19" s="1"/>
  <c r="K5230" i="19" s="1"/>
  <c r="K5229" i="19" s="1"/>
  <c r="K5228" i="19" s="1"/>
  <c r="K5227" i="19" s="1"/>
  <c r="K5226" i="19" s="1"/>
  <c r="K5225" i="19" s="1"/>
  <c r="K5224" i="19" s="1"/>
  <c r="K5223" i="19" s="1"/>
  <c r="K5222" i="19" s="1"/>
  <c r="K5221" i="19" s="1"/>
  <c r="K5220" i="19" s="1"/>
  <c r="K5219" i="19" s="1"/>
  <c r="K5218" i="19" s="1"/>
  <c r="K5217" i="19" s="1"/>
  <c r="K5303" i="19" s="1"/>
  <c r="K5204" i="19"/>
  <c r="K5205" i="19" s="1"/>
  <c r="K5549" i="19" s="1"/>
  <c r="M5155" i="19"/>
  <c r="M5156" i="19" s="1"/>
  <c r="M5157" i="19" s="1"/>
  <c r="M5158" i="19" s="1"/>
  <c r="M5159" i="19" s="1"/>
  <c r="M5160" i="19" s="1"/>
  <c r="M5161" i="19" s="1"/>
  <c r="H5135" i="19"/>
  <c r="H5134" i="19" s="1"/>
  <c r="H5133" i="19" s="1"/>
  <c r="H5132" i="19" s="1"/>
  <c r="H5131" i="19" s="1"/>
  <c r="H5130" i="19" s="1"/>
  <c r="H5129" i="19" s="1"/>
  <c r="H5128" i="19" s="1"/>
  <c r="H5127" i="19" s="1"/>
  <c r="H5126" i="19" s="1"/>
  <c r="H5125" i="19" s="1"/>
  <c r="H5124" i="19" s="1"/>
  <c r="H5123" i="19" s="1"/>
  <c r="H5122" i="19" s="1"/>
  <c r="H5121" i="19" s="1"/>
  <c r="H5120" i="19" s="1"/>
  <c r="J5131" i="19"/>
  <c r="J5130" i="19" s="1"/>
  <c r="J5129" i="19" s="1"/>
  <c r="J5128" i="19" s="1"/>
  <c r="J5127" i="19" s="1"/>
  <c r="J5126" i="19" s="1"/>
  <c r="J5125" i="19" s="1"/>
  <c r="J5124" i="19" s="1"/>
  <c r="J5123" i="19" s="1"/>
  <c r="J5122" i="19" s="1"/>
  <c r="J5121" i="19" s="1"/>
  <c r="J5120" i="19" s="1"/>
  <c r="K5134" i="19"/>
  <c r="K5133" i="19" s="1"/>
  <c r="K5132" i="19" s="1"/>
  <c r="K5131" i="19" s="1"/>
  <c r="K5130" i="19" s="1"/>
  <c r="K5129" i="19" s="1"/>
  <c r="K5128" i="19" s="1"/>
  <c r="K5127" i="19" s="1"/>
  <c r="K5126" i="19" s="1"/>
  <c r="K5125" i="19" s="1"/>
  <c r="K5124" i="19" s="1"/>
  <c r="K5123" i="19" s="1"/>
  <c r="K5122" i="19" s="1"/>
  <c r="K5121" i="19" s="1"/>
  <c r="K5120" i="19" s="1"/>
  <c r="L5134" i="19"/>
  <c r="L5133" i="19" s="1"/>
  <c r="L5132" i="19" s="1"/>
  <c r="L5131" i="19" s="1"/>
  <c r="L5130" i="19" s="1"/>
  <c r="L5129" i="19" s="1"/>
  <c r="L5128" i="19" s="1"/>
  <c r="L5127" i="19" s="1"/>
  <c r="L5126" i="19" s="1"/>
  <c r="L5125" i="19" s="1"/>
  <c r="L5124" i="19" s="1"/>
  <c r="L5123" i="19" s="1"/>
  <c r="L5122" i="19" s="1"/>
  <c r="L5121" i="19" s="1"/>
  <c r="L5120" i="19" s="1"/>
  <c r="M5125" i="19"/>
  <c r="M5124" i="19" s="1"/>
  <c r="M5123" i="19" s="1"/>
  <c r="M5122" i="19" s="1"/>
  <c r="M5121" i="19" s="1"/>
  <c r="M5120" i="19" s="1"/>
  <c r="M5112" i="19"/>
  <c r="M5113" i="19" s="1"/>
  <c r="M5114" i="19" s="1"/>
  <c r="M5115" i="19" s="1"/>
  <c r="M5116" i="19" s="1"/>
  <c r="M5117" i="19" s="1"/>
  <c r="M5118" i="19" s="1"/>
  <c r="M5119" i="19" s="1"/>
  <c r="H5089" i="19"/>
  <c r="H5088" i="19" s="1"/>
  <c r="H5087" i="19" s="1"/>
  <c r="H5086" i="19" s="1"/>
  <c r="H5085" i="19" s="1"/>
  <c r="H5084" i="19" s="1"/>
  <c r="H5083" i="19" s="1"/>
  <c r="H5082" i="19" s="1"/>
  <c r="H5081" i="19" s="1"/>
  <c r="H5080" i="19" s="1"/>
  <c r="H5079" i="19" s="1"/>
  <c r="H5078" i="19" s="1"/>
  <c r="H5077" i="19" s="1"/>
  <c r="I5086" i="19"/>
  <c r="I5085" i="19" s="1"/>
  <c r="I5084" i="19" s="1"/>
  <c r="I5083" i="19" s="1"/>
  <c r="I5082" i="19" s="1"/>
  <c r="I5081" i="19" s="1"/>
  <c r="I5080" i="19" s="1"/>
  <c r="I5079" i="19" s="1"/>
  <c r="I5078" i="19" s="1"/>
  <c r="I5077" i="19" s="1"/>
  <c r="I5120" i="19" s="1"/>
  <c r="J5089" i="19"/>
  <c r="J5088" i="19" s="1"/>
  <c r="J5087" i="19" s="1"/>
  <c r="J5086" i="19" s="1"/>
  <c r="J5085" i="19" s="1"/>
  <c r="J5084" i="19" s="1"/>
  <c r="J5083" i="19" s="1"/>
  <c r="J5082" i="19" s="1"/>
  <c r="J5081" i="19" s="1"/>
  <c r="J5080" i="19" s="1"/>
  <c r="J5079" i="19" s="1"/>
  <c r="J5078" i="19" s="1"/>
  <c r="J5077" i="19" s="1"/>
  <c r="K5086" i="19"/>
  <c r="K5085" i="19" s="1"/>
  <c r="K5084" i="19" s="1"/>
  <c r="K5083" i="19" s="1"/>
  <c r="K5082" i="19" s="1"/>
  <c r="K5081" i="19" s="1"/>
  <c r="K5080" i="19" s="1"/>
  <c r="K5079" i="19" s="1"/>
  <c r="K5078" i="19" s="1"/>
  <c r="K5077" i="19" s="1"/>
  <c r="L5086" i="19"/>
  <c r="L5085" i="19" s="1"/>
  <c r="L5084" i="19" s="1"/>
  <c r="L5083" i="19" s="1"/>
  <c r="L5082" i="19" s="1"/>
  <c r="L5081" i="19" s="1"/>
  <c r="L5080" i="19" s="1"/>
  <c r="L5079" i="19" s="1"/>
  <c r="L5078" i="19" s="1"/>
  <c r="L5077" i="19" s="1"/>
  <c r="M5069" i="19"/>
  <c r="M5070" i="19" s="1"/>
  <c r="M5071" i="19" s="1"/>
  <c r="M5072" i="19" s="1"/>
  <c r="M5073" i="19" s="1"/>
  <c r="M5074" i="19" s="1"/>
  <c r="M5075" i="19" s="1"/>
  <c r="M5076" i="19" s="1"/>
  <c r="M4940" i="19"/>
  <c r="M4941" i="19" s="1"/>
  <c r="M4942" i="19" s="1"/>
  <c r="M4943" i="19" s="1"/>
  <c r="M4944" i="19" s="1"/>
  <c r="M4945" i="19" s="1"/>
  <c r="M4946" i="19" s="1"/>
  <c r="M4947" i="19" s="1"/>
  <c r="J4931" i="19"/>
  <c r="J4930" i="19" s="1"/>
  <c r="J4929" i="19" s="1"/>
  <c r="J4928" i="19" s="1"/>
  <c r="J4927" i="19" s="1"/>
  <c r="J4926" i="19" s="1"/>
  <c r="J4925" i="19" s="1"/>
  <c r="J4924" i="19" s="1"/>
  <c r="J4923" i="19" s="1"/>
  <c r="J4922" i="19" s="1"/>
  <c r="J4921" i="19" s="1"/>
  <c r="J4920" i="19" s="1"/>
  <c r="J4919" i="19" s="1"/>
  <c r="J4918" i="19" s="1"/>
  <c r="J4917" i="19" s="1"/>
  <c r="J4916" i="19" s="1"/>
  <c r="J4915" i="19" s="1"/>
  <c r="J4914" i="19" s="1"/>
  <c r="J4913" i="19" s="1"/>
  <c r="J4912" i="19" s="1"/>
  <c r="J4911" i="19" s="1"/>
  <c r="J4910" i="19" s="1"/>
  <c r="J4909" i="19" s="1"/>
  <c r="J4908" i="19" s="1"/>
  <c r="J4907" i="19" s="1"/>
  <c r="J4906" i="19" s="1"/>
  <c r="J4905" i="19" s="1"/>
  <c r="H4920" i="19"/>
  <c r="H4919" i="19" s="1"/>
  <c r="H4918" i="19" s="1"/>
  <c r="H4917" i="19" s="1"/>
  <c r="H4916" i="19" s="1"/>
  <c r="H4915" i="19" s="1"/>
  <c r="H4914" i="19" s="1"/>
  <c r="H4913" i="19" s="1"/>
  <c r="H4912" i="19" s="1"/>
  <c r="H4911" i="19" s="1"/>
  <c r="H4910" i="19" s="1"/>
  <c r="H4909" i="19" s="1"/>
  <c r="H4908" i="19" s="1"/>
  <c r="H4907" i="19" s="1"/>
  <c r="H4906" i="19" s="1"/>
  <c r="H4905" i="19" s="1"/>
  <c r="K4919" i="19"/>
  <c r="K4918" i="19" s="1"/>
  <c r="K4917" i="19" s="1"/>
  <c r="K4916" i="19" s="1"/>
  <c r="K4915" i="19" s="1"/>
  <c r="K4914" i="19" s="1"/>
  <c r="K4913" i="19" s="1"/>
  <c r="K4912" i="19" s="1"/>
  <c r="K4911" i="19" s="1"/>
  <c r="K4910" i="19" s="1"/>
  <c r="K4909" i="19" s="1"/>
  <c r="K4908" i="19" s="1"/>
  <c r="K4907" i="19" s="1"/>
  <c r="K4906" i="19" s="1"/>
  <c r="K4905" i="19" s="1"/>
  <c r="K5421" i="19" s="1"/>
  <c r="L4916" i="19"/>
  <c r="L4917" i="19"/>
  <c r="L4918" i="19"/>
  <c r="L4919" i="19"/>
  <c r="M4914" i="19"/>
  <c r="M4913" i="19" s="1"/>
  <c r="M4912" i="19" s="1"/>
  <c r="M4897" i="19"/>
  <c r="M4898" i="19" s="1"/>
  <c r="M4899" i="19" s="1"/>
  <c r="M4900" i="19" s="1"/>
  <c r="M4901" i="19" s="1"/>
  <c r="M4902" i="19" s="1"/>
  <c r="M4903" i="19" s="1"/>
  <c r="M4904" i="19" s="1"/>
  <c r="L4905" i="19" s="1"/>
  <c r="K4797" i="19"/>
  <c r="K4796" i="19" s="1"/>
  <c r="K4795" i="19" s="1"/>
  <c r="K4794" i="19" s="1"/>
  <c r="K4793" i="19" s="1"/>
  <c r="K4792" i="19" s="1"/>
  <c r="K4791" i="19" s="1"/>
  <c r="K4790" i="19" s="1"/>
  <c r="K4789" i="19" s="1"/>
  <c r="K4788" i="19" s="1"/>
  <c r="K4787" i="19" s="1"/>
  <c r="K4786" i="19" s="1"/>
  <c r="K4785" i="19" s="1"/>
  <c r="K4784" i="19" s="1"/>
  <c r="K4783" i="19" s="1"/>
  <c r="K4782" i="19" s="1"/>
  <c r="K4781" i="19" s="1"/>
  <c r="K4780" i="19" s="1"/>
  <c r="K4779" i="19" s="1"/>
  <c r="K4778" i="19" s="1"/>
  <c r="K4777" i="19" s="1"/>
  <c r="K4776" i="19" s="1"/>
  <c r="H4778" i="19"/>
  <c r="H4777" i="19" s="1"/>
  <c r="H4776" i="19" s="1"/>
  <c r="L4777" i="19"/>
  <c r="L4776" i="19" s="1"/>
  <c r="M4725" i="19"/>
  <c r="M4726" i="19" s="1"/>
  <c r="M4727" i="19" s="1"/>
  <c r="M4728" i="19" s="1"/>
  <c r="M4729" i="19" s="1"/>
  <c r="M4730" i="19" s="1"/>
  <c r="M4731" i="19" s="1"/>
  <c r="M4732" i="19" s="1"/>
  <c r="H4699" i="19"/>
  <c r="H4698" i="19" s="1"/>
  <c r="H4697" i="19" s="1"/>
  <c r="H4696" i="19" s="1"/>
  <c r="H4695" i="19" s="1"/>
  <c r="H4694" i="19" s="1"/>
  <c r="H4693" i="19" s="1"/>
  <c r="H4692" i="19" s="1"/>
  <c r="H4691" i="19" s="1"/>
  <c r="H4690" i="19" s="1"/>
  <c r="I4703" i="19"/>
  <c r="I4702" i="19" s="1"/>
  <c r="I4701" i="19" s="1"/>
  <c r="I4700" i="19" s="1"/>
  <c r="I4699" i="19" s="1"/>
  <c r="I4698" i="19" s="1"/>
  <c r="I4697" i="19" s="1"/>
  <c r="I4696" i="19" s="1"/>
  <c r="I4695" i="19" s="1"/>
  <c r="I4694" i="19" s="1"/>
  <c r="I4693" i="19" s="1"/>
  <c r="I4692" i="19" s="1"/>
  <c r="I4691" i="19" s="1"/>
  <c r="I4690" i="19" s="1"/>
  <c r="J4701" i="19"/>
  <c r="J4700" i="19" s="1"/>
  <c r="J4699" i="19" s="1"/>
  <c r="J4698" i="19" s="1"/>
  <c r="J4697" i="19" s="1"/>
  <c r="J4696" i="19" s="1"/>
  <c r="J4695" i="19" s="1"/>
  <c r="J4694" i="19" s="1"/>
  <c r="J4693" i="19" s="1"/>
  <c r="J4692" i="19" s="1"/>
  <c r="J4691" i="19" s="1"/>
  <c r="J4690" i="19" s="1"/>
  <c r="M4699" i="19"/>
  <c r="M4698" i="19" s="1"/>
  <c r="M4697" i="19" s="1"/>
  <c r="M4696" i="19" s="1"/>
  <c r="M4695" i="19" s="1"/>
  <c r="M4694" i="19" s="1"/>
  <c r="M4693" i="19" s="1"/>
  <c r="M4692" i="19" s="1"/>
  <c r="M4691" i="19" s="1"/>
  <c r="M4690" i="19" s="1"/>
  <c r="L4697" i="19"/>
  <c r="L4696" i="19" s="1"/>
  <c r="L4695" i="19" s="1"/>
  <c r="L4694" i="19" s="1"/>
  <c r="L4693" i="19" s="1"/>
  <c r="L4692" i="19" s="1"/>
  <c r="L4691" i="19" s="1"/>
  <c r="L4690" i="19" s="1"/>
  <c r="K4698" i="19"/>
  <c r="K4697" i="19" s="1"/>
  <c r="K4696" i="19" s="1"/>
  <c r="K4695" i="19" s="1"/>
  <c r="K4694" i="19" s="1"/>
  <c r="K4693" i="19" s="1"/>
  <c r="K4692" i="19" s="1"/>
  <c r="K4691" i="19" s="1"/>
  <c r="K4690" i="19" s="1"/>
  <c r="M4682" i="19"/>
  <c r="M4683" i="19" s="1"/>
  <c r="M4684" i="19" s="1"/>
  <c r="M4685" i="19" s="1"/>
  <c r="M4686" i="19" s="1"/>
  <c r="M4687" i="19" s="1"/>
  <c r="M4688" i="19" s="1"/>
  <c r="M4689" i="19" s="1"/>
  <c r="I4657" i="19"/>
  <c r="I4656" i="19" s="1"/>
  <c r="I4655" i="19" s="1"/>
  <c r="I4654" i="19" s="1"/>
  <c r="I4653" i="19" s="1"/>
  <c r="I4652" i="19" s="1"/>
  <c r="I4651" i="19" s="1"/>
  <c r="I4650" i="19" s="1"/>
  <c r="I4649" i="19" s="1"/>
  <c r="I4648" i="19" s="1"/>
  <c r="I4647" i="19" s="1"/>
  <c r="I6023" i="19" s="1"/>
  <c r="H4657" i="19"/>
  <c r="H4656" i="19" s="1"/>
  <c r="H4655" i="19" s="1"/>
  <c r="H4654" i="19" s="1"/>
  <c r="H4653" i="19" s="1"/>
  <c r="H4652" i="19" s="1"/>
  <c r="H4651" i="19" s="1"/>
  <c r="H4650" i="19" s="1"/>
  <c r="H4649" i="19" s="1"/>
  <c r="H4648" i="19" s="1"/>
  <c r="H4647" i="19" s="1"/>
  <c r="M4639" i="19"/>
  <c r="M4640" i="19" s="1"/>
  <c r="M4641" i="19" s="1"/>
  <c r="M4642" i="19" s="1"/>
  <c r="M4643" i="19" s="1"/>
  <c r="M4644" i="19" s="1"/>
  <c r="M4645" i="19" s="1"/>
  <c r="M4646" i="19" s="1"/>
  <c r="M4209" i="19"/>
  <c r="M4210" i="19" s="1"/>
  <c r="M4211" i="19" s="1"/>
  <c r="M4212" i="19" s="1"/>
  <c r="M4213" i="19" s="1"/>
  <c r="M4214" i="19" s="1"/>
  <c r="M4215" i="19" s="1"/>
  <c r="M4216" i="19" s="1"/>
  <c r="M4150" i="19"/>
  <c r="M4149" i="19" s="1"/>
  <c r="M4148" i="19" s="1"/>
  <c r="M4147" i="19" s="1"/>
  <c r="M4146" i="19" s="1"/>
  <c r="M4145" i="19" s="1"/>
  <c r="M4144" i="19" s="1"/>
  <c r="M4143" i="19" s="1"/>
  <c r="M4142" i="19" s="1"/>
  <c r="M4141" i="19" s="1"/>
  <c r="M4140" i="19" s="1"/>
  <c r="M4139" i="19" s="1"/>
  <c r="M4138" i="19" s="1"/>
  <c r="M4137" i="19" s="1"/>
  <c r="M4136" i="19" s="1"/>
  <c r="M4135" i="19" s="1"/>
  <c r="M4134" i="19" s="1"/>
  <c r="M4133" i="19" s="1"/>
  <c r="M4132" i="19" s="1"/>
  <c r="M4131" i="19" s="1"/>
  <c r="M4123" i="19"/>
  <c r="M4124" i="19" s="1"/>
  <c r="M4125" i="19" s="1"/>
  <c r="M4126" i="19" s="1"/>
  <c r="M4127" i="19" s="1"/>
  <c r="M4128" i="19" s="1"/>
  <c r="M4129" i="19" s="1"/>
  <c r="M4130" i="19" s="1"/>
  <c r="M4080" i="19"/>
  <c r="M4081" i="19" s="1"/>
  <c r="M4082" i="19" s="1"/>
  <c r="M4083" i="19" s="1"/>
  <c r="M4084" i="19" s="1"/>
  <c r="M4085" i="19" s="1"/>
  <c r="M4086" i="19" s="1"/>
  <c r="M4087" i="19" s="1"/>
  <c r="I4093" i="19"/>
  <c r="I4092" i="19" s="1"/>
  <c r="I4091" i="19" s="1"/>
  <c r="I4090" i="19" s="1"/>
  <c r="I4089" i="19" s="1"/>
  <c r="I4088" i="19" s="1"/>
  <c r="L4095" i="19"/>
  <c r="L4094" i="19" s="1"/>
  <c r="L4093" i="19" s="1"/>
  <c r="L4092" i="19" s="1"/>
  <c r="L4091" i="19" s="1"/>
  <c r="L4090" i="19" s="1"/>
  <c r="L4089" i="19" s="1"/>
  <c r="L4088" i="19" s="1"/>
  <c r="M4033" i="19"/>
  <c r="M4032" i="19" s="1"/>
  <c r="M4037" i="19"/>
  <c r="M4038" i="19" s="1"/>
  <c r="M4039" i="19" s="1"/>
  <c r="M4040" i="19" s="1"/>
  <c r="M4041" i="19" s="1"/>
  <c r="M4042" i="19" s="1"/>
  <c r="M4043" i="19" s="1"/>
  <c r="M4044" i="19" s="1"/>
  <c r="M4025" i="19"/>
  <c r="M4024" i="19" s="1"/>
  <c r="J4017" i="19"/>
  <c r="J4016" i="19" s="1"/>
  <c r="J4015" i="19" s="1"/>
  <c r="J4014" i="19" s="1"/>
  <c r="M4012" i="19"/>
  <c r="M4011" i="19" s="1"/>
  <c r="M3822" i="19"/>
  <c r="M3823" i="19" s="1"/>
  <c r="M3824" i="19" s="1"/>
  <c r="M3825" i="19" s="1"/>
  <c r="M3826" i="19" s="1"/>
  <c r="M3827" i="19" s="1"/>
  <c r="M3828" i="19" s="1"/>
  <c r="M3829" i="19" s="1"/>
  <c r="M3779" i="19"/>
  <c r="M3780" i="19" s="1"/>
  <c r="M3781" i="19" s="1"/>
  <c r="M3782" i="19" s="1"/>
  <c r="M3783" i="19" s="1"/>
  <c r="M3784" i="19" s="1"/>
  <c r="M3785" i="19" s="1"/>
  <c r="M3786" i="19" s="1"/>
  <c r="I3744" i="19"/>
  <c r="M3478" i="19"/>
  <c r="M3479" i="19" s="1"/>
  <c r="M3480" i="19" s="1"/>
  <c r="M3481" i="19" s="1"/>
  <c r="M3482" i="19" s="1"/>
  <c r="M3483" i="19" s="1"/>
  <c r="M3484" i="19" s="1"/>
  <c r="M3485" i="19" s="1"/>
  <c r="H1910" i="19"/>
  <c r="H1909" i="19" s="1"/>
  <c r="H1908" i="19" s="1"/>
  <c r="H1907" i="19" s="1"/>
  <c r="H1906" i="19" s="1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J1906" i="19"/>
  <c r="J1905" i="19" s="1"/>
  <c r="J1904" i="19" s="1"/>
  <c r="J1903" i="19" s="1"/>
  <c r="J1902" i="19" s="1"/>
  <c r="J1901" i="19" s="1"/>
  <c r="J1900" i="19" s="1"/>
  <c r="J1899" i="19" s="1"/>
  <c r="J1898" i="19" s="1"/>
  <c r="J1897" i="19" s="1"/>
  <c r="J1896" i="19" s="1"/>
  <c r="J1895" i="19" s="1"/>
  <c r="M1904" i="19"/>
  <c r="M1903" i="19" s="1"/>
  <c r="M1902" i="19" s="1"/>
  <c r="M1901" i="19" s="1"/>
  <c r="M1900" i="19" s="1"/>
  <c r="M1899" i="19" s="1"/>
  <c r="M1898" i="19" s="1"/>
  <c r="M1897" i="19" s="1"/>
  <c r="M1896" i="19" s="1"/>
  <c r="M1895" i="19" s="1"/>
  <c r="L1909" i="19"/>
  <c r="L1908" i="19" s="1"/>
  <c r="L1907" i="19" s="1"/>
  <c r="L1906" i="19" s="1"/>
  <c r="L1905" i="19" s="1"/>
  <c r="L1904" i="19" s="1"/>
  <c r="L1903" i="19" s="1"/>
  <c r="L1902" i="19" s="1"/>
  <c r="L1901" i="19" s="1"/>
  <c r="L1900" i="19" s="1"/>
  <c r="L1899" i="19" s="1"/>
  <c r="L1898" i="19" s="1"/>
  <c r="L1897" i="19" s="1"/>
  <c r="L1896" i="19" s="1"/>
  <c r="L1895" i="19" s="1"/>
  <c r="K1909" i="19"/>
  <c r="K1908" i="19" s="1"/>
  <c r="K1907" i="19" s="1"/>
  <c r="K1906" i="19" s="1"/>
  <c r="K1905" i="19" s="1"/>
  <c r="K1904" i="19" s="1"/>
  <c r="K1903" i="19" s="1"/>
  <c r="K1902" i="19" s="1"/>
  <c r="K1901" i="19" s="1"/>
  <c r="K1900" i="19" s="1"/>
  <c r="K1899" i="19" s="1"/>
  <c r="K1898" i="19" s="1"/>
  <c r="K1897" i="19" s="1"/>
  <c r="K1896" i="19" s="1"/>
  <c r="K1895" i="19" s="1"/>
  <c r="K1894" i="19" s="1"/>
  <c r="M1887" i="19"/>
  <c r="M1888" i="19" s="1"/>
  <c r="M1889" i="19" s="1"/>
  <c r="M1890" i="19" s="1"/>
  <c r="M1891" i="19" s="1"/>
  <c r="M1892" i="19" s="1"/>
  <c r="M1893" i="19" s="1"/>
  <c r="M1894" i="19" s="1"/>
  <c r="M1801" i="19"/>
  <c r="M1802" i="19" s="1"/>
  <c r="M1803" i="19" s="1"/>
  <c r="M1804" i="19" s="1"/>
  <c r="M1805" i="19" s="1"/>
  <c r="M1806" i="19" s="1"/>
  <c r="M1807" i="19" s="1"/>
  <c r="M1808" i="19" s="1"/>
  <c r="L1884" i="19"/>
  <c r="L1885" i="19" s="1"/>
  <c r="L1886" i="19" s="1"/>
  <c r="L1887" i="19" s="1"/>
  <c r="L1888" i="19" s="1"/>
  <c r="L1889" i="19" s="1"/>
  <c r="L1890" i="19" s="1"/>
  <c r="L1891" i="19" s="1"/>
  <c r="L1892" i="19" s="1"/>
  <c r="L1893" i="19" s="1"/>
  <c r="L1894" i="19" s="1"/>
  <c r="K1884" i="19"/>
  <c r="K1885" i="19" s="1"/>
  <c r="K1886" i="19" s="1"/>
  <c r="K1887" i="19" s="1"/>
  <c r="K1888" i="19" s="1"/>
  <c r="K1889" i="19" s="1"/>
  <c r="K1890" i="19" s="1"/>
  <c r="K1891" i="19" s="1"/>
  <c r="K1892" i="19" s="1"/>
  <c r="K1893" i="19" s="1"/>
  <c r="H1884" i="19"/>
  <c r="H1885" i="19" s="1"/>
  <c r="H1886" i="19" s="1"/>
  <c r="H1887" i="19" s="1"/>
  <c r="H1888" i="19" s="1"/>
  <c r="H1889" i="19" s="1"/>
  <c r="H1890" i="19" s="1"/>
  <c r="H1891" i="19" s="1"/>
  <c r="H1892" i="19" s="1"/>
  <c r="H1893" i="19" s="1"/>
  <c r="J1780" i="19"/>
  <c r="M1543" i="19"/>
  <c r="M1544" i="19" s="1"/>
  <c r="M1545" i="19" s="1"/>
  <c r="M1546" i="19" s="1"/>
  <c r="M1547" i="19" s="1"/>
  <c r="M1548" i="19" s="1"/>
  <c r="M1549" i="19" s="1"/>
  <c r="M1550" i="19" s="1"/>
  <c r="M1414" i="19"/>
  <c r="M1415" i="19" s="1"/>
  <c r="M1416" i="19" s="1"/>
  <c r="M1417" i="19" s="1"/>
  <c r="M1418" i="19" s="1"/>
  <c r="M1419" i="19" s="1"/>
  <c r="M1420" i="19" s="1"/>
  <c r="M1421" i="19" s="1"/>
  <c r="M1371" i="19"/>
  <c r="M1372" i="19" s="1"/>
  <c r="M1373" i="19" s="1"/>
  <c r="M1374" i="19" s="1"/>
  <c r="M1375" i="19" s="1"/>
  <c r="M1376" i="19" s="1"/>
  <c r="M1377" i="19" s="1"/>
  <c r="M1378" i="19" s="1"/>
  <c r="M1328" i="19"/>
  <c r="M1329" i="19" s="1"/>
  <c r="M1330" i="19" s="1"/>
  <c r="M1331" i="19" s="1"/>
  <c r="M1332" i="19" s="1"/>
  <c r="M1333" i="19" s="1"/>
  <c r="M1334" i="19" s="1"/>
  <c r="M1335" i="19" s="1"/>
  <c r="M1285" i="19"/>
  <c r="M1286" i="19" s="1"/>
  <c r="M1287" i="19" s="1"/>
  <c r="M1288" i="19" s="1"/>
  <c r="M1289" i="19" s="1"/>
  <c r="M1290" i="19" s="1"/>
  <c r="M1291" i="19" s="1"/>
  <c r="M1292" i="19" s="1"/>
  <c r="J220" i="19"/>
  <c r="J219" i="19" s="1"/>
  <c r="J218" i="19" s="1"/>
  <c r="F134" i="19"/>
  <c r="M124" i="19"/>
  <c r="M125" i="19" s="1"/>
  <c r="M126" i="19" s="1"/>
  <c r="M127" i="19" s="1"/>
  <c r="M128" i="19" s="1"/>
  <c r="M129" i="19" s="1"/>
  <c r="M130" i="19" s="1"/>
  <c r="M131" i="19" s="1"/>
  <c r="M81" i="19"/>
  <c r="M82" i="19" s="1"/>
  <c r="M83" i="19" s="1"/>
  <c r="M84" i="19" s="1"/>
  <c r="M85" i="19" s="1"/>
  <c r="M86" i="19" s="1"/>
  <c r="M87" i="19" s="1"/>
  <c r="M88" i="19" s="1"/>
  <c r="L49" i="19"/>
  <c r="L48" i="19" s="1"/>
  <c r="L47" i="19" s="1"/>
  <c r="L46" i="19" s="1"/>
  <c r="L45" i="19" s="1"/>
  <c r="K45" i="19"/>
  <c r="H46" i="19"/>
  <c r="H45" i="19"/>
  <c r="J57" i="19"/>
  <c r="J56" i="19" s="1"/>
  <c r="J55" i="19" s="1"/>
  <c r="J54" i="19" s="1"/>
  <c r="J53" i="19" s="1"/>
  <c r="J52" i="19" s="1"/>
  <c r="J51" i="19" s="1"/>
  <c r="J50" i="19" s="1"/>
  <c r="J49" i="19" s="1"/>
  <c r="J48" i="19" s="1"/>
  <c r="J47" i="19" s="1"/>
  <c r="J46" i="19" s="1"/>
  <c r="J45" i="19" s="1"/>
  <c r="K4656" i="19"/>
  <c r="K4655" i="19" s="1"/>
  <c r="K4654" i="19" s="1"/>
  <c r="K4653" i="19" s="1"/>
  <c r="K4652" i="19" s="1"/>
  <c r="K4651" i="19" s="1"/>
  <c r="K4650" i="19" s="1"/>
  <c r="K4649" i="19" s="1"/>
  <c r="K4648" i="19" s="1"/>
  <c r="K4647" i="19" s="1"/>
  <c r="J4656" i="19"/>
  <c r="J4655" i="19" s="1"/>
  <c r="J4654" i="19" s="1"/>
  <c r="J4653" i="19" s="1"/>
  <c r="J4652" i="19" s="1"/>
  <c r="J4651" i="19" s="1"/>
  <c r="J4650" i="19" s="1"/>
  <c r="J4649" i="19" s="1"/>
  <c r="J4648" i="19" s="1"/>
  <c r="J4647" i="19" s="1"/>
  <c r="L4653" i="19"/>
  <c r="L4652" i="19" s="1"/>
  <c r="L4651" i="19" s="1"/>
  <c r="L4650" i="19" s="1"/>
  <c r="L4649" i="19" s="1"/>
  <c r="L4648" i="19" s="1"/>
  <c r="L4647" i="19" s="1"/>
  <c r="H4624" i="19"/>
  <c r="H4623" i="19" s="1"/>
  <c r="H4622" i="19" s="1"/>
  <c r="H4621" i="19" s="1"/>
  <c r="H4620" i="19" s="1"/>
  <c r="H4619" i="19" s="1"/>
  <c r="H4618" i="19" s="1"/>
  <c r="H4617" i="19" s="1"/>
  <c r="H4616" i="19" s="1"/>
  <c r="H4615" i="19" s="1"/>
  <c r="H4614" i="19" s="1"/>
  <c r="H4613" i="19" s="1"/>
  <c r="H4612" i="19" s="1"/>
  <c r="H4611" i="19" s="1"/>
  <c r="H4610" i="19" s="1"/>
  <c r="H4609" i="19" s="1"/>
  <c r="H4608" i="19" s="1"/>
  <c r="H4607" i="19" s="1"/>
  <c r="H4606" i="19" s="1"/>
  <c r="H4605" i="19" s="1"/>
  <c r="H4604" i="19" s="1"/>
  <c r="K4617" i="19"/>
  <c r="K4616" i="19" s="1"/>
  <c r="K4615" i="19" s="1"/>
  <c r="K4614" i="19" s="1"/>
  <c r="K4613" i="19" s="1"/>
  <c r="K4612" i="19" s="1"/>
  <c r="K4611" i="19" s="1"/>
  <c r="K4610" i="19" s="1"/>
  <c r="K4609" i="19" s="1"/>
  <c r="K4608" i="19" s="1"/>
  <c r="K4607" i="19" s="1"/>
  <c r="K4606" i="19" s="1"/>
  <c r="K4605" i="19" s="1"/>
  <c r="K4604" i="19" s="1"/>
  <c r="M4596" i="19"/>
  <c r="M4597" i="19" s="1"/>
  <c r="M4598" i="19" s="1"/>
  <c r="M4599" i="19" s="1"/>
  <c r="M4600" i="19" s="1"/>
  <c r="M4601" i="19" s="1"/>
  <c r="M4602" i="19" s="1"/>
  <c r="M4603" i="19" s="1"/>
  <c r="M4553" i="19"/>
  <c r="M4554" i="19" s="1"/>
  <c r="M4555" i="19" s="1"/>
  <c r="M4556" i="19" s="1"/>
  <c r="M4557" i="19" s="1"/>
  <c r="M4558" i="19" s="1"/>
  <c r="M4559" i="19" s="1"/>
  <c r="M4560" i="19" s="1"/>
  <c r="H4528" i="19"/>
  <c r="H4527" i="19" s="1"/>
  <c r="H4526" i="19" s="1"/>
  <c r="H4525" i="19" s="1"/>
  <c r="H4524" i="19" s="1"/>
  <c r="H4523" i="19" s="1"/>
  <c r="H4522" i="19" s="1"/>
  <c r="H4521" i="19" s="1"/>
  <c r="H4520" i="19" s="1"/>
  <c r="H4519" i="19" s="1"/>
  <c r="H4518" i="19" s="1"/>
  <c r="I4528" i="19"/>
  <c r="I4527" i="19" s="1"/>
  <c r="I4526" i="19" s="1"/>
  <c r="I4525" i="19" s="1"/>
  <c r="I4524" i="19" s="1"/>
  <c r="I4523" i="19" s="1"/>
  <c r="I4522" i="19" s="1"/>
  <c r="I4521" i="19" s="1"/>
  <c r="I4520" i="19" s="1"/>
  <c r="I4519" i="19" s="1"/>
  <c r="I4518" i="19" s="1"/>
  <c r="K4532" i="19"/>
  <c r="K4531" i="19" s="1"/>
  <c r="K4530" i="19" s="1"/>
  <c r="K4529" i="19" s="1"/>
  <c r="K4528" i="19" s="1"/>
  <c r="K4527" i="19" s="1"/>
  <c r="K4526" i="19" s="1"/>
  <c r="K4525" i="19" s="1"/>
  <c r="K4524" i="19" s="1"/>
  <c r="K4523" i="19" s="1"/>
  <c r="K4522" i="19" s="1"/>
  <c r="K4521" i="19" s="1"/>
  <c r="K4520" i="19" s="1"/>
  <c r="K4519" i="19" s="1"/>
  <c r="K4518" i="19" s="1"/>
  <c r="L4527" i="19"/>
  <c r="L4526" i="19" s="1"/>
  <c r="L4525" i="19" s="1"/>
  <c r="L4524" i="19" s="1"/>
  <c r="L4523" i="19" s="1"/>
  <c r="L4522" i="19" s="1"/>
  <c r="L4521" i="19" s="1"/>
  <c r="L4520" i="19" s="1"/>
  <c r="L4519" i="19" s="1"/>
  <c r="L4518" i="19" s="1"/>
  <c r="M4510" i="19"/>
  <c r="M4511" i="19" s="1"/>
  <c r="M4512" i="19" s="1"/>
  <c r="M4513" i="19" s="1"/>
  <c r="M4514" i="19" s="1"/>
  <c r="M4515" i="19" s="1"/>
  <c r="M4516" i="19" s="1"/>
  <c r="M4517" i="19" s="1"/>
  <c r="M4467" i="19"/>
  <c r="M4468" i="19" s="1"/>
  <c r="M4469" i="19" s="1"/>
  <c r="M4470" i="19" s="1"/>
  <c r="M4471" i="19" s="1"/>
  <c r="M4472" i="19" s="1"/>
  <c r="M4473" i="19" s="1"/>
  <c r="M4474" i="19" s="1"/>
  <c r="K4475" i="19"/>
  <c r="L4433" i="19"/>
  <c r="L4432" i="19" s="1"/>
  <c r="K4414" i="19"/>
  <c r="K4415" i="19" s="1"/>
  <c r="K4416" i="19" s="1"/>
  <c r="K4417" i="19" s="1"/>
  <c r="K4418" i="19" s="1"/>
  <c r="K4419" i="19" s="1"/>
  <c r="K4420" i="19" s="1"/>
  <c r="K4421" i="19" s="1"/>
  <c r="K4422" i="19" s="1"/>
  <c r="K4423" i="19" s="1"/>
  <c r="K4424" i="19" s="1"/>
  <c r="K4425" i="19" s="1"/>
  <c r="K4426" i="19" s="1"/>
  <c r="K4427" i="19" s="1"/>
  <c r="K4428" i="19" s="1"/>
  <c r="K4429" i="19" s="1"/>
  <c r="K4430" i="19" s="1"/>
  <c r="K4431" i="19" s="1"/>
  <c r="K4384" i="19"/>
  <c r="K4385" i="19" s="1"/>
  <c r="K4386" i="19" s="1"/>
  <c r="K4387" i="19" s="1"/>
  <c r="K4388" i="19" s="1"/>
  <c r="M4338" i="19"/>
  <c r="M4339" i="19" s="1"/>
  <c r="M4340" i="19" s="1"/>
  <c r="M4341" i="19" s="1"/>
  <c r="M4342" i="19" s="1"/>
  <c r="M4343" i="19" s="1"/>
  <c r="M4344" i="19" s="1"/>
  <c r="M4345" i="19" s="1"/>
  <c r="M4295" i="19"/>
  <c r="M4296" i="19" s="1"/>
  <c r="M4297" i="19" s="1"/>
  <c r="M4298" i="19" s="1"/>
  <c r="M4299" i="19" s="1"/>
  <c r="M4300" i="19" s="1"/>
  <c r="M4301" i="19" s="1"/>
  <c r="M4302" i="19" s="1"/>
  <c r="K4302" i="19"/>
  <c r="K4269" i="19"/>
  <c r="M4252" i="19"/>
  <c r="M4253" i="19" s="1"/>
  <c r="M4254" i="19" s="1"/>
  <c r="M4255" i="19" s="1"/>
  <c r="M4256" i="19" s="1"/>
  <c r="M4257" i="19" s="1"/>
  <c r="M4258" i="19" s="1"/>
  <c r="M4259" i="19" s="1"/>
  <c r="M4226" i="19"/>
  <c r="M4225" i="19" s="1"/>
  <c r="M4224" i="19" s="1"/>
  <c r="M4223" i="19" s="1"/>
  <c r="M4222" i="19" s="1"/>
  <c r="M4221" i="19" s="1"/>
  <c r="M4220" i="19" s="1"/>
  <c r="M4219" i="19" s="1"/>
  <c r="M4218" i="19" s="1"/>
  <c r="M4217" i="19" s="1"/>
  <c r="L4226" i="19"/>
  <c r="L4225" i="19" s="1"/>
  <c r="L4224" i="19" s="1"/>
  <c r="L4223" i="19" s="1"/>
  <c r="L4222" i="19" s="1"/>
  <c r="L4221" i="19" s="1"/>
  <c r="L4220" i="19" s="1"/>
  <c r="L4219" i="19" s="1"/>
  <c r="L4218" i="19" s="1"/>
  <c r="L4217" i="19" s="1"/>
  <c r="K4226" i="19"/>
  <c r="K4225" i="19" s="1"/>
  <c r="K4224" i="19" s="1"/>
  <c r="K4223" i="19" s="1"/>
  <c r="K4222" i="19" s="1"/>
  <c r="K4221" i="19" s="1"/>
  <c r="K4220" i="19" s="1"/>
  <c r="K4219" i="19" s="1"/>
  <c r="K4218" i="19" s="1"/>
  <c r="K4217" i="19" s="1"/>
  <c r="J4230" i="19"/>
  <c r="J4229" i="19" s="1"/>
  <c r="J4228" i="19" s="1"/>
  <c r="J4227" i="19" s="1"/>
  <c r="J4226" i="19" s="1"/>
  <c r="J4225" i="19" s="1"/>
  <c r="J4224" i="19" s="1"/>
  <c r="J4223" i="19" s="1"/>
  <c r="J4222" i="19" s="1"/>
  <c r="J4221" i="19" s="1"/>
  <c r="J4220" i="19" s="1"/>
  <c r="J4219" i="19" s="1"/>
  <c r="J4218" i="19" s="1"/>
  <c r="J4217" i="19" s="1"/>
  <c r="I4229" i="19"/>
  <c r="I4228" i="19" s="1"/>
  <c r="I4227" i="19" s="1"/>
  <c r="I4226" i="19" s="1"/>
  <c r="I4225" i="19" s="1"/>
  <c r="I4224" i="19" s="1"/>
  <c r="I4223" i="19" s="1"/>
  <c r="I4222" i="19" s="1"/>
  <c r="I4221" i="19" s="1"/>
  <c r="I4220" i="19" s="1"/>
  <c r="I4219" i="19" s="1"/>
  <c r="I4218" i="19" s="1"/>
  <c r="I4217" i="19" s="1"/>
  <c r="H4227" i="19"/>
  <c r="H4226" i="19" s="1"/>
  <c r="H4225" i="19" s="1"/>
  <c r="H4224" i="19" s="1"/>
  <c r="H4223" i="19" s="1"/>
  <c r="H4222" i="19" s="1"/>
  <c r="H4221" i="19" s="1"/>
  <c r="H4220" i="19" s="1"/>
  <c r="H4219" i="19" s="1"/>
  <c r="H4218" i="19" s="1"/>
  <c r="H4217" i="19" s="1"/>
  <c r="M3736" i="19"/>
  <c r="M3737" i="19" s="1"/>
  <c r="M3738" i="19" s="1"/>
  <c r="M3739" i="19" s="1"/>
  <c r="M3740" i="19" s="1"/>
  <c r="M3741" i="19" s="1"/>
  <c r="M3742" i="19" s="1"/>
  <c r="M3743" i="19" s="1"/>
  <c r="M3748" i="19"/>
  <c r="M3747" i="19" s="1"/>
  <c r="M3746" i="19" s="1"/>
  <c r="M3745" i="19" s="1"/>
  <c r="M3744" i="19" s="1"/>
  <c r="L3744" i="19"/>
  <c r="K3744" i="19"/>
  <c r="H3745" i="19"/>
  <c r="H3744" i="19" s="1"/>
  <c r="M3710" i="19"/>
  <c r="M3709" i="19" s="1"/>
  <c r="M3708" i="19" s="1"/>
  <c r="M3707" i="19" s="1"/>
  <c r="M3706" i="19" s="1"/>
  <c r="M3705" i="19" s="1"/>
  <c r="M3704" i="19" s="1"/>
  <c r="M3703" i="19" s="1"/>
  <c r="M3702" i="19" s="1"/>
  <c r="M3701" i="19" s="1"/>
  <c r="L3715" i="19"/>
  <c r="L3714" i="19" s="1"/>
  <c r="L3713" i="19" s="1"/>
  <c r="L3712" i="19" s="1"/>
  <c r="L3711" i="19" s="1"/>
  <c r="L3710" i="19" s="1"/>
  <c r="L3709" i="19" s="1"/>
  <c r="L3708" i="19" s="1"/>
  <c r="L3707" i="19" s="1"/>
  <c r="L3706" i="19" s="1"/>
  <c r="L3705" i="19" s="1"/>
  <c r="L3704" i="19" s="1"/>
  <c r="L3703" i="19" s="1"/>
  <c r="L3702" i="19" s="1"/>
  <c r="L3701" i="19" s="1"/>
  <c r="L3787" i="19" s="1"/>
  <c r="K3715" i="19"/>
  <c r="K3714" i="19" s="1"/>
  <c r="K3713" i="19" s="1"/>
  <c r="K3712" i="19" s="1"/>
  <c r="K3711" i="19" s="1"/>
  <c r="K3710" i="19" s="1"/>
  <c r="K3709" i="19" s="1"/>
  <c r="K3708" i="19" s="1"/>
  <c r="K3707" i="19" s="1"/>
  <c r="K3706" i="19" s="1"/>
  <c r="K3705" i="19" s="1"/>
  <c r="K3704" i="19" s="1"/>
  <c r="K3703" i="19" s="1"/>
  <c r="K3702" i="19" s="1"/>
  <c r="K3701" i="19" s="1"/>
  <c r="I3714" i="19"/>
  <c r="I3713" i="19" s="1"/>
  <c r="I3712" i="19" s="1"/>
  <c r="I3711" i="19" s="1"/>
  <c r="I3710" i="19" s="1"/>
  <c r="I3709" i="19" s="1"/>
  <c r="I3708" i="19" s="1"/>
  <c r="I3707" i="19" s="1"/>
  <c r="I3706" i="19" s="1"/>
  <c r="I3705" i="19" s="1"/>
  <c r="I3704" i="19" s="1"/>
  <c r="I3703" i="19" s="1"/>
  <c r="I3702" i="19" s="1"/>
  <c r="I3701" i="19" s="1"/>
  <c r="H3716" i="19"/>
  <c r="H3715" i="19" s="1"/>
  <c r="H3714" i="19" s="1"/>
  <c r="H3713" i="19" s="1"/>
  <c r="H3712" i="19" s="1"/>
  <c r="H3711" i="19" s="1"/>
  <c r="H3710" i="19" s="1"/>
  <c r="H3709" i="19" s="1"/>
  <c r="H3708" i="19" s="1"/>
  <c r="H3707" i="19" s="1"/>
  <c r="H3706" i="19" s="1"/>
  <c r="H3705" i="19" s="1"/>
  <c r="H3704" i="19" s="1"/>
  <c r="H3703" i="19" s="1"/>
  <c r="H3702" i="19" s="1"/>
  <c r="H3701" i="19" s="1"/>
  <c r="H3664" i="19"/>
  <c r="H3663" i="19" s="1"/>
  <c r="H3662" i="19" s="1"/>
  <c r="H3661" i="19" s="1"/>
  <c r="H3660" i="19" s="1"/>
  <c r="H3659" i="19" s="1"/>
  <c r="H3658" i="19" s="1"/>
  <c r="K3672" i="19"/>
  <c r="K3671" i="19" s="1"/>
  <c r="K3670" i="19" s="1"/>
  <c r="K3669" i="19" s="1"/>
  <c r="K3668" i="19" s="1"/>
  <c r="K3667" i="19" s="1"/>
  <c r="K3666" i="19" s="1"/>
  <c r="K3665" i="19" s="1"/>
  <c r="K3664" i="19" s="1"/>
  <c r="K3663" i="19" s="1"/>
  <c r="K3662" i="19" s="1"/>
  <c r="L3663" i="19"/>
  <c r="L3662" i="19" s="1"/>
  <c r="L3660" i="19"/>
  <c r="L3659" i="19" s="1"/>
  <c r="L3658" i="19" s="1"/>
  <c r="K3660" i="19"/>
  <c r="K3659" i="19" s="1"/>
  <c r="K3658" i="19" s="1"/>
  <c r="H3501" i="19"/>
  <c r="H3500" i="19" s="1"/>
  <c r="H3499" i="19" s="1"/>
  <c r="H3498" i="19" s="1"/>
  <c r="H3497" i="19" s="1"/>
  <c r="H3496" i="19" s="1"/>
  <c r="H3495" i="19" s="1"/>
  <c r="H3494" i="19" s="1"/>
  <c r="H3493" i="19" s="1"/>
  <c r="H3492" i="19" s="1"/>
  <c r="H3491" i="19" s="1"/>
  <c r="H3490" i="19" s="1"/>
  <c r="H3489" i="19" s="1"/>
  <c r="H3488" i="19" s="1"/>
  <c r="H3487" i="19" s="1"/>
  <c r="H3486" i="19" s="1"/>
  <c r="H3400" i="19"/>
  <c r="H3286" i="19"/>
  <c r="H3285" i="19" s="1"/>
  <c r="H3284" i="19" s="1"/>
  <c r="H3283" i="19" s="1"/>
  <c r="H3282" i="19" s="1"/>
  <c r="H3281" i="19" s="1"/>
  <c r="H3280" i="19" s="1"/>
  <c r="H3279" i="19" s="1"/>
  <c r="H3278" i="19" s="1"/>
  <c r="H3277" i="19" s="1"/>
  <c r="H3276" i="19" s="1"/>
  <c r="H3275" i="19" s="1"/>
  <c r="H3274" i="19" s="1"/>
  <c r="H3273" i="19" s="1"/>
  <c r="H3272" i="19" s="1"/>
  <c r="H3271" i="19" s="1"/>
  <c r="H3247" i="19"/>
  <c r="H3246" i="19" s="1"/>
  <c r="H3245" i="19" s="1"/>
  <c r="H3244" i="19" s="1"/>
  <c r="H3243" i="19" s="1"/>
  <c r="H3242" i="19" s="1"/>
  <c r="H3241" i="19" s="1"/>
  <c r="H3240" i="19" s="1"/>
  <c r="H3239" i="19" s="1"/>
  <c r="H3238" i="19" s="1"/>
  <c r="H3237" i="19" s="1"/>
  <c r="H3236" i="19" s="1"/>
  <c r="H3235" i="19" s="1"/>
  <c r="H3234" i="19" s="1"/>
  <c r="H3233" i="19" s="1"/>
  <c r="H3232" i="19" s="1"/>
  <c r="H3231" i="19" s="1"/>
  <c r="H3230" i="19" s="1"/>
  <c r="H3229" i="19" s="1"/>
  <c r="H3228" i="19" s="1"/>
  <c r="K3237" i="19"/>
  <c r="K3236" i="19" s="1"/>
  <c r="K3235" i="19" s="1"/>
  <c r="K3234" i="19" s="1"/>
  <c r="K3233" i="19" s="1"/>
  <c r="K3232" i="19" s="1"/>
  <c r="K3231" i="19" s="1"/>
  <c r="K3230" i="19" s="1"/>
  <c r="K3229" i="19" s="1"/>
  <c r="K3228" i="19" s="1"/>
  <c r="L3237" i="19"/>
  <c r="L3236" i="19" s="1"/>
  <c r="L3235" i="19" s="1"/>
  <c r="L3234" i="19" s="1"/>
  <c r="L3233" i="19" s="1"/>
  <c r="L3232" i="19" s="1"/>
  <c r="L3231" i="19" s="1"/>
  <c r="L3230" i="19" s="1"/>
  <c r="L3229" i="19" s="1"/>
  <c r="L3228" i="19" s="1"/>
  <c r="L3204" i="19"/>
  <c r="L3203" i="19" s="1"/>
  <c r="L3202" i="19" s="1"/>
  <c r="L3201" i="19" s="1"/>
  <c r="L3200" i="19" s="1"/>
  <c r="L3199" i="19" s="1"/>
  <c r="L3198" i="19" s="1"/>
  <c r="L3197" i="19" s="1"/>
  <c r="L3196" i="19" s="1"/>
  <c r="L3195" i="19" s="1"/>
  <c r="L3194" i="19" s="1"/>
  <c r="L3193" i="19" s="1"/>
  <c r="L3192" i="19" s="1"/>
  <c r="L3191" i="19" s="1"/>
  <c r="L3190" i="19" s="1"/>
  <c r="L3189" i="19" s="1"/>
  <c r="L3188" i="19" s="1"/>
  <c r="L3187" i="19" s="1"/>
  <c r="L3186" i="19" s="1"/>
  <c r="L3185" i="19" s="1"/>
  <c r="H3205" i="19"/>
  <c r="H3204" i="19" s="1"/>
  <c r="H3203" i="19" s="1"/>
  <c r="H3202" i="19" s="1"/>
  <c r="H3201" i="19" s="1"/>
  <c r="H3200" i="19" s="1"/>
  <c r="H3199" i="19" s="1"/>
  <c r="H3198" i="19" s="1"/>
  <c r="H3197" i="19" s="1"/>
  <c r="H3196" i="19" s="1"/>
  <c r="H3195" i="19" s="1"/>
  <c r="H3194" i="19" s="1"/>
  <c r="H3193" i="19" s="1"/>
  <c r="H3192" i="19" s="1"/>
  <c r="H3191" i="19" s="1"/>
  <c r="H3190" i="19" s="1"/>
  <c r="H3189" i="19" s="1"/>
  <c r="H3188" i="19" s="1"/>
  <c r="H3187" i="19" s="1"/>
  <c r="H3186" i="19" s="1"/>
  <c r="H3185" i="19" s="1"/>
  <c r="K3168" i="19"/>
  <c r="K3167" i="19" s="1"/>
  <c r="K3166" i="19" s="1"/>
  <c r="K3165" i="19" s="1"/>
  <c r="K3164" i="19" s="1"/>
  <c r="K3163" i="19" s="1"/>
  <c r="K3162" i="19" s="1"/>
  <c r="K3161" i="19" s="1"/>
  <c r="K3160" i="19" s="1"/>
  <c r="K3159" i="19" s="1"/>
  <c r="K3158" i="19" s="1"/>
  <c r="K3157" i="19" s="1"/>
  <c r="K3156" i="19" s="1"/>
  <c r="K3155" i="19" s="1"/>
  <c r="K3154" i="19" s="1"/>
  <c r="K3153" i="19" s="1"/>
  <c r="K3152" i="19" s="1"/>
  <c r="K3151" i="19" s="1"/>
  <c r="K3150" i="19" s="1"/>
  <c r="K3149" i="19" s="1"/>
  <c r="K3148" i="19" s="1"/>
  <c r="K3147" i="19" s="1"/>
  <c r="K3146" i="19" s="1"/>
  <c r="K3145" i="19" s="1"/>
  <c r="K3144" i="19" s="1"/>
  <c r="M3134" i="19"/>
  <c r="M3135" i="19" s="1"/>
  <c r="M3136" i="19" s="1"/>
  <c r="M3137" i="19" s="1"/>
  <c r="M3138" i="19" s="1"/>
  <c r="M3139" i="19" s="1"/>
  <c r="M3140" i="19" s="1"/>
  <c r="M3141" i="19" s="1"/>
  <c r="M3142" i="19" s="1"/>
  <c r="M3143" i="19" s="1"/>
  <c r="H3071" i="19"/>
  <c r="H3070" i="19" s="1"/>
  <c r="H3069" i="19" s="1"/>
  <c r="H3068" i="19" s="1"/>
  <c r="H3067" i="19" s="1"/>
  <c r="H3066" i="19" s="1"/>
  <c r="H3065" i="19" s="1"/>
  <c r="H3064" i="19" s="1"/>
  <c r="H3063" i="19" s="1"/>
  <c r="H3062" i="19" s="1"/>
  <c r="H3061" i="19" s="1"/>
  <c r="H3060" i="19" s="1"/>
  <c r="H3059" i="19" s="1"/>
  <c r="H3058" i="19" s="1"/>
  <c r="H3057" i="19" s="1"/>
  <c r="H3056" i="19" s="1"/>
  <c r="K3070" i="19"/>
  <c r="K3069" i="19" s="1"/>
  <c r="K3068" i="19" s="1"/>
  <c r="K3067" i="19" s="1"/>
  <c r="K3066" i="19" s="1"/>
  <c r="K3065" i="19" s="1"/>
  <c r="K3064" i="19" s="1"/>
  <c r="K3063" i="19" s="1"/>
  <c r="K3062" i="19" s="1"/>
  <c r="K3061" i="19" s="1"/>
  <c r="K3060" i="19" s="1"/>
  <c r="K3059" i="19" s="1"/>
  <c r="K3058" i="19" s="1"/>
  <c r="K3057" i="19" s="1"/>
  <c r="K3056" i="19" s="1"/>
  <c r="L3070" i="19"/>
  <c r="L3069" i="19" s="1"/>
  <c r="L3068" i="19" s="1"/>
  <c r="L3067" i="19" s="1"/>
  <c r="L3066" i="19" s="1"/>
  <c r="L3065" i="19" s="1"/>
  <c r="L3064" i="19" s="1"/>
  <c r="L3063" i="19" s="1"/>
  <c r="L3062" i="19" s="1"/>
  <c r="L3061" i="19" s="1"/>
  <c r="L3060" i="19" s="1"/>
  <c r="L3059" i="19" s="1"/>
  <c r="L3058" i="19" s="1"/>
  <c r="L3057" i="19" s="1"/>
  <c r="L3056" i="19" s="1"/>
  <c r="M3065" i="19"/>
  <c r="M3064" i="19" s="1"/>
  <c r="M3063" i="19" s="1"/>
  <c r="M3062" i="19" s="1"/>
  <c r="M3061" i="19" s="1"/>
  <c r="M3060" i="19" s="1"/>
  <c r="M3059" i="19" s="1"/>
  <c r="M3058" i="19" s="1"/>
  <c r="M3057" i="19" s="1"/>
  <c r="M3056" i="19" s="1"/>
  <c r="J3067" i="19"/>
  <c r="J3066" i="19" s="1"/>
  <c r="J3065" i="19" s="1"/>
  <c r="J3064" i="19" s="1"/>
  <c r="J3063" i="19" s="1"/>
  <c r="J3062" i="19" s="1"/>
  <c r="J3061" i="19" s="1"/>
  <c r="J3060" i="19" s="1"/>
  <c r="J3059" i="19" s="1"/>
  <c r="J3058" i="19" s="1"/>
  <c r="J3057" i="19" s="1"/>
  <c r="J3056" i="19" s="1"/>
  <c r="I3068" i="19"/>
  <c r="I3067" i="19" s="1"/>
  <c r="I3066" i="19" s="1"/>
  <c r="I3065" i="19" s="1"/>
  <c r="I3064" i="19" s="1"/>
  <c r="I3063" i="19" s="1"/>
  <c r="I3062" i="19" s="1"/>
  <c r="I3061" i="19" s="1"/>
  <c r="I3060" i="19" s="1"/>
  <c r="I3059" i="19" s="1"/>
  <c r="I3058" i="19" s="1"/>
  <c r="I3057" i="19" s="1"/>
  <c r="I3056" i="19" s="1"/>
  <c r="K3050" i="19"/>
  <c r="K3051" i="19" s="1"/>
  <c r="K3052" i="19" s="1"/>
  <c r="K3053" i="19" s="1"/>
  <c r="K3054" i="19" s="1"/>
  <c r="K3055" i="19" s="1"/>
  <c r="M2833" i="19"/>
  <c r="M2834" i="19" s="1"/>
  <c r="M2835" i="19" s="1"/>
  <c r="M2836" i="19" s="1"/>
  <c r="M2837" i="19" s="1"/>
  <c r="M2838" i="19" s="1"/>
  <c r="M2839" i="19" s="1"/>
  <c r="M2840" i="19" s="1"/>
  <c r="J3335" i="19"/>
  <c r="J3334" i="19" s="1"/>
  <c r="J3333" i="19" s="1"/>
  <c r="J3332" i="19" s="1"/>
  <c r="J3331" i="19" s="1"/>
  <c r="J3330" i="19" s="1"/>
  <c r="J3329" i="19" s="1"/>
  <c r="J3328" i="19" s="1"/>
  <c r="J3327" i="19" s="1"/>
  <c r="J3326" i="19" s="1"/>
  <c r="J3325" i="19" s="1"/>
  <c r="J3324" i="19" s="1"/>
  <c r="J3323" i="19" s="1"/>
  <c r="J3322" i="19" s="1"/>
  <c r="J3321" i="19" s="1"/>
  <c r="J3320" i="19" s="1"/>
  <c r="J3319" i="19" s="1"/>
  <c r="J3318" i="19" s="1"/>
  <c r="J3317" i="19" s="1"/>
  <c r="J3316" i="19" s="1"/>
  <c r="J3315" i="19" s="1"/>
  <c r="J3314" i="19" s="1"/>
  <c r="M3306" i="19"/>
  <c r="M3307" i="19" s="1"/>
  <c r="M3308" i="19" s="1"/>
  <c r="M3309" i="19" s="1"/>
  <c r="M3310" i="19" s="1"/>
  <c r="M3311" i="19" s="1"/>
  <c r="M3312" i="19" s="1"/>
  <c r="M3313" i="19" s="1"/>
  <c r="L3285" i="19"/>
  <c r="L3284" i="19" s="1"/>
  <c r="L3283" i="19" s="1"/>
  <c r="L3282" i="19" s="1"/>
  <c r="L3281" i="19" s="1"/>
  <c r="L3280" i="19" s="1"/>
  <c r="L3279" i="19" s="1"/>
  <c r="L3278" i="19" s="1"/>
  <c r="L3277" i="19" s="1"/>
  <c r="L3276" i="19" s="1"/>
  <c r="L3275" i="19" s="1"/>
  <c r="L3274" i="19" s="1"/>
  <c r="L3273" i="19" s="1"/>
  <c r="L3272" i="19" s="1"/>
  <c r="L3271" i="19" s="1"/>
  <c r="K3285" i="19"/>
  <c r="K3284" i="19" s="1"/>
  <c r="K3283" i="19" s="1"/>
  <c r="K3282" i="19" s="1"/>
  <c r="K3281" i="19" s="1"/>
  <c r="K3280" i="19" s="1"/>
  <c r="K3279" i="19" s="1"/>
  <c r="K3278" i="19" s="1"/>
  <c r="K3277" i="19" s="1"/>
  <c r="K3276" i="19" s="1"/>
  <c r="K3275" i="19" s="1"/>
  <c r="K3274" i="19" s="1"/>
  <c r="K3273" i="19" s="1"/>
  <c r="K3272" i="19" s="1"/>
  <c r="K3271" i="19" s="1"/>
  <c r="J3282" i="19"/>
  <c r="J3281" i="19" s="1"/>
  <c r="J3280" i="19" s="1"/>
  <c r="J3279" i="19" s="1"/>
  <c r="J3278" i="19" s="1"/>
  <c r="J3277" i="19" s="1"/>
  <c r="J3276" i="19" s="1"/>
  <c r="J3275" i="19" s="1"/>
  <c r="J3274" i="19" s="1"/>
  <c r="J3273" i="19" s="1"/>
  <c r="J3272" i="19" s="1"/>
  <c r="J3271" i="19" s="1"/>
  <c r="M3280" i="19"/>
  <c r="M3279" i="19" s="1"/>
  <c r="M3278" i="19" s="1"/>
  <c r="M3277" i="19" s="1"/>
  <c r="M3276" i="19" s="1"/>
  <c r="M3275" i="19" s="1"/>
  <c r="M3274" i="19" s="1"/>
  <c r="M3273" i="19" s="1"/>
  <c r="M3272" i="19" s="1"/>
  <c r="M3271" i="19" s="1"/>
  <c r="M3263" i="19"/>
  <c r="M3264" i="19" s="1"/>
  <c r="M3265" i="19" s="1"/>
  <c r="M3266" i="19" s="1"/>
  <c r="M3267" i="19" s="1"/>
  <c r="M3268" i="19" s="1"/>
  <c r="M3269" i="19" s="1"/>
  <c r="M3270" i="19" s="1"/>
  <c r="K3268" i="19"/>
  <c r="K3269" i="19" s="1"/>
  <c r="K3270" i="19" s="1"/>
  <c r="K3528" i="19" s="1"/>
  <c r="J3268" i="19"/>
  <c r="J3259" i="19"/>
  <c r="L3141" i="19"/>
  <c r="K3141" i="19"/>
  <c r="H3141" i="19"/>
  <c r="H3107" i="19"/>
  <c r="H3106" i="19" s="1"/>
  <c r="H3105" i="19" s="1"/>
  <c r="H3104" i="19" s="1"/>
  <c r="H3103" i="19" s="1"/>
  <c r="H3102" i="19" s="1"/>
  <c r="H3101" i="19" s="1"/>
  <c r="H3100" i="19" s="1"/>
  <c r="H3099" i="19" s="1"/>
  <c r="K3107" i="19"/>
  <c r="K3106" i="19" s="1"/>
  <c r="K3105" i="19" s="1"/>
  <c r="K3104" i="19" s="1"/>
  <c r="K3103" i="19" s="1"/>
  <c r="K3102" i="19" s="1"/>
  <c r="K3101" i="19" s="1"/>
  <c r="K3100" i="19" s="1"/>
  <c r="K3099" i="19" s="1"/>
  <c r="L3106" i="19"/>
  <c r="L3105" i="19" s="1"/>
  <c r="L3104" i="19" s="1"/>
  <c r="L3103" i="19" s="1"/>
  <c r="L3102" i="19" s="1"/>
  <c r="L3101" i="19" s="1"/>
  <c r="L3100" i="19" s="1"/>
  <c r="L3099" i="19" s="1"/>
  <c r="M3091" i="19"/>
  <c r="M3092" i="19" s="1"/>
  <c r="M3093" i="19" s="1"/>
  <c r="M3094" i="19" s="1"/>
  <c r="M3095" i="19" s="1"/>
  <c r="M3096" i="19" s="1"/>
  <c r="M3097" i="19" s="1"/>
  <c r="M3098" i="19" s="1"/>
  <c r="M3005" i="19"/>
  <c r="M3006" i="19" s="1"/>
  <c r="M3007" i="19" s="1"/>
  <c r="M3008" i="19" s="1"/>
  <c r="M3009" i="19" s="1"/>
  <c r="M3010" i="19" s="1"/>
  <c r="M3011" i="19" s="1"/>
  <c r="M3012" i="19" s="1"/>
  <c r="L3016" i="19"/>
  <c r="L3015" i="19" s="1"/>
  <c r="L3014" i="19" s="1"/>
  <c r="L3013" i="19" s="1"/>
  <c r="K3016" i="19"/>
  <c r="K3015" i="19" s="1"/>
  <c r="K3014" i="19" s="1"/>
  <c r="K3013" i="19" s="1"/>
  <c r="K3012" i="19" s="1"/>
  <c r="K3009" i="19"/>
  <c r="K3010" i="19" s="1"/>
  <c r="K3011" i="19" s="1"/>
  <c r="J3020" i="19"/>
  <c r="J3019" i="19" s="1"/>
  <c r="J3017" i="19"/>
  <c r="J3016" i="19" s="1"/>
  <c r="J3015" i="19" s="1"/>
  <c r="J3014" i="19" s="1"/>
  <c r="J3013" i="19" s="1"/>
  <c r="H3013" i="19"/>
  <c r="H3014" i="19" s="1"/>
  <c r="H3015" i="19" s="1"/>
  <c r="H3016" i="19" s="1"/>
  <c r="H3017" i="19" s="1"/>
  <c r="M2962" i="19"/>
  <c r="M2963" i="19" s="1"/>
  <c r="M2964" i="19" s="1"/>
  <c r="M2965" i="19" s="1"/>
  <c r="M2966" i="19" s="1"/>
  <c r="M2967" i="19" s="1"/>
  <c r="M2968" i="19" s="1"/>
  <c r="M2969" i="19" s="1"/>
  <c r="M2979" i="19"/>
  <c r="M2978" i="19" s="1"/>
  <c r="M2977" i="19" s="1"/>
  <c r="M2976" i="19" s="1"/>
  <c r="M2975" i="19" s="1"/>
  <c r="M2974" i="19" s="1"/>
  <c r="M2973" i="19" s="1"/>
  <c r="M2972" i="19" s="1"/>
  <c r="M2971" i="19" s="1"/>
  <c r="M2970" i="19" s="1"/>
  <c r="K2979" i="19"/>
  <c r="K2978" i="19" s="1"/>
  <c r="K2977" i="19" s="1"/>
  <c r="K2976" i="19" s="1"/>
  <c r="K2975" i="19" s="1"/>
  <c r="K2974" i="19" s="1"/>
  <c r="K2973" i="19" s="1"/>
  <c r="K2972" i="19" s="1"/>
  <c r="K2971" i="19" s="1"/>
  <c r="K2970" i="19" s="1"/>
  <c r="L2979" i="19"/>
  <c r="L2978" i="19" s="1"/>
  <c r="L2977" i="19" s="1"/>
  <c r="L2976" i="19" s="1"/>
  <c r="L2975" i="19" s="1"/>
  <c r="L2974" i="19" s="1"/>
  <c r="L2973" i="19" s="1"/>
  <c r="L2972" i="19" s="1"/>
  <c r="L2971" i="19" s="1"/>
  <c r="L2970" i="19" s="1"/>
  <c r="K2967" i="19"/>
  <c r="K2968" i="19" s="1"/>
  <c r="K2969" i="19" s="1"/>
  <c r="J2982" i="19"/>
  <c r="J2981" i="19" s="1"/>
  <c r="J2980" i="19" s="1"/>
  <c r="J2979" i="19" s="1"/>
  <c r="J2978" i="19" s="1"/>
  <c r="J2977" i="19" s="1"/>
  <c r="J2976" i="19" s="1"/>
  <c r="J2975" i="19" s="1"/>
  <c r="J2974" i="19" s="1"/>
  <c r="J2973" i="19" s="1"/>
  <c r="J2972" i="19" s="1"/>
  <c r="J2971" i="19" s="1"/>
  <c r="J2970" i="19" s="1"/>
  <c r="H2977" i="19"/>
  <c r="H2976" i="19" s="1"/>
  <c r="H2975" i="19" s="1"/>
  <c r="H2974" i="19" s="1"/>
  <c r="H2973" i="19" s="1"/>
  <c r="H2972" i="19" s="1"/>
  <c r="H2971" i="19" s="1"/>
  <c r="H2970" i="19" s="1"/>
  <c r="H2939" i="19"/>
  <c r="H2938" i="19" s="1"/>
  <c r="H2937" i="19" s="1"/>
  <c r="H2936" i="19" s="1"/>
  <c r="H2935" i="19" s="1"/>
  <c r="H2934" i="19" s="1"/>
  <c r="H2933" i="19" s="1"/>
  <c r="H2932" i="19" s="1"/>
  <c r="H2931" i="19" s="1"/>
  <c r="H2930" i="19" s="1"/>
  <c r="H2929" i="19" s="1"/>
  <c r="H2928" i="19" s="1"/>
  <c r="H2927" i="19" s="1"/>
  <c r="M2919" i="19"/>
  <c r="M2920" i="19" s="1"/>
  <c r="M2921" i="19" s="1"/>
  <c r="M2922" i="19" s="1"/>
  <c r="M2923" i="19" s="1"/>
  <c r="M2924" i="19" s="1"/>
  <c r="M2925" i="19" s="1"/>
  <c r="M2926" i="19" s="1"/>
  <c r="J2845" i="19"/>
  <c r="J2843" i="19"/>
  <c r="J2842" i="19" s="1"/>
  <c r="J2841" i="19" s="1"/>
  <c r="M2790" i="19"/>
  <c r="M2791" i="19" s="1"/>
  <c r="M2792" i="19" s="1"/>
  <c r="M2793" i="19" s="1"/>
  <c r="M2794" i="19" s="1"/>
  <c r="M2795" i="19" s="1"/>
  <c r="M2796" i="19" s="1"/>
  <c r="M2797" i="19" s="1"/>
  <c r="M2747" i="19"/>
  <c r="M2748" i="19" s="1"/>
  <c r="M2749" i="19" s="1"/>
  <c r="M2750" i="19" s="1"/>
  <c r="M2751" i="19" s="1"/>
  <c r="M2752" i="19" s="1"/>
  <c r="M2753" i="19" s="1"/>
  <c r="M2754" i="19" s="1"/>
  <c r="M2764" i="19"/>
  <c r="M2763" i="19" s="1"/>
  <c r="M2762" i="19" s="1"/>
  <c r="M2761" i="19" s="1"/>
  <c r="M2760" i="19" s="1"/>
  <c r="M2759" i="19" s="1"/>
  <c r="M2758" i="19" s="1"/>
  <c r="M2757" i="19" s="1"/>
  <c r="M2756" i="19" s="1"/>
  <c r="M2755" i="19" s="1"/>
  <c r="M3486" i="19" s="1"/>
  <c r="M3658" i="19" s="1"/>
  <c r="L2764" i="19"/>
  <c r="L2763" i="19" s="1"/>
  <c r="L2762" i="19" s="1"/>
  <c r="L2761" i="19" s="1"/>
  <c r="L2760" i="19" s="1"/>
  <c r="L2759" i="19" s="1"/>
  <c r="L2758" i="19" s="1"/>
  <c r="L2757" i="19" s="1"/>
  <c r="L2756" i="19" s="1"/>
  <c r="L2755" i="19" s="1"/>
  <c r="K2752" i="19"/>
  <c r="K2753" i="19" s="1"/>
  <c r="K2754" i="19" s="1"/>
  <c r="K2766" i="19"/>
  <c r="K2765" i="19" s="1"/>
  <c r="K2764" i="19" s="1"/>
  <c r="K2763" i="19" s="1"/>
  <c r="K2762" i="19" s="1"/>
  <c r="K2761" i="19" s="1"/>
  <c r="K2760" i="19" s="1"/>
  <c r="K2759" i="19" s="1"/>
  <c r="K2758" i="19" s="1"/>
  <c r="K2757" i="19" s="1"/>
  <c r="K2756" i="19" s="1"/>
  <c r="K2755" i="19" s="1"/>
  <c r="J2766" i="19"/>
  <c r="J2765" i="19" s="1"/>
  <c r="J2764" i="19" s="1"/>
  <c r="J2763" i="19" s="1"/>
  <c r="J2762" i="19" s="1"/>
  <c r="J2761" i="19" s="1"/>
  <c r="J2760" i="19" s="1"/>
  <c r="J2759" i="19" s="1"/>
  <c r="J2758" i="19" s="1"/>
  <c r="J2757" i="19" s="1"/>
  <c r="J2756" i="19" s="1"/>
  <c r="J2755" i="19" s="1"/>
  <c r="H2765" i="19"/>
  <c r="H2764" i="19" s="1"/>
  <c r="H2763" i="19" s="1"/>
  <c r="H2762" i="19" s="1"/>
  <c r="H2761" i="19" s="1"/>
  <c r="H2760" i="19" s="1"/>
  <c r="H2759" i="19" s="1"/>
  <c r="H2758" i="19" s="1"/>
  <c r="H2757" i="19" s="1"/>
  <c r="H2756" i="19" s="1"/>
  <c r="H2755" i="19" s="1"/>
  <c r="M2704" i="19"/>
  <c r="M2705" i="19" s="1"/>
  <c r="M2706" i="19" s="1"/>
  <c r="M2707" i="19" s="1"/>
  <c r="M2708" i="19" s="1"/>
  <c r="M2709" i="19" s="1"/>
  <c r="M2710" i="19" s="1"/>
  <c r="M2711" i="19" s="1"/>
  <c r="K2709" i="19"/>
  <c r="K2710" i="19" s="1"/>
  <c r="K2711" i="19" s="1"/>
  <c r="K2625" i="19"/>
  <c r="J2602" i="19"/>
  <c r="J2598" i="19"/>
  <c r="L2551" i="19"/>
  <c r="L2552" i="19" s="1"/>
  <c r="H2465" i="19"/>
  <c r="H2464" i="19" s="1"/>
  <c r="H2463" i="19" s="1"/>
  <c r="H2462" i="19" s="1"/>
  <c r="H2461" i="19" s="1"/>
  <c r="H2460" i="19" s="1"/>
  <c r="H2459" i="19" s="1"/>
  <c r="H2458" i="19" s="1"/>
  <c r="H2457" i="19" s="1"/>
  <c r="H2456" i="19" s="1"/>
  <c r="H2455" i="19" s="1"/>
  <c r="H2454" i="19" s="1"/>
  <c r="I2464" i="19"/>
  <c r="I2463" i="19" s="1"/>
  <c r="I2462" i="19" s="1"/>
  <c r="I2461" i="19" s="1"/>
  <c r="I2460" i="19" s="1"/>
  <c r="I2459" i="19" s="1"/>
  <c r="I2458" i="19" s="1"/>
  <c r="I2457" i="19" s="1"/>
  <c r="I2456" i="19" s="1"/>
  <c r="I2455" i="19" s="1"/>
  <c r="I2454" i="19" s="1"/>
  <c r="L2464" i="19"/>
  <c r="L2463" i="19" s="1"/>
  <c r="L2462" i="19" s="1"/>
  <c r="L2461" i="19" s="1"/>
  <c r="L2460" i="19" s="1"/>
  <c r="L2459" i="19" s="1"/>
  <c r="L2458" i="19" s="1"/>
  <c r="L2457" i="19" s="1"/>
  <c r="L2456" i="19" s="1"/>
  <c r="L2455" i="19" s="1"/>
  <c r="L2454" i="19" s="1"/>
  <c r="K2464" i="19"/>
  <c r="K2463" i="19" s="1"/>
  <c r="K2462" i="19" s="1"/>
  <c r="K2461" i="19" s="1"/>
  <c r="K2460" i="19" s="1"/>
  <c r="K2459" i="19" s="1"/>
  <c r="K2458" i="19" s="1"/>
  <c r="K2457" i="19" s="1"/>
  <c r="K2456" i="19" s="1"/>
  <c r="K2455" i="19" s="1"/>
  <c r="K2454" i="19" s="1"/>
  <c r="J2463" i="19"/>
  <c r="J2462" i="19" s="1"/>
  <c r="J2461" i="19" s="1"/>
  <c r="J2460" i="19" s="1"/>
  <c r="J2459" i="19" s="1"/>
  <c r="J2458" i="19" s="1"/>
  <c r="J2457" i="19" s="1"/>
  <c r="J2456" i="19" s="1"/>
  <c r="J2455" i="19" s="1"/>
  <c r="J2454" i="19" s="1"/>
  <c r="K2394" i="19"/>
  <c r="K2395" i="19" s="1"/>
  <c r="K2396" i="19" s="1"/>
  <c r="K2397" i="19" s="1"/>
  <c r="K2398" i="19" s="1"/>
  <c r="K2399" i="19" s="1"/>
  <c r="K2400" i="19" s="1"/>
  <c r="K2401" i="19" s="1"/>
  <c r="K2402" i="19" s="1"/>
  <c r="K2403" i="19" s="1"/>
  <c r="K2404" i="19" s="1"/>
  <c r="K2405" i="19" s="1"/>
  <c r="K2406" i="19" s="1"/>
  <c r="K2407" i="19" s="1"/>
  <c r="K2408" i="19" s="1"/>
  <c r="K2409" i="19" s="1"/>
  <c r="K2410" i="19" s="1"/>
  <c r="K432" i="19" s="1"/>
  <c r="K217" i="19" s="1"/>
  <c r="K2366" i="19"/>
  <c r="K2367" i="19" s="1"/>
  <c r="K3227" i="19" s="1"/>
  <c r="K3442" i="19" s="1"/>
  <c r="K3915" i="19" s="1"/>
  <c r="J2328" i="19"/>
  <c r="J2327" i="19" s="1"/>
  <c r="J2326" i="19" s="1"/>
  <c r="J2325" i="19" s="1"/>
  <c r="J2312" i="19"/>
  <c r="L2287" i="19"/>
  <c r="L2286" i="19" s="1"/>
  <c r="L2285" i="19" s="1"/>
  <c r="L2284" i="19" s="1"/>
  <c r="L2283" i="19" s="1"/>
  <c r="L2282" i="19" s="1"/>
  <c r="K2287" i="19"/>
  <c r="K2286" i="19" s="1"/>
  <c r="K2285" i="19" s="1"/>
  <c r="K2284" i="19" s="1"/>
  <c r="K2283" i="19" s="1"/>
  <c r="K2282" i="19" s="1"/>
  <c r="H2288" i="19"/>
  <c r="H2287" i="19" s="1"/>
  <c r="H2286" i="19" s="1"/>
  <c r="H2285" i="19" s="1"/>
  <c r="H2284" i="19" s="1"/>
  <c r="H2283" i="19" s="1"/>
  <c r="H2282" i="19" s="1"/>
  <c r="I2123" i="19"/>
  <c r="I2122" i="19" s="1"/>
  <c r="I2121" i="19" s="1"/>
  <c r="I2120" i="19" s="1"/>
  <c r="I2119" i="19" s="1"/>
  <c r="I2118" i="19" s="1"/>
  <c r="I2117" i="19" s="1"/>
  <c r="I2116" i="19" s="1"/>
  <c r="I2115" i="19" s="1"/>
  <c r="I2114" i="19" s="1"/>
  <c r="I2113" i="19" s="1"/>
  <c r="I2112" i="19" s="1"/>
  <c r="I2111" i="19" s="1"/>
  <c r="I2110" i="19" s="1"/>
  <c r="J2126" i="19"/>
  <c r="J2125" i="19" s="1"/>
  <c r="L2119" i="19"/>
  <c r="L2118" i="19" s="1"/>
  <c r="L2117" i="19" s="1"/>
  <c r="L2116" i="19" s="1"/>
  <c r="L2115" i="19" s="1"/>
  <c r="L2114" i="19" s="1"/>
  <c r="L2113" i="19" s="1"/>
  <c r="L2112" i="19" s="1"/>
  <c r="L2111" i="19" s="1"/>
  <c r="L2110" i="19" s="1"/>
  <c r="K2116" i="19"/>
  <c r="K2115" i="19" s="1"/>
  <c r="K2114" i="19" s="1"/>
  <c r="K2113" i="19" s="1"/>
  <c r="K2112" i="19" s="1"/>
  <c r="K2111" i="19" s="1"/>
  <c r="K2110" i="19" s="1"/>
  <c r="J2122" i="19"/>
  <c r="J2121" i="19" s="1"/>
  <c r="J2120" i="19" s="1"/>
  <c r="J2119" i="19" s="1"/>
  <c r="J2118" i="19" s="1"/>
  <c r="J2117" i="19" s="1"/>
  <c r="J2116" i="19" s="1"/>
  <c r="J2115" i="19" s="1"/>
  <c r="J2114" i="19" s="1"/>
  <c r="J2113" i="19" s="1"/>
  <c r="J2112" i="19" s="1"/>
  <c r="J2111" i="19" s="1"/>
  <c r="J2110" i="19" s="1"/>
  <c r="M1930" i="19"/>
  <c r="M1931" i="19" s="1"/>
  <c r="M1932" i="19" s="1"/>
  <c r="M1933" i="19" s="1"/>
  <c r="M1934" i="19" s="1"/>
  <c r="M1935" i="19" s="1"/>
  <c r="M1936" i="19" s="1"/>
  <c r="M1937" i="19" s="1"/>
  <c r="H1939" i="19"/>
  <c r="H1938" i="19" s="1"/>
  <c r="K1968" i="19"/>
  <c r="K1967" i="19" s="1"/>
  <c r="K1966" i="19" s="1"/>
  <c r="K1965" i="19" s="1"/>
  <c r="K1964" i="19" s="1"/>
  <c r="K1963" i="19" s="1"/>
  <c r="K1962" i="19" s="1"/>
  <c r="K1961" i="19" s="1"/>
  <c r="K1960" i="19" s="1"/>
  <c r="K1959" i="19" s="1"/>
  <c r="K1958" i="19" s="1"/>
  <c r="K1957" i="19" s="1"/>
  <c r="K1956" i="19" s="1"/>
  <c r="K1955" i="19" s="1"/>
  <c r="K1954" i="19" s="1"/>
  <c r="K1953" i="19" s="1"/>
  <c r="K1952" i="19" s="1"/>
  <c r="K1951" i="19" s="1"/>
  <c r="K1950" i="19" s="1"/>
  <c r="K1949" i="19" s="1"/>
  <c r="K1948" i="19" s="1"/>
  <c r="K1947" i="19" s="1"/>
  <c r="K1946" i="19" s="1"/>
  <c r="K1945" i="19" s="1"/>
  <c r="K1944" i="19" s="1"/>
  <c r="K1943" i="19" s="1"/>
  <c r="K1942" i="19" s="1"/>
  <c r="K1941" i="19" s="1"/>
  <c r="K1940" i="19" s="1"/>
  <c r="K1939" i="19" s="1"/>
  <c r="K1938" i="19" s="1"/>
  <c r="L1938" i="19"/>
  <c r="J1949" i="19"/>
  <c r="J1948" i="19" s="1"/>
  <c r="J1947" i="19" s="1"/>
  <c r="J1946" i="19" s="1"/>
  <c r="J1945" i="19" s="1"/>
  <c r="J1944" i="19" s="1"/>
  <c r="J1943" i="19" s="1"/>
  <c r="J1942" i="19" s="1"/>
  <c r="J1941" i="19" s="1"/>
  <c r="J1940" i="19" s="1"/>
  <c r="J1939" i="19" s="1"/>
  <c r="J1938" i="19" s="1"/>
  <c r="M1863" i="19"/>
  <c r="M1862" i="19" s="1"/>
  <c r="M1861" i="19" s="1"/>
  <c r="M1860" i="19" s="1"/>
  <c r="M1859" i="19" s="1"/>
  <c r="M1858" i="19" s="1"/>
  <c r="M1857" i="19" s="1"/>
  <c r="M1856" i="19" s="1"/>
  <c r="M1855" i="19" s="1"/>
  <c r="M1854" i="19" s="1"/>
  <c r="M1853" i="19" s="1"/>
  <c r="M1852" i="19" s="1"/>
  <c r="L1863" i="19"/>
  <c r="L1862" i="19" s="1"/>
  <c r="L1861" i="19" s="1"/>
  <c r="L1860" i="19" s="1"/>
  <c r="L1859" i="19" s="1"/>
  <c r="L1858" i="19" s="1"/>
  <c r="L1857" i="19" s="1"/>
  <c r="L1856" i="19" s="1"/>
  <c r="L1855" i="19" s="1"/>
  <c r="L1854" i="19" s="1"/>
  <c r="L1853" i="19" s="1"/>
  <c r="L1852" i="19" s="1"/>
  <c r="K1863" i="19"/>
  <c r="K1862" i="19" s="1"/>
  <c r="K1861" i="19" s="1"/>
  <c r="K1860" i="19" s="1"/>
  <c r="K1859" i="19" s="1"/>
  <c r="K1858" i="19" s="1"/>
  <c r="K1857" i="19" s="1"/>
  <c r="K1856" i="19" s="1"/>
  <c r="K1855" i="19" s="1"/>
  <c r="K1854" i="19" s="1"/>
  <c r="K1853" i="19" s="1"/>
  <c r="K1852" i="19" s="1"/>
  <c r="J1863" i="19"/>
  <c r="J1862" i="19" s="1"/>
  <c r="J1861" i="19" s="1"/>
  <c r="J1860" i="19" s="1"/>
  <c r="J1859" i="19" s="1"/>
  <c r="J1858" i="19" s="1"/>
  <c r="J1857" i="19" s="1"/>
  <c r="J1856" i="19" s="1"/>
  <c r="J1855" i="19" s="1"/>
  <c r="J1854" i="19" s="1"/>
  <c r="J1853" i="19" s="1"/>
  <c r="J1852" i="19" s="1"/>
  <c r="J1867" i="19"/>
  <c r="H1864" i="19"/>
  <c r="H1863" i="19" s="1"/>
  <c r="H1862" i="19" s="1"/>
  <c r="H1861" i="19" s="1"/>
  <c r="H1860" i="19" s="1"/>
  <c r="H1859" i="19" s="1"/>
  <c r="H1858" i="19" s="1"/>
  <c r="H1857" i="19" s="1"/>
  <c r="H1856" i="19" s="1"/>
  <c r="H1855" i="19" s="1"/>
  <c r="H1854" i="19" s="1"/>
  <c r="H1853" i="19" s="1"/>
  <c r="H1852" i="19" s="1"/>
  <c r="K1833" i="19"/>
  <c r="K1832" i="19" s="1"/>
  <c r="K1831" i="19" s="1"/>
  <c r="K1830" i="19" s="1"/>
  <c r="K1829" i="19" s="1"/>
  <c r="K1828" i="19" s="1"/>
  <c r="K1827" i="19" s="1"/>
  <c r="K1826" i="19" s="1"/>
  <c r="K1825" i="19" s="1"/>
  <c r="K1824" i="19" s="1"/>
  <c r="K1823" i="19" s="1"/>
  <c r="K1822" i="19" s="1"/>
  <c r="K1821" i="19" s="1"/>
  <c r="K1820" i="19" s="1"/>
  <c r="K1819" i="19" s="1"/>
  <c r="K1818" i="19" s="1"/>
  <c r="K1817" i="19" s="1"/>
  <c r="K1816" i="19" s="1"/>
  <c r="K1815" i="19" s="1"/>
  <c r="K1814" i="19" s="1"/>
  <c r="K1813" i="19" s="1"/>
  <c r="K1812" i="19" s="1"/>
  <c r="K1811" i="19" s="1"/>
  <c r="K1810" i="19" s="1"/>
  <c r="K1809" i="19" s="1"/>
  <c r="J1809" i="19"/>
  <c r="H1809" i="19"/>
  <c r="I1813" i="19"/>
  <c r="I1812" i="19" s="1"/>
  <c r="I1811" i="19" s="1"/>
  <c r="I1810" i="19" s="1"/>
  <c r="I1809" i="19" s="1"/>
  <c r="M1758" i="19"/>
  <c r="M1759" i="19" s="1"/>
  <c r="M1760" i="19" s="1"/>
  <c r="M1761" i="19" s="1"/>
  <c r="M1762" i="19" s="1"/>
  <c r="M1763" i="19" s="1"/>
  <c r="M1764" i="19" s="1"/>
  <c r="M1765" i="19" s="1"/>
  <c r="M1715" i="19"/>
  <c r="M1716" i="19" s="1"/>
  <c r="M1717" i="19" s="1"/>
  <c r="M1718" i="19" s="1"/>
  <c r="M1719" i="19" s="1"/>
  <c r="M1720" i="19" s="1"/>
  <c r="M1721" i="19" s="1"/>
  <c r="M1722" i="19" s="1"/>
  <c r="M1672" i="19"/>
  <c r="M1673" i="19" s="1"/>
  <c r="M1674" i="19" s="1"/>
  <c r="M1675" i="19" s="1"/>
  <c r="M1676" i="19" s="1"/>
  <c r="M1677" i="19" s="1"/>
  <c r="M1678" i="19" s="1"/>
  <c r="M1679" i="19" s="1"/>
  <c r="K1633" i="19"/>
  <c r="K1634" i="19" s="1"/>
  <c r="K1635" i="19" s="1"/>
  <c r="K1636" i="19" s="1"/>
  <c r="L1557" i="19"/>
  <c r="L1555" i="19"/>
  <c r="L1554" i="19" s="1"/>
  <c r="L1553" i="19" s="1"/>
  <c r="L1552" i="19" s="1"/>
  <c r="L1551" i="19" s="1"/>
  <c r="K1583" i="19"/>
  <c r="K1582" i="19" s="1"/>
  <c r="K1581" i="19" s="1"/>
  <c r="K1580" i="19" s="1"/>
  <c r="K1579" i="19" s="1"/>
  <c r="K1578" i="19" s="1"/>
  <c r="K1577" i="19" s="1"/>
  <c r="K1576" i="19" s="1"/>
  <c r="K1575" i="19" s="1"/>
  <c r="K1574" i="19" s="1"/>
  <c r="K1573" i="19" s="1"/>
  <c r="K1572" i="19" s="1"/>
  <c r="K1571" i="19" s="1"/>
  <c r="K1570" i="19" s="1"/>
  <c r="K1569" i="19" s="1"/>
  <c r="K1568" i="19" s="1"/>
  <c r="K1567" i="19" s="1"/>
  <c r="K1566" i="19" s="1"/>
  <c r="K1565" i="19" s="1"/>
  <c r="K1564" i="19" s="1"/>
  <c r="K1563" i="19" s="1"/>
  <c r="K1562" i="19" s="1"/>
  <c r="K1561" i="19" s="1"/>
  <c r="K1560" i="19" s="1"/>
  <c r="K1559" i="19" s="1"/>
  <c r="K1558" i="19" s="1"/>
  <c r="K1557" i="19" s="1"/>
  <c r="K1556" i="19" s="1"/>
  <c r="K1555" i="19" s="1"/>
  <c r="K1554" i="19" s="1"/>
  <c r="K1553" i="19" s="1"/>
  <c r="K1552" i="19" s="1"/>
  <c r="K1551" i="19" s="1"/>
  <c r="K1550" i="19" s="1"/>
  <c r="J1594" i="19"/>
  <c r="H1584" i="19"/>
  <c r="H1583" i="19" s="1"/>
  <c r="H1582" i="19" s="1"/>
  <c r="H1581" i="19" s="1"/>
  <c r="H1580" i="19" s="1"/>
  <c r="H1579" i="19" s="1"/>
  <c r="H1578" i="19" s="1"/>
  <c r="H1577" i="19" s="1"/>
  <c r="H1576" i="19" s="1"/>
  <c r="H1575" i="19" s="1"/>
  <c r="H1574" i="19" s="1"/>
  <c r="H1573" i="19" s="1"/>
  <c r="H1572" i="19" s="1"/>
  <c r="H1571" i="19" s="1"/>
  <c r="H1570" i="19" s="1"/>
  <c r="H1569" i="19" s="1"/>
  <c r="H1568" i="19" s="1"/>
  <c r="H1567" i="19" s="1"/>
  <c r="H1566" i="19" s="1"/>
  <c r="H1565" i="19" s="1"/>
  <c r="H1564" i="19" s="1"/>
  <c r="H1563" i="19" s="1"/>
  <c r="H1562" i="19" s="1"/>
  <c r="H1561" i="19" s="1"/>
  <c r="H1560" i="19" s="1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J1495" i="19"/>
  <c r="J1494" i="19" s="1"/>
  <c r="J1493" i="19" s="1"/>
  <c r="J1492" i="19" s="1"/>
  <c r="J1491" i="19" s="1"/>
  <c r="J1490" i="19" s="1"/>
  <c r="J1489" i="19" s="1"/>
  <c r="J1488" i="19" s="1"/>
  <c r="J1487" i="19" s="1"/>
  <c r="J1486" i="19" s="1"/>
  <c r="J1485" i="19" s="1"/>
  <c r="J1484" i="19" s="1"/>
  <c r="J1483" i="19" s="1"/>
  <c r="J1482" i="19" s="1"/>
  <c r="J1481" i="19" s="1"/>
  <c r="J1480" i="19" s="1"/>
  <c r="J1479" i="19" s="1"/>
  <c r="J1478" i="19" s="1"/>
  <c r="J1477" i="19" s="1"/>
  <c r="J1476" i="19" s="1"/>
  <c r="J1475" i="19" s="1"/>
  <c r="J1474" i="19" s="1"/>
  <c r="J1473" i="19" s="1"/>
  <c r="J1472" i="19" s="1"/>
  <c r="J1471" i="19" s="1"/>
  <c r="J1470" i="19" s="1"/>
  <c r="J1469" i="19" s="1"/>
  <c r="J1468" i="19" s="1"/>
  <c r="J1467" i="19" s="1"/>
  <c r="J1466" i="19" s="1"/>
  <c r="J1465" i="19" s="1"/>
  <c r="L1495" i="19"/>
  <c r="L1494" i="19" s="1"/>
  <c r="L1493" i="19" s="1"/>
  <c r="L1492" i="19" s="1"/>
  <c r="L1491" i="19" s="1"/>
  <c r="L1490" i="19" s="1"/>
  <c r="L1489" i="19" s="1"/>
  <c r="L1488" i="19" s="1"/>
  <c r="L1487" i="19" s="1"/>
  <c r="L1486" i="19" s="1"/>
  <c r="L1485" i="19" s="1"/>
  <c r="L1484" i="19" s="1"/>
  <c r="L1483" i="19" s="1"/>
  <c r="L1482" i="19" s="1"/>
  <c r="L1481" i="19" s="1"/>
  <c r="L1480" i="19" s="1"/>
  <c r="L1479" i="19" s="1"/>
  <c r="L1478" i="19" s="1"/>
  <c r="L1477" i="19" s="1"/>
  <c r="L1476" i="19" s="1"/>
  <c r="L1475" i="19" s="1"/>
  <c r="L1474" i="19" s="1"/>
  <c r="L1473" i="19" s="1"/>
  <c r="L1472" i="19" s="1"/>
  <c r="L1471" i="19" s="1"/>
  <c r="L1470" i="19" s="1"/>
  <c r="L1469" i="19" s="1"/>
  <c r="L1468" i="19" s="1"/>
  <c r="L1467" i="19" s="1"/>
  <c r="L1466" i="19" s="1"/>
  <c r="L1465" i="19" s="1"/>
  <c r="K1489" i="19"/>
  <c r="K1488" i="19" s="1"/>
  <c r="K1487" i="19" s="1"/>
  <c r="K1486" i="19" s="1"/>
  <c r="K1485" i="19" s="1"/>
  <c r="K1484" i="19" s="1"/>
  <c r="K1483" i="19" s="1"/>
  <c r="K1482" i="19" s="1"/>
  <c r="K1481" i="19" s="1"/>
  <c r="K1480" i="19" s="1"/>
  <c r="K1479" i="19" s="1"/>
  <c r="K1478" i="19" s="1"/>
  <c r="K1477" i="19" s="1"/>
  <c r="K1476" i="19" s="1"/>
  <c r="K1475" i="19" s="1"/>
  <c r="K1474" i="19" s="1"/>
  <c r="K1473" i="19" s="1"/>
  <c r="K1472" i="19" s="1"/>
  <c r="K1471" i="19" s="1"/>
  <c r="K1470" i="19" s="1"/>
  <c r="K1469" i="19" s="1"/>
  <c r="K1468" i="19" s="1"/>
  <c r="K1467" i="19" s="1"/>
  <c r="K1466" i="19" s="1"/>
  <c r="K1465" i="19" s="1"/>
  <c r="M1500" i="19"/>
  <c r="M1501" i="19" s="1"/>
  <c r="M1502" i="19" s="1"/>
  <c r="M1503" i="19" s="1"/>
  <c r="M1504" i="19" s="1"/>
  <c r="M1505" i="19" s="1"/>
  <c r="M1506" i="19" s="1"/>
  <c r="M1507" i="19" s="1"/>
  <c r="L1517" i="19"/>
  <c r="L1516" i="19" s="1"/>
  <c r="L1515" i="19" s="1"/>
  <c r="L1514" i="19" s="1"/>
  <c r="L1513" i="19" s="1"/>
  <c r="L1512" i="19" s="1"/>
  <c r="L1511" i="19" s="1"/>
  <c r="L1510" i="19" s="1"/>
  <c r="L1509" i="19" s="1"/>
  <c r="L1508" i="19" s="1"/>
  <c r="K1504" i="19"/>
  <c r="K1505" i="19" s="1"/>
  <c r="K1506" i="19" s="1"/>
  <c r="K1507" i="19" s="1"/>
  <c r="K1517" i="19"/>
  <c r="K1516" i="19" s="1"/>
  <c r="K1515" i="19" s="1"/>
  <c r="K1514" i="19" s="1"/>
  <c r="K1513" i="19" s="1"/>
  <c r="K1512" i="19" s="1"/>
  <c r="K1511" i="19" s="1"/>
  <c r="K1510" i="19" s="1"/>
  <c r="K1509" i="19" s="1"/>
  <c r="K1508" i="19" s="1"/>
  <c r="J1520" i="19"/>
  <c r="J1519" i="19" s="1"/>
  <c r="J1518" i="19" s="1"/>
  <c r="J1517" i="19" s="1"/>
  <c r="J1516" i="19" s="1"/>
  <c r="J1515" i="19" s="1"/>
  <c r="J1514" i="19" s="1"/>
  <c r="J1513" i="19" s="1"/>
  <c r="J1512" i="19" s="1"/>
  <c r="J1511" i="19" s="1"/>
  <c r="J1510" i="19" s="1"/>
  <c r="J1509" i="19" s="1"/>
  <c r="J1508" i="19" s="1"/>
  <c r="I1517" i="19"/>
  <c r="I1516" i="19" s="1"/>
  <c r="I1515" i="19" s="1"/>
  <c r="I1514" i="19" s="1"/>
  <c r="I1513" i="19" s="1"/>
  <c r="I1512" i="19" s="1"/>
  <c r="I1511" i="19" s="1"/>
  <c r="I1510" i="19" s="1"/>
  <c r="I1509" i="19" s="1"/>
  <c r="I1508" i="19" s="1"/>
  <c r="H1518" i="19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485" i="19"/>
  <c r="H1484" i="19" s="1"/>
  <c r="H1483" i="19" s="1"/>
  <c r="H1482" i="19" s="1"/>
  <c r="H1481" i="19" s="1"/>
  <c r="H1480" i="19" s="1"/>
  <c r="H1479" i="19" s="1"/>
  <c r="H1478" i="19" s="1"/>
  <c r="H1477" i="19" s="1"/>
  <c r="H1476" i="19" s="1"/>
  <c r="H1475" i="19" s="1"/>
  <c r="H1474" i="19" s="1"/>
  <c r="H1473" i="19" s="1"/>
  <c r="H1472" i="19" s="1"/>
  <c r="H1471" i="19" s="1"/>
  <c r="H1470" i="19" s="1"/>
  <c r="H1469" i="19" s="1"/>
  <c r="H1468" i="19" s="1"/>
  <c r="H1467" i="19" s="1"/>
  <c r="H1466" i="19" s="1"/>
  <c r="H1465" i="19" s="1"/>
  <c r="L1463" i="19"/>
  <c r="L1464" i="19" s="1"/>
  <c r="M1457" i="19"/>
  <c r="M1458" i="19" s="1"/>
  <c r="M1459" i="19" s="1"/>
  <c r="M1460" i="19" s="1"/>
  <c r="M1461" i="19" s="1"/>
  <c r="M1462" i="19" s="1"/>
  <c r="M1463" i="19" s="1"/>
  <c r="M1464" i="19" s="1"/>
  <c r="M1388" i="19"/>
  <c r="M1387" i="19" s="1"/>
  <c r="M1386" i="19" s="1"/>
  <c r="M1385" i="19" s="1"/>
  <c r="M1384" i="19" s="1"/>
  <c r="M1383" i="19" s="1"/>
  <c r="M1382" i="19" s="1"/>
  <c r="M1381" i="19" s="1"/>
  <c r="M1380" i="19" s="1"/>
  <c r="M1379" i="19" s="1"/>
  <c r="M2196" i="19" s="1"/>
  <c r="L1393" i="19"/>
  <c r="L1392" i="19" s="1"/>
  <c r="L1391" i="19" s="1"/>
  <c r="L1390" i="19" s="1"/>
  <c r="L1389" i="19" s="1"/>
  <c r="L1388" i="19" s="1"/>
  <c r="L1387" i="19" s="1"/>
  <c r="L1386" i="19" s="1"/>
  <c r="L1385" i="19" s="1"/>
  <c r="L1384" i="19" s="1"/>
  <c r="L1383" i="19" s="1"/>
  <c r="L1382" i="19" s="1"/>
  <c r="L1381" i="19" s="1"/>
  <c r="L1380" i="19" s="1"/>
  <c r="L1379" i="19" s="1"/>
  <c r="K1393" i="19"/>
  <c r="K1392" i="19" s="1"/>
  <c r="K1391" i="19" s="1"/>
  <c r="K1390" i="19" s="1"/>
  <c r="K1389" i="19" s="1"/>
  <c r="K1388" i="19" s="1"/>
  <c r="K1387" i="19" s="1"/>
  <c r="K1386" i="19" s="1"/>
  <c r="K1385" i="19" s="1"/>
  <c r="K1384" i="19" s="1"/>
  <c r="K1383" i="19" s="1"/>
  <c r="K1382" i="19" s="1"/>
  <c r="K1381" i="19" s="1"/>
  <c r="K1380" i="19" s="1"/>
  <c r="K1379" i="19" s="1"/>
  <c r="J1390" i="19"/>
  <c r="J1389" i="19" s="1"/>
  <c r="J1388" i="19" s="1"/>
  <c r="J1387" i="19" s="1"/>
  <c r="J1386" i="19" s="1"/>
  <c r="J1385" i="19" s="1"/>
  <c r="J1384" i="19" s="1"/>
  <c r="J1383" i="19" s="1"/>
  <c r="J1382" i="19" s="1"/>
  <c r="J1381" i="19" s="1"/>
  <c r="J1380" i="19" s="1"/>
  <c r="J1379" i="19" s="1"/>
  <c r="J1422" i="19" s="1"/>
  <c r="I1395" i="19"/>
  <c r="I1394" i="19" s="1"/>
  <c r="I1393" i="19" s="1"/>
  <c r="I1392" i="19" s="1"/>
  <c r="I1391" i="19" s="1"/>
  <c r="I1390" i="19" s="1"/>
  <c r="I1389" i="19" s="1"/>
  <c r="I1388" i="19" s="1"/>
  <c r="I1387" i="19" s="1"/>
  <c r="I1386" i="19" s="1"/>
  <c r="I1385" i="19" s="1"/>
  <c r="I1384" i="19" s="1"/>
  <c r="I1383" i="19" s="1"/>
  <c r="I1382" i="19" s="1"/>
  <c r="I1381" i="19" s="1"/>
  <c r="I1380" i="19" s="1"/>
  <c r="I1379" i="19" s="1"/>
  <c r="H1394" i="19"/>
  <c r="H1393" i="19" s="1"/>
  <c r="H1392" i="19" s="1"/>
  <c r="H1391" i="19" s="1"/>
  <c r="H1390" i="19" s="1"/>
  <c r="H1389" i="19" s="1"/>
  <c r="H1388" i="19" s="1"/>
  <c r="H1387" i="19" s="1"/>
  <c r="H1386" i="19" s="1"/>
  <c r="H1385" i="19" s="1"/>
  <c r="H1384" i="19" s="1"/>
  <c r="H1383" i="19" s="1"/>
  <c r="H1382" i="19" s="1"/>
  <c r="H1381" i="19" s="1"/>
  <c r="H1380" i="19" s="1"/>
  <c r="H1379" i="19" s="1"/>
  <c r="L1218" i="19"/>
  <c r="I1218" i="19"/>
  <c r="I1217" i="19" s="1"/>
  <c r="I1216" i="19" s="1"/>
  <c r="I1215" i="19" s="1"/>
  <c r="I1214" i="19" s="1"/>
  <c r="I1213" i="19" s="1"/>
  <c r="I1212" i="19" s="1"/>
  <c r="I1211" i="19" s="1"/>
  <c r="I1210" i="19" s="1"/>
  <c r="I1209" i="19" s="1"/>
  <c r="I1208" i="19" s="1"/>
  <c r="I1207" i="19" s="1"/>
  <c r="I1250" i="19" s="1"/>
  <c r="I1852" i="19" s="1"/>
  <c r="I1895" i="19" s="1"/>
  <c r="I2325" i="19" s="1"/>
  <c r="I3185" i="19" s="1"/>
  <c r="I3357" i="19" s="1"/>
  <c r="I3529" i="19" s="1"/>
  <c r="I3873" i="19" s="1"/>
  <c r="I4131" i="19" s="1"/>
  <c r="I5206" i="19" s="1"/>
  <c r="I5292" i="19" s="1"/>
  <c r="I5378" i="19" s="1"/>
  <c r="I5464" i="19" s="1"/>
  <c r="I6281" i="19" s="1"/>
  <c r="K1220" i="19"/>
  <c r="K1219" i="19" s="1"/>
  <c r="K1218" i="19" s="1"/>
  <c r="K1217" i="19" s="1"/>
  <c r="K1216" i="19" s="1"/>
  <c r="K1215" i="19" s="1"/>
  <c r="K1214" i="19" s="1"/>
  <c r="K1213" i="19" s="1"/>
  <c r="K1212" i="19" s="1"/>
  <c r="K1211" i="19" s="1"/>
  <c r="K1210" i="19" s="1"/>
  <c r="K1209" i="19" s="1"/>
  <c r="K1208" i="19" s="1"/>
  <c r="K1207" i="19" s="1"/>
  <c r="L1210" i="19"/>
  <c r="L1209" i="19" s="1"/>
  <c r="L1208" i="19" s="1"/>
  <c r="L1207" i="19" s="1"/>
  <c r="J1170" i="19"/>
  <c r="J1169" i="19" s="1"/>
  <c r="J1168" i="19" s="1"/>
  <c r="J1167" i="19" s="1"/>
  <c r="J1165" i="19" s="1"/>
  <c r="J1164" i="19" s="1"/>
  <c r="M941" i="19"/>
  <c r="M942" i="19" s="1"/>
  <c r="M943" i="19" s="1"/>
  <c r="M944" i="19" s="1"/>
  <c r="M945" i="19" s="1"/>
  <c r="M946" i="19" s="1"/>
  <c r="M947" i="19" s="1"/>
  <c r="M948" i="19" s="1"/>
  <c r="H919" i="19"/>
  <c r="H918" i="19" s="1"/>
  <c r="H917" i="19" s="1"/>
  <c r="H916" i="19" s="1"/>
  <c r="H915" i="19" s="1"/>
  <c r="H914" i="19" s="1"/>
  <c r="H913" i="19" s="1"/>
  <c r="H912" i="19" s="1"/>
  <c r="H911" i="19" s="1"/>
  <c r="H910" i="19" s="1"/>
  <c r="H909" i="19" s="1"/>
  <c r="H908" i="19" s="1"/>
  <c r="H907" i="19" s="1"/>
  <c r="H906" i="19" s="1"/>
  <c r="L918" i="19"/>
  <c r="L917" i="19" s="1"/>
  <c r="L916" i="19" s="1"/>
  <c r="L915" i="19" s="1"/>
  <c r="L914" i="19" s="1"/>
  <c r="L913" i="19" s="1"/>
  <c r="L912" i="19" s="1"/>
  <c r="L911" i="19" s="1"/>
  <c r="L910" i="19" s="1"/>
  <c r="L909" i="19" s="1"/>
  <c r="L908" i="19" s="1"/>
  <c r="L907" i="19" s="1"/>
  <c r="L906" i="19" s="1"/>
  <c r="K918" i="19"/>
  <c r="K917" i="19" s="1"/>
  <c r="K916" i="19" s="1"/>
  <c r="K915" i="19" s="1"/>
  <c r="K914" i="19" s="1"/>
  <c r="K913" i="19" s="1"/>
  <c r="K912" i="19" s="1"/>
  <c r="K911" i="19" s="1"/>
  <c r="K910" i="19" s="1"/>
  <c r="K909" i="19" s="1"/>
  <c r="K908" i="19" s="1"/>
  <c r="K907" i="19" s="1"/>
  <c r="K906" i="19" s="1"/>
  <c r="J917" i="19"/>
  <c r="J916" i="19" s="1"/>
  <c r="J915" i="19" s="1"/>
  <c r="J914" i="19" s="1"/>
  <c r="J913" i="19" s="1"/>
  <c r="J912" i="19" s="1"/>
  <c r="J911" i="19" s="1"/>
  <c r="J910" i="19" s="1"/>
  <c r="J909" i="19" s="1"/>
  <c r="J908" i="19" s="1"/>
  <c r="J907" i="19" s="1"/>
  <c r="H863" i="19"/>
  <c r="J868" i="19"/>
  <c r="J867" i="19" s="1"/>
  <c r="J866" i="19" s="1"/>
  <c r="J865" i="19" s="1"/>
  <c r="J864" i="19" s="1"/>
  <c r="J863" i="19" s="1"/>
  <c r="J842" i="19"/>
  <c r="J843" i="19" s="1"/>
  <c r="J836" i="19"/>
  <c r="J837" i="19" s="1"/>
  <c r="J838" i="19" s="1"/>
  <c r="M812" i="19"/>
  <c r="M813" i="19" s="1"/>
  <c r="M814" i="19" s="1"/>
  <c r="M815" i="19" s="1"/>
  <c r="M816" i="19" s="1"/>
  <c r="M817" i="19" s="1"/>
  <c r="M818" i="19" s="1"/>
  <c r="M819" i="19" s="1"/>
  <c r="M769" i="19"/>
  <c r="M770" i="19" s="1"/>
  <c r="M771" i="19" s="1"/>
  <c r="M772" i="19" s="1"/>
  <c r="M773" i="19" s="1"/>
  <c r="M774" i="19" s="1"/>
  <c r="M775" i="19" s="1"/>
  <c r="M776" i="19" s="1"/>
  <c r="J786" i="19"/>
  <c r="J785" i="19" s="1"/>
  <c r="J784" i="19" s="1"/>
  <c r="J783" i="19" s="1"/>
  <c r="J782" i="19" s="1"/>
  <c r="J781" i="19" s="1"/>
  <c r="J780" i="19" s="1"/>
  <c r="J779" i="19" s="1"/>
  <c r="J778" i="19" s="1"/>
  <c r="J777" i="19" s="1"/>
  <c r="I789" i="19"/>
  <c r="I788" i="19" s="1"/>
  <c r="I787" i="19" s="1"/>
  <c r="I786" i="19" s="1"/>
  <c r="I785" i="19" s="1"/>
  <c r="I784" i="19" s="1"/>
  <c r="I783" i="19" s="1"/>
  <c r="I782" i="19" s="1"/>
  <c r="I781" i="19" s="1"/>
  <c r="I780" i="19" s="1"/>
  <c r="I779" i="19" s="1"/>
  <c r="I778" i="19" s="1"/>
  <c r="I777" i="19" s="1"/>
  <c r="H777" i="19"/>
  <c r="M726" i="19"/>
  <c r="M727" i="19" s="1"/>
  <c r="M728" i="19" s="1"/>
  <c r="M729" i="19" s="1"/>
  <c r="M730" i="19" s="1"/>
  <c r="M731" i="19" s="1"/>
  <c r="M732" i="19" s="1"/>
  <c r="M733" i="19" s="1"/>
  <c r="M657" i="19"/>
  <c r="M656" i="19" s="1"/>
  <c r="M655" i="19" s="1"/>
  <c r="M654" i="19" s="1"/>
  <c r="M653" i="19" s="1"/>
  <c r="M652" i="19" s="1"/>
  <c r="M651" i="19" s="1"/>
  <c r="M650" i="19" s="1"/>
  <c r="M649" i="19" s="1"/>
  <c r="M648" i="19" s="1"/>
  <c r="L661" i="19"/>
  <c r="L660" i="19" s="1"/>
  <c r="L659" i="19" s="1"/>
  <c r="L658" i="19" s="1"/>
  <c r="L657" i="19" s="1"/>
  <c r="L656" i="19" s="1"/>
  <c r="L655" i="19" s="1"/>
  <c r="L654" i="19" s="1"/>
  <c r="L653" i="19" s="1"/>
  <c r="L652" i="19" s="1"/>
  <c r="L651" i="19" s="1"/>
  <c r="L650" i="19" s="1"/>
  <c r="L649" i="19" s="1"/>
  <c r="L648" i="19" s="1"/>
  <c r="K661" i="19"/>
  <c r="K660" i="19" s="1"/>
  <c r="K659" i="19" s="1"/>
  <c r="K658" i="19" s="1"/>
  <c r="K657" i="19" s="1"/>
  <c r="K656" i="19" s="1"/>
  <c r="K655" i="19" s="1"/>
  <c r="K654" i="19" s="1"/>
  <c r="K653" i="19" s="1"/>
  <c r="K652" i="19" s="1"/>
  <c r="K651" i="19" s="1"/>
  <c r="K650" i="19" s="1"/>
  <c r="K649" i="19" s="1"/>
  <c r="K648" i="19" s="1"/>
  <c r="J665" i="19"/>
  <c r="J664" i="19" s="1"/>
  <c r="J663" i="19" s="1"/>
  <c r="J662" i="19" s="1"/>
  <c r="J661" i="19" s="1"/>
  <c r="J660" i="19" s="1"/>
  <c r="J659" i="19" s="1"/>
  <c r="J658" i="19" s="1"/>
  <c r="J657" i="19" s="1"/>
  <c r="J656" i="19" s="1"/>
  <c r="J655" i="19" s="1"/>
  <c r="J654" i="19" s="1"/>
  <c r="J653" i="19" s="1"/>
  <c r="J652" i="19" s="1"/>
  <c r="J651" i="19" s="1"/>
  <c r="J650" i="19" s="1"/>
  <c r="J649" i="19" s="1"/>
  <c r="J648" i="19" s="1"/>
  <c r="H662" i="19"/>
  <c r="H661" i="19" s="1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I432" i="19"/>
  <c r="J356" i="19"/>
  <c r="J355" i="19" s="1"/>
  <c r="J354" i="19" s="1"/>
  <c r="J353" i="19" s="1"/>
  <c r="J352" i="19" s="1"/>
  <c r="J351" i="19" s="1"/>
  <c r="J350" i="19" s="1"/>
  <c r="J349" i="19" s="1"/>
  <c r="J348" i="19" s="1"/>
  <c r="J347" i="19" s="1"/>
  <c r="I356" i="19"/>
  <c r="I355" i="19" s="1"/>
  <c r="I354" i="19" s="1"/>
  <c r="I353" i="19" s="1"/>
  <c r="I352" i="19" s="1"/>
  <c r="I351" i="19" s="1"/>
  <c r="I350" i="19" s="1"/>
  <c r="I349" i="19" s="1"/>
  <c r="I348" i="19" s="1"/>
  <c r="I347" i="19" s="1"/>
  <c r="H359" i="19"/>
  <c r="H358" i="19" s="1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J270" i="19"/>
  <c r="J269" i="19" s="1"/>
  <c r="J268" i="19" s="1"/>
  <c r="J267" i="19" s="1"/>
  <c r="J266" i="19" s="1"/>
  <c r="J265" i="19" s="1"/>
  <c r="J264" i="19" s="1"/>
  <c r="J263" i="19" s="1"/>
  <c r="J262" i="19" s="1"/>
  <c r="J261" i="19" s="1"/>
  <c r="I270" i="19"/>
  <c r="I269" i="19" s="1"/>
  <c r="I268" i="19" s="1"/>
  <c r="I267" i="19" s="1"/>
  <c r="I266" i="19" s="1"/>
  <c r="I265" i="19" s="1"/>
  <c r="I264" i="19" s="1"/>
  <c r="I263" i="19" s="1"/>
  <c r="I262" i="19" s="1"/>
  <c r="I261" i="19" s="1"/>
  <c r="H272" i="19"/>
  <c r="H271" i="19" s="1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G274" i="19"/>
  <c r="G273" i="19" s="1"/>
  <c r="G272" i="19" s="1"/>
  <c r="G271" i="19" s="1"/>
  <c r="G270" i="19" s="1"/>
  <c r="G269" i="19" s="1"/>
  <c r="G268" i="19" s="1"/>
  <c r="G267" i="19" s="1"/>
  <c r="G266" i="19" s="1"/>
  <c r="G265" i="19" s="1"/>
  <c r="G264" i="19" s="1"/>
  <c r="G263" i="19" s="1"/>
  <c r="G262" i="19" s="1"/>
  <c r="G261" i="19" s="1"/>
  <c r="H25" i="19"/>
  <c r="H24" i="19" s="1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K738" i="19"/>
  <c r="K739" i="19" s="1"/>
  <c r="K740" i="19" s="1"/>
  <c r="K396" i="19" s="1"/>
  <c r="K181" i="19" s="1"/>
  <c r="K310" i="19" s="1"/>
  <c r="I774" i="19"/>
  <c r="I775" i="19" s="1"/>
  <c r="I776" i="19" s="1"/>
  <c r="I2968" i="19" s="1"/>
  <c r="F775" i="19"/>
  <c r="F776" i="19" s="1"/>
  <c r="F743" i="19"/>
  <c r="F742" i="19" s="1"/>
  <c r="F741" i="19" s="1"/>
  <c r="F740" i="19" s="1"/>
  <c r="F739" i="19" s="1"/>
  <c r="F738" i="19" s="1"/>
  <c r="F737" i="19" s="1"/>
  <c r="F736" i="19" s="1"/>
  <c r="F735" i="19" s="1"/>
  <c r="F734" i="19" s="1"/>
  <c r="M2495" i="19" l="1"/>
  <c r="M2496" i="19" s="1"/>
  <c r="M3668" i="19"/>
  <c r="M3669" i="19"/>
  <c r="M4746" i="19"/>
  <c r="M4747" i="19"/>
  <c r="M4752" i="19"/>
  <c r="M4764" i="19"/>
  <c r="M4751" i="19"/>
  <c r="M4763" i="19"/>
  <c r="M4750" i="19"/>
  <c r="M4762" i="19"/>
  <c r="M4761" i="19"/>
  <c r="M4755" i="19"/>
  <c r="M4760" i="19"/>
  <c r="M4754" i="19"/>
  <c r="M4767" i="19"/>
  <c r="M4759" i="19"/>
  <c r="M4766" i="19"/>
  <c r="M4745" i="19"/>
  <c r="M4756" i="19"/>
  <c r="I4753" i="19"/>
  <c r="I4749" i="19"/>
  <c r="I4143" i="19"/>
  <c r="I5218" i="19" s="1"/>
  <c r="I5304" i="19" s="1"/>
  <c r="I5390" i="19" s="1"/>
  <c r="I5476" i="19" s="1"/>
  <c r="I6293" i="19" s="1"/>
  <c r="I4733" i="19"/>
  <c r="I5138" i="19"/>
  <c r="I5139" i="19" s="1"/>
  <c r="M5162" i="19"/>
  <c r="I5129" i="19"/>
  <c r="I5128" i="19"/>
  <c r="I5127" i="19"/>
  <c r="I5123" i="19"/>
  <c r="I5122" i="19"/>
  <c r="I5121" i="19"/>
  <c r="M2219" i="19"/>
  <c r="M2229" i="19"/>
  <c r="M2230" i="19" s="1"/>
  <c r="I3292" i="19"/>
  <c r="I3291" i="19"/>
  <c r="I3302" i="19"/>
  <c r="I3301" i="19"/>
  <c r="M2204" i="19"/>
  <c r="M2462" i="19" s="1"/>
  <c r="I3279" i="19"/>
  <c r="M2203" i="19"/>
  <c r="M2461" i="19" s="1"/>
  <c r="M2202" i="19"/>
  <c r="M2460" i="19" s="1"/>
  <c r="M2201" i="19"/>
  <c r="M2200" i="19"/>
  <c r="M2199" i="19"/>
  <c r="M2457" i="19" s="1"/>
  <c r="L312" i="19"/>
  <c r="L313" i="19" s="1"/>
  <c r="L314" i="19" s="1"/>
  <c r="L315" i="19" s="1"/>
  <c r="I3273" i="19"/>
  <c r="M2198" i="19"/>
  <c r="M2456" i="19" s="1"/>
  <c r="I3272" i="19"/>
  <c r="I3271" i="19"/>
  <c r="M2197" i="19"/>
  <c r="F1482" i="19"/>
  <c r="F1483" i="19" s="1"/>
  <c r="F1484" i="19" s="1"/>
  <c r="M5316" i="19"/>
  <c r="J1439" i="19"/>
  <c r="J1440" i="19" s="1"/>
  <c r="J1441" i="19" s="1"/>
  <c r="L5316" i="19"/>
  <c r="F4363" i="19"/>
  <c r="F4364" i="19" s="1"/>
  <c r="F4365" i="19" s="1"/>
  <c r="M3209" i="19"/>
  <c r="I6040" i="19"/>
  <c r="I6041" i="19" s="1"/>
  <c r="I6042" i="19" s="1"/>
  <c r="I6043" i="19" s="1"/>
  <c r="L5329" i="19"/>
  <c r="L5330" i="19" s="1"/>
  <c r="M2091" i="19"/>
  <c r="M5015" i="19"/>
  <c r="L5230" i="19"/>
  <c r="F4277" i="19"/>
  <c r="F4278" i="19" s="1"/>
  <c r="F4279" i="19" s="1"/>
  <c r="M5230" i="19"/>
  <c r="H5235" i="19"/>
  <c r="M2349" i="19"/>
  <c r="I1438" i="19"/>
  <c r="I1437" i="19"/>
  <c r="I1436" i="19"/>
  <c r="I1435" i="19"/>
  <c r="I1434" i="19"/>
  <c r="J1433" i="19"/>
  <c r="J1432" i="19"/>
  <c r="I6033" i="19"/>
  <c r="I1431" i="19"/>
  <c r="J1431" i="19"/>
  <c r="I6032" i="19"/>
  <c r="F1474" i="19"/>
  <c r="F4269" i="19"/>
  <c r="F4355" i="19"/>
  <c r="F1473" i="19"/>
  <c r="F4268" i="19"/>
  <c r="F4354" i="19"/>
  <c r="I1430" i="19"/>
  <c r="I1473" i="19" s="1"/>
  <c r="I6031" i="19"/>
  <c r="J1430" i="19"/>
  <c r="J1429" i="19"/>
  <c r="I6030" i="19"/>
  <c r="F1472" i="19"/>
  <c r="F4267" i="19"/>
  <c r="F4353" i="19"/>
  <c r="F1471" i="19"/>
  <c r="F4266" i="19"/>
  <c r="F4352" i="19"/>
  <c r="J1428" i="19"/>
  <c r="I6029" i="19"/>
  <c r="F1470" i="19"/>
  <c r="F4265" i="19"/>
  <c r="F4351" i="19"/>
  <c r="J1427" i="19"/>
  <c r="I6028" i="19"/>
  <c r="F1469" i="19"/>
  <c r="F4264" i="19"/>
  <c r="F4350" i="19"/>
  <c r="I6027" i="19"/>
  <c r="J1426" i="19"/>
  <c r="F1468" i="19"/>
  <c r="F4263" i="19"/>
  <c r="F4349" i="19"/>
  <c r="I1425" i="19"/>
  <c r="J1425" i="19"/>
  <c r="I6026" i="19"/>
  <c r="F1467" i="19"/>
  <c r="F4262" i="19"/>
  <c r="F4348" i="19"/>
  <c r="J1424" i="19"/>
  <c r="I1423" i="19"/>
  <c r="I1466" i="19" s="1"/>
  <c r="I6025" i="19"/>
  <c r="I6024" i="19"/>
  <c r="F1466" i="19"/>
  <c r="F4261" i="19"/>
  <c r="F4260" i="19" s="1"/>
  <c r="F4347" i="19"/>
  <c r="J1423" i="19"/>
  <c r="I1422" i="19"/>
  <c r="I1072" i="19"/>
  <c r="K3910" i="19"/>
  <c r="M1016" i="19"/>
  <c r="G499" i="19"/>
  <c r="G370" i="19" s="1"/>
  <c r="G241" i="19" s="1"/>
  <c r="M1059" i="19"/>
  <c r="J5501" i="19"/>
  <c r="I6306" i="19"/>
  <c r="I3222" i="19"/>
  <c r="M3553" i="19"/>
  <c r="M4757" i="19" s="1"/>
  <c r="F527" i="19"/>
  <c r="F526" i="19" s="1"/>
  <c r="F525" i="19" s="1"/>
  <c r="K3222" i="19"/>
  <c r="M3381" i="19"/>
  <c r="K3437" i="19"/>
  <c r="M3424" i="19"/>
  <c r="M6061" i="19"/>
  <c r="L476" i="19"/>
  <c r="L347" i="19" s="1"/>
  <c r="L261" i="19" s="1"/>
  <c r="L218" i="19" s="1"/>
  <c r="I5662" i="19"/>
  <c r="J5660" i="19"/>
  <c r="J5637" i="19" s="1"/>
  <c r="I5663" i="19"/>
  <c r="I5661" i="19"/>
  <c r="I5678" i="19"/>
  <c r="I5667" i="19"/>
  <c r="I5657" i="19"/>
  <c r="K39" i="19"/>
  <c r="K40" i="19" s="1"/>
  <c r="I40" i="19"/>
  <c r="K476" i="19"/>
  <c r="K347" i="19" s="1"/>
  <c r="K261" i="19" s="1"/>
  <c r="K218" i="19" s="1"/>
  <c r="M1851" i="19"/>
  <c r="M1980" i="19" s="1"/>
  <c r="M2023" i="19" s="1"/>
  <c r="M2066" i="19" s="1"/>
  <c r="M3528" i="19"/>
  <c r="M4001" i="19" s="1"/>
  <c r="M862" i="19"/>
  <c r="M1636" i="19" s="1"/>
  <c r="M4990" i="19"/>
  <c r="M5291" i="19" s="1"/>
  <c r="K5936" i="19"/>
  <c r="K6237" i="19" s="1"/>
  <c r="K389" i="19"/>
  <c r="L389" i="19"/>
  <c r="I2625" i="19"/>
  <c r="M1850" i="19"/>
  <c r="M1979" i="19" s="1"/>
  <c r="M3527" i="19"/>
  <c r="M4000" i="19" s="1"/>
  <c r="I2624" i="19"/>
  <c r="K3527" i="19"/>
  <c r="M861" i="19"/>
  <c r="M1635" i="19" s="1"/>
  <c r="M4989" i="19"/>
  <c r="M5290" i="19" s="1"/>
  <c r="I5890" i="19"/>
  <c r="I2709" i="19"/>
  <c r="L387" i="19"/>
  <c r="M3526" i="19"/>
  <c r="M3999" i="19" s="1"/>
  <c r="M860" i="19"/>
  <c r="M1634" i="19" s="1"/>
  <c r="K3526" i="19"/>
  <c r="L386" i="19"/>
  <c r="M1849" i="19"/>
  <c r="M1978" i="19" s="1"/>
  <c r="M4988" i="19"/>
  <c r="M5289" i="19" s="1"/>
  <c r="M859" i="19"/>
  <c r="M1633" i="19" s="1"/>
  <c r="M4987" i="19"/>
  <c r="M5288" i="19" s="1"/>
  <c r="M1848" i="19"/>
  <c r="M1977" i="19" s="1"/>
  <c r="M2020" i="19" s="1"/>
  <c r="M2063" i="19" s="1"/>
  <c r="I2708" i="19"/>
  <c r="M3525" i="19"/>
  <c r="M3998" i="19" s="1"/>
  <c r="M1847" i="19"/>
  <c r="M2019" i="19" s="1"/>
  <c r="L384" i="19"/>
  <c r="I1804" i="19"/>
  <c r="I1976" i="19" s="1"/>
  <c r="M2062" i="19"/>
  <c r="L385" i="19"/>
  <c r="I2621" i="19"/>
  <c r="M3524" i="19"/>
  <c r="M3997" i="19" s="1"/>
  <c r="M858" i="19"/>
  <c r="M1632" i="19" s="1"/>
  <c r="M4986" i="19"/>
  <c r="M5287" i="19" s="1"/>
  <c r="M857" i="19"/>
  <c r="M1631" i="19" s="1"/>
  <c r="M3523" i="19"/>
  <c r="M3996" i="19" s="1"/>
  <c r="M5458" i="19"/>
  <c r="M1846" i="19"/>
  <c r="M1975" i="19" s="1"/>
  <c r="M4985" i="19"/>
  <c r="I2619" i="19"/>
  <c r="M3522" i="19"/>
  <c r="M3995" i="19" s="1"/>
  <c r="M856" i="19"/>
  <c r="M1630" i="19" s="1"/>
  <c r="M4984" i="19"/>
  <c r="M5285" i="19" s="1"/>
  <c r="M1845" i="19"/>
  <c r="M1974" i="19" s="1"/>
  <c r="M2017" i="19" s="1"/>
  <c r="M2060" i="19" s="1"/>
  <c r="L383" i="19"/>
  <c r="I2704" i="19"/>
  <c r="I2790" i="19" s="1"/>
  <c r="I3263" i="19" s="1"/>
  <c r="I3521" i="19" s="1"/>
  <c r="M2014" i="19"/>
  <c r="M2057" i="19" s="1"/>
  <c r="L381" i="19"/>
  <c r="L382" i="19"/>
  <c r="M855" i="19"/>
  <c r="M1629" i="19" s="1"/>
  <c r="M3521" i="19"/>
  <c r="M3994" i="19" s="1"/>
  <c r="M1844" i="19"/>
  <c r="M1973" i="19" s="1"/>
  <c r="M4983" i="19"/>
  <c r="M5284" i="19" s="1"/>
  <c r="M2015" i="19"/>
  <c r="M2058" i="19" s="1"/>
  <c r="I724" i="19"/>
  <c r="L380" i="19"/>
  <c r="I5883" i="19"/>
  <c r="I2615" i="19"/>
  <c r="I2616" i="19"/>
  <c r="L379" i="19"/>
  <c r="M2013" i="19"/>
  <c r="M2056" i="19" s="1"/>
  <c r="M2012" i="19"/>
  <c r="M2055" i="19" s="1"/>
  <c r="L378" i="19"/>
  <c r="I2612" i="19"/>
  <c r="M1968" i="19"/>
  <c r="L377" i="19"/>
  <c r="I721" i="19"/>
  <c r="M2010" i="19"/>
  <c r="M2053" i="19" s="1"/>
  <c r="I720" i="19"/>
  <c r="L376" i="19"/>
  <c r="M2009" i="19"/>
  <c r="M2052" i="19" s="1"/>
  <c r="M1965" i="19"/>
  <c r="M2008" i="19" s="1"/>
  <c r="M2051" i="19" s="1"/>
  <c r="L375" i="19"/>
  <c r="I719" i="19"/>
  <c r="I2611" i="19"/>
  <c r="I2610" i="19"/>
  <c r="M2135" i="19"/>
  <c r="L374" i="19"/>
  <c r="I5876" i="19"/>
  <c r="L373" i="19"/>
  <c r="I2609" i="19"/>
  <c r="L371" i="19"/>
  <c r="M2007" i="19"/>
  <c r="M2050" i="19" s="1"/>
  <c r="I2694" i="19"/>
  <c r="I2780" i="19" s="1"/>
  <c r="M2006" i="19"/>
  <c r="M2049" i="19" s="1"/>
  <c r="K372" i="19"/>
  <c r="M2132" i="19"/>
  <c r="M2261" i="19" s="1"/>
  <c r="I2607" i="19"/>
  <c r="I2693" i="19" s="1"/>
  <c r="I1788" i="19"/>
  <c r="I1960" i="19" s="1"/>
  <c r="M1962" i="19"/>
  <c r="M2134" i="19" s="1"/>
  <c r="I714" i="19"/>
  <c r="M2004" i="19"/>
  <c r="M2133" i="19" s="1"/>
  <c r="K371" i="19"/>
  <c r="K370" i="19"/>
  <c r="I2605" i="19"/>
  <c r="L370" i="19"/>
  <c r="I2606" i="19"/>
  <c r="M2046" i="19"/>
  <c r="I2690" i="19"/>
  <c r="I2776" i="19" s="1"/>
  <c r="M2002" i="19"/>
  <c r="M2045" i="19" s="1"/>
  <c r="I2603" i="19"/>
  <c r="M1958" i="19"/>
  <c r="I2688" i="19"/>
  <c r="M1957" i="19"/>
  <c r="M2000" i="19" s="1"/>
  <c r="I2687" i="19"/>
  <c r="I2773" i="19" s="1"/>
  <c r="I3246" i="19" s="1"/>
  <c r="I3504" i="19" s="1"/>
  <c r="I2686" i="19"/>
  <c r="I2772" i="19" s="1"/>
  <c r="I3245" i="19" s="1"/>
  <c r="I3503" i="19" s="1"/>
  <c r="M1956" i="19"/>
  <c r="M1998" i="19"/>
  <c r="M2041" i="19" s="1"/>
  <c r="M2127" i="19" s="1"/>
  <c r="I1782" i="19"/>
  <c r="I1954" i="19" s="1"/>
  <c r="M1954" i="19"/>
  <c r="M1997" i="19" s="1"/>
  <c r="I1781" i="19"/>
  <c r="I1953" i="19" s="1"/>
  <c r="I2599" i="19"/>
  <c r="I2685" i="19" s="1"/>
  <c r="I2684" i="19"/>
  <c r="I2770" i="19" s="1"/>
  <c r="M1996" i="19"/>
  <c r="M2039" i="19" s="1"/>
  <c r="I2597" i="19"/>
  <c r="I2683" i="19" s="1"/>
  <c r="K5435" i="19"/>
  <c r="M1952" i="19"/>
  <c r="L3801" i="19"/>
  <c r="I1779" i="19"/>
  <c r="I1951" i="19" s="1"/>
  <c r="M1994" i="19"/>
  <c r="M2037" i="19" s="1"/>
  <c r="L3800" i="19"/>
  <c r="I2510" i="19"/>
  <c r="I2596" i="19" s="1"/>
  <c r="L489" i="19"/>
  <c r="L360" i="19" s="1"/>
  <c r="L274" i="19" s="1"/>
  <c r="L231" i="19" s="1"/>
  <c r="G360" i="19"/>
  <c r="G231" i="19" s="1"/>
  <c r="K489" i="19"/>
  <c r="K360" i="19" s="1"/>
  <c r="K274" i="19" s="1"/>
  <c r="K231" i="19" s="1"/>
  <c r="K5434" i="19"/>
  <c r="M1993" i="19"/>
  <c r="L3799" i="19"/>
  <c r="L488" i="19"/>
  <c r="L359" i="19" s="1"/>
  <c r="L273" i="19" s="1"/>
  <c r="L230" i="19" s="1"/>
  <c r="L3798" i="19"/>
  <c r="K487" i="19"/>
  <c r="K358" i="19" s="1"/>
  <c r="K272" i="19" s="1"/>
  <c r="K229" i="19" s="1"/>
  <c r="K488" i="19"/>
  <c r="K359" i="19" s="1"/>
  <c r="K273" i="19" s="1"/>
  <c r="K230" i="19" s="1"/>
  <c r="G359" i="19"/>
  <c r="G230" i="19" s="1"/>
  <c r="I2509" i="19"/>
  <c r="I2595" i="19" s="1"/>
  <c r="K5433" i="19"/>
  <c r="I1777" i="19"/>
  <c r="I1949" i="19" s="1"/>
  <c r="M2121" i="19"/>
  <c r="M2250" i="19" s="1"/>
  <c r="K5431" i="19"/>
  <c r="G358" i="19"/>
  <c r="G229" i="19" s="1"/>
  <c r="I2508" i="19"/>
  <c r="L487" i="19"/>
  <c r="L358" i="19" s="1"/>
  <c r="L272" i="19" s="1"/>
  <c r="L229" i="19" s="1"/>
  <c r="K5432" i="19"/>
  <c r="K3497" i="19"/>
  <c r="M1991" i="19"/>
  <c r="K5429" i="19"/>
  <c r="G356" i="19"/>
  <c r="G227" i="19" s="1"/>
  <c r="L3797" i="19"/>
  <c r="K486" i="19"/>
  <c r="G357" i="19"/>
  <c r="G228" i="19" s="1"/>
  <c r="I2507" i="19"/>
  <c r="I2593" i="19" s="1"/>
  <c r="L486" i="19"/>
  <c r="I657" i="19"/>
  <c r="I700" i="19" s="1"/>
  <c r="M1947" i="19"/>
  <c r="K3496" i="19"/>
  <c r="K5430" i="19"/>
  <c r="L485" i="19"/>
  <c r="L356" i="19" s="1"/>
  <c r="L270" i="19" s="1"/>
  <c r="L227" i="19" s="1"/>
  <c r="M4957" i="19"/>
  <c r="M5430" i="19" s="1"/>
  <c r="M5731" i="19" s="1"/>
  <c r="M5903" i="19" s="1"/>
  <c r="M4956" i="19"/>
  <c r="M5429" i="19" s="1"/>
  <c r="M5730" i="19" s="1"/>
  <c r="M5902" i="19" s="1"/>
  <c r="I1775" i="19"/>
  <c r="I1947" i="19" s="1"/>
  <c r="K3495" i="19"/>
  <c r="K485" i="19"/>
  <c r="K356" i="19" s="1"/>
  <c r="K270" i="19" s="1"/>
  <c r="K227" i="19" s="1"/>
  <c r="I2505" i="19"/>
  <c r="I2591" i="19" s="1"/>
  <c r="M1946" i="19"/>
  <c r="M1989" i="19" s="1"/>
  <c r="M2032" i="19" s="1"/>
  <c r="L3796" i="19"/>
  <c r="L3795" i="19"/>
  <c r="I2506" i="19"/>
  <c r="I2592" i="19" s="1"/>
  <c r="M3495" i="19"/>
  <c r="I55" i="19"/>
  <c r="L483" i="19"/>
  <c r="L354" i="19" s="1"/>
  <c r="L268" i="19" s="1"/>
  <c r="K484" i="19"/>
  <c r="G355" i="19"/>
  <c r="G226" i="19" s="1"/>
  <c r="L484" i="19"/>
  <c r="L355" i="19" s="1"/>
  <c r="L269" i="19" s="1"/>
  <c r="L226" i="19" s="1"/>
  <c r="K3494" i="19"/>
  <c r="I54" i="19"/>
  <c r="M3494" i="19"/>
  <c r="M3666" i="19" s="1"/>
  <c r="I656" i="19"/>
  <c r="I699" i="19" s="1"/>
  <c r="M3795" i="19"/>
  <c r="I2504" i="19"/>
  <c r="I2590" i="19" s="1"/>
  <c r="M1945" i="19"/>
  <c r="M1988" i="19" s="1"/>
  <c r="G225" i="19"/>
  <c r="M3493" i="19"/>
  <c r="M3665" i="19" s="1"/>
  <c r="I655" i="19"/>
  <c r="I698" i="19" s="1"/>
  <c r="K3493" i="19"/>
  <c r="K5428" i="19"/>
  <c r="L3794" i="19"/>
  <c r="K483" i="19"/>
  <c r="I53" i="19"/>
  <c r="M4955" i="19"/>
  <c r="M5428" i="19" s="1"/>
  <c r="M5729" i="19" s="1"/>
  <c r="M5901" i="19" s="1"/>
  <c r="K482" i="19"/>
  <c r="K353" i="19" s="1"/>
  <c r="K267" i="19" s="1"/>
  <c r="K224" i="19" s="1"/>
  <c r="I2503" i="19"/>
  <c r="G224" i="19"/>
  <c r="M1987" i="19"/>
  <c r="M2030" i="19" s="1"/>
  <c r="M2116" i="19" s="1"/>
  <c r="I52" i="19"/>
  <c r="I654" i="19"/>
  <c r="I697" i="19" s="1"/>
  <c r="K5427" i="19"/>
  <c r="L482" i="19"/>
  <c r="L353" i="19" s="1"/>
  <c r="L267" i="19" s="1"/>
  <c r="L224" i="19" s="1"/>
  <c r="M27" i="19"/>
  <c r="K3492" i="19"/>
  <c r="I2502" i="19"/>
  <c r="I2588" i="19" s="1"/>
  <c r="L3793" i="19"/>
  <c r="M3492" i="19"/>
  <c r="G352" i="19"/>
  <c r="G223" i="19" s="1"/>
  <c r="M1943" i="19"/>
  <c r="M1986" i="19" s="1"/>
  <c r="I51" i="19"/>
  <c r="K3491" i="19"/>
  <c r="I653" i="19"/>
  <c r="I696" i="19" s="1"/>
  <c r="L3792" i="19"/>
  <c r="L481" i="19"/>
  <c r="L352" i="19" s="1"/>
  <c r="L266" i="19" s="1"/>
  <c r="L223" i="19" s="1"/>
  <c r="M3491" i="19"/>
  <c r="M3792" i="19" s="1"/>
  <c r="K481" i="19"/>
  <c r="K352" i="19" s="1"/>
  <c r="K266" i="19" s="1"/>
  <c r="K223" i="19" s="1"/>
  <c r="K5426" i="19"/>
  <c r="K20" i="19"/>
  <c r="G220" i="19"/>
  <c r="I2501" i="19"/>
  <c r="I2587" i="19" s="1"/>
  <c r="I2673" i="19" s="1"/>
  <c r="G351" i="19"/>
  <c r="G222" i="19" s="1"/>
  <c r="I1942" i="19"/>
  <c r="M1985" i="19"/>
  <c r="M2028" i="19" s="1"/>
  <c r="K3490" i="19"/>
  <c r="I50" i="19"/>
  <c r="L3791" i="19"/>
  <c r="K480" i="19"/>
  <c r="K351" i="19" s="1"/>
  <c r="K265" i="19" s="1"/>
  <c r="K222" i="19" s="1"/>
  <c r="L3790" i="19"/>
  <c r="I652" i="19"/>
  <c r="I695" i="19" s="1"/>
  <c r="K5425" i="19"/>
  <c r="M3490" i="19"/>
  <c r="M3791" i="19" s="1"/>
  <c r="K5424" i="19"/>
  <c r="L480" i="19"/>
  <c r="L351" i="19" s="1"/>
  <c r="L265" i="19" s="1"/>
  <c r="L222" i="19" s="1"/>
  <c r="I1940" i="19"/>
  <c r="K3486" i="19"/>
  <c r="L479" i="19"/>
  <c r="L350" i="19" s="1"/>
  <c r="L264" i="19" s="1"/>
  <c r="L221" i="19" s="1"/>
  <c r="I49" i="19"/>
  <c r="I46" i="19"/>
  <c r="I1769" i="19"/>
  <c r="I1941" i="19" s="1"/>
  <c r="M1941" i="19"/>
  <c r="M1984" i="19" s="1"/>
  <c r="I2500" i="19"/>
  <c r="K479" i="19"/>
  <c r="K350" i="19" s="1"/>
  <c r="K264" i="19" s="1"/>
  <c r="K221" i="19" s="1"/>
  <c r="I651" i="19"/>
  <c r="I694" i="19" s="1"/>
  <c r="G221" i="19"/>
  <c r="K3489" i="19"/>
  <c r="M3489" i="19"/>
  <c r="M3790" i="19" s="1"/>
  <c r="K2242" i="19"/>
  <c r="K2241" i="19" s="1"/>
  <c r="I649" i="19"/>
  <c r="I692" i="19" s="1"/>
  <c r="I48" i="19"/>
  <c r="K3488" i="19"/>
  <c r="I691" i="19"/>
  <c r="I650" i="19"/>
  <c r="I693" i="19" s="1"/>
  <c r="K5423" i="19"/>
  <c r="M3487" i="19"/>
  <c r="M3488" i="19"/>
  <c r="K478" i="19"/>
  <c r="K349" i="19" s="1"/>
  <c r="K263" i="19" s="1"/>
  <c r="K220" i="19" s="1"/>
  <c r="L478" i="19"/>
  <c r="L349" i="19" s="1"/>
  <c r="L263" i="19" s="1"/>
  <c r="L220" i="19" s="1"/>
  <c r="L3789" i="19"/>
  <c r="M1983" i="19"/>
  <c r="M905" i="19"/>
  <c r="M991" i="19" s="1"/>
  <c r="M1206" i="19" s="1"/>
  <c r="M1593" i="19" s="1"/>
  <c r="M2195" i="19" s="1"/>
  <c r="I2499" i="19"/>
  <c r="I2585" i="19" s="1"/>
  <c r="K3487" i="19"/>
  <c r="J2240" i="19"/>
  <c r="L3788" i="19"/>
  <c r="K5422" i="19"/>
  <c r="L477" i="19"/>
  <c r="L348" i="19" s="1"/>
  <c r="L262" i="19" s="1"/>
  <c r="M1982" i="19"/>
  <c r="I1767" i="19"/>
  <c r="I1939" i="19" s="1"/>
  <c r="M3787" i="19"/>
  <c r="G348" i="19"/>
  <c r="G219" i="19" s="1"/>
  <c r="I2498" i="19"/>
  <c r="I2584" i="19" s="1"/>
  <c r="K477" i="19"/>
  <c r="K348" i="19" s="1"/>
  <c r="K262" i="19" s="1"/>
  <c r="K219" i="19" s="1"/>
  <c r="I47" i="19"/>
  <c r="M1938" i="19"/>
  <c r="M1981" i="19" s="1"/>
  <c r="I1766" i="19"/>
  <c r="I1938" i="19" s="1"/>
  <c r="G218" i="19"/>
  <c r="I2497" i="19"/>
  <c r="I5376" i="19"/>
  <c r="M4431" i="19"/>
  <c r="M4818" i="19" s="1"/>
  <c r="M5205" i="19" s="1"/>
  <c r="I5377" i="19"/>
  <c r="I1206" i="19"/>
  <c r="I1593" i="19" s="1"/>
  <c r="I904" i="19"/>
  <c r="M4430" i="19"/>
  <c r="M4817" i="19" s="1"/>
  <c r="M5204" i="19" s="1"/>
  <c r="M904" i="19"/>
  <c r="I903" i="19"/>
  <c r="M4429" i="19"/>
  <c r="M4816" i="19" s="1"/>
  <c r="M5203" i="19" s="1"/>
  <c r="I5375" i="19"/>
  <c r="M903" i="19"/>
  <c r="M989" i="19" s="1"/>
  <c r="I944" i="19"/>
  <c r="I1202" i="19" s="1"/>
  <c r="I5546" i="19"/>
  <c r="I5589" i="19" s="1"/>
  <c r="I6148" i="19" s="1"/>
  <c r="I902" i="19"/>
  <c r="M4428" i="19"/>
  <c r="M4815" i="19" s="1"/>
  <c r="M902" i="19"/>
  <c r="M988" i="19" s="1"/>
  <c r="I5373" i="19"/>
  <c r="I5889" i="19" s="1"/>
  <c r="M901" i="19"/>
  <c r="M4427" i="19"/>
  <c r="M4814" i="19" s="1"/>
  <c r="M5201" i="19" s="1"/>
  <c r="I6189" i="19"/>
  <c r="I900" i="19"/>
  <c r="M4426" i="19"/>
  <c r="M4813" i="19" s="1"/>
  <c r="M900" i="19"/>
  <c r="M986" i="19" s="1"/>
  <c r="I899" i="19"/>
  <c r="I942" i="19" s="1"/>
  <c r="M4425" i="19"/>
  <c r="M4812" i="19" s="1"/>
  <c r="I5371" i="19"/>
  <c r="M899" i="19"/>
  <c r="I5542" i="19"/>
  <c r="I5585" i="19" s="1"/>
  <c r="I6144" i="19" s="1"/>
  <c r="I898" i="19"/>
  <c r="I941" i="19" s="1"/>
  <c r="M4424" i="19"/>
  <c r="M4811" i="19" s="1"/>
  <c r="M898" i="19"/>
  <c r="M984" i="19" s="1"/>
  <c r="I1973" i="19"/>
  <c r="K163" i="19"/>
  <c r="K162" i="19" s="1"/>
  <c r="K161" i="19" s="1"/>
  <c r="K160" i="19" s="1"/>
  <c r="K159" i="19" s="1"/>
  <c r="K158" i="19" s="1"/>
  <c r="K157" i="19" s="1"/>
  <c r="K156" i="19" s="1"/>
  <c r="K155" i="19" s="1"/>
  <c r="K154" i="19" s="1"/>
  <c r="K153" i="19" s="1"/>
  <c r="K152" i="19" s="1"/>
  <c r="K151" i="19" s="1"/>
  <c r="K150" i="19" s="1"/>
  <c r="K149" i="19" s="1"/>
  <c r="K148" i="19" s="1"/>
  <c r="K147" i="19" s="1"/>
  <c r="K146" i="19" s="1"/>
  <c r="K145" i="19" s="1"/>
  <c r="K144" i="19" s="1"/>
  <c r="K143" i="19" s="1"/>
  <c r="K142" i="19" s="1"/>
  <c r="K141" i="19" s="1"/>
  <c r="K140" i="19" s="1"/>
  <c r="K139" i="19" s="1"/>
  <c r="K138" i="19" s="1"/>
  <c r="K137" i="19" s="1"/>
  <c r="K136" i="19" s="1"/>
  <c r="K135" i="19" s="1"/>
  <c r="K134" i="19" s="1"/>
  <c r="K133" i="19" s="1"/>
  <c r="K132" i="19" s="1"/>
  <c r="M1585" i="19"/>
  <c r="M2187" i="19" s="1"/>
  <c r="I5369" i="19"/>
  <c r="I5541" i="19" s="1"/>
  <c r="I940" i="19"/>
  <c r="M2186" i="19"/>
  <c r="I5368" i="19"/>
  <c r="I938" i="19"/>
  <c r="I1196" i="19" s="1"/>
  <c r="I1583" i="19" s="1"/>
  <c r="I1755" i="19" s="1"/>
  <c r="I1197" i="19"/>
  <c r="K466" i="19"/>
  <c r="I5539" i="19"/>
  <c r="I5582" i="19" s="1"/>
  <c r="I6141" i="19" s="1"/>
  <c r="M1583" i="19"/>
  <c r="M2185" i="19" s="1"/>
  <c r="I894" i="19"/>
  <c r="I937" i="19" s="1"/>
  <c r="I6182" i="19"/>
  <c r="I6397" i="19" s="1"/>
  <c r="I5538" i="19"/>
  <c r="I5581" i="19" s="1"/>
  <c r="I6140" i="19" s="1"/>
  <c r="I1194" i="19"/>
  <c r="I1581" i="19" s="1"/>
  <c r="M2184" i="19"/>
  <c r="M2313" i="19" s="1"/>
  <c r="I891" i="19"/>
  <c r="I934" i="19" s="1"/>
  <c r="I1192" i="19" s="1"/>
  <c r="I1579" i="19" s="1"/>
  <c r="I1751" i="19" s="1"/>
  <c r="M2183" i="19"/>
  <c r="M2182" i="19"/>
  <c r="M2311" i="19" s="1"/>
  <c r="I892" i="19"/>
  <c r="I935" i="19" s="1"/>
  <c r="I5363" i="19"/>
  <c r="I5364" i="19"/>
  <c r="M1579" i="19"/>
  <c r="I6179" i="19"/>
  <c r="M2180" i="19"/>
  <c r="M2309" i="19" s="1"/>
  <c r="I890" i="19"/>
  <c r="I1190" i="19"/>
  <c r="I1577" i="19" s="1"/>
  <c r="M1577" i="19"/>
  <c r="I5361" i="19"/>
  <c r="I5877" i="19" s="1"/>
  <c r="I5532" i="19"/>
  <c r="I5575" i="19" s="1"/>
  <c r="I6134" i="19" s="1"/>
  <c r="M1576" i="19"/>
  <c r="M2178" i="19" s="1"/>
  <c r="I887" i="19"/>
  <c r="I930" i="19" s="1"/>
  <c r="I1188" i="19" s="1"/>
  <c r="I888" i="19"/>
  <c r="I931" i="19" s="1"/>
  <c r="I5531" i="19"/>
  <c r="I5574" i="19" s="1"/>
  <c r="I6133" i="19" s="1"/>
  <c r="I5358" i="19"/>
  <c r="I5874" i="19" s="1"/>
  <c r="M1575" i="19"/>
  <c r="M2177" i="19" s="1"/>
  <c r="M2865" i="19"/>
  <c r="M2305" i="19"/>
  <c r="M2434" i="19" s="1"/>
  <c r="I885" i="19"/>
  <c r="I928" i="19" s="1"/>
  <c r="I1573" i="19" s="1"/>
  <c r="I886" i="19"/>
  <c r="I929" i="19" s="1"/>
  <c r="M2175" i="19"/>
  <c r="I5357" i="19"/>
  <c r="I5527" i="19"/>
  <c r="I5570" i="19" s="1"/>
  <c r="I6129" i="19" s="1"/>
  <c r="I5356" i="19"/>
  <c r="I5528" i="19" s="1"/>
  <c r="I583" i="19"/>
  <c r="M1572" i="19"/>
  <c r="M2174" i="19" s="1"/>
  <c r="M2173" i="19"/>
  <c r="M2302" i="19" s="1"/>
  <c r="I5526" i="19"/>
  <c r="I5569" i="19" s="1"/>
  <c r="I6128" i="19" s="1"/>
  <c r="I6171" i="19" s="1"/>
  <c r="I582" i="19"/>
  <c r="I5352" i="19"/>
  <c r="I5524" i="19" s="1"/>
  <c r="I5567" i="19" s="1"/>
  <c r="I6126" i="19" s="1"/>
  <c r="I581" i="19"/>
  <c r="M1570" i="19"/>
  <c r="M1569" i="19"/>
  <c r="M2171" i="19" s="1"/>
  <c r="I5353" i="19"/>
  <c r="I580" i="19"/>
  <c r="M966" i="19"/>
  <c r="I579" i="19"/>
  <c r="I577" i="19"/>
  <c r="M1566" i="19"/>
  <c r="M2168" i="19" s="1"/>
  <c r="I5350" i="19"/>
  <c r="I5521" i="19"/>
  <c r="I5564" i="19" s="1"/>
  <c r="I6123" i="19" s="1"/>
  <c r="I576" i="19"/>
  <c r="M1178" i="19"/>
  <c r="M1565" i="19" s="1"/>
  <c r="I6165" i="19"/>
  <c r="I6251" i="19" s="1"/>
  <c r="I574" i="19"/>
  <c r="M1177" i="19"/>
  <c r="M1564" i="19" s="1"/>
  <c r="I575" i="19"/>
  <c r="M1176" i="19"/>
  <c r="M1563" i="19" s="1"/>
  <c r="I5519" i="19"/>
  <c r="I5518" i="19"/>
  <c r="I5561" i="19" s="1"/>
  <c r="M1174" i="19"/>
  <c r="M1561" i="19" s="1"/>
  <c r="I573" i="19"/>
  <c r="I874" i="19" s="1"/>
  <c r="I917" i="19" s="1"/>
  <c r="I1175" i="19" s="1"/>
  <c r="M1175" i="19"/>
  <c r="M1562" i="19" s="1"/>
  <c r="M1173" i="19"/>
  <c r="M1560" i="19" s="1"/>
  <c r="M2162" i="19" s="1"/>
  <c r="M2291" i="19" s="1"/>
  <c r="I5344" i="19"/>
  <c r="I5345" i="19"/>
  <c r="I572" i="19"/>
  <c r="M6118" i="19"/>
  <c r="M6161" i="19" s="1"/>
  <c r="I571" i="19"/>
  <c r="M6117" i="19"/>
  <c r="M6160" i="19" s="1"/>
  <c r="I5343" i="19"/>
  <c r="I570" i="19"/>
  <c r="M1172" i="19"/>
  <c r="M1559" i="19" s="1"/>
  <c r="M2161" i="19" s="1"/>
  <c r="I5514" i="19"/>
  <c r="I5557" i="19" s="1"/>
  <c r="K5987" i="19"/>
  <c r="K6116" i="19" s="1"/>
  <c r="K6331" i="19" s="1"/>
  <c r="M6116" i="19"/>
  <c r="M6159" i="19" s="1"/>
  <c r="H5987" i="19"/>
  <c r="H6116" i="19" s="1"/>
  <c r="I569" i="19"/>
  <c r="M1171" i="19"/>
  <c r="M1558" i="19" s="1"/>
  <c r="I568" i="19"/>
  <c r="L5986" i="19"/>
  <c r="L6115" i="19" s="1"/>
  <c r="I5513" i="19"/>
  <c r="I5556" i="19" s="1"/>
  <c r="J3921" i="19"/>
  <c r="I567" i="19"/>
  <c r="H5986" i="19"/>
  <c r="H6115" i="19" s="1"/>
  <c r="M1170" i="19"/>
  <c r="M1557" i="19" s="1"/>
  <c r="K6243" i="19"/>
  <c r="K6329" i="19" s="1"/>
  <c r="I5512" i="19"/>
  <c r="I5555" i="19" s="1"/>
  <c r="M6114" i="19"/>
  <c r="M6157" i="19" s="1"/>
  <c r="L5555" i="19"/>
  <c r="L5985" i="19" s="1"/>
  <c r="I5510" i="19"/>
  <c r="I5553" i="19" s="1"/>
  <c r="I5983" i="19" s="1"/>
  <c r="I6112" i="19" s="1"/>
  <c r="M1169" i="19"/>
  <c r="M1556" i="19" s="1"/>
  <c r="I5511" i="19"/>
  <c r="I5554" i="19" s="1"/>
  <c r="M1167" i="19"/>
  <c r="M1554" i="19" s="1"/>
  <c r="M2156" i="19" s="1"/>
  <c r="H5554" i="19"/>
  <c r="K5984" i="19"/>
  <c r="L5984" i="19"/>
  <c r="L6113" i="19" s="1"/>
  <c r="I566" i="19"/>
  <c r="M1168" i="19"/>
  <c r="M1555" i="19" s="1"/>
  <c r="M2157" i="19" s="1"/>
  <c r="M2286" i="19" s="1"/>
  <c r="M2415" i="19" s="1"/>
  <c r="M2544" i="19" s="1"/>
  <c r="M2845" i="19" s="1"/>
  <c r="M3017" i="19" s="1"/>
  <c r="M3146" i="19" s="1"/>
  <c r="M3619" i="19" s="1"/>
  <c r="M6112" i="19"/>
  <c r="M6155" i="19" s="1"/>
  <c r="L5983" i="19"/>
  <c r="L6112" i="19" s="1"/>
  <c r="H5553" i="19"/>
  <c r="H5983" i="19" s="1"/>
  <c r="I565" i="19"/>
  <c r="K5553" i="19"/>
  <c r="K5983" i="19" s="1"/>
  <c r="I6152" i="19"/>
  <c r="I6168" i="19" s="1"/>
  <c r="I6238" i="19" s="1"/>
  <c r="I6254" i="19" s="1"/>
  <c r="I6324" i="19" s="1"/>
  <c r="I6367" i="19" s="1"/>
  <c r="I6383" i="19" s="1"/>
  <c r="M6111" i="19"/>
  <c r="M6154" i="19" s="1"/>
  <c r="I5509" i="19"/>
  <c r="I5552" i="19" s="1"/>
  <c r="I564" i="19"/>
  <c r="K6239" i="19"/>
  <c r="K6325" i="19" s="1"/>
  <c r="L5982" i="19"/>
  <c r="L6111" i="19" s="1"/>
  <c r="K5552" i="19"/>
  <c r="K5982" i="19" s="1"/>
  <c r="I5981" i="19"/>
  <c r="I6110" i="19" s="1"/>
  <c r="I6153" i="19" s="1"/>
  <c r="M3013" i="19"/>
  <c r="M3029" i="19" s="1"/>
  <c r="M1166" i="19"/>
  <c r="M1551" i="19"/>
  <c r="M1567" i="19" s="1"/>
  <c r="M1552" i="19"/>
  <c r="M4776" i="19"/>
  <c r="M4792" i="19" s="1"/>
  <c r="M4777" i="19"/>
  <c r="I563" i="19"/>
  <c r="M3014" i="19"/>
  <c r="I5336" i="19"/>
  <c r="I5508" i="19" s="1"/>
  <c r="I5551" i="19" s="1"/>
  <c r="I562" i="19"/>
  <c r="I578" i="19" s="1"/>
  <c r="G132" i="19"/>
  <c r="G148" i="19" s="1"/>
  <c r="M3158" i="19"/>
  <c r="L447" i="19"/>
  <c r="K5765" i="19"/>
  <c r="I519" i="19"/>
  <c r="I175" i="19" s="1"/>
  <c r="I4604" i="19"/>
  <c r="I4261" i="19"/>
  <c r="I4347" i="19" s="1"/>
  <c r="I4605" i="19" s="1"/>
  <c r="M2368" i="19"/>
  <c r="M4346" i="19" s="1"/>
  <c r="I4606" i="19"/>
  <c r="K5767" i="19"/>
  <c r="M2369" i="19"/>
  <c r="M4347" i="19" s="1"/>
  <c r="K5766" i="19"/>
  <c r="I521" i="19"/>
  <c r="I2930" i="19"/>
  <c r="I4263" i="19" s="1"/>
  <c r="I4349" i="19" s="1"/>
  <c r="I4607" i="19" s="1"/>
  <c r="K394" i="19"/>
  <c r="K179" i="19" s="1"/>
  <c r="K308" i="19" s="1"/>
  <c r="K5768" i="19"/>
  <c r="I4608" i="19"/>
  <c r="I4350" i="19" s="1"/>
  <c r="I4264" i="19" s="1"/>
  <c r="I2931" i="19" s="1"/>
  <c r="I523" i="19" s="1"/>
  <c r="K5769" i="19"/>
  <c r="I4609" i="19"/>
  <c r="I4351" i="19" s="1"/>
  <c r="I4265" i="19" s="1"/>
  <c r="I2932" i="19" s="1"/>
  <c r="I524" i="19" s="1"/>
  <c r="K5770" i="19"/>
  <c r="K395" i="19"/>
  <c r="K180" i="19" s="1"/>
  <c r="K309" i="19" s="1"/>
  <c r="I4610" i="19"/>
  <c r="I4352" i="19" s="1"/>
  <c r="I4266" i="19" s="1"/>
  <c r="I2933" i="19" s="1"/>
  <c r="I525" i="19" s="1"/>
  <c r="K5771" i="19"/>
  <c r="K5772" i="19"/>
  <c r="M526" i="19"/>
  <c r="M182" i="19" s="1"/>
  <c r="M183" i="19"/>
  <c r="I2934" i="19"/>
  <c r="I3278" i="19" s="1"/>
  <c r="I4268" i="19"/>
  <c r="I4354" i="19" s="1"/>
  <c r="I4612" i="19" s="1"/>
  <c r="I4613" i="19"/>
  <c r="I4355" i="19" s="1"/>
  <c r="I4269" i="19" s="1"/>
  <c r="I2936" i="19" s="1"/>
  <c r="K5773" i="19"/>
  <c r="I4614" i="19"/>
  <c r="I4356" i="19" s="1"/>
  <c r="I4270" i="19" s="1"/>
  <c r="M528" i="19"/>
  <c r="K5774" i="19"/>
  <c r="K5775" i="19"/>
  <c r="K5776" i="19"/>
  <c r="M186" i="19"/>
  <c r="K5777" i="19"/>
  <c r="K5778" i="19"/>
  <c r="M2380" i="19"/>
  <c r="M4358" i="19" s="1"/>
  <c r="M2385" i="19"/>
  <c r="M4363" i="19" s="1"/>
  <c r="I2940" i="19"/>
  <c r="I4273" i="19" s="1"/>
  <c r="I4359" i="19" s="1"/>
  <c r="I4617" i="19" s="1"/>
  <c r="I189" i="19"/>
  <c r="I190" i="19"/>
  <c r="I191" i="19"/>
  <c r="I4363" i="19"/>
  <c r="I4621" i="19" s="1"/>
  <c r="I192" i="19"/>
  <c r="M4364" i="19"/>
  <c r="I537" i="19"/>
  <c r="I193" i="19" s="1"/>
  <c r="I4366" i="19"/>
  <c r="I4624" i="19" s="1"/>
  <c r="I539" i="19"/>
  <c r="I195" i="19" s="1"/>
  <c r="M539" i="19"/>
  <c r="M195" i="19" s="1"/>
  <c r="I198" i="19"/>
  <c r="I2951" i="19"/>
  <c r="I4284" i="19" s="1"/>
  <c r="I4370" i="19" s="1"/>
  <c r="I4628" i="19" s="1"/>
  <c r="M199" i="19"/>
  <c r="M4371" i="19"/>
  <c r="I200" i="19"/>
  <c r="M2394" i="19"/>
  <c r="K416" i="19"/>
  <c r="I546" i="19"/>
  <c r="M202" i="19"/>
  <c r="K417" i="19"/>
  <c r="K374" i="19" s="1"/>
  <c r="K418" i="19"/>
  <c r="I205" i="19"/>
  <c r="I2956" i="19"/>
  <c r="I4289" i="19" s="1"/>
  <c r="I4375" i="19" s="1"/>
  <c r="I4633" i="19" s="1"/>
  <c r="K419" i="19"/>
  <c r="M205" i="19"/>
  <c r="K420" i="19"/>
  <c r="M206" i="19"/>
  <c r="K421" i="19"/>
  <c r="K422" i="19"/>
  <c r="I4293" i="19"/>
  <c r="I4379" i="19" s="1"/>
  <c r="I4637" i="19" s="1"/>
  <c r="K423" i="19"/>
  <c r="M209" i="19"/>
  <c r="K424" i="19"/>
  <c r="K381" i="19" s="1"/>
  <c r="M2403" i="19"/>
  <c r="M4381" i="19" s="1"/>
  <c r="K425" i="19"/>
  <c r="M4854" i="19"/>
  <c r="M5800" i="19" s="1"/>
  <c r="M6101" i="19" s="1"/>
  <c r="M4855" i="19"/>
  <c r="M5801" i="19" s="1"/>
  <c r="M6102" i="19" s="1"/>
  <c r="M4382" i="19"/>
  <c r="K426" i="19"/>
  <c r="M2404" i="19"/>
  <c r="M212" i="19"/>
  <c r="M556" i="19" s="1"/>
  <c r="M2405" i="19" s="1"/>
  <c r="M4383" i="19"/>
  <c r="K427" i="19"/>
  <c r="M4856" i="19"/>
  <c r="M5802" i="19" s="1"/>
  <c r="M6103" i="19" s="1"/>
  <c r="M4857" i="19"/>
  <c r="M5803" i="19" s="1"/>
  <c r="M6104" i="19" s="1"/>
  <c r="K428" i="19"/>
  <c r="M4384" i="19"/>
  <c r="M2109" i="19"/>
  <c r="M2367" i="19" s="1"/>
  <c r="M2406" i="19"/>
  <c r="M557" i="19" s="1"/>
  <c r="M213" i="19" s="1"/>
  <c r="M558" i="19"/>
  <c r="M214" i="19" s="1"/>
  <c r="M4387" i="19"/>
  <c r="K429" i="19"/>
  <c r="M4858" i="19"/>
  <c r="M5804" i="19" s="1"/>
  <c r="M6105" i="19" s="1"/>
  <c r="M215" i="19"/>
  <c r="M559" i="19" s="1"/>
  <c r="M2408" i="19" s="1"/>
  <c r="K430" i="19"/>
  <c r="M4859" i="19"/>
  <c r="M5805" i="19" s="1"/>
  <c r="M6106" i="19" s="1"/>
  <c r="I559" i="19"/>
  <c r="I2967" i="19" s="1"/>
  <c r="I4300" i="19" s="1"/>
  <c r="I4386" i="19" s="1"/>
  <c r="I4644" i="19" s="1"/>
  <c r="L431" i="19"/>
  <c r="I561" i="19"/>
  <c r="I2969" i="19" s="1"/>
  <c r="M4861" i="19"/>
  <c r="K431" i="19"/>
  <c r="M4860" i="19"/>
  <c r="I560" i="19"/>
  <c r="M217" i="19"/>
  <c r="M560" i="19" s="1"/>
  <c r="M1249" i="19"/>
  <c r="M1163" i="19" s="1"/>
  <c r="M1120" i="19" s="1"/>
  <c r="M1077" i="19" s="1"/>
  <c r="M1034" i="19" s="1"/>
  <c r="I3399" i="19"/>
  <c r="I3571" i="19" s="1"/>
  <c r="I3915" i="19" s="1"/>
  <c r="I4173" i="19" s="1"/>
  <c r="I5248" i="19" s="1"/>
  <c r="I5334" i="19" s="1"/>
  <c r="I5420" i="19" s="1"/>
  <c r="I5506" i="19" s="1"/>
  <c r="I6323" i="19" s="1"/>
  <c r="M1033" i="19"/>
  <c r="M2108" i="19"/>
  <c r="M2366" i="19" s="1"/>
  <c r="K3226" i="19"/>
  <c r="K3441" i="19" s="1"/>
  <c r="K3914" i="19" s="1"/>
  <c r="I5332" i="19"/>
  <c r="I5418" i="19" s="1"/>
  <c r="M2107" i="19"/>
  <c r="M2365" i="19" s="1"/>
  <c r="M3225" i="19" s="1"/>
  <c r="M3397" i="19" s="1"/>
  <c r="M3440" i="19" s="1"/>
  <c r="M3569" i="19" s="1"/>
  <c r="M1247" i="19"/>
  <c r="M1161" i="19" s="1"/>
  <c r="M1118" i="19" s="1"/>
  <c r="M1075" i="19" s="1"/>
  <c r="M1032" i="19" s="1"/>
  <c r="M2106" i="19"/>
  <c r="M2364" i="19" s="1"/>
  <c r="M3224" i="19" s="1"/>
  <c r="M3396" i="19" s="1"/>
  <c r="M3439" i="19" s="1"/>
  <c r="M3568" i="19" s="1"/>
  <c r="M1246" i="19"/>
  <c r="M1160" i="19" s="1"/>
  <c r="M1117" i="19" s="1"/>
  <c r="M1074" i="19" s="1"/>
  <c r="M1031" i="19" s="1"/>
  <c r="M42" i="19" s="1"/>
  <c r="I5328" i="19"/>
  <c r="I5414" i="19" s="1"/>
  <c r="I5500" i="19" s="1"/>
  <c r="I6317" i="19" s="1"/>
  <c r="M1243" i="19"/>
  <c r="M1157" i="19" s="1"/>
  <c r="M1114" i="19" s="1"/>
  <c r="M1071" i="19" s="1"/>
  <c r="M1028" i="19" s="1"/>
  <c r="M39" i="19" s="1"/>
  <c r="M2103" i="19"/>
  <c r="I1929" i="19"/>
  <c r="I4166" i="19"/>
  <c r="I5241" i="19" s="1"/>
  <c r="I5327" i="19" s="1"/>
  <c r="I5413" i="19" s="1"/>
  <c r="I5499" i="19" s="1"/>
  <c r="I6316" i="19" s="1"/>
  <c r="M2102" i="19"/>
  <c r="M1242" i="19"/>
  <c r="I3906" i="19"/>
  <c r="I4164" i="19" s="1"/>
  <c r="I5239" i="19" s="1"/>
  <c r="M3389" i="19"/>
  <c r="M3432" i="19" s="1"/>
  <c r="M3561" i="19" s="1"/>
  <c r="I1926" i="19"/>
  <c r="I2356" i="19" s="1"/>
  <c r="I4158" i="19"/>
  <c r="I5233" i="19" s="1"/>
  <c r="I5319" i="19" s="1"/>
  <c r="K5319" i="19"/>
  <c r="K5318" i="19"/>
  <c r="M3382" i="19"/>
  <c r="M3425" i="19" s="1"/>
  <c r="M3554" i="19" s="1"/>
  <c r="K5317" i="19"/>
  <c r="K5316" i="19"/>
  <c r="K5315" i="19"/>
  <c r="K5314" i="19"/>
  <c r="I3206" i="19"/>
  <c r="I3378" i="19" s="1"/>
  <c r="I3550" i="19" s="1"/>
  <c r="I3894" i="19" s="1"/>
  <c r="I4152" i="19" s="1"/>
  <c r="I5227" i="19" s="1"/>
  <c r="I5313" i="19" s="1"/>
  <c r="I5399" i="19" s="1"/>
  <c r="I5659" i="19" s="1"/>
  <c r="K5313" i="19"/>
  <c r="M1227" i="19"/>
  <c r="M1270" i="19" s="1"/>
  <c r="M2087" i="19" s="1"/>
  <c r="M2345" i="19" s="1"/>
  <c r="M3205" i="19" s="1"/>
  <c r="M3377" i="19" s="1"/>
  <c r="M3420" i="19" s="1"/>
  <c r="M3549" i="19" s="1"/>
  <c r="K5312" i="19"/>
  <c r="K5311" i="19"/>
  <c r="M5010" i="19"/>
  <c r="M5225" i="19" s="1"/>
  <c r="M5311" i="19" s="1"/>
  <c r="M5009" i="19"/>
  <c r="M5224" i="19" s="1"/>
  <c r="M5310" i="19" s="1"/>
  <c r="K5310" i="19"/>
  <c r="I1912" i="19"/>
  <c r="I2342" i="19" s="1"/>
  <c r="I3202" i="19" s="1"/>
  <c r="I3374" i="19" s="1"/>
  <c r="I3546" i="19" s="1"/>
  <c r="I3890" i="19" s="1"/>
  <c r="I4148" i="19" s="1"/>
  <c r="I5223" i="19" s="1"/>
  <c r="I5309" i="19" s="1"/>
  <c r="I5395" i="19" s="1"/>
  <c r="I5655" i="19" s="1"/>
  <c r="M5008" i="19"/>
  <c r="M5223" i="19" s="1"/>
  <c r="M5309" i="19" s="1"/>
  <c r="K5309" i="19"/>
  <c r="K5308" i="19"/>
  <c r="M2341" i="19"/>
  <c r="M3201" i="19" s="1"/>
  <c r="M3373" i="19" s="1"/>
  <c r="M3416" i="19" s="1"/>
  <c r="M3545" i="19" s="1"/>
  <c r="M5007" i="19" s="1"/>
  <c r="M5222" i="19" s="1"/>
  <c r="M5308" i="19" s="1"/>
  <c r="M3372" i="19"/>
  <c r="M3415" i="19" s="1"/>
  <c r="M3544" i="19" s="1"/>
  <c r="M5006" i="19" s="1"/>
  <c r="M5221" i="19" s="1"/>
  <c r="M5307" i="19" s="1"/>
  <c r="K3199" i="19"/>
  <c r="K3414" i="19" s="1"/>
  <c r="K3887" i="19" s="1"/>
  <c r="I1867" i="19"/>
  <c r="I1910" i="19" s="1"/>
  <c r="I2340" i="19" s="1"/>
  <c r="I3200" i="19" s="1"/>
  <c r="M5005" i="19"/>
  <c r="M5220" i="19" s="1"/>
  <c r="M5306" i="19" s="1"/>
  <c r="K5307" i="19"/>
  <c r="I3887" i="19"/>
  <c r="I4145" i="19" s="1"/>
  <c r="I5220" i="19" s="1"/>
  <c r="I5306" i="19" s="1"/>
  <c r="K5305" i="19"/>
  <c r="K5306" i="19"/>
  <c r="K3198" i="19"/>
  <c r="K3413" i="19" s="1"/>
  <c r="K3886" i="19" s="1"/>
  <c r="M5004" i="19"/>
  <c r="M5219" i="19" s="1"/>
  <c r="M5305" i="19" s="1"/>
  <c r="K5304" i="19"/>
  <c r="I1046" i="19"/>
  <c r="I14" i="19" s="1"/>
  <c r="K3197" i="19"/>
  <c r="K3412" i="19" s="1"/>
  <c r="K3885" i="19" s="1"/>
  <c r="M5003" i="19"/>
  <c r="M5218" i="19" s="1"/>
  <c r="M5304" i="19" s="1"/>
  <c r="I1261" i="19"/>
  <c r="I1863" i="19" s="1"/>
  <c r="I1906" i="19" s="1"/>
  <c r="I2336" i="19" s="1"/>
  <c r="I3196" i="19" s="1"/>
  <c r="I3368" i="19" s="1"/>
  <c r="I3540" i="19" s="1"/>
  <c r="H5217" i="19"/>
  <c r="H5303" i="19" s="1"/>
  <c r="K3196" i="19"/>
  <c r="K3411" i="19" s="1"/>
  <c r="K3884" i="19" s="1"/>
  <c r="M2078" i="19"/>
  <c r="M2336" i="19" s="1"/>
  <c r="M3196" i="19" s="1"/>
  <c r="M3368" i="19" s="1"/>
  <c r="M3411" i="19" s="1"/>
  <c r="M3540" i="19" s="1"/>
  <c r="I1045" i="19"/>
  <c r="I13" i="19" s="1"/>
  <c r="I1260" i="19"/>
  <c r="I1862" i="19" s="1"/>
  <c r="I1905" i="19" s="1"/>
  <c r="I2335" i="19" s="1"/>
  <c r="I3195" i="19" s="1"/>
  <c r="I3367" i="19" s="1"/>
  <c r="I3539" i="19" s="1"/>
  <c r="K3195" i="19"/>
  <c r="K3410" i="19" s="1"/>
  <c r="K3883" i="19" s="1"/>
  <c r="M2077" i="19"/>
  <c r="M2335" i="19" s="1"/>
  <c r="M3195" i="19" s="1"/>
  <c r="M3367" i="19" s="1"/>
  <c r="M3410" i="19" s="1"/>
  <c r="M3539" i="19" s="1"/>
  <c r="I1259" i="19"/>
  <c r="I1861" i="19" s="1"/>
  <c r="I1904" i="19" s="1"/>
  <c r="I2334" i="19" s="1"/>
  <c r="I1258" i="19"/>
  <c r="I1860" i="19" s="1"/>
  <c r="I1903" i="19" s="1"/>
  <c r="I2333" i="19" s="1"/>
  <c r="I3193" i="19" s="1"/>
  <c r="I3365" i="19" s="1"/>
  <c r="I3537" i="19" s="1"/>
  <c r="I3881" i="19" s="1"/>
  <c r="I4139" i="19" s="1"/>
  <c r="I5214" i="19" s="1"/>
  <c r="I5300" i="19" s="1"/>
  <c r="I5386" i="19" s="1"/>
  <c r="K3194" i="19"/>
  <c r="K3409" i="19" s="1"/>
  <c r="K3882" i="19" s="1"/>
  <c r="I1044" i="19"/>
  <c r="I12" i="19" s="1"/>
  <c r="M2076" i="19"/>
  <c r="M2334" i="19" s="1"/>
  <c r="M3194" i="19" s="1"/>
  <c r="M3366" i="19" s="1"/>
  <c r="M3409" i="19" s="1"/>
  <c r="M3538" i="19" s="1"/>
  <c r="K3193" i="19"/>
  <c r="K3408" i="19" s="1"/>
  <c r="K3881" i="19" s="1"/>
  <c r="M2075" i="19"/>
  <c r="M2333" i="19" s="1"/>
  <c r="M3193" i="19" s="1"/>
  <c r="M3365" i="19" s="1"/>
  <c r="M3408" i="19" s="1"/>
  <c r="M3537" i="19" s="1"/>
  <c r="I1043" i="19"/>
  <c r="I11" i="19" s="1"/>
  <c r="I1257" i="19"/>
  <c r="I1859" i="19" s="1"/>
  <c r="I1902" i="19" s="1"/>
  <c r="I2332" i="19" s="1"/>
  <c r="I3192" i="19" s="1"/>
  <c r="I3364" i="19" s="1"/>
  <c r="I3536" i="19" s="1"/>
  <c r="I3880" i="19" s="1"/>
  <c r="K3192" i="19"/>
  <c r="K3407" i="19" s="1"/>
  <c r="K3880" i="19" s="1"/>
  <c r="I1042" i="19"/>
  <c r="I10" i="19" s="1"/>
  <c r="M2074" i="19"/>
  <c r="M2332" i="19" s="1"/>
  <c r="M3192" i="19" s="1"/>
  <c r="M3364" i="19" s="1"/>
  <c r="M3407" i="19" s="1"/>
  <c r="M3536" i="19" s="1"/>
  <c r="K3191" i="19"/>
  <c r="K3406" i="19" s="1"/>
  <c r="K3879" i="19" s="1"/>
  <c r="I1041" i="19"/>
  <c r="I9" i="19" s="1"/>
  <c r="M1256" i="19"/>
  <c r="M2073" i="19" s="1"/>
  <c r="M2331" i="19" s="1"/>
  <c r="M3191" i="19" s="1"/>
  <c r="M3363" i="19" s="1"/>
  <c r="M3406" i="19" s="1"/>
  <c r="M3535" i="19" s="1"/>
  <c r="M4997" i="19" s="1"/>
  <c r="M5212" i="19" s="1"/>
  <c r="M5298" i="19" s="1"/>
  <c r="I1256" i="19"/>
  <c r="I1858" i="19" s="1"/>
  <c r="I1901" i="19" s="1"/>
  <c r="I2331" i="19" s="1"/>
  <c r="I3191" i="19" s="1"/>
  <c r="I3363" i="19" s="1"/>
  <c r="I3535" i="19" s="1"/>
  <c r="I3879" i="19" s="1"/>
  <c r="I4137" i="19" s="1"/>
  <c r="I5212" i="19" s="1"/>
  <c r="I5298" i="19" s="1"/>
  <c r="I5384" i="19" s="1"/>
  <c r="K3190" i="19"/>
  <c r="K3405" i="19" s="1"/>
  <c r="K3878" i="19" s="1"/>
  <c r="I1040" i="19"/>
  <c r="I8" i="19" s="1"/>
  <c r="M2072" i="19"/>
  <c r="M2330" i="19" s="1"/>
  <c r="M3190" i="19" s="1"/>
  <c r="M3362" i="19" s="1"/>
  <c r="M3405" i="19" s="1"/>
  <c r="M3534" i="19" s="1"/>
  <c r="M4996" i="19" s="1"/>
  <c r="M5211" i="19" s="1"/>
  <c r="M5297" i="19" s="1"/>
  <c r="I1255" i="19"/>
  <c r="I1857" i="19" s="1"/>
  <c r="I1900" i="19" s="1"/>
  <c r="I2330" i="19" s="1"/>
  <c r="I3190" i="19" s="1"/>
  <c r="I3362" i="19" s="1"/>
  <c r="I3534" i="19" s="1"/>
  <c r="I3878" i="19" s="1"/>
  <c r="I4136" i="19" s="1"/>
  <c r="I5211" i="19" s="1"/>
  <c r="I5297" i="19" s="1"/>
  <c r="I5383" i="19" s="1"/>
  <c r="K3189" i="19"/>
  <c r="K3404" i="19" s="1"/>
  <c r="K3877" i="19" s="1"/>
  <c r="I1039" i="19"/>
  <c r="I7" i="19" s="1"/>
  <c r="M2071" i="19"/>
  <c r="M2329" i="19" s="1"/>
  <c r="M3189" i="19" s="1"/>
  <c r="M3361" i="19" s="1"/>
  <c r="M3404" i="19" s="1"/>
  <c r="M3533" i="19" s="1"/>
  <c r="M4995" i="19" s="1"/>
  <c r="M5210" i="19" s="1"/>
  <c r="M5296" i="19" s="1"/>
  <c r="I1254" i="19"/>
  <c r="I1856" i="19" s="1"/>
  <c r="I1899" i="19" s="1"/>
  <c r="I2329" i="19" s="1"/>
  <c r="I3189" i="19" s="1"/>
  <c r="I3361" i="19" s="1"/>
  <c r="I3533" i="19" s="1"/>
  <c r="I3877" i="19" s="1"/>
  <c r="I4135" i="19" s="1"/>
  <c r="I5210" i="19" s="1"/>
  <c r="I5296" i="19" s="1"/>
  <c r="I5382" i="19" s="1"/>
  <c r="M2070" i="19"/>
  <c r="K3188" i="19"/>
  <c r="K3403" i="19" s="1"/>
  <c r="K3876" i="19" s="1"/>
  <c r="I1038" i="19"/>
  <c r="I6" i="19" s="1"/>
  <c r="M2067" i="19"/>
  <c r="I1253" i="19"/>
  <c r="I1855" i="19" s="1"/>
  <c r="I1898" i="19" s="1"/>
  <c r="I2328" i="19" s="1"/>
  <c r="I3188" i="19" s="1"/>
  <c r="I3360" i="19" s="1"/>
  <c r="I3532" i="19" s="1"/>
  <c r="I1252" i="19"/>
  <c r="I1854" i="19" s="1"/>
  <c r="I1897" i="19" s="1"/>
  <c r="I2327" i="19" s="1"/>
  <c r="I3187" i="19" s="1"/>
  <c r="I3359" i="19" s="1"/>
  <c r="I3531" i="19" s="1"/>
  <c r="M2069" i="19"/>
  <c r="M2327" i="19" s="1"/>
  <c r="M3187" i="19" s="1"/>
  <c r="M3359" i="19" s="1"/>
  <c r="M3402" i="19" s="1"/>
  <c r="M3531" i="19" s="1"/>
  <c r="M4735" i="19" s="1"/>
  <c r="I1036" i="19"/>
  <c r="I4" i="19" s="1"/>
  <c r="K3187" i="19"/>
  <c r="K3402" i="19" s="1"/>
  <c r="K3875" i="19" s="1"/>
  <c r="I1037" i="19"/>
  <c r="I5" i="19" s="1"/>
  <c r="I1251" i="19"/>
  <c r="I1853" i="19" s="1"/>
  <c r="I1896" i="19" s="1"/>
  <c r="I2326" i="19" s="1"/>
  <c r="I3186" i="19" s="1"/>
  <c r="I3358" i="19" s="1"/>
  <c r="I3530" i="19" s="1"/>
  <c r="K3186" i="19"/>
  <c r="K3401" i="19" s="1"/>
  <c r="K3874" i="19" s="1"/>
  <c r="M2068" i="19"/>
  <c r="M2326" i="19" s="1"/>
  <c r="M3186" i="19" s="1"/>
  <c r="M3358" i="19" s="1"/>
  <c r="M3401" i="19" s="1"/>
  <c r="M3530" i="19" s="1"/>
  <c r="K3185" i="19"/>
  <c r="K3400" i="19" s="1"/>
  <c r="K3873" i="19" s="1"/>
  <c r="I1035" i="19"/>
  <c r="I3" i="19" s="1"/>
  <c r="J3747" i="19"/>
  <c r="J3746" i="19" s="1"/>
  <c r="J3751" i="19"/>
  <c r="J3752" i="19" s="1"/>
  <c r="J3693" i="19"/>
  <c r="J3694" i="19" s="1"/>
  <c r="J3695" i="19" s="1"/>
  <c r="J3696" i="19" s="1"/>
  <c r="J3697" i="19" s="1"/>
  <c r="J3698" i="19" s="1"/>
  <c r="J3699" i="19" s="1"/>
  <c r="J3700" i="19" s="1"/>
  <c r="L4915" i="19"/>
  <c r="M4911" i="19"/>
  <c r="M4954" i="19" s="1"/>
  <c r="M5427" i="19" s="1"/>
  <c r="M5728" i="19" s="1"/>
  <c r="M5900" i="19" s="1"/>
  <c r="L4913" i="19"/>
  <c r="J3267" i="19"/>
  <c r="J3266" i="19" s="1"/>
  <c r="J3265" i="19" s="1"/>
  <c r="J3264" i="19" s="1"/>
  <c r="J3263" i="19" s="1"/>
  <c r="J3262" i="19" s="1"/>
  <c r="L4914" i="19"/>
  <c r="K741" i="19"/>
  <c r="B7" i="4"/>
  <c r="B6" i="4"/>
  <c r="B8" i="4" s="1"/>
  <c r="M3796" i="19" l="1"/>
  <c r="M3667" i="19"/>
  <c r="M3670" i="19" s="1"/>
  <c r="M3671" i="19" s="1"/>
  <c r="M4748" i="19"/>
  <c r="M3794" i="19"/>
  <c r="M3793" i="19"/>
  <c r="M3664" i="19"/>
  <c r="M3789" i="19"/>
  <c r="M3660" i="19"/>
  <c r="M3788" i="19"/>
  <c r="M3659" i="19"/>
  <c r="M5031" i="19"/>
  <c r="M5246" i="19" s="1"/>
  <c r="M4773" i="19"/>
  <c r="M4999" i="19"/>
  <c r="M5214" i="19" s="1"/>
  <c r="M5300" i="19" s="1"/>
  <c r="M4741" i="19"/>
  <c r="M5001" i="19"/>
  <c r="M5216" i="19" s="1"/>
  <c r="M5302" i="19" s="1"/>
  <c r="M4743" i="19"/>
  <c r="M5002" i="19"/>
  <c r="M5217" i="19" s="1"/>
  <c r="M5303" i="19" s="1"/>
  <c r="M4744" i="19"/>
  <c r="M5023" i="19"/>
  <c r="M5238" i="19" s="1"/>
  <c r="M4765" i="19"/>
  <c r="M5030" i="19"/>
  <c r="M5245" i="19" s="1"/>
  <c r="M5331" i="19" s="1"/>
  <c r="M5417" i="19" s="1"/>
  <c r="M4772" i="19"/>
  <c r="I3884" i="19"/>
  <c r="I4142" i="19" s="1"/>
  <c r="I5217" i="19" s="1"/>
  <c r="I5303" i="19" s="1"/>
  <c r="I5389" i="19" s="1"/>
  <c r="I5475" i="19" s="1"/>
  <c r="I6292" i="19" s="1"/>
  <c r="M5016" i="19"/>
  <c r="M5231" i="19" s="1"/>
  <c r="M5317" i="19" s="1"/>
  <c r="M4758" i="19"/>
  <c r="M5011" i="19"/>
  <c r="M5226" i="19" s="1"/>
  <c r="M5312" i="19" s="1"/>
  <c r="M4753" i="19"/>
  <c r="M4749" i="19"/>
  <c r="I4745" i="19"/>
  <c r="M5000" i="19"/>
  <c r="M5215" i="19" s="1"/>
  <c r="M5301" i="19" s="1"/>
  <c r="M4742" i="19"/>
  <c r="I4138" i="19"/>
  <c r="I5213" i="19" s="1"/>
  <c r="I5299" i="19" s="1"/>
  <c r="I5385" i="19" s="1"/>
  <c r="I5644" i="19" s="1"/>
  <c r="M4998" i="19"/>
  <c r="M5213" i="19" s="1"/>
  <c r="M5299" i="19" s="1"/>
  <c r="M4740" i="19"/>
  <c r="I3876" i="19"/>
  <c r="I4134" i="19" s="1"/>
  <c r="I5209" i="19" s="1"/>
  <c r="I5295" i="19" s="1"/>
  <c r="I5381" i="19" s="1"/>
  <c r="I5467" i="19" s="1"/>
  <c r="I6284" i="19" s="1"/>
  <c r="I3875" i="19"/>
  <c r="I4133" i="19" s="1"/>
  <c r="I5208" i="19" s="1"/>
  <c r="I5294" i="19" s="1"/>
  <c r="I5380" i="19" s="1"/>
  <c r="I5379" i="19" s="1"/>
  <c r="I5638" i="19" s="1"/>
  <c r="I3874" i="19"/>
  <c r="I4132" i="19" s="1"/>
  <c r="I5207" i="19" s="1"/>
  <c r="I5293" i="19" s="1"/>
  <c r="M4992" i="19"/>
  <c r="M5207" i="19" s="1"/>
  <c r="M5293" i="19" s="1"/>
  <c r="M4734" i="19"/>
  <c r="I1478" i="19"/>
  <c r="M2463" i="19"/>
  <c r="M2464" i="19" s="1"/>
  <c r="M2220" i="19"/>
  <c r="M2477" i="19"/>
  <c r="I5131" i="19"/>
  <c r="I5132" i="19" s="1"/>
  <c r="I5133" i="19" s="1"/>
  <c r="M2455" i="19"/>
  <c r="M2458" i="19" s="1"/>
  <c r="M2459" i="19" s="1"/>
  <c r="M2454" i="19"/>
  <c r="I5140" i="19"/>
  <c r="I5141" i="19" s="1"/>
  <c r="I5142" i="19" s="1"/>
  <c r="I5124" i="19"/>
  <c r="I5125" i="19" s="1"/>
  <c r="I5126" i="19" s="1"/>
  <c r="M2262" i="19"/>
  <c r="I3304" i="19"/>
  <c r="I3305" i="19" s="1"/>
  <c r="I3294" i="19"/>
  <c r="I3295" i="19" s="1"/>
  <c r="M2205" i="19"/>
  <c r="M2206" i="19" s="1"/>
  <c r="M2231" i="19"/>
  <c r="M2232" i="19" s="1"/>
  <c r="M2233" i="19" s="1"/>
  <c r="I3277" i="19"/>
  <c r="I3280" i="19" s="1"/>
  <c r="I3281" i="19" s="1"/>
  <c r="I3276" i="19"/>
  <c r="I3275" i="19"/>
  <c r="I3274" i="19"/>
  <c r="I1474" i="19"/>
  <c r="L316" i="19"/>
  <c r="M2263" i="19"/>
  <c r="M2521" i="19" s="1"/>
  <c r="J1442" i="19"/>
  <c r="J1443" i="19" s="1"/>
  <c r="J1444" i="19" s="1"/>
  <c r="M2360" i="19"/>
  <c r="F1485" i="19"/>
  <c r="F1486" i="19" s="1"/>
  <c r="F1487" i="19" s="1"/>
  <c r="I2359" i="19"/>
  <c r="I2362" i="19" s="1"/>
  <c r="I1932" i="19"/>
  <c r="M2104" i="19"/>
  <c r="M2105" i="19" s="1"/>
  <c r="I6044" i="19"/>
  <c r="I6045" i="19" s="1"/>
  <c r="I6046" i="19" s="1"/>
  <c r="I6047" i="19" s="1"/>
  <c r="I1481" i="19"/>
  <c r="I1479" i="19"/>
  <c r="I1439" i="19"/>
  <c r="I1440" i="19" s="1"/>
  <c r="I1441" i="19" s="1"/>
  <c r="F4280" i="19"/>
  <c r="F4281" i="19" s="1"/>
  <c r="F4282" i="19" s="1"/>
  <c r="F4366" i="19"/>
  <c r="F4367" i="19" s="1"/>
  <c r="I878" i="19"/>
  <c r="I921" i="19" s="1"/>
  <c r="I1179" i="19" s="1"/>
  <c r="I1480" i="19"/>
  <c r="I875" i="19"/>
  <c r="I918" i="19" s="1"/>
  <c r="I1477" i="19"/>
  <c r="I1468" i="19"/>
  <c r="I870" i="19"/>
  <c r="I913" i="19" s="1"/>
  <c r="I1171" i="19" s="1"/>
  <c r="I181" i="19"/>
  <c r="I1428" i="19"/>
  <c r="I1471" i="19" s="1"/>
  <c r="I869" i="19"/>
  <c r="I912" i="19" s="1"/>
  <c r="I180" i="19"/>
  <c r="I1427" i="19"/>
  <c r="I1470" i="19" s="1"/>
  <c r="I868" i="19"/>
  <c r="I911" i="19" s="1"/>
  <c r="I1169" i="19" s="1"/>
  <c r="I1556" i="19" s="1"/>
  <c r="I1728" i="19" s="1"/>
  <c r="I2287" i="19" s="1"/>
  <c r="I179" i="19"/>
  <c r="I1426" i="19"/>
  <c r="I1469" i="19" s="1"/>
  <c r="I177" i="19"/>
  <c r="I1424" i="19"/>
  <c r="I1467" i="19" s="1"/>
  <c r="I865" i="19"/>
  <c r="I908" i="19" s="1"/>
  <c r="I951" i="19" s="1"/>
  <c r="I1166" i="19" s="1"/>
  <c r="I1553" i="19" s="1"/>
  <c r="I1725" i="19" s="1"/>
  <c r="I2284" i="19" s="1"/>
  <c r="I2413" i="19" s="1"/>
  <c r="I2714" i="19" s="1"/>
  <c r="I2800" i="19" s="1"/>
  <c r="M1244" i="19"/>
  <c r="M1245" i="19" s="1"/>
  <c r="K2240" i="19"/>
  <c r="M1156" i="19"/>
  <c r="M6062" i="19"/>
  <c r="F524" i="19"/>
  <c r="I5658" i="19"/>
  <c r="I5472" i="19"/>
  <c r="I6289" i="19" s="1"/>
  <c r="I5549" i="19"/>
  <c r="I5592" i="19" s="1"/>
  <c r="I6151" i="19" s="1"/>
  <c r="I6194" i="19" s="1"/>
  <c r="I6280" i="19" s="1"/>
  <c r="I6409" i="19" s="1"/>
  <c r="I5469" i="19"/>
  <c r="I6286" i="19" s="1"/>
  <c r="I5470" i="19"/>
  <c r="I6287" i="19" s="1"/>
  <c r="I5481" i="19"/>
  <c r="I6298" i="19" s="1"/>
  <c r="I5656" i="19"/>
  <c r="I5485" i="19"/>
  <c r="I6302" i="19" s="1"/>
  <c r="I5660" i="19"/>
  <c r="I5636" i="19"/>
  <c r="I5468" i="19"/>
  <c r="I6285" i="19" s="1"/>
  <c r="I5643" i="19"/>
  <c r="I5548" i="19"/>
  <c r="I5591" i="19" s="1"/>
  <c r="I6150" i="19" s="1"/>
  <c r="I6193" i="19" s="1"/>
  <c r="I6279" i="19" s="1"/>
  <c r="I6408" i="19" s="1"/>
  <c r="I5637" i="19"/>
  <c r="I5677" i="19"/>
  <c r="I5676" i="19" s="1"/>
  <c r="I5675" i="19" s="1"/>
  <c r="M2022" i="19"/>
  <c r="M2065" i="19" s="1"/>
  <c r="M3227" i="19"/>
  <c r="M3399" i="19" s="1"/>
  <c r="M3442" i="19" s="1"/>
  <c r="M3571" i="19" s="1"/>
  <c r="M2152" i="19"/>
  <c r="M2021" i="19"/>
  <c r="M2150" i="19" s="1"/>
  <c r="K216" i="19"/>
  <c r="K388" i="19"/>
  <c r="M3226" i="19"/>
  <c r="M3398" i="19" s="1"/>
  <c r="M3441" i="19" s="1"/>
  <c r="M3570" i="19" s="1"/>
  <c r="L216" i="19"/>
  <c r="L388" i="19"/>
  <c r="K215" i="19"/>
  <c r="K387" i="19"/>
  <c r="I5504" i="19"/>
  <c r="I6321" i="19" s="1"/>
  <c r="I5891" i="19"/>
  <c r="M4386" i="19"/>
  <c r="M2537" i="19"/>
  <c r="M2146" i="19"/>
  <c r="M2149" i="19"/>
  <c r="K214" i="19"/>
  <c r="M1976" i="19"/>
  <c r="M2148" i="19" s="1"/>
  <c r="K386" i="19"/>
  <c r="I5761" i="19"/>
  <c r="K213" i="19"/>
  <c r="K385" i="19"/>
  <c r="M2143" i="19"/>
  <c r="M2272" i="19" s="1"/>
  <c r="M2018" i="19"/>
  <c r="M5459" i="19"/>
  <c r="I5887" i="19"/>
  <c r="K212" i="19"/>
  <c r="K384" i="19"/>
  <c r="M5286" i="19"/>
  <c r="M5630" i="19" s="1"/>
  <c r="M2144" i="19"/>
  <c r="M2273" i="19" s="1"/>
  <c r="K211" i="19"/>
  <c r="M555" i="19"/>
  <c r="M211" i="19" s="1"/>
  <c r="K383" i="19"/>
  <c r="M2016" i="19"/>
  <c r="M2059" i="19" s="1"/>
  <c r="K210" i="19"/>
  <c r="I3822" i="19"/>
  <c r="I3994" i="19" s="1"/>
  <c r="I4467" i="19" s="1"/>
  <c r="I4940" i="19" s="1"/>
  <c r="K209" i="19"/>
  <c r="I5325" i="19"/>
  <c r="I5411" i="19" s="1"/>
  <c r="K208" i="19"/>
  <c r="K380" i="19"/>
  <c r="I5754" i="19"/>
  <c r="K207" i="19"/>
  <c r="K379" i="19"/>
  <c r="M2142" i="19"/>
  <c r="M2271" i="19" s="1"/>
  <c r="I3216" i="19"/>
  <c r="I3388" i="19" s="1"/>
  <c r="I3560" i="19" s="1"/>
  <c r="I3904" i="19" s="1"/>
  <c r="I4162" i="19" s="1"/>
  <c r="I5237" i="19" s="1"/>
  <c r="I2614" i="19"/>
  <c r="K206" i="19"/>
  <c r="M2139" i="19"/>
  <c r="M2141" i="19"/>
  <c r="M2270" i="19" s="1"/>
  <c r="K205" i="19"/>
  <c r="K377" i="19"/>
  <c r="M2011" i="19"/>
  <c r="M2054" i="19" s="1"/>
  <c r="I5536" i="19"/>
  <c r="I5579" i="19" s="1"/>
  <c r="I5880" i="19"/>
  <c r="K204" i="19"/>
  <c r="K376" i="19"/>
  <c r="I2310" i="19"/>
  <c r="I2439" i="19" s="1"/>
  <c r="I1794" i="19"/>
  <c r="I1966" i="19" s="1"/>
  <c r="M2137" i="19"/>
  <c r="I5535" i="19"/>
  <c r="I5578" i="19" s="1"/>
  <c r="I5879" i="19"/>
  <c r="K203" i="19"/>
  <c r="K375" i="19"/>
  <c r="M2138" i="19"/>
  <c r="I202" i="19"/>
  <c r="I718" i="19"/>
  <c r="K202" i="19"/>
  <c r="M4372" i="19"/>
  <c r="M2136" i="19"/>
  <c r="K201" i="19"/>
  <c r="K373" i="19"/>
  <c r="M2047" i="19"/>
  <c r="I5747" i="19"/>
  <c r="M2563" i="19"/>
  <c r="M2864" i="19" s="1"/>
  <c r="M3036" i="19" s="1"/>
  <c r="M3165" i="19" s="1"/>
  <c r="M3638" i="19" s="1"/>
  <c r="M2131" i="19"/>
  <c r="M2260" i="19" s="1"/>
  <c r="I3249" i="19"/>
  <c r="I3507" i="19" s="1"/>
  <c r="I3808" i="19" s="1"/>
  <c r="I3980" i="19" s="1"/>
  <c r="I4453" i="19" s="1"/>
  <c r="I2689" i="19"/>
  <c r="I2774" i="19"/>
  <c r="I3247" i="19" s="1"/>
  <c r="I3505" i="19" s="1"/>
  <c r="I3806" i="19" s="1"/>
  <c r="M2001" i="19"/>
  <c r="M2044" i="19" s="1"/>
  <c r="M2043" i="19"/>
  <c r="I3805" i="19"/>
  <c r="I3977" i="19" s="1"/>
  <c r="M1999" i="19"/>
  <c r="I3804" i="19"/>
  <c r="M2256" i="19"/>
  <c r="M2040" i="19"/>
  <c r="I2771" i="19"/>
  <c r="I3244" i="19" s="1"/>
  <c r="I3243" i="19"/>
  <c r="I3501" i="19" s="1"/>
  <c r="I3802" i="19" s="1"/>
  <c r="I3974" i="19" s="1"/>
  <c r="I4447" i="19" s="1"/>
  <c r="M2125" i="19"/>
  <c r="I2769" i="19"/>
  <c r="I3242" i="19" s="1"/>
  <c r="I3500" i="19" s="1"/>
  <c r="M1995" i="19"/>
  <c r="M2038" i="19" s="1"/>
  <c r="M2124" i="19" s="1"/>
  <c r="I2682" i="19"/>
  <c r="I2768" i="19" s="1"/>
  <c r="M2123" i="19"/>
  <c r="I2677" i="19"/>
  <c r="I2763" i="19" s="1"/>
  <c r="I3236" i="19" s="1"/>
  <c r="I3494" i="19" s="1"/>
  <c r="I2681" i="19"/>
  <c r="M2036" i="19"/>
  <c r="M2508" i="19"/>
  <c r="M2594" i="19" s="1"/>
  <c r="I2594" i="19"/>
  <c r="I2680" i="19" s="1"/>
  <c r="K357" i="19"/>
  <c r="K271" i="19" s="1"/>
  <c r="K228" i="19" s="1"/>
  <c r="L357" i="19"/>
  <c r="L271" i="19" s="1"/>
  <c r="L228" i="19" s="1"/>
  <c r="M1990" i="19"/>
  <c r="M2033" i="19" s="1"/>
  <c r="I2679" i="19"/>
  <c r="M2034" i="19"/>
  <c r="I2678" i="19"/>
  <c r="M2118" i="19"/>
  <c r="M2247" i="19" s="1"/>
  <c r="K355" i="19"/>
  <c r="K269" i="19" s="1"/>
  <c r="K226" i="19" s="1"/>
  <c r="L225" i="19"/>
  <c r="I2676" i="19"/>
  <c r="M2031" i="19"/>
  <c r="K354" i="19"/>
  <c r="K268" i="19" s="1"/>
  <c r="K225" i="19" s="1"/>
  <c r="M2245" i="19"/>
  <c r="M2503" i="19" s="1"/>
  <c r="M2589" i="19" s="1"/>
  <c r="I2589" i="19"/>
  <c r="M2029" i="19"/>
  <c r="I2674" i="19"/>
  <c r="M2114" i="19"/>
  <c r="M2243" i="19" s="1"/>
  <c r="I2759" i="19"/>
  <c r="I3232" i="19" s="1"/>
  <c r="K456" i="19"/>
  <c r="I2586" i="19"/>
  <c r="M2027" i="19"/>
  <c r="I2671" i="19"/>
  <c r="I2757" i="19" s="1"/>
  <c r="M2026" i="19"/>
  <c r="M2112" i="19" s="1"/>
  <c r="L219" i="19"/>
  <c r="I2670" i="19"/>
  <c r="I2756" i="19" s="1"/>
  <c r="M2025" i="19"/>
  <c r="M2111" i="19" s="1"/>
  <c r="M2240" i="19" s="1"/>
  <c r="M2024" i="19"/>
  <c r="M2110" i="19" s="1"/>
  <c r="K454" i="19"/>
  <c r="M5377" i="19"/>
  <c r="M5638" i="19" s="1"/>
  <c r="I2583" i="19"/>
  <c r="G347" i="19"/>
  <c r="G476" i="19" s="1"/>
  <c r="M2324" i="19"/>
  <c r="M2539" i="19" s="1"/>
  <c r="I1765" i="19"/>
  <c r="M5376" i="19"/>
  <c r="K452" i="19"/>
  <c r="K462" i="19"/>
  <c r="M990" i="19"/>
  <c r="M1205" i="19" s="1"/>
  <c r="I947" i="19"/>
  <c r="I1205" i="19" s="1"/>
  <c r="M5375" i="19"/>
  <c r="I5547" i="19"/>
  <c r="I5590" i="19" s="1"/>
  <c r="M1204" i="19"/>
  <c r="I946" i="19"/>
  <c r="I1204" i="19" s="1"/>
  <c r="M5202" i="19"/>
  <c r="I6191" i="19"/>
  <c r="M1203" i="19"/>
  <c r="I1589" i="19"/>
  <c r="I1761" i="19" s="1"/>
  <c r="I2320" i="19" s="1"/>
  <c r="I945" i="19"/>
  <c r="I1203" i="19" s="1"/>
  <c r="K451" i="19"/>
  <c r="K458" i="19"/>
  <c r="K460" i="19"/>
  <c r="K449" i="19"/>
  <c r="K450" i="19"/>
  <c r="K453" i="19"/>
  <c r="K457" i="19"/>
  <c r="K448" i="19"/>
  <c r="K455" i="19"/>
  <c r="K463" i="19"/>
  <c r="K461" i="19"/>
  <c r="K459" i="19"/>
  <c r="K464" i="19"/>
  <c r="I5545" i="19"/>
  <c r="I5588" i="19" s="1"/>
  <c r="M5373" i="19"/>
  <c r="M987" i="19"/>
  <c r="M1202" i="19" s="1"/>
  <c r="M5200" i="19"/>
  <c r="M1201" i="19"/>
  <c r="I6275" i="19"/>
  <c r="I6404" i="19" s="1"/>
  <c r="I943" i="19"/>
  <c r="I1201" i="19" s="1"/>
  <c r="M5199" i="19"/>
  <c r="I1200" i="19"/>
  <c r="I1587" i="19" s="1"/>
  <c r="M985" i="19"/>
  <c r="M1200" i="19" s="1"/>
  <c r="I5543" i="19"/>
  <c r="I5586" i="19" s="1"/>
  <c r="M5198" i="19"/>
  <c r="I1199" i="19"/>
  <c r="I6187" i="19"/>
  <c r="M1199" i="19"/>
  <c r="I5584" i="19"/>
  <c r="I6143" i="19" s="1"/>
  <c r="I1198" i="19"/>
  <c r="M2316" i="19"/>
  <c r="M2445" i="19" s="1"/>
  <c r="M2315" i="19"/>
  <c r="M2444" i="19" s="1"/>
  <c r="I5540" i="19"/>
  <c r="I5583" i="19" s="1"/>
  <c r="I6142" i="19" s="1"/>
  <c r="I1584" i="19"/>
  <c r="I2314" i="19"/>
  <c r="I6184" i="19"/>
  <c r="M2314" i="19"/>
  <c r="M2443" i="19" s="1"/>
  <c r="I1195" i="19"/>
  <c r="I1582" i="19" s="1"/>
  <c r="I1753" i="19"/>
  <c r="I2312" i="19" s="1"/>
  <c r="I2441" i="19" s="1"/>
  <c r="I6183" i="19"/>
  <c r="I6269" i="19" s="1"/>
  <c r="I6398" i="19" s="1"/>
  <c r="M2442" i="19"/>
  <c r="I1193" i="19"/>
  <c r="M2312" i="19"/>
  <c r="M2441" i="19" s="1"/>
  <c r="M2440" i="19"/>
  <c r="M2181" i="19"/>
  <c r="M2438" i="19"/>
  <c r="I6265" i="19"/>
  <c r="I6394" i="19" s="1"/>
  <c r="I933" i="19"/>
  <c r="M2179" i="19"/>
  <c r="I5533" i="19"/>
  <c r="I5576" i="19" s="1"/>
  <c r="I1749" i="19"/>
  <c r="I2308" i="19" s="1"/>
  <c r="I1189" i="19"/>
  <c r="I1576" i="19" s="1"/>
  <c r="M2307" i="19"/>
  <c r="I6177" i="19"/>
  <c r="I6263" i="19" s="1"/>
  <c r="I6176" i="19"/>
  <c r="I6262" i="19" s="1"/>
  <c r="I1575" i="19"/>
  <c r="I1747" i="19" s="1"/>
  <c r="I1790" i="19" s="1"/>
  <c r="I1962" i="19" s="1"/>
  <c r="I5530" i="19"/>
  <c r="I5573" i="19" s="1"/>
  <c r="I6132" i="19" s="1"/>
  <c r="I1186" i="19"/>
  <c r="I1745" i="19" s="1"/>
  <c r="I2304" i="19" s="1"/>
  <c r="I2777" i="19" s="1"/>
  <c r="I1187" i="19"/>
  <c r="I1574" i="19" s="1"/>
  <c r="I5529" i="19"/>
  <c r="I5572" i="19" s="1"/>
  <c r="M2304" i="19"/>
  <c r="M2433" i="19" s="1"/>
  <c r="M2303" i="19"/>
  <c r="M2432" i="19" s="1"/>
  <c r="I884" i="19"/>
  <c r="I927" i="19" s="1"/>
  <c r="I5571" i="19"/>
  <c r="I6130" i="19" s="1"/>
  <c r="I6173" i="19" s="1"/>
  <c r="I883" i="19"/>
  <c r="I926" i="19" s="1"/>
  <c r="M2431" i="19"/>
  <c r="M2560" i="19" s="1"/>
  <c r="M2861" i="19" s="1"/>
  <c r="M3033" i="19" s="1"/>
  <c r="M3162" i="19" s="1"/>
  <c r="M3635" i="19" s="1"/>
  <c r="I6172" i="19"/>
  <c r="I6258" i="19" s="1"/>
  <c r="I6387" i="19" s="1"/>
  <c r="I882" i="19"/>
  <c r="I925" i="19" s="1"/>
  <c r="M2172" i="19"/>
  <c r="M2301" i="19" s="1"/>
  <c r="I6257" i="19"/>
  <c r="I6386" i="19" s="1"/>
  <c r="I881" i="19"/>
  <c r="I6169" i="19"/>
  <c r="I6255" i="19" s="1"/>
  <c r="I6384" i="19" s="1"/>
  <c r="M2300" i="19"/>
  <c r="I5525" i="19"/>
  <c r="I5568" i="19" s="1"/>
  <c r="I6127" i="19" s="1"/>
  <c r="I880" i="19"/>
  <c r="I923" i="19" s="1"/>
  <c r="M1181" i="19"/>
  <c r="M1568" i="19" s="1"/>
  <c r="M2297" i="19"/>
  <c r="M2426" i="19" s="1"/>
  <c r="I5522" i="19"/>
  <c r="I5565" i="19" s="1"/>
  <c r="I6124" i="19" s="1"/>
  <c r="M2167" i="19"/>
  <c r="M2296" i="19" s="1"/>
  <c r="I6166" i="19"/>
  <c r="I877" i="19"/>
  <c r="I920" i="19" s="1"/>
  <c r="I876" i="19"/>
  <c r="I919" i="19" s="1"/>
  <c r="M2166" i="19"/>
  <c r="M2295" i="19" s="1"/>
  <c r="I6380" i="19"/>
  <c r="M2165" i="19"/>
  <c r="I5562" i="19"/>
  <c r="M2164" i="19"/>
  <c r="M2293" i="19" s="1"/>
  <c r="I1562" i="19"/>
  <c r="I5991" i="19"/>
  <c r="I873" i="19"/>
  <c r="I916" i="19" s="1"/>
  <c r="M2163" i="19"/>
  <c r="I5517" i="19"/>
  <c r="I5516" i="19"/>
  <c r="I872" i="19"/>
  <c r="I915" i="19" s="1"/>
  <c r="I1173" i="19" s="1"/>
  <c r="I1560" i="19" s="1"/>
  <c r="I1732" i="19" s="1"/>
  <c r="M2420" i="19"/>
  <c r="M2549" i="19" s="1"/>
  <c r="M2850" i="19" s="1"/>
  <c r="M3022" i="19" s="1"/>
  <c r="M2290" i="19"/>
  <c r="M2419" i="19"/>
  <c r="I871" i="19"/>
  <c r="I914" i="19" s="1"/>
  <c r="J3753" i="19"/>
  <c r="J3754" i="19" s="1"/>
  <c r="J3924" i="19"/>
  <c r="I5515" i="19"/>
  <c r="I5558" i="19" s="1"/>
  <c r="M2160" i="19"/>
  <c r="M2289" i="19" s="1"/>
  <c r="I5987" i="19"/>
  <c r="M2159" i="19"/>
  <c r="M2288" i="19" s="1"/>
  <c r="M2417" i="19" s="1"/>
  <c r="M2546" i="19" s="1"/>
  <c r="M2847" i="19" s="1"/>
  <c r="M3019" i="19" s="1"/>
  <c r="M2158" i="19"/>
  <c r="M2287" i="19" s="1"/>
  <c r="I5986" i="19"/>
  <c r="I6115" i="19" s="1"/>
  <c r="I5985" i="19"/>
  <c r="I6114" i="19" s="1"/>
  <c r="I6239" i="19"/>
  <c r="I6325" i="19" s="1"/>
  <c r="I6368" i="19" s="1"/>
  <c r="L6114" i="19"/>
  <c r="H5984" i="19"/>
  <c r="I867" i="19"/>
  <c r="I5984" i="19"/>
  <c r="L6242" i="19"/>
  <c r="K6113" i="19"/>
  <c r="K6242" i="19" s="1"/>
  <c r="I866" i="19"/>
  <c r="I909" i="19" s="1"/>
  <c r="I1167" i="19" s="1"/>
  <c r="I1554" i="19" s="1"/>
  <c r="H6112" i="19"/>
  <c r="H6241" i="19" s="1"/>
  <c r="M2285" i="19"/>
  <c r="M2414" i="19" s="1"/>
  <c r="I6155" i="19"/>
  <c r="I6241" i="19" s="1"/>
  <c r="K6112" i="19"/>
  <c r="L6241" i="19"/>
  <c r="K6111" i="19"/>
  <c r="K6240" i="19" s="1"/>
  <c r="J3745" i="19"/>
  <c r="J3744" i="19" s="1"/>
  <c r="J3918" i="19"/>
  <c r="M1553" i="19"/>
  <c r="I5982" i="19"/>
  <c r="I6111" i="19" s="1"/>
  <c r="I6154" i="19" s="1"/>
  <c r="I6240" i="19" s="1"/>
  <c r="L6240" i="19"/>
  <c r="I863" i="19"/>
  <c r="I879" i="19" s="1"/>
  <c r="I906" i="19" s="1"/>
  <c r="I922" i="19" s="1"/>
  <c r="I864" i="19"/>
  <c r="M5163" i="19"/>
  <c r="M5179" i="19" s="1"/>
  <c r="M5164" i="19"/>
  <c r="G449" i="19"/>
  <c r="G133" i="19"/>
  <c r="M3615" i="19"/>
  <c r="M3631" i="19" s="1"/>
  <c r="M3616" i="19"/>
  <c r="M2153" i="19"/>
  <c r="M2154" i="19"/>
  <c r="I4267" i="19"/>
  <c r="I4353" i="19" s="1"/>
  <c r="I4611" i="19" s="1"/>
  <c r="I526" i="19"/>
  <c r="K742" i="19"/>
  <c r="K398" i="19" s="1"/>
  <c r="K183" i="19" s="1"/>
  <c r="K397" i="19"/>
  <c r="K182" i="19" s="1"/>
  <c r="K311" i="19" s="1"/>
  <c r="I2937" i="19"/>
  <c r="I744" i="19" s="1"/>
  <c r="I529" i="19" s="1"/>
  <c r="M554" i="19"/>
  <c r="M210" i="19" s="1"/>
  <c r="M2407" i="19"/>
  <c r="M5807" i="19"/>
  <c r="M5806" i="19"/>
  <c r="I4302" i="19"/>
  <c r="I4301" i="19"/>
  <c r="M561" i="19"/>
  <c r="M216" i="19"/>
  <c r="M1076" i="19"/>
  <c r="M1119" i="19" s="1"/>
  <c r="M2361" i="19"/>
  <c r="I5405" i="19"/>
  <c r="I3372" i="19"/>
  <c r="I3544" i="19" s="1"/>
  <c r="I5392" i="19"/>
  <c r="I3883" i="19"/>
  <c r="I4141" i="19" s="1"/>
  <c r="I5216" i="19" s="1"/>
  <c r="I5302" i="19" s="1"/>
  <c r="I5388" i="19" s="1"/>
  <c r="I3194" i="19"/>
  <c r="M2328" i="19"/>
  <c r="M3188" i="19" s="1"/>
  <c r="M3360" i="19" s="1"/>
  <c r="M3403" i="19" s="1"/>
  <c r="M3532" i="19" s="1"/>
  <c r="M4910" i="19"/>
  <c r="L4912" i="19"/>
  <c r="J3270" i="19"/>
  <c r="B9" i="4"/>
  <c r="B10" i="4" s="1"/>
  <c r="E16" i="4"/>
  <c r="E17" i="4"/>
  <c r="E19" i="4"/>
  <c r="E20" i="4"/>
  <c r="E31" i="4"/>
  <c r="E18" i="4" s="1"/>
  <c r="G15" i="3"/>
  <c r="G17" i="3"/>
  <c r="G16" i="3" s="1"/>
  <c r="M3672" i="19" l="1"/>
  <c r="M3661" i="19"/>
  <c r="M3662" i="19" s="1"/>
  <c r="M3663" i="19" s="1"/>
  <c r="M3673" i="19"/>
  <c r="I5471" i="19"/>
  <c r="I6288" i="19" s="1"/>
  <c r="I4744" i="19"/>
  <c r="I5650" i="19"/>
  <c r="I4743" i="19"/>
  <c r="M5032" i="19"/>
  <c r="M5247" i="19" s="1"/>
  <c r="M5333" i="19" s="1"/>
  <c r="M5419" i="19" s="1"/>
  <c r="M4774" i="19"/>
  <c r="M5033" i="19"/>
  <c r="M5248" i="19" s="1"/>
  <c r="M5334" i="19" s="1"/>
  <c r="M5420" i="19" s="1"/>
  <c r="M4775" i="19"/>
  <c r="I5645" i="19"/>
  <c r="I5642" i="19"/>
  <c r="I4740" i="19"/>
  <c r="I4736" i="19"/>
  <c r="I4734" i="19"/>
  <c r="M4994" i="19"/>
  <c r="M4736" i="19"/>
  <c r="M4737" i="19" s="1"/>
  <c r="I5465" i="19"/>
  <c r="I6282" i="19" s="1"/>
  <c r="I5639" i="19"/>
  <c r="I5641" i="19"/>
  <c r="I5640" i="19"/>
  <c r="I5466" i="19"/>
  <c r="I6283" i="19" s="1"/>
  <c r="I4735" i="19"/>
  <c r="M2520" i="19"/>
  <c r="M2489" i="19"/>
  <c r="M2532" i="19" s="1"/>
  <c r="M2221" i="19"/>
  <c r="M2478" i="19"/>
  <c r="M2607" i="19" s="1"/>
  <c r="I5143" i="19"/>
  <c r="I5146" i="19" s="1"/>
  <c r="I5147" i="19" s="1"/>
  <c r="I5148" i="19" s="1"/>
  <c r="I3282" i="19"/>
  <c r="I3283" i="19" s="1"/>
  <c r="I3284" i="19" s="1"/>
  <c r="M2275" i="19"/>
  <c r="M2207" i="19"/>
  <c r="I3306" i="19"/>
  <c r="I3296" i="19"/>
  <c r="I3297" i="19" s="1"/>
  <c r="M2234" i="19"/>
  <c r="M2235" i="19" s="1"/>
  <c r="M2278" i="19" s="1"/>
  <c r="M3220" i="19"/>
  <c r="M3392" i="19" s="1"/>
  <c r="K312" i="19"/>
  <c r="L317" i="19"/>
  <c r="L318" i="19" s="1"/>
  <c r="L319" i="19" s="1"/>
  <c r="I2617" i="19"/>
  <c r="I3219" i="19"/>
  <c r="I3391" i="19" s="1"/>
  <c r="I3563" i="19" s="1"/>
  <c r="M2147" i="19"/>
  <c r="M2276" i="19" s="1"/>
  <c r="M2277" i="19"/>
  <c r="I1442" i="19"/>
  <c r="I1443" i="19" s="1"/>
  <c r="I1444" i="19" s="1"/>
  <c r="I1482" i="19"/>
  <c r="I1483" i="19" s="1"/>
  <c r="I1484" i="19" s="1"/>
  <c r="I1485" i="19" s="1"/>
  <c r="F4283" i="19"/>
  <c r="F4284" i="19" s="1"/>
  <c r="F4368" i="19"/>
  <c r="F4369" i="19" s="1"/>
  <c r="F4370" i="19" s="1"/>
  <c r="I6048" i="19"/>
  <c r="I6049" i="19" s="1"/>
  <c r="F1488" i="19"/>
  <c r="J1445" i="19"/>
  <c r="J1446" i="19" s="1"/>
  <c r="I185" i="19"/>
  <c r="I1432" i="19"/>
  <c r="I1475" i="19" s="1"/>
  <c r="I2416" i="19"/>
  <c r="I2846" i="19" s="1"/>
  <c r="I1170" i="19"/>
  <c r="I1557" i="19" s="1"/>
  <c r="I1729" i="19" s="1"/>
  <c r="I2288" i="19" s="1"/>
  <c r="I182" i="19"/>
  <c r="I1429" i="19"/>
  <c r="I1472" i="19" s="1"/>
  <c r="M3221" i="19"/>
  <c r="M2362" i="19"/>
  <c r="M1113" i="19"/>
  <c r="M1158" i="19"/>
  <c r="M1159" i="19" s="1"/>
  <c r="K2239" i="19"/>
  <c r="K2243" i="19"/>
  <c r="M6063" i="19"/>
  <c r="M6064" i="19" s="1"/>
  <c r="F523" i="19"/>
  <c r="F522" i="19" s="1"/>
  <c r="M5637" i="19"/>
  <c r="M2151" i="19"/>
  <c r="I5497" i="19"/>
  <c r="I6314" i="19" s="1"/>
  <c r="M5636" i="19"/>
  <c r="M5503" i="19"/>
  <c r="M5718" i="19" s="1"/>
  <c r="M5976" i="19" s="1"/>
  <c r="M6320" i="19" s="1"/>
  <c r="I5478" i="19"/>
  <c r="I6295" i="19" s="1"/>
  <c r="I5651" i="19"/>
  <c r="I5666" i="19"/>
  <c r="I5664" i="19"/>
  <c r="I5665" i="19"/>
  <c r="I5474" i="19"/>
  <c r="I6291" i="19" s="1"/>
  <c r="I5649" i="19"/>
  <c r="M2064" i="19"/>
  <c r="M5549" i="19"/>
  <c r="M5592" i="19" s="1"/>
  <c r="M5635" i="19" s="1"/>
  <c r="M5548" i="19"/>
  <c r="M5591" i="19" s="1"/>
  <c r="M5849" i="19" s="1"/>
  <c r="M5460" i="19"/>
  <c r="M5547" i="19"/>
  <c r="M5590" i="19" s="1"/>
  <c r="M5848" i="19" s="1"/>
  <c r="M6020" i="19" s="1"/>
  <c r="M5332" i="19"/>
  <c r="M5418" i="19" s="1"/>
  <c r="I6149" i="19"/>
  <c r="I6192" i="19" s="1"/>
  <c r="I6278" i="19" s="1"/>
  <c r="I6407" i="19" s="1"/>
  <c r="I5762" i="19"/>
  <c r="M4385" i="19"/>
  <c r="M2536" i="19"/>
  <c r="M5545" i="19"/>
  <c r="M5588" i="19" s="1"/>
  <c r="M5631" i="19" s="1"/>
  <c r="M5760" i="19" s="1"/>
  <c r="I6147" i="19"/>
  <c r="I6190" i="19" s="1"/>
  <c r="I6276" i="19" s="1"/>
  <c r="I5760" i="19"/>
  <c r="M2061" i="19"/>
  <c r="I2449" i="19"/>
  <c r="I2750" i="19" s="1"/>
  <c r="I2836" i="19" s="1"/>
  <c r="I2793" i="19"/>
  <c r="I5884" i="19"/>
  <c r="M5759" i="19"/>
  <c r="M2145" i="19"/>
  <c r="M2274" i="19" s="1"/>
  <c r="I6145" i="19"/>
  <c r="I6274" i="19" s="1"/>
  <c r="I6403" i="19" s="1"/>
  <c r="I5758" i="19"/>
  <c r="M2533" i="19"/>
  <c r="M5371" i="19"/>
  <c r="M5543" i="19" s="1"/>
  <c r="M5370" i="19"/>
  <c r="M5542" i="19" s="1"/>
  <c r="I4983" i="19"/>
  <c r="I5456" i="19" s="1"/>
  <c r="M2574" i="19"/>
  <c r="M2875" i="19" s="1"/>
  <c r="M3047" i="19" s="1"/>
  <c r="M3176" i="19" s="1"/>
  <c r="M3649" i="19" s="1"/>
  <c r="I5755" i="19"/>
  <c r="M2572" i="19"/>
  <c r="M2873" i="19" s="1"/>
  <c r="M3045" i="19" s="1"/>
  <c r="M3174" i="19" s="1"/>
  <c r="M3647" i="19" s="1"/>
  <c r="I2443" i="19"/>
  <c r="I2701" i="19" s="1"/>
  <c r="I2787" i="19"/>
  <c r="I5323" i="19"/>
  <c r="I5409" i="19" s="1"/>
  <c r="I5753" i="19"/>
  <c r="M2571" i="19"/>
  <c r="M2872" i="19" s="1"/>
  <c r="M3044" i="19" s="1"/>
  <c r="M3173" i="19" s="1"/>
  <c r="M3646" i="19" s="1"/>
  <c r="M2140" i="19"/>
  <c r="M2269" i="19" s="1"/>
  <c r="I6138" i="19"/>
  <c r="I6181" i="19" s="1"/>
  <c r="I6267" i="19" s="1"/>
  <c r="I5751" i="19"/>
  <c r="M2569" i="19"/>
  <c r="I6137" i="19"/>
  <c r="I6180" i="19" s="1"/>
  <c r="I6266" i="19" s="1"/>
  <c r="I6395" i="19" s="1"/>
  <c r="I5750" i="19"/>
  <c r="I2697" i="19"/>
  <c r="I2783" i="19"/>
  <c r="I5491" i="19"/>
  <c r="I6308" i="19" s="1"/>
  <c r="M2567" i="19"/>
  <c r="M2868" i="19" s="1"/>
  <c r="M3040" i="19" s="1"/>
  <c r="M3169" i="19" s="1"/>
  <c r="M3642" i="19" s="1"/>
  <c r="I6135" i="19"/>
  <c r="I6178" i="19" s="1"/>
  <c r="I5748" i="19"/>
  <c r="I2781" i="19"/>
  <c r="M2606" i="19"/>
  <c r="M2436" i="19"/>
  <c r="M2562" i="19"/>
  <c r="M2863" i="19" s="1"/>
  <c r="M3035" i="19" s="1"/>
  <c r="M3164" i="19" s="1"/>
  <c r="M3637" i="19" s="1"/>
  <c r="I6131" i="19"/>
  <c r="I6174" i="19" s="1"/>
  <c r="I6260" i="19" s="1"/>
  <c r="I4926" i="19"/>
  <c r="I4969" i="19" s="1"/>
  <c r="I2775" i="19"/>
  <c r="I3248" i="19" s="1"/>
  <c r="M2130" i="19"/>
  <c r="M2259" i="19" s="1"/>
  <c r="I3978" i="19"/>
  <c r="I4451" i="19" s="1"/>
  <c r="M2129" i="19"/>
  <c r="M2258" i="19" s="1"/>
  <c r="M2042" i="19"/>
  <c r="I4450" i="19"/>
  <c r="I3976" i="19"/>
  <c r="I4449" i="19" s="1"/>
  <c r="M2126" i="19"/>
  <c r="M2255" i="19" s="1"/>
  <c r="M2513" i="19" s="1"/>
  <c r="M2599" i="19" s="1"/>
  <c r="M2514" i="19"/>
  <c r="M2600" i="19" s="1"/>
  <c r="I3502" i="19"/>
  <c r="I4920" i="19"/>
  <c r="I4963" i="19" s="1"/>
  <c r="M2254" i="19"/>
  <c r="M2253" i="19"/>
  <c r="M2511" i="19" s="1"/>
  <c r="M2597" i="19" s="1"/>
  <c r="I3801" i="19"/>
  <c r="I3241" i="19"/>
  <c r="I3499" i="19" s="1"/>
  <c r="M2252" i="19"/>
  <c r="M2510" i="19" s="1"/>
  <c r="I2767" i="19"/>
  <c r="I3240" i="19" s="1"/>
  <c r="I3498" i="19" s="1"/>
  <c r="M2122" i="19"/>
  <c r="I2766" i="19"/>
  <c r="M2119" i="19"/>
  <c r="M2248" i="19" s="1"/>
  <c r="M2506" i="19" s="1"/>
  <c r="M2120" i="19"/>
  <c r="M2249" i="19" s="1"/>
  <c r="M2507" i="19" s="1"/>
  <c r="I2765" i="19"/>
  <c r="M2505" i="19"/>
  <c r="M2591" i="19" s="1"/>
  <c r="I2764" i="19"/>
  <c r="I3237" i="19" s="1"/>
  <c r="I3495" i="19" s="1"/>
  <c r="I3795" i="19"/>
  <c r="I2762" i="19"/>
  <c r="I3235" i="19" s="1"/>
  <c r="M2117" i="19"/>
  <c r="I2675" i="19"/>
  <c r="I2761" i="19" s="1"/>
  <c r="M4953" i="19"/>
  <c r="M5426" i="19" s="1"/>
  <c r="M5727" i="19" s="1"/>
  <c r="M5899" i="19" s="1"/>
  <c r="I2760" i="19"/>
  <c r="I3233" i="19" s="1"/>
  <c r="I3491" i="19" s="1"/>
  <c r="M2115" i="19"/>
  <c r="M2501" i="19"/>
  <c r="M2587" i="19" s="1"/>
  <c r="I3490" i="19"/>
  <c r="M2241" i="19"/>
  <c r="M2499" i="19" s="1"/>
  <c r="M2585" i="19" s="1"/>
  <c r="M2113" i="19"/>
  <c r="I2672" i="19"/>
  <c r="I2758" i="19" s="1"/>
  <c r="I3230" i="19"/>
  <c r="M2498" i="19"/>
  <c r="M2584" i="19" s="1"/>
  <c r="I3229" i="19"/>
  <c r="I2669" i="19"/>
  <c r="M2497" i="19"/>
  <c r="M2239" i="19"/>
  <c r="M2453" i="19"/>
  <c r="I2324" i="19"/>
  <c r="I2797" i="19" s="1"/>
  <c r="M1592" i="19"/>
  <c r="M2194" i="19" s="1"/>
  <c r="I1592" i="19"/>
  <c r="M1591" i="19"/>
  <c r="M2193" i="19" s="1"/>
  <c r="I1591" i="19"/>
  <c r="I6277" i="19"/>
  <c r="I6406" i="19" s="1"/>
  <c r="I1590" i="19"/>
  <c r="M5374" i="19"/>
  <c r="M1590" i="19"/>
  <c r="M2192" i="19" s="1"/>
  <c r="M1589" i="19"/>
  <c r="M2191" i="19" s="1"/>
  <c r="I1588" i="19"/>
  <c r="M5372" i="19"/>
  <c r="M1588" i="19"/>
  <c r="I1759" i="19"/>
  <c r="I2318" i="19" s="1"/>
  <c r="I2791" i="19" s="1"/>
  <c r="M1587" i="19"/>
  <c r="M1586" i="19"/>
  <c r="M2188" i="19" s="1"/>
  <c r="I6273" i="19"/>
  <c r="I6402" i="19" s="1"/>
  <c r="I1586" i="19"/>
  <c r="I6186" i="19"/>
  <c r="I1585" i="19"/>
  <c r="I1757" i="19" s="1"/>
  <c r="I1800" i="19" s="1"/>
  <c r="I1972" i="19" s="1"/>
  <c r="I6185" i="19"/>
  <c r="I1756" i="19"/>
  <c r="M2573" i="19"/>
  <c r="M2874" i="19" s="1"/>
  <c r="M3046" i="19" s="1"/>
  <c r="I6270" i="19"/>
  <c r="I6399" i="19" s="1"/>
  <c r="I2742" i="19"/>
  <c r="I2828" i="19" s="1"/>
  <c r="I1754" i="19"/>
  <c r="I2313" i="19" s="1"/>
  <c r="M2570" i="19"/>
  <c r="M2871" i="19" s="1"/>
  <c r="M3043" i="19" s="1"/>
  <c r="I1580" i="19"/>
  <c r="M2310" i="19"/>
  <c r="I2740" i="19"/>
  <c r="I1191" i="19"/>
  <c r="I2437" i="19"/>
  <c r="I2738" i="19" s="1"/>
  <c r="M2308" i="19"/>
  <c r="M2437" i="19" s="1"/>
  <c r="I6392" i="19"/>
  <c r="I1748" i="19"/>
  <c r="I6175" i="19"/>
  <c r="I6261" i="19" s="1"/>
  <c r="I2433" i="19"/>
  <c r="I2306" i="19"/>
  <c r="I2435" i="19" s="1"/>
  <c r="I2779" i="19" s="1"/>
  <c r="I6391" i="19"/>
  <c r="I1746" i="19"/>
  <c r="I1185" i="19"/>
  <c r="I1572" i="19" s="1"/>
  <c r="I6259" i="19"/>
  <c r="I6388" i="19" s="1"/>
  <c r="M2561" i="19"/>
  <c r="M2862" i="19" s="1"/>
  <c r="M3034" i="19" s="1"/>
  <c r="I1184" i="19"/>
  <c r="I1571" i="19" s="1"/>
  <c r="I1183" i="19"/>
  <c r="M2430" i="19"/>
  <c r="M2559" i="19" s="1"/>
  <c r="M2860" i="19" s="1"/>
  <c r="M3032" i="19" s="1"/>
  <c r="I6170" i="19"/>
  <c r="M2429" i="19"/>
  <c r="M2558" i="19" s="1"/>
  <c r="M2859" i="19" s="1"/>
  <c r="M3031" i="19" s="1"/>
  <c r="I924" i="19"/>
  <c r="I1182" i="19" s="1"/>
  <c r="M2170" i="19"/>
  <c r="M2299" i="19" s="1"/>
  <c r="I1181" i="19"/>
  <c r="I1568" i="19" s="1"/>
  <c r="I6167" i="19"/>
  <c r="I6253" i="19" s="1"/>
  <c r="I1566" i="19"/>
  <c r="I1738" i="19" s="1"/>
  <c r="I2297" i="19" s="1"/>
  <c r="M2555" i="19"/>
  <c r="M2856" i="19" s="1"/>
  <c r="M3028" i="19" s="1"/>
  <c r="I1178" i="19"/>
  <c r="I1565" i="19" s="1"/>
  <c r="I6252" i="19"/>
  <c r="I6381" i="19" s="1"/>
  <c r="M2425" i="19"/>
  <c r="M2554" i="19" s="1"/>
  <c r="M2855" i="19" s="1"/>
  <c r="M3027" i="19" s="1"/>
  <c r="M2424" i="19"/>
  <c r="M2553" i="19" s="1"/>
  <c r="M2854" i="19" s="1"/>
  <c r="M3026" i="19" s="1"/>
  <c r="I1177" i="19"/>
  <c r="I1564" i="19" s="1"/>
  <c r="I1176" i="19"/>
  <c r="I5992" i="19"/>
  <c r="I6121" i="19" s="1"/>
  <c r="M2294" i="19"/>
  <c r="I6120" i="19"/>
  <c r="I6163" i="19" s="1"/>
  <c r="I1734" i="19"/>
  <c r="I2293" i="19" s="1"/>
  <c r="M2422" i="19"/>
  <c r="M2551" i="19" s="1"/>
  <c r="M2852" i="19" s="1"/>
  <c r="M3024" i="19" s="1"/>
  <c r="I1174" i="19"/>
  <c r="M2292" i="19"/>
  <c r="M2421" i="19" s="1"/>
  <c r="I5559" i="19"/>
  <c r="I5560" i="19"/>
  <c r="I2291" i="19"/>
  <c r="I2420" i="19" s="1"/>
  <c r="M3151" i="19"/>
  <c r="M3624" i="19" s="1"/>
  <c r="M2548" i="19"/>
  <c r="M2849" i="19" s="1"/>
  <c r="M3021" i="19" s="1"/>
  <c r="I5988" i="19"/>
  <c r="I1172" i="19"/>
  <c r="I1558" i="19"/>
  <c r="I6116" i="19"/>
  <c r="I6159" i="19" s="1"/>
  <c r="M2418" i="19"/>
  <c r="M2547" i="19" s="1"/>
  <c r="M2848" i="19" s="1"/>
  <c r="M3020" i="19" s="1"/>
  <c r="M3148" i="19"/>
  <c r="M3621" i="19" s="1"/>
  <c r="I6158" i="19"/>
  <c r="M2416" i="19"/>
  <c r="M2545" i="19" s="1"/>
  <c r="M2846" i="19" s="1"/>
  <c r="M3018" i="19" s="1"/>
  <c r="I6157" i="19"/>
  <c r="I6243" i="19" s="1"/>
  <c r="I6113" i="19"/>
  <c r="I910" i="19"/>
  <c r="I1168" i="19" s="1"/>
  <c r="K6328" i="19"/>
  <c r="H6113" i="19"/>
  <c r="H6242" i="19" s="1"/>
  <c r="I1726" i="19"/>
  <c r="I2285" i="19" s="1"/>
  <c r="I2414" i="19" s="1"/>
  <c r="I2715" i="19" s="1"/>
  <c r="M2543" i="19"/>
  <c r="M2844" i="19" s="1"/>
  <c r="M3016" i="19" s="1"/>
  <c r="I6327" i="19"/>
  <c r="I6370" i="19" s="1"/>
  <c r="K6241" i="19"/>
  <c r="K6327" i="19" s="1"/>
  <c r="I6326" i="19"/>
  <c r="I6369" i="19" s="1"/>
  <c r="M2155" i="19"/>
  <c r="M2284" i="19" s="1"/>
  <c r="I907" i="19"/>
  <c r="I2843" i="19"/>
  <c r="I2972" i="19" s="1"/>
  <c r="I3015" i="19" s="1"/>
  <c r="I3101" i="19" s="1"/>
  <c r="I3617" i="19" s="1"/>
  <c r="I3746" i="19" s="1"/>
  <c r="I3918" i="19" s="1"/>
  <c r="I4004" i="19" s="1"/>
  <c r="K6326" i="19"/>
  <c r="I1164" i="19"/>
  <c r="I1180" i="19" s="1"/>
  <c r="I1165" i="19"/>
  <c r="M5507" i="19"/>
  <c r="M5508" i="19"/>
  <c r="M2169" i="19"/>
  <c r="M2325" i="19"/>
  <c r="M3185" i="19" s="1"/>
  <c r="M2410" i="19"/>
  <c r="M4388" i="19" s="1"/>
  <c r="M2409" i="19"/>
  <c r="M2538" i="19" s="1"/>
  <c r="I4388" i="19"/>
  <c r="I4387" i="19"/>
  <c r="M6108" i="19"/>
  <c r="M6107" i="19"/>
  <c r="M1162" i="19"/>
  <c r="M1248" i="19" s="1"/>
  <c r="I3888" i="19"/>
  <c r="I4146" i="19" s="1"/>
  <c r="I5221" i="19" s="1"/>
  <c r="I5307" i="19" s="1"/>
  <c r="I5393" i="19" s="1"/>
  <c r="I5653" i="19" s="1"/>
  <c r="I3366" i="19"/>
  <c r="I3538" i="19" s="1"/>
  <c r="M4909" i="19"/>
  <c r="L4911" i="19"/>
  <c r="G14" i="3"/>
  <c r="E30" i="4"/>
  <c r="E29" i="4" s="1"/>
  <c r="E28" i="4" s="1"/>
  <c r="M3676" i="19" l="1"/>
  <c r="M3674" i="19"/>
  <c r="M3675" i="19"/>
  <c r="I4746" i="19"/>
  <c r="I4747" i="19" s="1"/>
  <c r="I4748" i="19" s="1"/>
  <c r="I4750" i="19" s="1"/>
  <c r="I3488" i="19"/>
  <c r="I3660" i="19" s="1"/>
  <c r="I3487" i="19"/>
  <c r="I3788" i="19" s="1"/>
  <c r="I4737" i="19"/>
  <c r="I4738" i="19" s="1"/>
  <c r="I4739" i="19" s="1"/>
  <c r="M4738" i="19"/>
  <c r="M4739" i="19" s="1"/>
  <c r="I3882" i="19"/>
  <c r="I4140" i="19" s="1"/>
  <c r="I5215" i="19" s="1"/>
  <c r="I5301" i="19" s="1"/>
  <c r="I5387" i="19" s="1"/>
  <c r="I5473" i="19" s="1"/>
  <c r="I6290" i="19" s="1"/>
  <c r="M2222" i="19"/>
  <c r="M2264" i="19"/>
  <c r="M2208" i="19"/>
  <c r="M2466" i="19" s="1"/>
  <c r="M2465" i="19"/>
  <c r="I5149" i="19"/>
  <c r="I3307" i="19"/>
  <c r="I3285" i="19"/>
  <c r="I3286" i="19" s="1"/>
  <c r="M2236" i="19"/>
  <c r="I3298" i="19"/>
  <c r="I3299" i="19" s="1"/>
  <c r="M3222" i="19"/>
  <c r="M3223" i="19" s="1"/>
  <c r="I2717" i="19"/>
  <c r="I3018" i="19" s="1"/>
  <c r="L320" i="19"/>
  <c r="L321" i="19" s="1"/>
  <c r="K313" i="19"/>
  <c r="I3394" i="19"/>
  <c r="F4285" i="19"/>
  <c r="F4286" i="19" s="1"/>
  <c r="I1486" i="19"/>
  <c r="F4371" i="19"/>
  <c r="F4372" i="19" s="1"/>
  <c r="I6050" i="19"/>
  <c r="F1489" i="19"/>
  <c r="J1447" i="19"/>
  <c r="I1445" i="19"/>
  <c r="M6065" i="19"/>
  <c r="M1115" i="19"/>
  <c r="M1116" i="19" s="1"/>
  <c r="M1070" i="19"/>
  <c r="I3907" i="19"/>
  <c r="I3566" i="19"/>
  <c r="I6405" i="19"/>
  <c r="M3435" i="19"/>
  <c r="M2363" i="19"/>
  <c r="M2535" i="19" s="1"/>
  <c r="M2534" i="19"/>
  <c r="K2244" i="19"/>
  <c r="K2245" i="19" s="1"/>
  <c r="M3393" i="19"/>
  <c r="F521" i="19"/>
  <c r="F520" i="19" s="1"/>
  <c r="M5761" i="19"/>
  <c r="M5678" i="19"/>
  <c r="I5652" i="19"/>
  <c r="I5479" i="19"/>
  <c r="I6296" i="19" s="1"/>
  <c r="I5654" i="19"/>
  <c r="I5669" i="19"/>
  <c r="I5670" i="19"/>
  <c r="I5668" i="19"/>
  <c r="M5850" i="19"/>
  <c r="M6022" i="19" s="1"/>
  <c r="M2582" i="19"/>
  <c r="M2883" i="19" s="1"/>
  <c r="M3055" i="19" s="1"/>
  <c r="M3184" i="19" s="1"/>
  <c r="M3657" i="19" s="1"/>
  <c r="M5506" i="19"/>
  <c r="M5463" i="19"/>
  <c r="M5505" i="19"/>
  <c r="M5462" i="19"/>
  <c r="M5634" i="19"/>
  <c r="M5504" i="19"/>
  <c r="M5461" i="19"/>
  <c r="M5633" i="19"/>
  <c r="M5846" i="19"/>
  <c r="M5889" i="19" s="1"/>
  <c r="M5932" i="19" s="1"/>
  <c r="M6233" i="19" s="1"/>
  <c r="I2707" i="19"/>
  <c r="M5888" i="19"/>
  <c r="I5628" i="19"/>
  <c r="M2741" i="19"/>
  <c r="M2870" i="19" s="1"/>
  <c r="M3042" i="19" s="1"/>
  <c r="M3171" i="19" s="1"/>
  <c r="M3644" i="19" s="1"/>
  <c r="I2744" i="19"/>
  <c r="I2830" i="19" s="1"/>
  <c r="I2442" i="19"/>
  <c r="I2700" i="19" s="1"/>
  <c r="I2786" i="19"/>
  <c r="I5495" i="19"/>
  <c r="I6312" i="19" s="1"/>
  <c r="I5882" i="19"/>
  <c r="I3256" i="19"/>
  <c r="I3514" i="19" s="1"/>
  <c r="I2695" i="19"/>
  <c r="M2565" i="19"/>
  <c r="M2866" i="19" s="1"/>
  <c r="M3038" i="19" s="1"/>
  <c r="M3167" i="19" s="1"/>
  <c r="M3640" i="19" s="1"/>
  <c r="I3252" i="19"/>
  <c r="I3510" i="19" s="1"/>
  <c r="I2734" i="19"/>
  <c r="I2820" i="19" s="1"/>
  <c r="I2691" i="19"/>
  <c r="M2517" i="19"/>
  <c r="M2603" i="19" s="1"/>
  <c r="I3506" i="19"/>
  <c r="I5442" i="19"/>
  <c r="I4924" i="19"/>
  <c r="I4967" i="19" s="1"/>
  <c r="M2516" i="19"/>
  <c r="M2602" i="19" s="1"/>
  <c r="I4923" i="19"/>
  <c r="I4966" i="19" s="1"/>
  <c r="M2128" i="19"/>
  <c r="I4922" i="19"/>
  <c r="I3975" i="19"/>
  <c r="I5436" i="19"/>
  <c r="M2512" i="19"/>
  <c r="M2598" i="19" s="1"/>
  <c r="I3973" i="19"/>
  <c r="I4446" i="19" s="1"/>
  <c r="I3800" i="19"/>
  <c r="I3972" i="19" s="1"/>
  <c r="I4445" i="19" s="1"/>
  <c r="M2596" i="19"/>
  <c r="I3799" i="19"/>
  <c r="I3971" i="19" s="1"/>
  <c r="I4444" i="19" s="1"/>
  <c r="M2251" i="19"/>
  <c r="I3239" i="19"/>
  <c r="M2592" i="19"/>
  <c r="M2593" i="19"/>
  <c r="I3238" i="19"/>
  <c r="I3496" i="19" s="1"/>
  <c r="I3796" i="19"/>
  <c r="I3967" i="19"/>
  <c r="I4440" i="19" s="1"/>
  <c r="I3493" i="19"/>
  <c r="I3665" i="19" s="1"/>
  <c r="M2246" i="19"/>
  <c r="M2504" i="19" s="1"/>
  <c r="M2590" i="19" s="1"/>
  <c r="I3234" i="19"/>
  <c r="I3792" i="19"/>
  <c r="I3964" i="19" s="1"/>
  <c r="I4437" i="19" s="1"/>
  <c r="I4910" i="19" s="1"/>
  <c r="M2244" i="19"/>
  <c r="I3791" i="19"/>
  <c r="I3963" i="19" s="1"/>
  <c r="I4436" i="19" s="1"/>
  <c r="M4952" i="19"/>
  <c r="M5425" i="19" s="1"/>
  <c r="M5726" i="19" s="1"/>
  <c r="M5898" i="19" s="1"/>
  <c r="I3231" i="19"/>
  <c r="I3489" i="19" s="1"/>
  <c r="M2583" i="19"/>
  <c r="M2242" i="19"/>
  <c r="M2500" i="19" s="1"/>
  <c r="M2586" i="19" s="1"/>
  <c r="I3789" i="19"/>
  <c r="I3961" i="19" s="1"/>
  <c r="I3960" i="19"/>
  <c r="I4433" i="19" s="1"/>
  <c r="I2755" i="19"/>
  <c r="I2453" i="19"/>
  <c r="I1764" i="19"/>
  <c r="M2323" i="19"/>
  <c r="M2452" i="19" s="1"/>
  <c r="M6021" i="19"/>
  <c r="M2322" i="19"/>
  <c r="M2451" i="19" s="1"/>
  <c r="M6149" i="19"/>
  <c r="I2879" i="19"/>
  <c r="I1763" i="19"/>
  <c r="I2322" i="19" s="1"/>
  <c r="M5546" i="19"/>
  <c r="M5589" i="19" s="1"/>
  <c r="M5632" i="19" s="1"/>
  <c r="M2321" i="19"/>
  <c r="M2450" i="19" s="1"/>
  <c r="I1762" i="19"/>
  <c r="M2320" i="19"/>
  <c r="M5544" i="19"/>
  <c r="M5587" i="19" s="1"/>
  <c r="M5931" i="19" s="1"/>
  <c r="M2190" i="19"/>
  <c r="M2319" i="19" s="1"/>
  <c r="I1760" i="19"/>
  <c r="I2447" i="19"/>
  <c r="M5586" i="19"/>
  <c r="M5844" i="19" s="1"/>
  <c r="M2189" i="19"/>
  <c r="M2317" i="19"/>
  <c r="M2446" i="19" s="1"/>
  <c r="M5585" i="19"/>
  <c r="M5628" i="19" s="1"/>
  <c r="I1758" i="19"/>
  <c r="I2317" i="19" s="1"/>
  <c r="I6272" i="19"/>
  <c r="I6401" i="19" s="1"/>
  <c r="I2316" i="19"/>
  <c r="M3175" i="19"/>
  <c r="M3648" i="19" s="1"/>
  <c r="I2315" i="19"/>
  <c r="I6271" i="19"/>
  <c r="I6400" i="19" s="1"/>
  <c r="I1752" i="19"/>
  <c r="M3172" i="19"/>
  <c r="M3645" i="19" s="1"/>
  <c r="I2871" i="19"/>
  <c r="I3000" i="19" s="1"/>
  <c r="I6396" i="19"/>
  <c r="I2826" i="19"/>
  <c r="I2869" i="19" s="1"/>
  <c r="M2439" i="19"/>
  <c r="I1578" i="19"/>
  <c r="I1750" i="19" s="1"/>
  <c r="M2566" i="19"/>
  <c r="M2867" i="19" s="1"/>
  <c r="M3039" i="19" s="1"/>
  <c r="I2824" i="19"/>
  <c r="I2867" i="19" s="1"/>
  <c r="I6264" i="19"/>
  <c r="I6393" i="19" s="1"/>
  <c r="I2307" i="19"/>
  <c r="I2436" i="19" s="1"/>
  <c r="I2736" i="19"/>
  <c r="I2822" i="19" s="1"/>
  <c r="I6390" i="19"/>
  <c r="I6389" i="19" s="1"/>
  <c r="I2305" i="19"/>
  <c r="M3163" i="19"/>
  <c r="M3636" i="19" s="1"/>
  <c r="I1744" i="19"/>
  <c r="I1743" i="19"/>
  <c r="I2302" i="19" s="1"/>
  <c r="M3161" i="19"/>
  <c r="M3634" i="19" s="1"/>
  <c r="I1570" i="19"/>
  <c r="I1569" i="19"/>
  <c r="M3160" i="19"/>
  <c r="M3633" i="19" s="1"/>
  <c r="I6256" i="19"/>
  <c r="I6385" i="19" s="1"/>
  <c r="I1740" i="19"/>
  <c r="I2299" i="19" s="1"/>
  <c r="M2428" i="19"/>
  <c r="M2557" i="19" s="1"/>
  <c r="M2858" i="19" s="1"/>
  <c r="M3030" i="19" s="1"/>
  <c r="I2426" i="19"/>
  <c r="I2727" i="19" s="1"/>
  <c r="M3157" i="19"/>
  <c r="M3630" i="19" s="1"/>
  <c r="I6382" i="19"/>
  <c r="M3156" i="19"/>
  <c r="M3629" i="19" s="1"/>
  <c r="I1737" i="19"/>
  <c r="I2296" i="19" s="1"/>
  <c r="M3155" i="19"/>
  <c r="M3628" i="19" s="1"/>
  <c r="I1736" i="19"/>
  <c r="I6249" i="19"/>
  <c r="I6378" i="19" s="1"/>
  <c r="M2423" i="19"/>
  <c r="M2552" i="19" s="1"/>
  <c r="M2853" i="19" s="1"/>
  <c r="M3025" i="19" s="1"/>
  <c r="I6164" i="19"/>
  <c r="I6250" i="19" s="1"/>
  <c r="I1563" i="19"/>
  <c r="I1735" i="19" s="1"/>
  <c r="M3153" i="19"/>
  <c r="M3626" i="19" s="1"/>
  <c r="I2422" i="19"/>
  <c r="I5989" i="19"/>
  <c r="I6118" i="19" s="1"/>
  <c r="I1561" i="19"/>
  <c r="I1733" i="19" s="1"/>
  <c r="M2550" i="19"/>
  <c r="M2851" i="19" s="1"/>
  <c r="M3023" i="19" s="1"/>
  <c r="I5990" i="19"/>
  <c r="I2721" i="19"/>
  <c r="I2807" i="19" s="1"/>
  <c r="I1559" i="19"/>
  <c r="I1731" i="19" s="1"/>
  <c r="I6117" i="19"/>
  <c r="I6160" i="19" s="1"/>
  <c r="M3150" i="19"/>
  <c r="M3623" i="19" s="1"/>
  <c r="M3149" i="19"/>
  <c r="M3622" i="19" s="1"/>
  <c r="I1730" i="19"/>
  <c r="I2289" i="19" s="1"/>
  <c r="I6245" i="19"/>
  <c r="I6331" i="19" s="1"/>
  <c r="I2417" i="19"/>
  <c r="I6244" i="19"/>
  <c r="M3147" i="19"/>
  <c r="M3620" i="19" s="1"/>
  <c r="I6329" i="19"/>
  <c r="I6372" i="19" s="1"/>
  <c r="I1555" i="19"/>
  <c r="I1727" i="19" s="1"/>
  <c r="I6156" i="19"/>
  <c r="M3145" i="19"/>
  <c r="M3618" i="19" s="1"/>
  <c r="I2801" i="19"/>
  <c r="M2413" i="19"/>
  <c r="M2542" i="19" s="1"/>
  <c r="M2843" i="19" s="1"/>
  <c r="M3015" i="19" s="1"/>
  <c r="M2282" i="19"/>
  <c r="M2298" i="19" s="1"/>
  <c r="M2283" i="19"/>
  <c r="M3357" i="19"/>
  <c r="M3529" i="19" s="1"/>
  <c r="I1551" i="19"/>
  <c r="I1567" i="19" s="1"/>
  <c r="I1552" i="19"/>
  <c r="I4646" i="19"/>
  <c r="I4645" i="19"/>
  <c r="M4908" i="19"/>
  <c r="L4910" i="19"/>
  <c r="E14" i="4"/>
  <c r="E15" i="4"/>
  <c r="M3678" i="19" l="1"/>
  <c r="M3679" i="19" s="1"/>
  <c r="M3680" i="19" s="1"/>
  <c r="M3677" i="19"/>
  <c r="I3497" i="19"/>
  <c r="I3669" i="19"/>
  <c r="I3492" i="19"/>
  <c r="I3664" i="19" s="1"/>
  <c r="I3659" i="19"/>
  <c r="I4751" i="19"/>
  <c r="I5647" i="19"/>
  <c r="I5646" i="19"/>
  <c r="I4742" i="19"/>
  <c r="I4741" i="19" s="1"/>
  <c r="I5648" i="19"/>
  <c r="M4991" i="19"/>
  <c r="M5206" i="19" s="1"/>
  <c r="M5292" i="19" s="1"/>
  <c r="M4733" i="19"/>
  <c r="M2209" i="19"/>
  <c r="M2210" i="19" s="1"/>
  <c r="M2211" i="19" s="1"/>
  <c r="M2212" i="19" s="1"/>
  <c r="M2265" i="19"/>
  <c r="M2223" i="19"/>
  <c r="I5150" i="19"/>
  <c r="I5151" i="19" s="1"/>
  <c r="I3287" i="19"/>
  <c r="I3288" i="19" s="1"/>
  <c r="I3289" i="19" s="1"/>
  <c r="I3300" i="19"/>
  <c r="I3308" i="19"/>
  <c r="M2279" i="19"/>
  <c r="M2237" i="19"/>
  <c r="I2803" i="19"/>
  <c r="I2975" i="19" s="1"/>
  <c r="K314" i="19"/>
  <c r="L322" i="19"/>
  <c r="F4287" i="19"/>
  <c r="F4288" i="19" s="1"/>
  <c r="F4373" i="19"/>
  <c r="F4374" i="19" s="1"/>
  <c r="I1487" i="19"/>
  <c r="I6051" i="19"/>
  <c r="I6052" i="19" s="1"/>
  <c r="F1490" i="19"/>
  <c r="F1491" i="19" s="1"/>
  <c r="J1448" i="19"/>
  <c r="I1446" i="19"/>
  <c r="I1447" i="19" s="1"/>
  <c r="M1027" i="19"/>
  <c r="M1072" i="19"/>
  <c r="M1073" i="19" s="1"/>
  <c r="I4165" i="19"/>
  <c r="I5240" i="19" s="1"/>
  <c r="I5243" i="19" s="1"/>
  <c r="I3910" i="19"/>
  <c r="M3436" i="19"/>
  <c r="M3565" i="19" s="1"/>
  <c r="K2246" i="19"/>
  <c r="M3564" i="19"/>
  <c r="M4768" i="19" s="1"/>
  <c r="M3394" i="19"/>
  <c r="M3395" i="19" s="1"/>
  <c r="F519" i="19"/>
  <c r="M2625" i="19"/>
  <c r="M6151" i="19"/>
  <c r="M6194" i="19" s="1"/>
  <c r="M6280" i="19" s="1"/>
  <c r="M6018" i="19"/>
  <c r="M6147" i="19" s="1"/>
  <c r="M6190" i="19" s="1"/>
  <c r="M5893" i="19"/>
  <c r="M5721" i="19"/>
  <c r="M5764" i="19" s="1"/>
  <c r="I2754" i="19"/>
  <c r="I2840" i="19" s="1"/>
  <c r="I2711" i="19"/>
  <c r="M2581" i="19"/>
  <c r="M2882" i="19" s="1"/>
  <c r="M3054" i="19" s="1"/>
  <c r="M3183" i="19" s="1"/>
  <c r="M3656" i="19" s="1"/>
  <c r="M5892" i="19"/>
  <c r="M5720" i="19"/>
  <c r="M5763" i="19" s="1"/>
  <c r="M6232" i="19"/>
  <c r="M2580" i="19"/>
  <c r="M2881" i="19" s="1"/>
  <c r="M3053" i="19" s="1"/>
  <c r="M3182" i="19" s="1"/>
  <c r="M3655" i="19" s="1"/>
  <c r="M5719" i="19"/>
  <c r="M5977" i="19" s="1"/>
  <c r="M6321" i="19" s="1"/>
  <c r="M5891" i="19"/>
  <c r="I3008" i="19"/>
  <c r="I3266" i="19" s="1"/>
  <c r="I3524" i="19" s="1"/>
  <c r="I2748" i="19"/>
  <c r="I2834" i="19" s="1"/>
  <c r="I2705" i="19"/>
  <c r="M5629" i="19"/>
  <c r="M5887" i="19" s="1"/>
  <c r="I5757" i="19"/>
  <c r="I2445" i="19"/>
  <c r="I2703" i="19" s="1"/>
  <c r="I2789" i="19"/>
  <c r="I2788" i="19"/>
  <c r="I2743" i="19"/>
  <c r="I2829" i="19" s="1"/>
  <c r="I2311" i="19"/>
  <c r="I2440" i="19" s="1"/>
  <c r="I1795" i="19"/>
  <c r="I1967" i="19" s="1"/>
  <c r="I3815" i="19"/>
  <c r="I3987" i="19" s="1"/>
  <c r="I4460" i="19" s="1"/>
  <c r="I4933" i="19" s="1"/>
  <c r="M2568" i="19"/>
  <c r="M2869" i="19" s="1"/>
  <c r="M3041" i="19" s="1"/>
  <c r="M3170" i="19" s="1"/>
  <c r="M3643" i="19" s="1"/>
  <c r="M2608" i="19"/>
  <c r="I3811" i="19"/>
  <c r="I2778" i="19"/>
  <c r="I3807" i="19"/>
  <c r="I3979" i="19" s="1"/>
  <c r="I5614" i="19"/>
  <c r="I5440" i="19"/>
  <c r="I5612" i="19" s="1"/>
  <c r="M2257" i="19"/>
  <c r="I5439" i="19"/>
  <c r="I4965" i="19"/>
  <c r="I5438" i="19" s="1"/>
  <c r="I3803" i="19"/>
  <c r="I4448" i="19" s="1"/>
  <c r="I5608" i="19"/>
  <c r="I4919" i="19"/>
  <c r="I4962" i="19" s="1"/>
  <c r="I4918" i="19"/>
  <c r="I4961" i="19" s="1"/>
  <c r="I5434" i="19" s="1"/>
  <c r="I4917" i="19"/>
  <c r="I4960" i="19" s="1"/>
  <c r="M2509" i="19"/>
  <c r="M2595" i="19" s="1"/>
  <c r="I3798" i="19"/>
  <c r="I3970" i="19" s="1"/>
  <c r="I4443" i="19" s="1"/>
  <c r="I3797" i="19"/>
  <c r="I3969" i="19" s="1"/>
  <c r="I4442" i="19" s="1"/>
  <c r="I4915" i="19" s="1"/>
  <c r="I4958" i="19" s="1"/>
  <c r="I3968" i="19"/>
  <c r="I4441" i="19" s="1"/>
  <c r="I4913" i="19"/>
  <c r="I3794" i="19"/>
  <c r="I3966" i="19" s="1"/>
  <c r="M2502" i="19"/>
  <c r="M2588" i="19" s="1"/>
  <c r="I4953" i="19"/>
  <c r="I5426" i="19" s="1"/>
  <c r="I4909" i="19"/>
  <c r="I4952" i="19" s="1"/>
  <c r="I3790" i="19"/>
  <c r="I3962" i="19" s="1"/>
  <c r="I4435" i="19" s="1"/>
  <c r="M4951" i="19"/>
  <c r="M5424" i="19" s="1"/>
  <c r="M5725" i="19" s="1"/>
  <c r="M5897" i="19" s="1"/>
  <c r="I4434" i="19"/>
  <c r="I4907" i="19" s="1"/>
  <c r="I4906" i="19"/>
  <c r="I4949" i="19" s="1"/>
  <c r="I3228" i="19"/>
  <c r="M3872" i="19"/>
  <c r="M6150" i="19"/>
  <c r="I2323" i="19"/>
  <c r="I2451" i="19"/>
  <c r="I2795" i="19" s="1"/>
  <c r="I3268" i="19" s="1"/>
  <c r="I3526" i="19" s="1"/>
  <c r="M6192" i="19"/>
  <c r="M2579" i="19"/>
  <c r="M2880" i="19" s="1"/>
  <c r="M3052" i="19" s="1"/>
  <c r="I2321" i="19"/>
  <c r="M5847" i="19"/>
  <c r="M6019" i="19" s="1"/>
  <c r="M2449" i="19"/>
  <c r="M2448" i="19"/>
  <c r="I2319" i="19"/>
  <c r="M5845" i="19"/>
  <c r="M6017" i="19" s="1"/>
  <c r="M6016" i="19"/>
  <c r="M2318" i="19"/>
  <c r="M2575" i="19"/>
  <c r="M2876" i="19" s="1"/>
  <c r="M3048" i="19" s="1"/>
  <c r="I2446" i="19"/>
  <c r="M5843" i="19"/>
  <c r="M6015" i="19" s="1"/>
  <c r="I2444" i="19"/>
  <c r="I2702" i="19" s="1"/>
  <c r="I2873" i="19"/>
  <c r="I3043" i="19"/>
  <c r="I3129" i="19" s="1"/>
  <c r="I2998" i="19"/>
  <c r="I3041" i="19" s="1"/>
  <c r="I2309" i="19"/>
  <c r="I2996" i="19"/>
  <c r="I3039" i="19" s="1"/>
  <c r="M3168" i="19"/>
  <c r="M3641" i="19" s="1"/>
  <c r="I2737" i="19"/>
  <c r="I2823" i="19" s="1"/>
  <c r="I3253" i="19" s="1"/>
  <c r="I3511" i="19" s="1"/>
  <c r="I2865" i="19"/>
  <c r="I2994" i="19" s="1"/>
  <c r="I3037" i="19" s="1"/>
  <c r="I2434" i="19"/>
  <c r="I2735" i="19" s="1"/>
  <c r="I2863" i="19"/>
  <c r="I2992" i="19" s="1"/>
  <c r="I3250" i="19" s="1"/>
  <c r="I3508" i="19" s="1"/>
  <c r="I2303" i="19"/>
  <c r="I2431" i="19"/>
  <c r="I1742" i="19"/>
  <c r="I2301" i="19" s="1"/>
  <c r="I1741" i="19"/>
  <c r="M3159" i="19"/>
  <c r="M3632" i="19" s="1"/>
  <c r="I2428" i="19"/>
  <c r="I2813" i="19"/>
  <c r="I2856" i="19" s="1"/>
  <c r="I2425" i="19"/>
  <c r="I2295" i="19"/>
  <c r="I2424" i="19" s="1"/>
  <c r="M3154" i="19"/>
  <c r="M3627" i="19" s="1"/>
  <c r="I2294" i="19"/>
  <c r="I2423" i="19" s="1"/>
  <c r="I6379" i="19"/>
  <c r="I2723" i="19"/>
  <c r="I2809" i="19" s="1"/>
  <c r="I2292" i="19"/>
  <c r="I2421" i="19" s="1"/>
  <c r="M3152" i="19"/>
  <c r="M3625" i="19" s="1"/>
  <c r="I6161" i="19"/>
  <c r="I6247" i="19" s="1"/>
  <c r="I6376" i="19" s="1"/>
  <c r="I6119" i="19"/>
  <c r="I6162" i="19" s="1"/>
  <c r="I6248" i="19" s="1"/>
  <c r="I2850" i="19"/>
  <c r="I2290" i="19"/>
  <c r="I2419" i="19" s="1"/>
  <c r="I6246" i="19"/>
  <c r="I6375" i="19" s="1"/>
  <c r="I6374" i="19"/>
  <c r="I2418" i="19"/>
  <c r="I6330" i="19"/>
  <c r="I6373" i="19" s="1"/>
  <c r="I2718" i="19"/>
  <c r="I2286" i="19"/>
  <c r="I2415" i="19" s="1"/>
  <c r="I6242" i="19"/>
  <c r="I2844" i="19"/>
  <c r="I2973" i="19" s="1"/>
  <c r="M3144" i="19"/>
  <c r="M3617" i="19" s="1"/>
  <c r="I1723" i="19"/>
  <c r="I1739" i="19" s="1"/>
  <c r="I1724" i="19"/>
  <c r="M2411" i="19"/>
  <c r="M2427" i="19" s="1"/>
  <c r="M2412" i="19"/>
  <c r="M4907" i="19"/>
  <c r="L4909" i="19"/>
  <c r="I3793" i="19" l="1"/>
  <c r="I3965" i="19" s="1"/>
  <c r="I4438" i="19" s="1"/>
  <c r="M3681" i="19"/>
  <c r="I3486" i="19"/>
  <c r="I3658" i="19" s="1"/>
  <c r="I3661" i="19" s="1"/>
  <c r="I3662" i="19" s="1"/>
  <c r="I3663" i="19" s="1"/>
  <c r="I3666" i="19" s="1"/>
  <c r="I3667" i="19" s="1"/>
  <c r="M5027" i="19"/>
  <c r="M5242" i="19" s="1"/>
  <c r="M5328" i="19" s="1"/>
  <c r="M5414" i="19" s="1"/>
  <c r="M5500" i="19" s="1"/>
  <c r="M4769" i="19"/>
  <c r="I4752" i="19"/>
  <c r="I4754" i="19" s="1"/>
  <c r="M2467" i="19"/>
  <c r="M2468" i="19" s="1"/>
  <c r="M2224" i="19"/>
  <c r="M2266" i="19"/>
  <c r="I5152" i="19"/>
  <c r="I3290" i="19"/>
  <c r="I3309" i="19"/>
  <c r="I3310" i="19" s="1"/>
  <c r="I3311" i="19" s="1"/>
  <c r="M2238" i="19"/>
  <c r="M2281" i="19" s="1"/>
  <c r="M2280" i="19"/>
  <c r="M2213" i="19"/>
  <c r="M2471" i="19" s="1"/>
  <c r="I3104" i="19"/>
  <c r="I3620" i="19" s="1"/>
  <c r="I3749" i="19" s="1"/>
  <c r="I3921" i="19" s="1"/>
  <c r="I4007" i="19" s="1"/>
  <c r="L323" i="19"/>
  <c r="K315" i="19"/>
  <c r="K316" i="19" s="1"/>
  <c r="I1488" i="19"/>
  <c r="I6053" i="19"/>
  <c r="F4375" i="19"/>
  <c r="F4376" i="19" s="1"/>
  <c r="F4289" i="19"/>
  <c r="F4290" i="19" s="1"/>
  <c r="F1492" i="19"/>
  <c r="J1449" i="19"/>
  <c r="J1450" i="19" s="1"/>
  <c r="I1448" i="19"/>
  <c r="M3437" i="19"/>
  <c r="M3438" i="19" s="1"/>
  <c r="M38" i="19"/>
  <c r="M1029" i="19"/>
  <c r="M1030" i="19" s="1"/>
  <c r="K2247" i="19"/>
  <c r="I5756" i="19"/>
  <c r="I5326" i="19"/>
  <c r="M5026" i="19"/>
  <c r="M3566" i="19"/>
  <c r="M5936" i="19"/>
  <c r="I3051" i="19"/>
  <c r="I3137" i="19" s="1"/>
  <c r="M5935" i="19"/>
  <c r="M5979" i="19"/>
  <c r="M6323" i="19" s="1"/>
  <c r="M5978" i="19"/>
  <c r="M6322" i="19" s="1"/>
  <c r="M2624" i="19"/>
  <c r="I2796" i="19"/>
  <c r="M2623" i="19"/>
  <c r="I3827" i="19"/>
  <c r="M5762" i="19"/>
  <c r="M2622" i="19"/>
  <c r="M5890" i="19"/>
  <c r="M5933" i="19" s="1"/>
  <c r="M2578" i="19"/>
  <c r="M2879" i="19" s="1"/>
  <c r="M3051" i="19" s="1"/>
  <c r="M3180" i="19" s="1"/>
  <c r="M3653" i="19" s="1"/>
  <c r="M2621" i="19"/>
  <c r="I3825" i="19"/>
  <c r="I3997" i="19" s="1"/>
  <c r="I4470" i="19" s="1"/>
  <c r="I2792" i="19"/>
  <c r="M2577" i="19"/>
  <c r="M2878" i="19" s="1"/>
  <c r="M3050" i="19" s="1"/>
  <c r="M3179" i="19" s="1"/>
  <c r="M3652" i="19" s="1"/>
  <c r="M5886" i="19"/>
  <c r="M2618" i="19"/>
  <c r="I5886" i="19"/>
  <c r="I5929" i="19" s="1"/>
  <c r="I2746" i="19"/>
  <c r="I2832" i="19" s="1"/>
  <c r="I2872" i="19"/>
  <c r="I2784" i="19"/>
  <c r="I2698" i="19"/>
  <c r="I4976" i="19"/>
  <c r="I2438" i="19"/>
  <c r="I2696" i="19" s="1"/>
  <c r="I2782" i="19"/>
  <c r="I3254" i="19"/>
  <c r="I3512" i="19" s="1"/>
  <c r="I3812" i="19"/>
  <c r="I3984" i="19" s="1"/>
  <c r="I4457" i="19" s="1"/>
  <c r="I3983" i="19"/>
  <c r="I4456" i="19" s="1"/>
  <c r="I2692" i="19"/>
  <c r="I3809" i="19"/>
  <c r="I4452" i="19"/>
  <c r="I4925" i="19" s="1"/>
  <c r="I4968" i="19" s="1"/>
  <c r="I5743" i="19"/>
  <c r="I5741" i="19"/>
  <c r="I5870" i="19" s="1"/>
  <c r="I5913" i="19" s="1"/>
  <c r="I5611" i="19"/>
  <c r="M2515" i="19"/>
  <c r="M2601" i="19" s="1"/>
  <c r="I5610" i="19"/>
  <c r="I5739" i="19" s="1"/>
  <c r="I4921" i="19"/>
  <c r="I4964" i="19" s="1"/>
  <c r="I5737" i="19"/>
  <c r="I5866" i="19" s="1"/>
  <c r="I5435" i="19"/>
  <c r="I5606" i="19"/>
  <c r="I5735" i="19" s="1"/>
  <c r="I5433" i="19"/>
  <c r="I4916" i="19"/>
  <c r="I4959" i="19" s="1"/>
  <c r="I5431" i="19"/>
  <c r="I5603" i="19" s="1"/>
  <c r="I4914" i="19"/>
  <c r="I4956" i="19"/>
  <c r="I5429" i="19" s="1"/>
  <c r="I4439" i="19"/>
  <c r="I4912" i="19" s="1"/>
  <c r="I4955" i="19" s="1"/>
  <c r="I5428" i="19" s="1"/>
  <c r="I5598" i="19"/>
  <c r="I5727" i="19" s="1"/>
  <c r="I5425" i="19"/>
  <c r="I5597" i="19" s="1"/>
  <c r="I4908" i="19"/>
  <c r="I4951" i="19" s="1"/>
  <c r="M4950" i="19"/>
  <c r="M5423" i="19" s="1"/>
  <c r="M5724" i="19" s="1"/>
  <c r="M5896" i="19" s="1"/>
  <c r="I4950" i="19"/>
  <c r="I5422" i="19"/>
  <c r="M6366" i="19"/>
  <c r="M6409" i="19" s="1"/>
  <c r="I2883" i="19"/>
  <c r="I2452" i="19"/>
  <c r="I2753" i="19" s="1"/>
  <c r="M6193" i="19"/>
  <c r="M3871" i="19"/>
  <c r="M3957" i="19" s="1"/>
  <c r="M3958" i="19" s="1"/>
  <c r="M6278" i="19"/>
  <c r="M6364" i="19" s="1"/>
  <c r="M6407" i="19" s="1"/>
  <c r="M3870" i="19"/>
  <c r="I2752" i="19"/>
  <c r="M3181" i="19"/>
  <c r="M3654" i="19" s="1"/>
  <c r="M6148" i="19"/>
  <c r="M6191" i="19" s="1"/>
  <c r="I2450" i="19"/>
  <c r="I2794" i="19" s="1"/>
  <c r="I3267" i="19" s="1"/>
  <c r="I3525" i="19" s="1"/>
  <c r="M6276" i="19"/>
  <c r="M6362" i="19" s="1"/>
  <c r="M6146" i="19"/>
  <c r="M6189" i="19" s="1"/>
  <c r="I2448" i="19"/>
  <c r="I2706" i="19" s="1"/>
  <c r="I2877" i="19"/>
  <c r="M2447" i="19"/>
  <c r="M2576" i="19" s="1"/>
  <c r="M6144" i="19"/>
  <c r="M6145" i="19"/>
  <c r="M6188" i="19" s="1"/>
  <c r="M6274" i="19" s="1"/>
  <c r="I2747" i="19"/>
  <c r="M3177" i="19"/>
  <c r="M3650" i="19" s="1"/>
  <c r="I2745" i="19"/>
  <c r="I3002" i="19"/>
  <c r="I3045" i="19" s="1"/>
  <c r="I3645" i="19"/>
  <c r="I2741" i="19"/>
  <c r="I2827" i="19" s="1"/>
  <c r="I3127" i="19"/>
  <c r="I3643" i="19" s="1"/>
  <c r="I3125" i="19"/>
  <c r="I3641" i="19" s="1"/>
  <c r="I3770" i="19" s="1"/>
  <c r="I2866" i="19"/>
  <c r="I2995" i="19" s="1"/>
  <c r="I3038" i="19" s="1"/>
  <c r="I3123" i="19"/>
  <c r="I3035" i="19"/>
  <c r="I3121" i="19" s="1"/>
  <c r="I2821" i="19"/>
  <c r="I2432" i="19"/>
  <c r="I2732" i="19"/>
  <c r="I2818" i="19" s="1"/>
  <c r="I2430" i="19"/>
  <c r="I2300" i="19"/>
  <c r="I2429" i="19" s="1"/>
  <c r="I2729" i="19"/>
  <c r="I2815" i="19" s="1"/>
  <c r="I2985" i="19"/>
  <c r="I2726" i="19"/>
  <c r="I2725" i="19"/>
  <c r="I2724" i="19"/>
  <c r="I2810" i="19" s="1"/>
  <c r="I2852" i="19"/>
  <c r="I2981" i="19" s="1"/>
  <c r="I2722" i="19"/>
  <c r="I6377" i="19"/>
  <c r="I2979" i="19"/>
  <c r="I2720" i="19"/>
  <c r="I2719" i="19"/>
  <c r="I2805" i="19" s="1"/>
  <c r="I2804" i="19"/>
  <c r="I2716" i="19"/>
  <c r="I6328" i="19"/>
  <c r="I6371" i="19" s="1"/>
  <c r="I3016" i="19"/>
  <c r="I3102" i="19" s="1"/>
  <c r="I3618" i="19" s="1"/>
  <c r="I3747" i="19" s="1"/>
  <c r="M2540" i="19"/>
  <c r="M2541" i="19"/>
  <c r="I2282" i="19"/>
  <c r="I2298" i="19" s="1"/>
  <c r="I2283" i="19"/>
  <c r="M4906" i="19"/>
  <c r="L4908" i="19"/>
  <c r="I3787" i="19" l="1"/>
  <c r="I3959" i="19" s="1"/>
  <c r="I4432" i="19" s="1"/>
  <c r="I3668" i="19"/>
  <c r="I3670" i="19" s="1"/>
  <c r="I3671" i="19" s="1"/>
  <c r="I3672" i="19" s="1"/>
  <c r="I3673" i="19" s="1"/>
  <c r="I3674" i="19" s="1"/>
  <c r="I3675" i="19" s="1"/>
  <c r="I3676" i="19" s="1"/>
  <c r="I3677" i="19" s="1"/>
  <c r="I3678" i="19" s="1"/>
  <c r="I3679" i="19" s="1"/>
  <c r="I3680" i="19" s="1"/>
  <c r="I3681" i="19" s="1"/>
  <c r="I3682" i="19" s="1"/>
  <c r="I3683" i="19" s="1"/>
  <c r="I3684" i="19" s="1"/>
  <c r="I3685" i="19" s="1"/>
  <c r="I3686" i="19" s="1"/>
  <c r="I3687" i="19" s="1"/>
  <c r="I3688" i="19" s="1"/>
  <c r="I3689" i="19" s="1"/>
  <c r="I3690" i="19" s="1"/>
  <c r="I3691" i="19" s="1"/>
  <c r="I3692" i="19" s="1"/>
  <c r="I3693" i="19" s="1"/>
  <c r="I3694" i="19" s="1"/>
  <c r="I3695" i="19" s="1"/>
  <c r="I3696" i="19" s="1"/>
  <c r="I3697" i="19" s="1"/>
  <c r="I3698" i="19" s="1"/>
  <c r="I3699" i="19" s="1"/>
  <c r="I3700" i="19" s="1"/>
  <c r="M3682" i="19"/>
  <c r="M3683" i="19"/>
  <c r="M5457" i="19"/>
  <c r="M3567" i="19"/>
  <c r="M4771" i="19" s="1"/>
  <c r="M4770" i="19"/>
  <c r="I4755" i="19"/>
  <c r="M2469" i="19"/>
  <c r="M2470" i="19" s="1"/>
  <c r="M2225" i="19"/>
  <c r="M2268" i="19" s="1"/>
  <c r="M2267" i="19"/>
  <c r="I5153" i="19"/>
  <c r="I3312" i="19"/>
  <c r="I3313" i="19" s="1"/>
  <c r="M2214" i="19"/>
  <c r="K317" i="19"/>
  <c r="L324" i="19"/>
  <c r="L325" i="19" s="1"/>
  <c r="M5241" i="19"/>
  <c r="M5327" i="19" s="1"/>
  <c r="M5028" i="19"/>
  <c r="M5029" i="19" s="1"/>
  <c r="I5412" i="19"/>
  <c r="I5673" i="19" s="1"/>
  <c r="I5329" i="19"/>
  <c r="I1489" i="19"/>
  <c r="I6054" i="19"/>
  <c r="I6055" i="19" s="1"/>
  <c r="F4377" i="19"/>
  <c r="F4291" i="19"/>
  <c r="F1493" i="19"/>
  <c r="J1451" i="19"/>
  <c r="I1449" i="19"/>
  <c r="I1450" i="19" s="1"/>
  <c r="K2248" i="19"/>
  <c r="K2249" i="19" s="1"/>
  <c r="K2250" i="19" s="1"/>
  <c r="K2251" i="19" s="1"/>
  <c r="M40" i="19"/>
  <c r="M41" i="19" s="1"/>
  <c r="M5715" i="19"/>
  <c r="M5758" i="19" s="1"/>
  <c r="M5930" i="19" s="1"/>
  <c r="I3653" i="19"/>
  <c r="I3782" i="19" s="1"/>
  <c r="M6236" i="19"/>
  <c r="M6237" i="19"/>
  <c r="I2710" i="19"/>
  <c r="I3265" i="19"/>
  <c r="I3523" i="19" s="1"/>
  <c r="M2620" i="19"/>
  <c r="M5934" i="19"/>
  <c r="M6235" i="19" s="1"/>
  <c r="I3999" i="19"/>
  <c r="I4472" i="19" s="1"/>
  <c r="I3826" i="19"/>
  <c r="I3998" i="19" s="1"/>
  <c r="I4471" i="19" s="1"/>
  <c r="M6277" i="19"/>
  <c r="M6363" i="19" s="1"/>
  <c r="M6406" i="19" s="1"/>
  <c r="M6234" i="19"/>
  <c r="I4943" i="19"/>
  <c r="I4986" i="19" s="1"/>
  <c r="M2877" i="19"/>
  <c r="M3049" i="19" s="1"/>
  <c r="M3178" i="19" s="1"/>
  <c r="M3651" i="19" s="1"/>
  <c r="M3866" i="19" s="1"/>
  <c r="M2619" i="19"/>
  <c r="I2875" i="19"/>
  <c r="I3004" i="19" s="1"/>
  <c r="I3262" i="19" s="1"/>
  <c r="I3520" i="19" s="1"/>
  <c r="I3260" i="19"/>
  <c r="I3518" i="19" s="1"/>
  <c r="I3001" i="19"/>
  <c r="I5449" i="19"/>
  <c r="I5922" i="19" s="1"/>
  <c r="I3255" i="19"/>
  <c r="I3513" i="19" s="1"/>
  <c r="I2739" i="19"/>
  <c r="I2825" i="19" s="1"/>
  <c r="I3813" i="19"/>
  <c r="I3985" i="19" s="1"/>
  <c r="I4458" i="19" s="1"/>
  <c r="I4931" i="19" s="1"/>
  <c r="I4974" i="19" s="1"/>
  <c r="I4715" i="19"/>
  <c r="I4929" i="19"/>
  <c r="I4972" i="19" s="1"/>
  <c r="I3981" i="19"/>
  <c r="I4454" i="19" s="1"/>
  <c r="I5441" i="19"/>
  <c r="I5613" i="19" s="1"/>
  <c r="I5742" i="19" s="1"/>
  <c r="I5871" i="19" s="1"/>
  <c r="I5914" i="19" s="1"/>
  <c r="I5872" i="19"/>
  <c r="I5915" i="19" s="1"/>
  <c r="I5740" i="19"/>
  <c r="I5868" i="19"/>
  <c r="I5911" i="19" s="1"/>
  <c r="I5437" i="19"/>
  <c r="I5909" i="19"/>
  <c r="I5607" i="19"/>
  <c r="I5864" i="19"/>
  <c r="I5907" i="19" s="1"/>
  <c r="I5605" i="19"/>
  <c r="I5432" i="19"/>
  <c r="I5604" i="19" s="1"/>
  <c r="I5732" i="19"/>
  <c r="I5861" i="19" s="1"/>
  <c r="I5904" i="19" s="1"/>
  <c r="I4957" i="19"/>
  <c r="I5601" i="19"/>
  <c r="I5730" i="19" s="1"/>
  <c r="I5859" i="19" s="1"/>
  <c r="I5600" i="19"/>
  <c r="I5729" i="19" s="1"/>
  <c r="I4911" i="19"/>
  <c r="I4954" i="19" s="1"/>
  <c r="I5856" i="19"/>
  <c r="I5899" i="19" s="1"/>
  <c r="I5726" i="19"/>
  <c r="I5424" i="19"/>
  <c r="I5596" i="19" s="1"/>
  <c r="I5423" i="19"/>
  <c r="M4949" i="19"/>
  <c r="M5422" i="19" s="1"/>
  <c r="M5723" i="19" s="1"/>
  <c r="M5895" i="19" s="1"/>
  <c r="I5594" i="19"/>
  <c r="I3012" i="19"/>
  <c r="I3270" i="19" s="1"/>
  <c r="I3528" i="19" s="1"/>
  <c r="I2839" i="19"/>
  <c r="I2882" i="19" s="1"/>
  <c r="M6279" i="19"/>
  <c r="I2838" i="19"/>
  <c r="M6405" i="19"/>
  <c r="M3869" i="19"/>
  <c r="I2751" i="19"/>
  <c r="I2837" i="19" s="1"/>
  <c r="M3868" i="19"/>
  <c r="I3006" i="19"/>
  <c r="I2749" i="19"/>
  <c r="M6275" i="19"/>
  <c r="M6361" i="19" s="1"/>
  <c r="M3867" i="19"/>
  <c r="M6187" i="19"/>
  <c r="M6360" i="19"/>
  <c r="M6403" i="19" s="1"/>
  <c r="I2833" i="19"/>
  <c r="I2876" i="19" s="1"/>
  <c r="M3865" i="19"/>
  <c r="I2831" i="19"/>
  <c r="I3131" i="19"/>
  <c r="I2870" i="19"/>
  <c r="I3774" i="19"/>
  <c r="I3946" i="19" s="1"/>
  <c r="I3772" i="19"/>
  <c r="I3944" i="19" s="1"/>
  <c r="I3942" i="19"/>
  <c r="I4028" i="19" s="1"/>
  <c r="I3124" i="19"/>
  <c r="I3639" i="19"/>
  <c r="I2864" i="19"/>
  <c r="I3637" i="19"/>
  <c r="I2733" i="19"/>
  <c r="I2819" i="19" s="1"/>
  <c r="I2861" i="19"/>
  <c r="I2731" i="19"/>
  <c r="I2817" i="19" s="1"/>
  <c r="I2730" i="19"/>
  <c r="I2816" i="19" s="1"/>
  <c r="I2858" i="19"/>
  <c r="I2987" i="19" s="1"/>
  <c r="I3028" i="19"/>
  <c r="I2812" i="19"/>
  <c r="I2855" i="19" s="1"/>
  <c r="I2811" i="19"/>
  <c r="I2853" i="19"/>
  <c r="I3024" i="19"/>
  <c r="I3110" i="19" s="1"/>
  <c r="I2808" i="19"/>
  <c r="I3022" i="19"/>
  <c r="I2806" i="19"/>
  <c r="I2848" i="19"/>
  <c r="I2977" i="19" s="1"/>
  <c r="I2847" i="19"/>
  <c r="I2802" i="19"/>
  <c r="I3919" i="19"/>
  <c r="I4005" i="19" s="1"/>
  <c r="I2411" i="19"/>
  <c r="I2427" i="19" s="1"/>
  <c r="I2412" i="19"/>
  <c r="M2556" i="19"/>
  <c r="M3400" i="19"/>
  <c r="M4905" i="19"/>
  <c r="L4907" i="19"/>
  <c r="M194" i="19"/>
  <c r="M193" i="19"/>
  <c r="M189" i="19"/>
  <c r="I4271" i="19"/>
  <c r="I2938" i="19" s="1"/>
  <c r="I530" i="19" s="1"/>
  <c r="M529" i="19"/>
  <c r="M185" i="19" s="1"/>
  <c r="M184" i="19"/>
  <c r="M523" i="19"/>
  <c r="M179" i="19" s="1"/>
  <c r="M3684" i="19" l="1"/>
  <c r="I4756" i="19"/>
  <c r="M2215" i="19"/>
  <c r="M2473" i="19" s="1"/>
  <c r="M2472" i="19"/>
  <c r="I5154" i="19"/>
  <c r="I5155" i="19" s="1"/>
  <c r="K318" i="19"/>
  <c r="L326" i="19"/>
  <c r="L327" i="19" s="1"/>
  <c r="L284" i="19" s="1"/>
  <c r="L241" i="19" s="1"/>
  <c r="I5885" i="19"/>
  <c r="I5498" i="19"/>
  <c r="I6315" i="19" s="1"/>
  <c r="I6318" i="19" s="1"/>
  <c r="I5671" i="19"/>
  <c r="I5672" i="19"/>
  <c r="I5415" i="19"/>
  <c r="M5413" i="19"/>
  <c r="M5415" i="19" s="1"/>
  <c r="M5416" i="19" s="1"/>
  <c r="M5329" i="19"/>
  <c r="M5330" i="19" s="1"/>
  <c r="M5243" i="19"/>
  <c r="M5244" i="19" s="1"/>
  <c r="I1490" i="19"/>
  <c r="I1491" i="19" s="1"/>
  <c r="I6056" i="19"/>
  <c r="F4378" i="19"/>
  <c r="F4379" i="19" s="1"/>
  <c r="F4292" i="19"/>
  <c r="F4293" i="19" s="1"/>
  <c r="F1494" i="19"/>
  <c r="J1452" i="19"/>
  <c r="J1453" i="19" s="1"/>
  <c r="I1451" i="19"/>
  <c r="I186" i="19"/>
  <c r="I1433" i="19"/>
  <c r="I1476" i="19" s="1"/>
  <c r="M5973" i="19"/>
  <c r="M6317" i="19" s="1"/>
  <c r="K2252" i="19"/>
  <c r="I3954" i="19"/>
  <c r="I4040" i="19" s="1"/>
  <c r="I3829" i="19"/>
  <c r="I4001" i="19" s="1"/>
  <c r="I4474" i="19" s="1"/>
  <c r="I4945" i="19"/>
  <c r="I4988" i="19" s="1"/>
  <c r="I5461" i="19" s="1"/>
  <c r="I4944" i="19"/>
  <c r="I5459" i="19"/>
  <c r="I5932" i="19" s="1"/>
  <c r="I6233" i="19" s="1"/>
  <c r="I3824" i="19"/>
  <c r="I3996" i="19" s="1"/>
  <c r="I3049" i="19"/>
  <c r="I3135" i="19" s="1"/>
  <c r="I3651" i="19" s="1"/>
  <c r="I3780" i="19" s="1"/>
  <c r="I3264" i="19"/>
  <c r="I3522" i="19" s="1"/>
  <c r="M6273" i="19"/>
  <c r="M6359" i="19" s="1"/>
  <c r="M6402" i="19" s="1"/>
  <c r="I3821" i="19"/>
  <c r="I3819" i="19"/>
  <c r="I3991" i="19" s="1"/>
  <c r="I4464" i="19" s="1"/>
  <c r="I3044" i="19"/>
  <c r="I3130" i="19" s="1"/>
  <c r="I3259" i="19"/>
  <c r="I3517" i="19" s="1"/>
  <c r="I5621" i="19"/>
  <c r="I2868" i="19"/>
  <c r="I2997" i="19" s="1"/>
  <c r="I3040" i="19" s="1"/>
  <c r="I3814" i="19"/>
  <c r="I3986" i="19" s="1"/>
  <c r="I5447" i="19"/>
  <c r="I5920" i="19" s="1"/>
  <c r="I4930" i="19"/>
  <c r="I4973" i="19" s="1"/>
  <c r="I5445" i="19"/>
  <c r="I4927" i="19"/>
  <c r="I4970" i="19" s="1"/>
  <c r="I5869" i="19"/>
  <c r="I5912" i="19" s="1"/>
  <c r="I5609" i="19"/>
  <c r="I5736" i="19"/>
  <c r="I5865" i="19" s="1"/>
  <c r="I5734" i="19"/>
  <c r="I5733" i="19"/>
  <c r="I5862" i="19" s="1"/>
  <c r="I5905" i="19" s="1"/>
  <c r="I5430" i="19"/>
  <c r="I5902" i="19"/>
  <c r="I5858" i="19"/>
  <c r="I5901" i="19" s="1"/>
  <c r="I5427" i="19"/>
  <c r="I5599" i="19" s="1"/>
  <c r="I5855" i="19"/>
  <c r="I5898" i="19" s="1"/>
  <c r="I5725" i="19"/>
  <c r="I5595" i="19"/>
  <c r="I5723" i="19"/>
  <c r="I4905" i="19"/>
  <c r="I4948" i="19" s="1"/>
  <c r="L4906" i="19"/>
  <c r="M4948" i="19"/>
  <c r="M5421" i="19" s="1"/>
  <c r="M5722" i="19" s="1"/>
  <c r="M5894" i="19" s="1"/>
  <c r="I3055" i="19"/>
  <c r="I3141" i="19" s="1"/>
  <c r="M6365" i="19"/>
  <c r="M6408" i="19" s="1"/>
  <c r="I3011" i="19"/>
  <c r="I3269" i="19" s="1"/>
  <c r="I3527" i="19" s="1"/>
  <c r="I2881" i="19"/>
  <c r="I2880" i="19"/>
  <c r="I3009" i="19" s="1"/>
  <c r="I3052" i="19" s="1"/>
  <c r="M6404" i="19"/>
  <c r="I2835" i="19"/>
  <c r="I2878" i="19" s="1"/>
  <c r="I3005" i="19"/>
  <c r="I3048" i="19" s="1"/>
  <c r="I3047" i="19"/>
  <c r="I2874" i="19"/>
  <c r="I3647" i="19"/>
  <c r="I4032" i="19"/>
  <c r="I2999" i="19"/>
  <c r="I3257" i="19" s="1"/>
  <c r="I3515" i="19" s="1"/>
  <c r="I4030" i="19"/>
  <c r="I3640" i="19"/>
  <c r="I3768" i="19"/>
  <c r="I3940" i="19" s="1"/>
  <c r="I2993" i="19"/>
  <c r="I3251" i="19" s="1"/>
  <c r="I3509" i="19" s="1"/>
  <c r="I3766" i="19"/>
  <c r="I2862" i="19"/>
  <c r="I2990" i="19"/>
  <c r="I3033" i="19" s="1"/>
  <c r="I2860" i="19"/>
  <c r="I2989" i="19" s="1"/>
  <c r="I3032" i="19" s="1"/>
  <c r="I2859" i="19"/>
  <c r="I3030" i="19"/>
  <c r="I3116" i="19" s="1"/>
  <c r="I3114" i="19"/>
  <c r="I3630" i="19" s="1"/>
  <c r="I2984" i="19"/>
  <c r="I3027" i="19" s="1"/>
  <c r="I2854" i="19"/>
  <c r="I2983" i="19" s="1"/>
  <c r="I2982" i="19"/>
  <c r="I3626" i="19"/>
  <c r="I3755" i="19" s="1"/>
  <c r="I2851" i="19"/>
  <c r="I2849" i="19"/>
  <c r="I3108" i="19"/>
  <c r="I3020" i="19"/>
  <c r="I3106" i="19" s="1"/>
  <c r="I2976" i="19"/>
  <c r="I3019" i="19" s="1"/>
  <c r="I3105" i="19" s="1"/>
  <c r="I2845" i="19"/>
  <c r="I2712" i="19"/>
  <c r="I2713" i="19"/>
  <c r="M3685" i="19" l="1"/>
  <c r="M3686" i="19" s="1"/>
  <c r="I4757" i="19"/>
  <c r="M2474" i="19"/>
  <c r="M2475" i="19" s="1"/>
  <c r="I5156" i="19"/>
  <c r="K319" i="19"/>
  <c r="K320" i="19" s="1"/>
  <c r="L328" i="19"/>
  <c r="L285" i="19" s="1"/>
  <c r="L242" i="19" s="1"/>
  <c r="M5499" i="19"/>
  <c r="M5714" i="19" s="1"/>
  <c r="I5501" i="19"/>
  <c r="I5674" i="19"/>
  <c r="M5673" i="19"/>
  <c r="M5672" i="19"/>
  <c r="M5456" i="19"/>
  <c r="I1492" i="19"/>
  <c r="I6057" i="19"/>
  <c r="I6058" i="19" s="1"/>
  <c r="F4380" i="19"/>
  <c r="F4294" i="19"/>
  <c r="F1495" i="19"/>
  <c r="J1454" i="19"/>
  <c r="I1452" i="19"/>
  <c r="I1453" i="19" s="1"/>
  <c r="M6231" i="19"/>
  <c r="K2253" i="19"/>
  <c r="I4947" i="19"/>
  <c r="I4990" i="19" s="1"/>
  <c r="I3828" i="19"/>
  <c r="I4000" i="19" s="1"/>
  <c r="I4473" i="19" s="1"/>
  <c r="I5633" i="19"/>
  <c r="I5934" i="19"/>
  <c r="I6235" i="19" s="1"/>
  <c r="I4987" i="19"/>
  <c r="I5460" i="19" s="1"/>
  <c r="I5933" i="19" s="1"/>
  <c r="I6234" i="19" s="1"/>
  <c r="I5631" i="19"/>
  <c r="I4469" i="19"/>
  <c r="I3823" i="19"/>
  <c r="I3993" i="19"/>
  <c r="I4466" i="19" s="1"/>
  <c r="I4937" i="19"/>
  <c r="I3646" i="19"/>
  <c r="I3818" i="19"/>
  <c r="I3990" i="19" s="1"/>
  <c r="I4463" i="19" s="1"/>
  <c r="I3816" i="19"/>
  <c r="I3988" i="19" s="1"/>
  <c r="I4461" i="19" s="1"/>
  <c r="I5619" i="19"/>
  <c r="I4459" i="19"/>
  <c r="I5446" i="19"/>
  <c r="I5618" i="19" s="1"/>
  <c r="I5919" i="19" s="1"/>
  <c r="I5617" i="19"/>
  <c r="I5746" i="19" s="1"/>
  <c r="I3810" i="19"/>
  <c r="I3982" i="19" s="1"/>
  <c r="I4455" i="19" s="1"/>
  <c r="I5443" i="19"/>
  <c r="I5738" i="19"/>
  <c r="I5908" i="19"/>
  <c r="I5863" i="19"/>
  <c r="I5906" i="19" s="1"/>
  <c r="I5602" i="19"/>
  <c r="I5728" i="19"/>
  <c r="I5857" i="19" s="1"/>
  <c r="I5900" i="19" s="1"/>
  <c r="I5854" i="19"/>
  <c r="I5897" i="19" s="1"/>
  <c r="I5724" i="19"/>
  <c r="I5853" i="19" s="1"/>
  <c r="I5896" i="19" s="1"/>
  <c r="I5852" i="19"/>
  <c r="I5895" i="19" s="1"/>
  <c r="I5593" i="19"/>
  <c r="I5421" i="19"/>
  <c r="I3657" i="19"/>
  <c r="I3054" i="19"/>
  <c r="I3140" i="19" s="1"/>
  <c r="I3010" i="19"/>
  <c r="I3053" i="19" s="1"/>
  <c r="I3138" i="19"/>
  <c r="I3654" i="19" s="1"/>
  <c r="I3007" i="19"/>
  <c r="I3952" i="19"/>
  <c r="I4038" i="19" s="1"/>
  <c r="I3134" i="19"/>
  <c r="I3650" i="19" s="1"/>
  <c r="I3133" i="19"/>
  <c r="I3649" i="19" s="1"/>
  <c r="I3003" i="19"/>
  <c r="I3261" i="19" s="1"/>
  <c r="I3519" i="19" s="1"/>
  <c r="I3776" i="19"/>
  <c r="I3042" i="19"/>
  <c r="I3126" i="19"/>
  <c r="I3642" i="19" s="1"/>
  <c r="I3771" i="19" s="1"/>
  <c r="I3769" i="19"/>
  <c r="I4026" i="19"/>
  <c r="I3036" i="19"/>
  <c r="I3122" i="19" s="1"/>
  <c r="I3938" i="19"/>
  <c r="I4024" i="19" s="1"/>
  <c r="I2991" i="19"/>
  <c r="I3034" i="19" s="1"/>
  <c r="I3120" i="19" s="1"/>
  <c r="I3119" i="19"/>
  <c r="I3118" i="19"/>
  <c r="I2988" i="19"/>
  <c r="I3031" i="19" s="1"/>
  <c r="I3632" i="19"/>
  <c r="I3761" i="19" s="1"/>
  <c r="I3759" i="19"/>
  <c r="I3931" i="19" s="1"/>
  <c r="I3113" i="19"/>
  <c r="I3025" i="19"/>
  <c r="I3111" i="19" s="1"/>
  <c r="I3627" i="19" s="1"/>
  <c r="I3026" i="19"/>
  <c r="I3927" i="19"/>
  <c r="I4013" i="19" s="1"/>
  <c r="I2980" i="19"/>
  <c r="I2978" i="19"/>
  <c r="I3021" i="19" s="1"/>
  <c r="I3107" i="19" s="1"/>
  <c r="I3624" i="19"/>
  <c r="I3622" i="19"/>
  <c r="I3751" i="19" s="1"/>
  <c r="I3621" i="19"/>
  <c r="I3750" i="19" s="1"/>
  <c r="I2974" i="19"/>
  <c r="I3017" i="19" s="1"/>
  <c r="I2728" i="19"/>
  <c r="I2799" i="19" s="1"/>
  <c r="M3687" i="19" l="1"/>
  <c r="I4758" i="19"/>
  <c r="I4759" i="19" s="1"/>
  <c r="M2476" i="19"/>
  <c r="M2518" i="19"/>
  <c r="M2604" i="19"/>
  <c r="I5157" i="19"/>
  <c r="I5158" i="19" s="1"/>
  <c r="L329" i="19"/>
  <c r="L286" i="19" s="1"/>
  <c r="K321" i="19"/>
  <c r="K322" i="19" s="1"/>
  <c r="M5501" i="19"/>
  <c r="M5502" i="19" s="1"/>
  <c r="M5674" i="19"/>
  <c r="M5675" i="19" s="1"/>
  <c r="M5676" i="19" s="1"/>
  <c r="M5677" i="19" s="1"/>
  <c r="M5972" i="19"/>
  <c r="M6316" i="19" s="1"/>
  <c r="M5716" i="19"/>
  <c r="M5717" i="19" s="1"/>
  <c r="I1493" i="19"/>
  <c r="I6059" i="19"/>
  <c r="F4381" i="19"/>
  <c r="F4382" i="19" s="1"/>
  <c r="F4295" i="19"/>
  <c r="F1496" i="19"/>
  <c r="F1497" i="19" s="1"/>
  <c r="F1498" i="19" s="1"/>
  <c r="J1455" i="19"/>
  <c r="I1454" i="19"/>
  <c r="M5757" i="19"/>
  <c r="M5929" i="19" s="1"/>
  <c r="K2254" i="19"/>
  <c r="I5463" i="19"/>
  <c r="I5635" i="19" s="1"/>
  <c r="I4946" i="19"/>
  <c r="I5632" i="19"/>
  <c r="I4942" i="19"/>
  <c r="I4985" i="19" s="1"/>
  <c r="I3995" i="19"/>
  <c r="I4468" i="19" s="1"/>
  <c r="I4939" i="19"/>
  <c r="I4982" i="19" s="1"/>
  <c r="I3820" i="19"/>
  <c r="I3992" i="19" s="1"/>
  <c r="I4465" i="19" s="1"/>
  <c r="I4980" i="19"/>
  <c r="I5453" i="19" s="1"/>
  <c r="I5926" i="19" s="1"/>
  <c r="I4936" i="19"/>
  <c r="I3775" i="19"/>
  <c r="I3947" i="19" s="1"/>
  <c r="I4033" i="19" s="1"/>
  <c r="I4934" i="19"/>
  <c r="I4932" i="19"/>
  <c r="I4975" i="19" s="1"/>
  <c r="I5875" i="19"/>
  <c r="I5918" i="19" s="1"/>
  <c r="I4928" i="19"/>
  <c r="I4971" i="19" s="1"/>
  <c r="I5615" i="19"/>
  <c r="I5916" i="19" s="1"/>
  <c r="I5867" i="19"/>
  <c r="I5910" i="19" s="1"/>
  <c r="I5731" i="19"/>
  <c r="I5722" i="19"/>
  <c r="I5851" i="19" s="1"/>
  <c r="I5894" i="19" s="1"/>
  <c r="I3786" i="19"/>
  <c r="I3656" i="19"/>
  <c r="I3785" i="19" s="1"/>
  <c r="I3139" i="19"/>
  <c r="I3783" i="19"/>
  <c r="I3955" i="19" s="1"/>
  <c r="I3050" i="19"/>
  <c r="I3136" i="19" s="1"/>
  <c r="I3779" i="19"/>
  <c r="I3778" i="19"/>
  <c r="I3046" i="19"/>
  <c r="I3948" i="19"/>
  <c r="I4034" i="19" s="1"/>
  <c r="I3128" i="19"/>
  <c r="I4029" i="19"/>
  <c r="I3943" i="19"/>
  <c r="I3941" i="19"/>
  <c r="I4027" i="19" s="1"/>
  <c r="I3638" i="19"/>
  <c r="I3636" i="19"/>
  <c r="I3765" i="19" s="1"/>
  <c r="I3635" i="19"/>
  <c r="I3634" i="19"/>
  <c r="I3763" i="19" s="1"/>
  <c r="I3117" i="19"/>
  <c r="I3933" i="19"/>
  <c r="I4019" i="19" s="1"/>
  <c r="I4017" i="19"/>
  <c r="I3629" i="19"/>
  <c r="I3758" i="19" s="1"/>
  <c r="I3112" i="19"/>
  <c r="I3628" i="19" s="1"/>
  <c r="I3756" i="19"/>
  <c r="I3928" i="19" s="1"/>
  <c r="I3023" i="19"/>
  <c r="I3753" i="19"/>
  <c r="I3925" i="19" s="1"/>
  <c r="I3623" i="19"/>
  <c r="I3752" i="19" s="1"/>
  <c r="I3923" i="19"/>
  <c r="I4009" i="19" s="1"/>
  <c r="I3922" i="19"/>
  <c r="I4008" i="19" s="1"/>
  <c r="I3103" i="19"/>
  <c r="I2798" i="19"/>
  <c r="I2814" i="19" s="1"/>
  <c r="M3688" i="19" l="1"/>
  <c r="M3689" i="19" s="1"/>
  <c r="I4760" i="19"/>
  <c r="I4761" i="19" s="1"/>
  <c r="M2479" i="19"/>
  <c r="M2519" i="19"/>
  <c r="M2605" i="19"/>
  <c r="I5159" i="19"/>
  <c r="I5160" i="19" s="1"/>
  <c r="I5161" i="19" s="1"/>
  <c r="I5162" i="19" s="1"/>
  <c r="L330" i="19"/>
  <c r="L331" i="19" s="1"/>
  <c r="L288" i="19" s="1"/>
  <c r="L245" i="19" s="1"/>
  <c r="K323" i="19"/>
  <c r="M6230" i="19"/>
  <c r="M5974" i="19"/>
  <c r="M5975" i="19" s="1"/>
  <c r="I1494" i="19"/>
  <c r="I1495" i="19" s="1"/>
  <c r="I6060" i="19"/>
  <c r="I6061" i="19" s="1"/>
  <c r="F4383" i="19"/>
  <c r="F4296" i="19"/>
  <c r="F1499" i="19"/>
  <c r="J1456" i="19"/>
  <c r="J1457" i="19" s="1"/>
  <c r="I1455" i="19"/>
  <c r="I1456" i="19" s="1"/>
  <c r="K2255" i="19"/>
  <c r="K2256" i="19" s="1"/>
  <c r="M6318" i="19"/>
  <c r="M6319" i="19" s="1"/>
  <c r="I5764" i="19"/>
  <c r="I4989" i="19"/>
  <c r="I5458" i="19"/>
  <c r="I4941" i="19"/>
  <c r="I4984" i="19" s="1"/>
  <c r="I5455" i="19"/>
  <c r="I5928" i="19" s="1"/>
  <c r="I4938" i="19"/>
  <c r="I4981" i="19" s="1"/>
  <c r="I5625" i="19"/>
  <c r="I4979" i="19"/>
  <c r="I5452" i="19" s="1"/>
  <c r="I4977" i="19"/>
  <c r="I5448" i="19"/>
  <c r="I5620" i="19" s="1"/>
  <c r="I5744" i="19"/>
  <c r="I5873" i="19" s="1"/>
  <c r="I5272" i="19"/>
  <c r="I5444" i="19" s="1"/>
  <c r="I5860" i="19"/>
  <c r="I5903" i="19" s="1"/>
  <c r="I3958" i="19"/>
  <c r="I4044" i="19" s="1"/>
  <c r="I3957" i="19"/>
  <c r="I4043" i="19" s="1"/>
  <c r="I3655" i="19"/>
  <c r="I3784" i="19" s="1"/>
  <c r="I4041" i="19"/>
  <c r="I3652" i="19"/>
  <c r="I3781" i="19" s="1"/>
  <c r="I3951" i="19"/>
  <c r="I4037" i="19" s="1"/>
  <c r="I3950" i="19"/>
  <c r="I4036" i="19" s="1"/>
  <c r="I3132" i="19"/>
  <c r="I3644" i="19"/>
  <c r="I3773" i="19" s="1"/>
  <c r="I3945" i="19" s="1"/>
  <c r="I4031" i="19" s="1"/>
  <c r="I3767" i="19"/>
  <c r="I3939" i="19" s="1"/>
  <c r="I3937" i="19"/>
  <c r="I4023" i="19" s="1"/>
  <c r="I3764" i="19"/>
  <c r="I3935" i="19"/>
  <c r="I4021" i="19" s="1"/>
  <c r="I3633" i="19"/>
  <c r="I3930" i="19"/>
  <c r="I4016" i="19" s="1"/>
  <c r="I3757" i="19"/>
  <c r="I4014" i="19"/>
  <c r="I3109" i="19"/>
  <c r="I3625" i="19" s="1"/>
  <c r="I4011" i="19"/>
  <c r="I3924" i="19"/>
  <c r="I4010" i="19" s="1"/>
  <c r="I3619" i="19"/>
  <c r="I2841" i="19"/>
  <c r="I2857" i="19" s="1"/>
  <c r="I2842" i="19"/>
  <c r="M3690" i="19" l="1"/>
  <c r="I4762" i="19"/>
  <c r="M2522" i="19"/>
  <c r="M2480" i="19"/>
  <c r="L287" i="19"/>
  <c r="L244" i="19" s="1"/>
  <c r="L332" i="19"/>
  <c r="L289" i="19" s="1"/>
  <c r="L246" i="19" s="1"/>
  <c r="K324" i="19"/>
  <c r="K325" i="19" s="1"/>
  <c r="I1457" i="19"/>
  <c r="I1458" i="19" s="1"/>
  <c r="I1496" i="19"/>
  <c r="I1497" i="19" s="1"/>
  <c r="I6062" i="19"/>
  <c r="F4384" i="19"/>
  <c r="F4385" i="19" s="1"/>
  <c r="F4297" i="19"/>
  <c r="F4298" i="19" s="1"/>
  <c r="F1500" i="19"/>
  <c r="F1501" i="19" s="1"/>
  <c r="J1458" i="19"/>
  <c r="K2257" i="19"/>
  <c r="K2258" i="19" s="1"/>
  <c r="I5936" i="19"/>
  <c r="I5893" i="19"/>
  <c r="I5462" i="19"/>
  <c r="I5627" i="19"/>
  <c r="I5630" i="19"/>
  <c r="I5759" i="19" s="1"/>
  <c r="I5457" i="19"/>
  <c r="I5454" i="19"/>
  <c r="I5626" i="19" s="1"/>
  <c r="I5927" i="19" s="1"/>
  <c r="I5624" i="19"/>
  <c r="I5925" i="19"/>
  <c r="I5450" i="19"/>
  <c r="I5923" i="19" s="1"/>
  <c r="I5921" i="19"/>
  <c r="I5749" i="19"/>
  <c r="I5878" i="19" s="1"/>
  <c r="I5616" i="19"/>
  <c r="I5745" i="19"/>
  <c r="I5917" i="19" s="1"/>
  <c r="I3956" i="19"/>
  <c r="I4042" i="19" s="1"/>
  <c r="I3953" i="19"/>
  <c r="I4039" i="19" s="1"/>
  <c r="I3648" i="19"/>
  <c r="I4025" i="19"/>
  <c r="I3936" i="19"/>
  <c r="I4022" i="19" s="1"/>
  <c r="I3762" i="19"/>
  <c r="I3929" i="19"/>
  <c r="I4015" i="19" s="1"/>
  <c r="I3754" i="19"/>
  <c r="I3748" i="19"/>
  <c r="I3920" i="19" s="1"/>
  <c r="I2970" i="19"/>
  <c r="I2986" i="19" s="1"/>
  <c r="I2971" i="19"/>
  <c r="M3691" i="19" l="1"/>
  <c r="M3692" i="19" s="1"/>
  <c r="I4763" i="19"/>
  <c r="I4764" i="19" s="1"/>
  <c r="M2481" i="19"/>
  <c r="M2482" i="19" s="1"/>
  <c r="M2523" i="19"/>
  <c r="M2609" i="19"/>
  <c r="L333" i="19"/>
  <c r="K326" i="19"/>
  <c r="F4299" i="19"/>
  <c r="F4300" i="19" s="1"/>
  <c r="F4301" i="19" s="1"/>
  <c r="I1498" i="19"/>
  <c r="I1499" i="19" s="1"/>
  <c r="I6063" i="19"/>
  <c r="F4386" i="19"/>
  <c r="F4387" i="19" s="1"/>
  <c r="F1502" i="19"/>
  <c r="J1459" i="19"/>
  <c r="J1460" i="19" s="1"/>
  <c r="I1459" i="19"/>
  <c r="I1460" i="19" s="1"/>
  <c r="K2259" i="19"/>
  <c r="K2260" i="19" s="1"/>
  <c r="K2261" i="19" s="1"/>
  <c r="I6237" i="19"/>
  <c r="I5634" i="19"/>
  <c r="I5888" i="19"/>
  <c r="I5629" i="19"/>
  <c r="I5930" i="19"/>
  <c r="I5622" i="19"/>
  <c r="I3777" i="19"/>
  <c r="I3934" i="19"/>
  <c r="I4020" i="19" s="1"/>
  <c r="I3926" i="19"/>
  <c r="I4012" i="19" s="1"/>
  <c r="I4006" i="19"/>
  <c r="I3013" i="19"/>
  <c r="I3029" i="19" s="1"/>
  <c r="I3014" i="19"/>
  <c r="M3693" i="19" l="1"/>
  <c r="I4765" i="19"/>
  <c r="I4766" i="19" s="1"/>
  <c r="M2525" i="19"/>
  <c r="M2611" i="19"/>
  <c r="M2483" i="19"/>
  <c r="M2484" i="19" s="1"/>
  <c r="M2524" i="19"/>
  <c r="M2610" i="19"/>
  <c r="L334" i="19"/>
  <c r="L290" i="19"/>
  <c r="L247" i="19" s="1"/>
  <c r="K327" i="19"/>
  <c r="I1500" i="19"/>
  <c r="I6064" i="19"/>
  <c r="I6065" i="19" s="1"/>
  <c r="F4388" i="19"/>
  <c r="F4302" i="19"/>
  <c r="F1503" i="19"/>
  <c r="J1461" i="19"/>
  <c r="I1461" i="19"/>
  <c r="K2262" i="19"/>
  <c r="K2264" i="19" s="1"/>
  <c r="I5763" i="19"/>
  <c r="I5931" i="19"/>
  <c r="I6232" i="19" s="1"/>
  <c r="I3949" i="19"/>
  <c r="I4035" i="19" s="1"/>
  <c r="I3099" i="19"/>
  <c r="I3115" i="19" s="1"/>
  <c r="I3100" i="19"/>
  <c r="M3694" i="19" l="1"/>
  <c r="M3695" i="19"/>
  <c r="M3696" i="19" s="1"/>
  <c r="I4767" i="19"/>
  <c r="M2527" i="19"/>
  <c r="M2613" i="19"/>
  <c r="M2526" i="19"/>
  <c r="M2612" i="19"/>
  <c r="M2485" i="19"/>
  <c r="M2486" i="19" s="1"/>
  <c r="L291" i="19"/>
  <c r="L248" i="19" s="1"/>
  <c r="L335" i="19"/>
  <c r="K284" i="19"/>
  <c r="K241" i="19" s="1"/>
  <c r="K328" i="19"/>
  <c r="K329" i="19" s="1"/>
  <c r="K286" i="19" s="1"/>
  <c r="K243" i="19" s="1"/>
  <c r="I1501" i="19"/>
  <c r="I1502" i="19" s="1"/>
  <c r="F1504" i="19"/>
  <c r="J1462" i="19"/>
  <c r="I1462" i="19"/>
  <c r="K2265" i="19"/>
  <c r="I5892" i="19"/>
  <c r="I5935" i="19" s="1"/>
  <c r="I3615" i="19"/>
  <c r="I3631" i="19" s="1"/>
  <c r="I3760" i="19" s="1"/>
  <c r="I3616" i="19"/>
  <c r="M3697" i="19" l="1"/>
  <c r="I4768" i="19"/>
  <c r="I4769" i="19" s="1"/>
  <c r="M2528" i="19"/>
  <c r="M2614" i="19"/>
  <c r="M2529" i="19"/>
  <c r="M2615" i="19"/>
  <c r="M2487" i="19"/>
  <c r="L292" i="19"/>
  <c r="L249" i="19" s="1"/>
  <c r="L336" i="19"/>
  <c r="K285" i="19"/>
  <c r="K242" i="19" s="1"/>
  <c r="K330" i="19"/>
  <c r="F1505" i="19"/>
  <c r="F1506" i="19" s="1"/>
  <c r="I1503" i="19"/>
  <c r="J1463" i="19"/>
  <c r="J1464" i="19" s="1"/>
  <c r="I1463" i="19"/>
  <c r="I1464" i="19" s="1"/>
  <c r="K2266" i="19"/>
  <c r="K2267" i="19" s="1"/>
  <c r="K2268" i="19" s="1"/>
  <c r="I6236" i="19"/>
  <c r="I3745" i="19"/>
  <c r="I3916" i="19"/>
  <c r="I3932" i="19" s="1"/>
  <c r="I3917" i="19"/>
  <c r="M3698" i="19" l="1"/>
  <c r="I4770" i="19"/>
  <c r="M2530" i="19"/>
  <c r="M2616" i="19"/>
  <c r="M2488" i="19"/>
  <c r="L337" i="19"/>
  <c r="L293" i="19"/>
  <c r="L250" i="19" s="1"/>
  <c r="K287" i="19"/>
  <c r="K244" i="19" s="1"/>
  <c r="K331" i="19"/>
  <c r="F1507" i="19"/>
  <c r="I1504" i="19"/>
  <c r="I1505" i="19" s="1"/>
  <c r="K2269" i="19"/>
  <c r="I4002" i="19"/>
  <c r="I4018" i="19" s="1"/>
  <c r="I4003" i="19"/>
  <c r="K236" i="19"/>
  <c r="K369" i="19"/>
  <c r="K283" i="19" s="1"/>
  <c r="K240" i="19" s="1"/>
  <c r="L372" i="19"/>
  <c r="L243" i="19" s="1"/>
  <c r="K378" i="19"/>
  <c r="K382" i="19"/>
  <c r="M3699" i="19" l="1"/>
  <c r="M3700" i="19" s="1"/>
  <c r="I4771" i="19"/>
  <c r="M2531" i="19"/>
  <c r="M2617" i="19"/>
  <c r="L294" i="19"/>
  <c r="L251" i="19" s="1"/>
  <c r="L338" i="19"/>
  <c r="L339" i="19" s="1"/>
  <c r="K332" i="19"/>
  <c r="K333" i="19" s="1"/>
  <c r="K334" i="19" s="1"/>
  <c r="K288" i="19"/>
  <c r="K245" i="19" s="1"/>
  <c r="I1506" i="19"/>
  <c r="I1507" i="19" s="1"/>
  <c r="K2270" i="19"/>
  <c r="K2271" i="19" s="1"/>
  <c r="I4772" i="19" l="1"/>
  <c r="L295" i="19"/>
  <c r="L252" i="19" s="1"/>
  <c r="L340" i="19"/>
  <c r="L296" i="19"/>
  <c r="L253" i="19" s="1"/>
  <c r="K291" i="19"/>
  <c r="K248" i="19" s="1"/>
  <c r="K290" i="19"/>
  <c r="K247" i="19" s="1"/>
  <c r="K289" i="19"/>
  <c r="K246" i="19" s="1"/>
  <c r="K335" i="19"/>
  <c r="K292" i="19" s="1"/>
  <c r="K249" i="19" s="1"/>
  <c r="K2272" i="19"/>
  <c r="K2273" i="19" s="1"/>
  <c r="I4773" i="19" l="1"/>
  <c r="I4774" i="19" s="1"/>
  <c r="I4775" i="19" s="1"/>
  <c r="L297" i="19"/>
  <c r="L254" i="19" s="1"/>
  <c r="L341" i="19"/>
  <c r="K336" i="19"/>
  <c r="K337" i="19" s="1"/>
  <c r="K2274" i="19"/>
  <c r="L342" i="19" l="1"/>
  <c r="L343" i="19" s="1"/>
  <c r="L298" i="19"/>
  <c r="L255" i="19" s="1"/>
  <c r="K293" i="19"/>
  <c r="K250" i="19" s="1"/>
  <c r="K338" i="19"/>
  <c r="K294" i="19"/>
  <c r="K251" i="19" s="1"/>
  <c r="K2275" i="19"/>
  <c r="L300" i="19" l="1"/>
  <c r="L257" i="19" s="1"/>
  <c r="L344" i="19"/>
  <c r="L301" i="19" s="1"/>
  <c r="L258" i="19" s="1"/>
  <c r="L299" i="19"/>
  <c r="L256" i="19" s="1"/>
  <c r="K339" i="19"/>
  <c r="K340" i="19" s="1"/>
  <c r="K295" i="19"/>
  <c r="K252" i="19" s="1"/>
  <c r="K2276" i="19"/>
  <c r="K2277" i="19" s="1"/>
  <c r="K2278" i="19" s="1"/>
  <c r="K2279" i="19" s="1"/>
  <c r="K296" i="19" l="1"/>
  <c r="K253" i="19" s="1"/>
  <c r="L345" i="19"/>
  <c r="L302" i="19" s="1"/>
  <c r="L259" i="19" s="1"/>
  <c r="K297" i="19"/>
  <c r="K254" i="19" s="1"/>
  <c r="K341" i="19"/>
  <c r="K2280" i="19"/>
  <c r="K2281" i="19" s="1"/>
  <c r="L346" i="19" l="1"/>
  <c r="L303" i="19" s="1"/>
  <c r="L260" i="19" s="1"/>
  <c r="K298" i="19"/>
  <c r="K255" i="19" s="1"/>
  <c r="K342" i="19"/>
  <c r="K299" i="19" l="1"/>
  <c r="K256" i="19" s="1"/>
  <c r="K343" i="19"/>
  <c r="K300" i="19" l="1"/>
  <c r="K257" i="19" s="1"/>
  <c r="K344" i="19"/>
  <c r="K301" i="19" s="1"/>
  <c r="K258" i="19" s="1"/>
  <c r="K345" i="19" l="1"/>
  <c r="K302" i="19" l="1"/>
  <c r="K259" i="19" s="1"/>
  <c r="K346" i="19"/>
  <c r="K303" i="19" s="1"/>
  <c r="K260" i="19" s="1"/>
</calcChain>
</file>

<file path=xl/sharedStrings.xml><?xml version="1.0" encoding="utf-8"?>
<sst xmlns="http://schemas.openxmlformats.org/spreadsheetml/2006/main" count="23939" uniqueCount="260">
  <si>
    <t>Year</t>
  </si>
  <si>
    <t>Brunei Darussalam</t>
  </si>
  <si>
    <t>Indonesia</t>
  </si>
  <si>
    <t>India</t>
  </si>
  <si>
    <t>Myanmar</t>
  </si>
  <si>
    <t>Malaysia</t>
  </si>
  <si>
    <t>Nepal</t>
  </si>
  <si>
    <t>Pakistan</t>
  </si>
  <si>
    <t>Philippines</t>
  </si>
  <si>
    <t>Sri Lanka</t>
  </si>
  <si>
    <t>Singapore</t>
  </si>
  <si>
    <t>Thailand</t>
  </si>
  <si>
    <t>China</t>
  </si>
  <si>
    <t>Japan</t>
  </si>
  <si>
    <t>South-Korea</t>
  </si>
  <si>
    <t>Bangladesh</t>
  </si>
  <si>
    <t xml:space="preserve">Bangladesh </t>
  </si>
  <si>
    <t>ID</t>
  </si>
  <si>
    <t>CC</t>
  </si>
  <si>
    <t>country</t>
  </si>
  <si>
    <t>Brunei Darrussalam</t>
  </si>
  <si>
    <t xml:space="preserve">India </t>
  </si>
  <si>
    <t>Phillipines</t>
  </si>
  <si>
    <t xml:space="preserve">Thailand </t>
  </si>
  <si>
    <t>GDP(per)</t>
  </si>
  <si>
    <t>ID-2</t>
  </si>
  <si>
    <t>FDI(%GDP)</t>
  </si>
  <si>
    <t>ID-3</t>
  </si>
  <si>
    <t xml:space="preserve">
Market Size(POP) </t>
  </si>
  <si>
    <t>ID-4</t>
  </si>
  <si>
    <t>Infrastructure (EC)</t>
  </si>
  <si>
    <t>ID-5</t>
  </si>
  <si>
    <t>ID-7</t>
  </si>
  <si>
    <t>CO2</t>
  </si>
  <si>
    <t>..</t>
  </si>
  <si>
    <t>JPN</t>
  </si>
  <si>
    <t>PRK</t>
  </si>
  <si>
    <t>IDN</t>
  </si>
  <si>
    <t>IND</t>
  </si>
  <si>
    <t>MMR</t>
  </si>
  <si>
    <t>MYS</t>
  </si>
  <si>
    <t>NPL</t>
  </si>
  <si>
    <t>PAK</t>
  </si>
  <si>
    <t>PHL</t>
  </si>
  <si>
    <t>LKA</t>
  </si>
  <si>
    <t>SGP</t>
  </si>
  <si>
    <t>THA</t>
  </si>
  <si>
    <t>BGD</t>
  </si>
  <si>
    <t>CHN</t>
  </si>
  <si>
    <t>BRN</t>
  </si>
  <si>
    <t>Country</t>
  </si>
  <si>
    <t xml:space="preserve">
Real Exchange Rate (EX)</t>
  </si>
  <si>
    <t xml:space="preserve">Trade 
(Total Trade%GDP </t>
  </si>
  <si>
    <t>FD</t>
  </si>
  <si>
    <t>ID-1</t>
  </si>
  <si>
    <t>ID-6</t>
  </si>
  <si>
    <t>ID- 8</t>
  </si>
  <si>
    <t>Afghanistan</t>
  </si>
  <si>
    <t>AFG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</si>
  <si>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</si>
  <si>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</si>
  <si>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</si>
  <si>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</si>
  <si>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</si>
  <si>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</si>
  <si>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</si>
  <si>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</si>
  <si>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</si>
  <si>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</si>
  <si>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</si>
  <si>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</si>
  <si>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</si>
  <si>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</si>
  <si>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</si>
  <si>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</si>
  <si>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</si>
  <si>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Belarus</t>
  </si>
  <si>
    <t>BLR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</si>
  <si>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</si>
  <si>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</si>
  <si>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</si>
  <si>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</si>
  <si>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</si>
  <si>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</si>
  <si>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</si>
  <si>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</si>
  <si>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</si>
  <si>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</si>
  <si>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</si>
  <si>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</si>
  <si>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</si>
  <si>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</si>
  <si>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</si>
  <si>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</si>
  <si>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</si>
  <si>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</si>
  <si>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</si>
  <si>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</si>
  <si>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</si>
  <si>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</si>
  <si>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</si>
  <si>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</si>
  <si>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Chile</t>
  </si>
  <si>
    <t>CHL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</si>
  <si>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</si>
  <si>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</si>
  <si>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</si>
  <si>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</si>
  <si>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</si>
  <si>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</si>
  <si>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</si>
  <si>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</si>
  <si>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</si>
  <si>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</si>
  <si>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</si>
  <si>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</si>
  <si>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</si>
  <si>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</si>
  <si>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</si>
  <si>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</si>
  <si>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</si>
  <si>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</si>
  <si>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Czechia</t>
  </si>
  <si>
    <t>CZE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</si>
  <si>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</si>
  <si>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</si>
  <si>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</si>
  <si>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</si>
  <si>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</si>
  <si>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</si>
  <si>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</si>
  <si>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</si>
  <si>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</si>
  <si>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</si>
  <si>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</si>
  <si>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</si>
  <si>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</si>
  <si>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</si>
  <si>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</si>
  <si>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</si>
  <si>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</si>
  <si>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</si>
  <si>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</si>
  <si>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Greece</t>
  </si>
  <si>
    <t>Grenada</t>
  </si>
  <si>
    <t>Guinea</t>
  </si>
  <si>
    <t>Guinea-Bissau</t>
  </si>
  <si>
    <t>Guyana</t>
  </si>
  <si>
    <t>Honduras</t>
  </si>
  <si>
    <t>Hungary</t>
  </si>
  <si>
    <t>Iran, Islamic Rep.</t>
  </si>
  <si>
    <t>Iraq</t>
  </si>
  <si>
    <t>Italy</t>
  </si>
  <si>
    <t>Jamaica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</si>
  <si>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</si>
  <si>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</si>
  <si>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</si>
  <si>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</si>
  <si>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</si>
  <si>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</si>
  <si>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</si>
  <si>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</si>
  <si>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</si>
  <si>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</si>
  <si>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</si>
  <si>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</si>
  <si>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</si>
  <si>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</si>
  <si>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</si>
  <si>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</si>
  <si>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</si>
  <si>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</si>
  <si>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</si>
  <si>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</si>
  <si>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</si>
  <si>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</si>
  <si>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</si>
  <si>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</si>
  <si>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</si>
  <si>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</si>
  <si>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</si>
  <si>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</si>
  <si>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New Zealand</t>
  </si>
  <si>
    <t>Nicaragua</t>
  </si>
  <si>
    <t>Niger</t>
  </si>
  <si>
    <t>Nigeria</t>
  </si>
  <si>
    <t>North Macedonia</t>
  </si>
  <si>
    <t>Oman</t>
  </si>
  <si>
    <t>Panama</t>
  </si>
  <si>
    <t>Papua New Guinea</t>
  </si>
  <si>
    <t>Peru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</si>
  <si>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</si>
  <si>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</si>
  <si>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</si>
  <si>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</si>
  <si>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</si>
  <si>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</si>
  <si>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</si>
  <si>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</si>
  <si>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</si>
  <si>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</si>
  <si>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</si>
  <si>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</si>
  <si>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</si>
  <si>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</si>
  <si>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</si>
  <si>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</si>
  <si>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</si>
  <si>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</si>
  <si>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</si>
  <si>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</si>
  <si>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Syrian Arab Republic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</si>
  <si>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</si>
  <si>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</si>
  <si>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</si>
  <si>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</si>
  <si>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</si>
  <si>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</si>
  <si>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</si>
  <si>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</si>
  <si>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</si>
  <si>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</si>
  <si>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</si>
  <si>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</si>
  <si>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</si>
  <si>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</si>
  <si>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</si>
  <si>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</si>
  <si>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 Nam</t>
  </si>
  <si>
    <t>Yemen, Rep.</t>
  </si>
  <si>
    <t>Zambia</t>
  </si>
  <si>
    <t>Zimbabwe</t>
  </si>
  <si>
    <t>Barbados</t>
  </si>
  <si>
    <t>ID-8</t>
  </si>
  <si>
    <t>cc</t>
  </si>
  <si>
    <t>year</t>
  </si>
  <si>
    <t>income group</t>
  </si>
  <si>
    <t>category</t>
  </si>
  <si>
    <t>co2</t>
  </si>
  <si>
    <t>economic stablity</t>
  </si>
  <si>
    <t>real exchange rate (ex)</t>
  </si>
  <si>
    <t>fdi(%gdp)</t>
  </si>
  <si>
    <t xml:space="preserve">trade 
(total trade%gdp </t>
  </si>
  <si>
    <t>gdp(per)</t>
  </si>
  <si>
    <t>infrastructure (ec)</t>
  </si>
  <si>
    <t>Low income country</t>
  </si>
  <si>
    <t>low income country</t>
  </si>
  <si>
    <t>developing country</t>
  </si>
  <si>
    <t>developed country</t>
  </si>
  <si>
    <t>upper-middle income country</t>
  </si>
  <si>
    <t>lower-middle income country</t>
  </si>
  <si>
    <t>high income country</t>
  </si>
  <si>
    <t>low middle income country</t>
  </si>
  <si>
    <t>developed countries</t>
  </si>
  <si>
    <t>under developed country</t>
  </si>
  <si>
    <t xml:space="preserve">market size(pop) </t>
  </si>
  <si>
    <t xml:space="preserve">under-developed country </t>
  </si>
  <si>
    <t>ID- 4</t>
  </si>
  <si>
    <t>ID-9</t>
  </si>
  <si>
    <t>Urbanization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</si>
</sst>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5" fillId="0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0" xfId="0" applyFont="1" applyFill="1" applyAlignment="1"/>
    <xf numFmtId="165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8"/>
  <sheetViews>
    <sheetView zoomScale="59" zoomScaleNormal="59" workbookViewId="0">
      <selection activeCell="H27" sqref="H27"/>
    </sheetView>
  </sheetViews>
  <sheetFormatPr defaultRowHeight="14.25" x14ac:dyDescent="0.45"/>
  <cols>
    <col min="1" max="1" width="6.1328125" style="7" customWidth="1"/>
    <col min="2" max="2" width="16.73046875" style="11" customWidth="1"/>
    <col min="3" max="4" width="11.59765625" style="11" customWidth="1"/>
    <col min="5" max="9" width="9.1328125" style="1"/>
    <col min="10" max="10" width="9.1328125" style="14"/>
    <col min="11" max="12" width="9.1328125" style="1"/>
    <col min="13" max="13" width="13" customWidth="1"/>
    <col min="16" max="16" width="16.3984375" customWidth="1"/>
  </cols>
  <sheetData>
    <row r="1" spans="1:16" ht="28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28.5" customHeight="1" x14ac:dyDescent="0.45">
      <c r="A2" s="9">
        <v>1980</v>
      </c>
      <c r="B2" s="24">
        <v>86.113967266101952</v>
      </c>
      <c r="C2" s="23">
        <v>29.004704788301581</v>
      </c>
      <c r="D2" s="3">
        <v>11.508320807462042</v>
      </c>
      <c r="E2" s="23">
        <v>3.3187599563300409</v>
      </c>
      <c r="F2" s="3">
        <v>6.875078733969886</v>
      </c>
      <c r="G2" s="23">
        <v>7.6095465523937378</v>
      </c>
      <c r="H2" s="26">
        <v>9.00820936080477</v>
      </c>
      <c r="I2" s="3">
        <v>14.234592513241282</v>
      </c>
      <c r="J2" s="3">
        <v>19.97751200604641</v>
      </c>
      <c r="K2" s="25">
        <v>11.127109004531448</v>
      </c>
      <c r="L2" s="25">
        <v>12.702482790509833</v>
      </c>
      <c r="M2" s="27">
        <v>17.555067090090674</v>
      </c>
      <c r="N2" s="27">
        <v>3.7517770566664694</v>
      </c>
      <c r="O2" s="27">
        <v>5.4379838966769398</v>
      </c>
      <c r="P2" s="28">
        <v>24.65099631317635</v>
      </c>
    </row>
    <row r="3" spans="1:16" ht="28.5" customHeight="1" x14ac:dyDescent="0.45">
      <c r="A3" s="9">
        <v>1981</v>
      </c>
      <c r="B3" s="24">
        <v>9.021595023977298</v>
      </c>
      <c r="C3" s="23">
        <v>10.200102243267324</v>
      </c>
      <c r="D3" s="3">
        <v>10.827581979485302</v>
      </c>
      <c r="E3" s="23">
        <v>2.8844307643052076</v>
      </c>
      <c r="F3" s="3">
        <v>1.0600191290354672</v>
      </c>
      <c r="G3" s="23">
        <v>7.9373564075474263</v>
      </c>
      <c r="H3" s="3">
        <v>10.077339576149313</v>
      </c>
      <c r="I3" s="3">
        <v>11.764746993747949</v>
      </c>
      <c r="J3" s="3">
        <v>20.885301332364833</v>
      </c>
      <c r="K3" s="23">
        <v>5.8754893525999137</v>
      </c>
      <c r="L3" s="23">
        <v>8.3724225743514182</v>
      </c>
      <c r="M3" s="28">
        <v>9.894690311899538</v>
      </c>
      <c r="N3" s="29">
        <v>2.3578714211684115</v>
      </c>
      <c r="O3" s="29">
        <v>2.8762006576815651</v>
      </c>
      <c r="P3" s="29">
        <v>16.585783368217037</v>
      </c>
    </row>
    <row r="4" spans="1:16" ht="28.5" customHeight="1" x14ac:dyDescent="0.45">
      <c r="A4" s="9">
        <v>1982</v>
      </c>
      <c r="B4" s="24">
        <v>-4.8384433326173024</v>
      </c>
      <c r="C4" s="23">
        <v>7.9497166353737896</v>
      </c>
      <c r="D4" s="3">
        <v>8.0958631006234612</v>
      </c>
      <c r="E4" s="23">
        <v>3.866185618412274</v>
      </c>
      <c r="F4" s="3">
        <v>2.5590557316689626</v>
      </c>
      <c r="G4" s="23">
        <v>9.34740967360203</v>
      </c>
      <c r="H4" s="3">
        <v>9.3716477370039399</v>
      </c>
      <c r="I4" s="3">
        <v>8.6435080745094268</v>
      </c>
      <c r="J4" s="3">
        <v>12.101060360545063</v>
      </c>
      <c r="K4" s="23">
        <v>4.5329555121909664</v>
      </c>
      <c r="L4" s="23">
        <v>5.0578546442461345</v>
      </c>
      <c r="M4" s="27">
        <v>9.8558124633516258</v>
      </c>
      <c r="N4" s="1">
        <v>-0.14035508960779453</v>
      </c>
      <c r="O4" s="1">
        <v>1.7771965765411153</v>
      </c>
      <c r="P4" s="29">
        <v>6.4582956684907487</v>
      </c>
    </row>
    <row r="5" spans="1:16" ht="28.5" customHeight="1" x14ac:dyDescent="0.45">
      <c r="A5" s="9">
        <v>1983</v>
      </c>
      <c r="B5" s="24">
        <v>-11.420035315901288</v>
      </c>
      <c r="C5" s="23">
        <v>18.382467237542443</v>
      </c>
      <c r="D5" s="3">
        <v>8.5528596022411278</v>
      </c>
      <c r="E5" s="23">
        <v>2.6291085273971504</v>
      </c>
      <c r="F5" s="3">
        <v>5.9103872144689689</v>
      </c>
      <c r="G5" s="23">
        <v>12.28869109719642</v>
      </c>
      <c r="H5" s="3">
        <v>5.2740836291047799</v>
      </c>
      <c r="I5" s="3">
        <v>14.248217775795055</v>
      </c>
      <c r="J5" s="3">
        <v>16.906830272525923</v>
      </c>
      <c r="K5" s="23">
        <v>3.1714396498405932</v>
      </c>
      <c r="L5" s="23">
        <v>3.6491556533808023</v>
      </c>
      <c r="M5" s="27">
        <v>8.4877558783708338</v>
      </c>
      <c r="N5" s="1">
        <v>1.1567952621931283</v>
      </c>
      <c r="O5" s="1">
        <v>0.84128187746151184</v>
      </c>
      <c r="P5" s="29">
        <v>4.8202855850601196</v>
      </c>
    </row>
    <row r="6" spans="1:16" ht="28.5" customHeight="1" x14ac:dyDescent="0.45">
      <c r="A6" s="9">
        <v>1984</v>
      </c>
      <c r="B6" s="24">
        <v>-1.2741715632398751</v>
      </c>
      <c r="C6" s="23">
        <v>10.559722526874054</v>
      </c>
      <c r="D6" s="3">
        <v>7.9232328482273857</v>
      </c>
      <c r="E6" s="23">
        <v>2.2496365239073981</v>
      </c>
      <c r="F6" s="3">
        <v>4.7927840196209814</v>
      </c>
      <c r="G6" s="23">
        <v>6.3779499733312974</v>
      </c>
      <c r="H6" s="3">
        <v>9.6535544523753032</v>
      </c>
      <c r="I6" s="3">
        <v>52.959450719558305</v>
      </c>
      <c r="J6" s="3">
        <v>20.300515888101216</v>
      </c>
      <c r="K6" s="23">
        <v>0.78791995234759327</v>
      </c>
      <c r="L6" s="23">
        <v>1.4478665785963898</v>
      </c>
      <c r="M6" s="27">
        <v>7.8755663490861991</v>
      </c>
      <c r="N6" s="1">
        <v>4.9441627127497298</v>
      </c>
      <c r="O6" s="1">
        <v>1.5619330704714542</v>
      </c>
      <c r="P6" s="29">
        <v>4.4213002286837906</v>
      </c>
    </row>
    <row r="7" spans="1:16" ht="28.5" customHeight="1" x14ac:dyDescent="0.45">
      <c r="A7" s="9">
        <v>1985</v>
      </c>
      <c r="B7" s="24">
        <v>-2.4649410473008118</v>
      </c>
      <c r="C7" s="23">
        <v>6.1904199335449732</v>
      </c>
      <c r="D7" s="3">
        <v>7.1937854445294249</v>
      </c>
      <c r="E7" s="23">
        <v>2.0172810352877804</v>
      </c>
      <c r="F7" s="3">
        <v>-1.6059221989808918</v>
      </c>
      <c r="G7" s="23">
        <v>11.42183275617765</v>
      </c>
      <c r="H7" s="3">
        <v>4.5349427871263117</v>
      </c>
      <c r="I7" s="3">
        <v>17.061014740917528</v>
      </c>
      <c r="J7" s="3">
        <v>0.58390555949357292</v>
      </c>
      <c r="K7" s="23">
        <v>-1.4654838117877915</v>
      </c>
      <c r="L7" s="23">
        <v>2.1772027675002477</v>
      </c>
      <c r="M7" s="27">
        <v>18.495115699650484</v>
      </c>
      <c r="N7" s="1">
        <v>10.209399044134074</v>
      </c>
      <c r="O7" s="1">
        <v>1.3309942853138068</v>
      </c>
      <c r="P7" s="29">
        <v>3.98543544625214</v>
      </c>
    </row>
    <row r="8" spans="1:16" ht="28.5" customHeight="1" x14ac:dyDescent="0.45">
      <c r="A8" s="9">
        <v>1986</v>
      </c>
      <c r="B8" s="24">
        <v>-31.904747575869408</v>
      </c>
      <c r="C8" s="23">
        <v>2.3560688599835231</v>
      </c>
      <c r="D8" s="3">
        <v>6.789400453561754</v>
      </c>
      <c r="E8" s="23">
        <v>4.0513448401828356</v>
      </c>
      <c r="F8" s="3">
        <v>-8.7173198626618813</v>
      </c>
      <c r="G8" s="23">
        <v>14.392570079272573</v>
      </c>
      <c r="H8" s="3">
        <v>3.2920008372046823</v>
      </c>
      <c r="I8" s="3">
        <v>2.8919363881342264</v>
      </c>
      <c r="J8" s="3">
        <v>5.9172849327499222</v>
      </c>
      <c r="K8" s="23">
        <v>-1.2528157868767522</v>
      </c>
      <c r="L8" s="23">
        <v>1.6531553058300972</v>
      </c>
      <c r="M8" s="27">
        <v>8.2544048942708343</v>
      </c>
      <c r="N8" s="1">
        <v>4.6690207973299351</v>
      </c>
      <c r="O8" s="1">
        <v>1.6441513436786863</v>
      </c>
      <c r="P8" s="29">
        <v>4.9671801095668116</v>
      </c>
    </row>
    <row r="9" spans="1:16" ht="28.5" customHeight="1" x14ac:dyDescent="0.45">
      <c r="A9" s="9">
        <v>1987</v>
      </c>
      <c r="B9" s="24">
        <v>10.729960713460002</v>
      </c>
      <c r="C9" s="23">
        <v>15.921980396327996</v>
      </c>
      <c r="D9" s="3">
        <v>9.3278933059824425</v>
      </c>
      <c r="E9" s="23">
        <v>13.924741840315761</v>
      </c>
      <c r="F9" s="3">
        <v>7.6667147507537976</v>
      </c>
      <c r="G9" s="23">
        <v>12.696801867657086</v>
      </c>
      <c r="H9" s="3">
        <v>4.5182057777363838</v>
      </c>
      <c r="I9" s="3">
        <v>7.4971258535141487</v>
      </c>
      <c r="J9" s="3">
        <v>7.7514915940813722</v>
      </c>
      <c r="K9" s="23">
        <v>0.5324279415726636</v>
      </c>
      <c r="L9" s="23">
        <v>4.7232135131412463</v>
      </c>
      <c r="M9" s="27">
        <v>11.119631168608393</v>
      </c>
      <c r="N9" s="1">
        <v>5.0825164676545569</v>
      </c>
      <c r="O9" s="1">
        <v>-7.9846900961982215E-2</v>
      </c>
      <c r="P9" s="29">
        <v>4.8311078090571726</v>
      </c>
    </row>
    <row r="10" spans="1:16" ht="28.5" customHeight="1" x14ac:dyDescent="0.45">
      <c r="A10" s="9">
        <v>1988</v>
      </c>
      <c r="B10" s="24">
        <v>-7.6690730217596439</v>
      </c>
      <c r="C10" s="23">
        <v>7.7847972694008689</v>
      </c>
      <c r="D10" s="3">
        <v>8.2325153687047674</v>
      </c>
      <c r="E10" s="23">
        <v>22.817035704652284</v>
      </c>
      <c r="F10" s="3">
        <v>3.6200262502995173</v>
      </c>
      <c r="G10" s="23">
        <v>11.815310196070612</v>
      </c>
      <c r="H10" s="3">
        <v>9.6175606497837407</v>
      </c>
      <c r="I10" s="3">
        <v>9.7599591186082932</v>
      </c>
      <c r="J10" s="3">
        <v>10.117034033173567</v>
      </c>
      <c r="K10" s="23">
        <v>5.4307213169274746</v>
      </c>
      <c r="L10" s="23">
        <v>5.9183965488826402</v>
      </c>
      <c r="M10" s="27">
        <v>7.4958352970969173</v>
      </c>
      <c r="N10" s="1">
        <v>12.107661498956233</v>
      </c>
      <c r="O10" s="1">
        <v>0.74169432301320626</v>
      </c>
      <c r="P10" s="29">
        <v>7.123308442418022</v>
      </c>
    </row>
    <row r="11" spans="1:16" ht="28.5" customHeight="1" x14ac:dyDescent="0.45">
      <c r="A11" s="9">
        <v>1989</v>
      </c>
      <c r="B11" s="24">
        <v>8.6980499588853206</v>
      </c>
      <c r="C11" s="23">
        <v>9.1495275815612445</v>
      </c>
      <c r="D11" s="3">
        <v>8.4368088690979732</v>
      </c>
      <c r="E11" s="23">
        <v>44.814328892954279</v>
      </c>
      <c r="F11" s="3">
        <v>4.4617035433516889</v>
      </c>
      <c r="G11" s="23">
        <v>11.258372911177787</v>
      </c>
      <c r="H11" s="3">
        <v>8.585048017189095</v>
      </c>
      <c r="I11" s="3">
        <v>9.0999414502652911</v>
      </c>
      <c r="J11" s="3">
        <v>10.923157256773109</v>
      </c>
      <c r="K11" s="23">
        <v>4.1591704781811529</v>
      </c>
      <c r="L11" s="23">
        <v>6.1167430870732886</v>
      </c>
      <c r="M11" s="27">
        <v>8.3379732498553665</v>
      </c>
      <c r="N11" s="1">
        <v>8.6024651337209548</v>
      </c>
      <c r="O11" s="1">
        <v>2.0429610813097696</v>
      </c>
      <c r="P11" s="29">
        <v>6.0651258465101705</v>
      </c>
    </row>
    <row r="12" spans="1:16" ht="28.5" customHeight="1" x14ac:dyDescent="0.45">
      <c r="A12" s="9">
        <v>1990</v>
      </c>
      <c r="B12" s="24">
        <v>8.4099637662913125</v>
      </c>
      <c r="C12" s="23">
        <v>9.1120570532033867</v>
      </c>
      <c r="D12" s="3">
        <v>10.668303850087483</v>
      </c>
      <c r="E12" s="23">
        <v>33.346649970552193</v>
      </c>
      <c r="F12" s="3">
        <v>3.8078149763084923</v>
      </c>
      <c r="G12" s="23">
        <v>10.715885153300817</v>
      </c>
      <c r="H12" s="3">
        <v>6.4519991679134421</v>
      </c>
      <c r="I12" s="3">
        <v>12.956838354490955</v>
      </c>
      <c r="J12" s="3">
        <v>20.063275288455173</v>
      </c>
      <c r="K12" s="23">
        <v>4.6974233054645822</v>
      </c>
      <c r="L12" s="23">
        <v>5.7731821624428221</v>
      </c>
      <c r="M12" s="27">
        <v>6.5327352922551114</v>
      </c>
      <c r="N12" s="1">
        <v>5.7112241686844811</v>
      </c>
      <c r="O12" s="1">
        <v>2.6559849465037644</v>
      </c>
      <c r="P12" s="29">
        <v>10.087465738089804</v>
      </c>
    </row>
    <row r="13" spans="1:16" ht="28.5" customHeight="1" x14ac:dyDescent="0.45">
      <c r="A13" s="9">
        <v>1991</v>
      </c>
      <c r="B13" s="24">
        <v>-2.8372808229556483</v>
      </c>
      <c r="C13" s="23">
        <v>8.9057435771505027</v>
      </c>
      <c r="D13" s="3">
        <v>13.75181894267223</v>
      </c>
      <c r="E13" s="23">
        <v>21.180356189030093</v>
      </c>
      <c r="F13" s="3">
        <v>3.584698694941892</v>
      </c>
      <c r="G13" s="23">
        <v>12.544638209438901</v>
      </c>
      <c r="H13" s="3">
        <v>13.492416258472502</v>
      </c>
      <c r="I13" s="3">
        <v>16.395119643651483</v>
      </c>
      <c r="J13" s="3">
        <v>10.624023164388461</v>
      </c>
      <c r="K13" s="23">
        <v>4.4353452107024509</v>
      </c>
      <c r="L13" s="23">
        <v>5.74652378137894</v>
      </c>
      <c r="M13" s="27">
        <v>2.7295319953907722</v>
      </c>
      <c r="N13" s="1">
        <v>6.7145369595671696</v>
      </c>
      <c r="O13" s="1">
        <v>2.8225965171388054</v>
      </c>
      <c r="P13" s="29">
        <v>9.1410332757702264</v>
      </c>
    </row>
    <row r="14" spans="1:16" x14ac:dyDescent="0.45">
      <c r="A14" s="4">
        <v>1992</v>
      </c>
      <c r="B14" s="6">
        <v>1.7268753562391908</v>
      </c>
      <c r="C14" s="6">
        <v>7.2888562578412319</v>
      </c>
      <c r="D14" s="6">
        <v>8.9651523604288741</v>
      </c>
      <c r="E14" s="3">
        <v>23.237706247257933</v>
      </c>
      <c r="F14" s="3">
        <v>2.4142424724986</v>
      </c>
      <c r="G14" s="3">
        <v>18.489094630457387</v>
      </c>
      <c r="H14" s="3">
        <v>10.201407756999401</v>
      </c>
      <c r="I14" s="3">
        <v>7.8818638109708274</v>
      </c>
      <c r="J14" s="3">
        <v>9.4037061158059601</v>
      </c>
      <c r="K14" s="3">
        <v>1.3877030595459843</v>
      </c>
      <c r="L14" s="3">
        <v>4.4904541312546371</v>
      </c>
      <c r="M14" s="27">
        <v>2.5821618999105169</v>
      </c>
      <c r="N14" s="1">
        <v>8.1903230209824756</v>
      </c>
      <c r="O14" s="1">
        <v>1.6137235297241261</v>
      </c>
      <c r="P14" s="29">
        <v>7.7779641230706602</v>
      </c>
    </row>
    <row r="15" spans="1:16" x14ac:dyDescent="0.45">
      <c r="A15" s="4">
        <v>1993</v>
      </c>
      <c r="B15" s="6">
        <v>-2.9514895271674106</v>
      </c>
      <c r="C15" s="6">
        <v>19.152578255304277</v>
      </c>
      <c r="D15" s="6">
        <v>9.8617828527791289</v>
      </c>
      <c r="E15" s="3">
        <v>29.705876294432983</v>
      </c>
      <c r="F15" s="3">
        <v>3.9869713102189479</v>
      </c>
      <c r="G15" s="3">
        <v>10.774909271590388</v>
      </c>
      <c r="H15" s="3">
        <v>8.8385531272027436</v>
      </c>
      <c r="I15" s="3">
        <v>6.8096219865676773</v>
      </c>
      <c r="J15" s="3">
        <v>9.8843943106280392</v>
      </c>
      <c r="K15" s="3">
        <v>3.4561867748337249</v>
      </c>
      <c r="L15" s="3">
        <v>6.4906547671218959</v>
      </c>
      <c r="M15" s="27">
        <v>0.15551817272397273</v>
      </c>
      <c r="N15" s="1">
        <v>15.185864508616433</v>
      </c>
      <c r="O15" s="1">
        <v>0.50906724919298085</v>
      </c>
      <c r="P15" s="29">
        <v>6.2545228237659245</v>
      </c>
    </row>
    <row r="16" spans="1:16" x14ac:dyDescent="0.45">
      <c r="A16" s="4">
        <v>1994</v>
      </c>
      <c r="B16" s="6">
        <v>-8.7636265269017031</v>
      </c>
      <c r="C16" s="6">
        <v>7.7765728026776912</v>
      </c>
      <c r="D16" s="6">
        <v>9.9800447751791097</v>
      </c>
      <c r="E16" s="3">
        <v>27.961195228788611</v>
      </c>
      <c r="F16" s="3">
        <v>3.9373345120758358</v>
      </c>
      <c r="G16" s="3">
        <v>4.8159862010783314</v>
      </c>
      <c r="H16" s="3">
        <v>13.028416053876285</v>
      </c>
      <c r="I16" s="3">
        <v>10.060230510794696</v>
      </c>
      <c r="J16" s="3">
        <v>9.7705848200750438</v>
      </c>
      <c r="K16" s="3">
        <v>3.4627396276992357</v>
      </c>
      <c r="L16" s="3">
        <v>4.6727635464799846</v>
      </c>
      <c r="M16" s="27">
        <v>3.9662163155599757</v>
      </c>
      <c r="N16" s="1">
        <v>20.616988812672417</v>
      </c>
      <c r="O16" s="1">
        <v>2.0491479604774554</v>
      </c>
      <c r="P16" s="29">
        <v>8.1589586516405745</v>
      </c>
    </row>
    <row r="17" spans="1:16" x14ac:dyDescent="0.45">
      <c r="A17" s="4">
        <v>1995</v>
      </c>
      <c r="B17" s="6">
        <v>2.8729975322006709</v>
      </c>
      <c r="C17" s="6">
        <v>9.8820451309312887</v>
      </c>
      <c r="D17" s="6">
        <v>9.0627022204743781</v>
      </c>
      <c r="E17" s="3">
        <v>20.646664845998956</v>
      </c>
      <c r="F17" s="3">
        <v>3.6334195531012341</v>
      </c>
      <c r="G17" s="3">
        <v>6.3008615502761813</v>
      </c>
      <c r="H17" s="3">
        <v>13.006484465156376</v>
      </c>
      <c r="I17" s="3">
        <v>7.6423038549755802</v>
      </c>
      <c r="J17" s="3">
        <v>9.3034396278522991</v>
      </c>
      <c r="K17" s="3">
        <v>3.1762783092923428</v>
      </c>
      <c r="L17" s="3">
        <v>5.7402361456272217</v>
      </c>
      <c r="M17" s="27">
        <v>7.1449387034039518</v>
      </c>
      <c r="N17" s="1">
        <v>13.665696399203298</v>
      </c>
      <c r="O17" s="1">
        <v>-0.52345898368942301</v>
      </c>
      <c r="P17" s="29">
        <v>7.0245616556598094</v>
      </c>
    </row>
    <row r="18" spans="1:16" x14ac:dyDescent="0.45">
      <c r="A18" s="4">
        <v>1996</v>
      </c>
      <c r="B18" s="6">
        <v>4.4887558151177842</v>
      </c>
      <c r="C18" s="6">
        <v>8.6765097553661974</v>
      </c>
      <c r="D18" s="6">
        <v>7.5750182880844221</v>
      </c>
      <c r="E18" s="3">
        <v>21.500007824061825</v>
      </c>
      <c r="F18" s="3">
        <v>3.6799033847535867</v>
      </c>
      <c r="G18" s="3">
        <v>7.8230355612473517</v>
      </c>
      <c r="H18" s="3">
        <v>8.3736099971456213</v>
      </c>
      <c r="I18" s="3">
        <v>7.6889654784622792</v>
      </c>
      <c r="J18" s="3">
        <v>10.817455797097494</v>
      </c>
      <c r="K18" s="3">
        <v>1.506222812203589</v>
      </c>
      <c r="L18" s="3">
        <v>4.0981409238428625</v>
      </c>
      <c r="M18" s="27">
        <v>19.143213112828491</v>
      </c>
      <c r="N18" s="1">
        <v>6.5067306359231765</v>
      </c>
      <c r="O18" s="1">
        <v>-0.44577539324210136</v>
      </c>
      <c r="P18" s="29">
        <v>4.1106747645405903</v>
      </c>
    </row>
    <row r="19" spans="1:16" x14ac:dyDescent="0.45">
      <c r="A19" s="4">
        <v>1997</v>
      </c>
      <c r="B19" s="6">
        <v>8.5848533848929236</v>
      </c>
      <c r="C19" s="6">
        <v>12.57137629568949</v>
      </c>
      <c r="D19" s="6">
        <v>6.4762712630614772</v>
      </c>
      <c r="E19" s="3">
        <v>29.067658893315155</v>
      </c>
      <c r="F19" s="3">
        <v>3.4823495826593387</v>
      </c>
      <c r="G19" s="3">
        <v>7.2790929776352016</v>
      </c>
      <c r="H19" s="3">
        <v>13.383514635032583</v>
      </c>
      <c r="I19" s="3">
        <v>6.2598157557939942</v>
      </c>
      <c r="J19" s="3">
        <v>8.9244688196033195</v>
      </c>
      <c r="K19" s="3">
        <v>1.0849922181525926</v>
      </c>
      <c r="L19" s="3">
        <v>4.421168366326782</v>
      </c>
      <c r="M19" s="27">
        <v>3.8002322009131433</v>
      </c>
      <c r="N19" s="1">
        <v>1.6165687422919035</v>
      </c>
      <c r="O19" s="1">
        <v>0.50446081427382694</v>
      </c>
      <c r="P19" s="29">
        <v>4.003285762645433</v>
      </c>
    </row>
    <row r="20" spans="1:16" x14ac:dyDescent="0.45">
      <c r="A20" s="4">
        <v>1998</v>
      </c>
      <c r="B20" s="6">
        <v>-11.648573565925375</v>
      </c>
      <c r="C20" s="6">
        <v>75.271168773471771</v>
      </c>
      <c r="D20" s="6">
        <v>8.0101675232066043</v>
      </c>
      <c r="E20" s="3">
        <v>35.004441851553196</v>
      </c>
      <c r="F20" s="3">
        <v>8.4987199983485766</v>
      </c>
      <c r="G20" s="3">
        <v>4.1078506762858069</v>
      </c>
      <c r="H20" s="3">
        <v>7.5260368985060211</v>
      </c>
      <c r="I20" s="3">
        <v>10.405670361417279</v>
      </c>
      <c r="J20" s="3">
        <v>9.2141601259812234</v>
      </c>
      <c r="K20" s="3">
        <v>-1.328848554562029</v>
      </c>
      <c r="L20" s="3">
        <v>8.0637104569703411</v>
      </c>
      <c r="M20" s="27">
        <v>4.7362125618407163</v>
      </c>
      <c r="N20" s="1">
        <v>-0.90025162923896573</v>
      </c>
      <c r="O20" s="1">
        <v>-2.6680247024998494E-2</v>
      </c>
      <c r="P20" s="29">
        <v>4.4759231761170923</v>
      </c>
    </row>
    <row r="21" spans="1:16" x14ac:dyDescent="0.45">
      <c r="A21" s="4">
        <v>1999</v>
      </c>
      <c r="B21" s="6">
        <v>11.59397647734886</v>
      </c>
      <c r="C21" s="6">
        <v>14.161195985779102</v>
      </c>
      <c r="D21" s="6">
        <v>3.0683955207817064</v>
      </c>
      <c r="E21" s="3">
        <v>28.352364502610101</v>
      </c>
      <c r="F21" s="3">
        <v>4.5452820569551022E-2</v>
      </c>
      <c r="G21" s="3">
        <v>8.8870474257355596</v>
      </c>
      <c r="H21" s="3">
        <v>5.8622861796655172</v>
      </c>
      <c r="I21" s="3">
        <v>6.3346397302426425</v>
      </c>
      <c r="J21" s="3">
        <v>4.162701158847625</v>
      </c>
      <c r="K21" s="3">
        <v>-3.5778297715097693</v>
      </c>
      <c r="L21" s="3">
        <v>-2.5769529776167701</v>
      </c>
      <c r="M21" s="27">
        <v>3.7810377366500205</v>
      </c>
      <c r="N21" s="1">
        <v>-1.2630589388777764</v>
      </c>
      <c r="O21" s="1">
        <v>-1.2410513472625837</v>
      </c>
      <c r="P21" s="29">
        <v>-1.2298353902398844</v>
      </c>
    </row>
    <row r="22" spans="1:16" x14ac:dyDescent="0.45">
      <c r="A22" s="4">
        <v>2000</v>
      </c>
      <c r="B22" s="6">
        <v>29.01570917416737</v>
      </c>
      <c r="C22" s="6">
        <v>20.447456852145905</v>
      </c>
      <c r="D22" s="6">
        <v>3.6449701611281853</v>
      </c>
      <c r="E22" s="3">
        <v>11.02653052074254</v>
      </c>
      <c r="F22" s="3">
        <v>8.8552168514483895</v>
      </c>
      <c r="G22" s="3">
        <v>4.4724337187195289</v>
      </c>
      <c r="H22" s="3">
        <v>38.511986194647932</v>
      </c>
      <c r="I22" s="3">
        <v>5.8169335593727567</v>
      </c>
      <c r="J22" s="3">
        <v>7.2774302093247627</v>
      </c>
      <c r="K22" s="3">
        <v>3.8634775178326919</v>
      </c>
      <c r="L22" s="3">
        <v>1.3310499593202536</v>
      </c>
      <c r="M22" s="27">
        <v>3.4466593491479784</v>
      </c>
      <c r="N22" s="1">
        <v>2.0627926136811396</v>
      </c>
      <c r="O22" s="1">
        <v>-1.3362600899871353</v>
      </c>
      <c r="P22" s="29">
        <v>1.0217650054873673</v>
      </c>
    </row>
    <row r="23" spans="1:16" x14ac:dyDescent="0.45">
      <c r="A23" s="4">
        <v>2001</v>
      </c>
      <c r="B23" s="6">
        <v>-5.5918980497648789</v>
      </c>
      <c r="C23" s="6">
        <v>14.295715436283587</v>
      </c>
      <c r="D23" s="6">
        <v>3.2156160174506851</v>
      </c>
      <c r="E23" s="3">
        <v>14.374638542067515</v>
      </c>
      <c r="F23" s="3">
        <v>-1.5818739118174392</v>
      </c>
      <c r="G23" s="3">
        <v>11.017148295892085</v>
      </c>
      <c r="H23" s="3">
        <v>5.3106357135336282</v>
      </c>
      <c r="I23" s="3">
        <v>5.6188622657626439</v>
      </c>
      <c r="J23" s="3">
        <v>13.66480016244293</v>
      </c>
      <c r="K23" s="3">
        <v>-1.8144317307134799</v>
      </c>
      <c r="L23" s="3">
        <v>1.917532244930527</v>
      </c>
      <c r="M23" s="27">
        <v>3.2611601322243899</v>
      </c>
      <c r="N23" s="1">
        <v>2.0470494573133351</v>
      </c>
      <c r="O23" s="1">
        <v>-1.0848798481520134</v>
      </c>
      <c r="P23" s="29">
        <v>3.4784991471607611</v>
      </c>
    </row>
    <row r="24" spans="1:16" x14ac:dyDescent="0.45">
      <c r="A24" s="4">
        <v>2002</v>
      </c>
      <c r="B24" s="6">
        <v>0.37420952853027245</v>
      </c>
      <c r="C24" s="6">
        <v>5.8960516931848304</v>
      </c>
      <c r="D24" s="6">
        <v>3.7156837765281381</v>
      </c>
      <c r="E24" s="3">
        <v>34.60624105095286</v>
      </c>
      <c r="F24" s="3">
        <v>3.1288831986340853</v>
      </c>
      <c r="G24" s="3">
        <v>3.9348578981679907</v>
      </c>
      <c r="H24" s="3">
        <v>3.7290133040513354</v>
      </c>
      <c r="I24" s="3">
        <v>4.2310918137205817</v>
      </c>
      <c r="J24" s="3">
        <v>8.1115702573062691</v>
      </c>
      <c r="K24" s="3">
        <v>-0.89691563238464767</v>
      </c>
      <c r="L24" s="3">
        <v>1.6904580560415354</v>
      </c>
      <c r="M24" s="27">
        <v>3.8928674350377008</v>
      </c>
      <c r="N24" s="1">
        <v>0.60209907800394546</v>
      </c>
      <c r="O24" s="1">
        <v>-1.3909786153579944</v>
      </c>
      <c r="P24" s="29">
        <v>3.0331396462807305</v>
      </c>
    </row>
    <row r="25" spans="1:16" x14ac:dyDescent="0.45">
      <c r="A25" s="4">
        <v>2003</v>
      </c>
      <c r="B25" s="6">
        <v>6.1046110643027731</v>
      </c>
      <c r="C25" s="6">
        <v>5.4874291379014721</v>
      </c>
      <c r="D25" s="6">
        <v>3.8677980861705947</v>
      </c>
      <c r="E25" s="3">
        <v>28.719707517757826</v>
      </c>
      <c r="F25" s="3">
        <v>3.2989328768782542</v>
      </c>
      <c r="G25" s="3">
        <v>3.0703049673214764</v>
      </c>
      <c r="H25" s="3">
        <v>3.2586047519212968</v>
      </c>
      <c r="I25" s="3">
        <v>3.1921313294937192</v>
      </c>
      <c r="J25" s="3">
        <v>8.7486643975612282</v>
      </c>
      <c r="K25" s="3">
        <v>-1.7990488693887841</v>
      </c>
      <c r="L25" s="3">
        <v>2.1495490160916972</v>
      </c>
      <c r="M25" s="27">
        <v>5.815816647896213</v>
      </c>
      <c r="N25" s="1">
        <v>2.6031777189569283</v>
      </c>
      <c r="O25" s="1">
        <v>-1.6077037075122433</v>
      </c>
      <c r="P25" s="29">
        <v>3.4499934626881554</v>
      </c>
    </row>
    <row r="26" spans="1:16" x14ac:dyDescent="0.45">
      <c r="A26" s="4">
        <v>2004</v>
      </c>
      <c r="B26" s="6">
        <v>15.886164657530614</v>
      </c>
      <c r="C26" s="6">
        <v>8.5507270318636586</v>
      </c>
      <c r="D26" s="6">
        <v>5.7254132274628233</v>
      </c>
      <c r="E26" s="3">
        <v>10.722248210498961</v>
      </c>
      <c r="F26" s="3">
        <v>6.0092826148210605</v>
      </c>
      <c r="G26" s="3">
        <v>4.1664271507483477</v>
      </c>
      <c r="H26" s="3">
        <v>7.3306116739496616</v>
      </c>
      <c r="I26" s="3">
        <v>5.8907585340695334</v>
      </c>
      <c r="J26" s="3">
        <v>8.8014924613156325</v>
      </c>
      <c r="K26" s="3">
        <v>3.9595282197786759</v>
      </c>
      <c r="L26" s="3">
        <v>3.5692594260299728</v>
      </c>
      <c r="M26" s="27">
        <v>4.5621363796935981</v>
      </c>
      <c r="N26" s="1">
        <v>6.9519926804568968</v>
      </c>
      <c r="O26" s="1">
        <v>-1.1247663998524331</v>
      </c>
      <c r="P26" s="29">
        <v>3.1278802877273506</v>
      </c>
    </row>
    <row r="27" spans="1:16" x14ac:dyDescent="0.45">
      <c r="A27" s="4">
        <v>2005</v>
      </c>
      <c r="B27" s="6">
        <v>18.766319143274799</v>
      </c>
      <c r="C27" s="6">
        <v>14.331787084271213</v>
      </c>
      <c r="D27" s="6">
        <v>5.6219032626840431</v>
      </c>
      <c r="E27" s="3">
        <v>12.013657249983751</v>
      </c>
      <c r="F27" s="3">
        <v>8.8625864706771011</v>
      </c>
      <c r="G27" s="3">
        <v>6.1193904079363648</v>
      </c>
      <c r="H27" s="3">
        <v>7.839763640183989</v>
      </c>
      <c r="I27" s="3">
        <v>5.9108934478540931</v>
      </c>
      <c r="J27" s="3">
        <v>10.41872675165159</v>
      </c>
      <c r="K27" s="3">
        <v>1.9005186505386007</v>
      </c>
      <c r="L27" s="3">
        <v>5.0915561830489509</v>
      </c>
      <c r="M27" s="27">
        <v>4.5863607044494614</v>
      </c>
      <c r="N27" s="1">
        <v>3.9037442692328739</v>
      </c>
      <c r="O27" s="1">
        <v>-1.1940176805642722</v>
      </c>
      <c r="P27" s="29">
        <v>1.0414014916489975</v>
      </c>
    </row>
    <row r="28" spans="1:16" x14ac:dyDescent="0.45">
      <c r="A28" s="4">
        <v>2006</v>
      </c>
      <c r="B28" s="6">
        <v>10.047721475542403</v>
      </c>
      <c r="C28" s="6">
        <v>14.087424416792629</v>
      </c>
      <c r="D28" s="6">
        <v>8.4009382171396254</v>
      </c>
      <c r="E28" s="3">
        <v>20.367488546657924</v>
      </c>
      <c r="F28" s="3">
        <v>3.9809316735124156</v>
      </c>
      <c r="G28" s="3">
        <v>7.3600392790254432</v>
      </c>
      <c r="H28" s="3">
        <v>8.872814857126059</v>
      </c>
      <c r="I28" s="3">
        <v>5.1115866629503728</v>
      </c>
      <c r="J28" s="3">
        <v>11.277029447260077</v>
      </c>
      <c r="K28" s="3">
        <v>1.8441830136441979</v>
      </c>
      <c r="L28" s="3">
        <v>5.104213273029103</v>
      </c>
      <c r="M28" s="27">
        <v>5.875935815895545</v>
      </c>
      <c r="N28" s="1">
        <v>3.9265493966458678</v>
      </c>
      <c r="O28" s="1">
        <v>-0.86201838922802665</v>
      </c>
      <c r="P28" s="29">
        <v>-0.22319561244255226</v>
      </c>
    </row>
    <row r="29" spans="1:16" x14ac:dyDescent="0.45">
      <c r="A29" s="4">
        <v>2007</v>
      </c>
      <c r="B29" s="6">
        <v>1.1204476938103909</v>
      </c>
      <c r="C29" s="6">
        <v>11.258578530897111</v>
      </c>
      <c r="D29" s="6">
        <v>6.9444182537272496</v>
      </c>
      <c r="E29" s="3">
        <v>22.593927777519539</v>
      </c>
      <c r="F29" s="3">
        <v>4.8813233572794275</v>
      </c>
      <c r="G29" s="3">
        <v>7.6032889406115061</v>
      </c>
      <c r="H29" s="3">
        <v>7.2743193266169044</v>
      </c>
      <c r="I29" s="3">
        <v>3.1642897549487543</v>
      </c>
      <c r="J29" s="3">
        <v>14.028442824711206</v>
      </c>
      <c r="K29" s="3">
        <v>5.9168244766969451</v>
      </c>
      <c r="L29" s="3">
        <v>2.4733377418903615</v>
      </c>
      <c r="M29" s="27">
        <v>6.471260102206486</v>
      </c>
      <c r="N29" s="1">
        <v>7.7496864931477063</v>
      </c>
      <c r="O29" s="1">
        <v>-0.70524354749979068</v>
      </c>
      <c r="P29" s="29">
        <v>2.419195944278357</v>
      </c>
    </row>
    <row r="30" spans="1:16" x14ac:dyDescent="0.45">
      <c r="A30" s="4">
        <v>2008</v>
      </c>
      <c r="B30" s="6">
        <v>12.692729958361795</v>
      </c>
      <c r="C30" s="6">
        <v>18.149751249467556</v>
      </c>
      <c r="D30" s="6">
        <v>9.1939696262633817</v>
      </c>
      <c r="E30" s="3">
        <v>17.764330366518195</v>
      </c>
      <c r="F30" s="3">
        <v>10.388900399283571</v>
      </c>
      <c r="G30" s="3">
        <v>5.6198545238214166</v>
      </c>
      <c r="H30" s="3">
        <v>13.20400981944465</v>
      </c>
      <c r="I30" s="3">
        <v>7.1792161831583599</v>
      </c>
      <c r="J30" s="3">
        <v>16.327016024828083</v>
      </c>
      <c r="K30" s="3">
        <v>-1.3815554316942666</v>
      </c>
      <c r="L30" s="3">
        <v>5.1337803515996114</v>
      </c>
      <c r="M30" s="27">
        <v>7.8609660922653859</v>
      </c>
      <c r="N30" s="1">
        <v>7.7953460368212433</v>
      </c>
      <c r="O30" s="1">
        <v>-0.91153028828516369</v>
      </c>
      <c r="P30" s="29">
        <v>2.8263023010858035</v>
      </c>
    </row>
    <row r="31" spans="1:16" x14ac:dyDescent="0.45">
      <c r="A31" s="4">
        <v>2009</v>
      </c>
      <c r="B31" s="6">
        <v>-22.091416476352009</v>
      </c>
      <c r="C31" s="6">
        <v>8.2747524317285297</v>
      </c>
      <c r="D31" s="6">
        <v>7.0403654349674696</v>
      </c>
      <c r="E31" s="3">
        <v>8.7618477573264926</v>
      </c>
      <c r="F31" s="3">
        <v>-5.9922015556219606</v>
      </c>
      <c r="G31" s="3">
        <v>15.908330210245538</v>
      </c>
      <c r="H31" s="3">
        <v>20.666515814728029</v>
      </c>
      <c r="I31" s="3">
        <v>2.7382585664238235</v>
      </c>
      <c r="J31" s="3">
        <v>5.8798826358662239</v>
      </c>
      <c r="K31" s="3">
        <v>2.953924643737821</v>
      </c>
      <c r="L31" s="3">
        <v>0.19477213095817092</v>
      </c>
      <c r="M31" s="27">
        <v>6.7643546865300692</v>
      </c>
      <c r="N31" s="1">
        <v>-0.20953336098273212</v>
      </c>
      <c r="O31" s="1">
        <v>-0.56956492462434483</v>
      </c>
      <c r="P31" s="29">
        <v>3.6086441257284321</v>
      </c>
    </row>
    <row r="32" spans="1:16" x14ac:dyDescent="0.45">
      <c r="A32" s="4">
        <v>2010</v>
      </c>
      <c r="B32" s="6">
        <v>16.688282846399716</v>
      </c>
      <c r="C32" s="6">
        <v>15.264293657644942</v>
      </c>
      <c r="D32" s="6">
        <v>10.526030856185287</v>
      </c>
      <c r="E32" s="3">
        <v>6.0258734195764561</v>
      </c>
      <c r="F32" s="3">
        <v>7.2668459338943876</v>
      </c>
      <c r="G32" s="3">
        <v>15.146932449007224</v>
      </c>
      <c r="H32" s="3">
        <v>10.850239455827932</v>
      </c>
      <c r="I32" s="3">
        <v>4.3708843644488837</v>
      </c>
      <c r="J32" s="3">
        <v>26.934876176157303</v>
      </c>
      <c r="K32" s="3">
        <v>1.1078087134461612</v>
      </c>
      <c r="L32" s="3">
        <v>4.0809892267374295</v>
      </c>
      <c r="M32" s="27">
        <v>7.1446630248943848</v>
      </c>
      <c r="N32" s="1">
        <v>6.8813802531570758</v>
      </c>
      <c r="O32" s="1">
        <v>-1.8807419499391642</v>
      </c>
      <c r="P32" s="29">
        <v>2.7374968372649136</v>
      </c>
    </row>
    <row r="33" spans="1:16" x14ac:dyDescent="0.45">
      <c r="A33" s="4">
        <v>2011</v>
      </c>
      <c r="B33" s="6">
        <v>20.180505415162457</v>
      </c>
      <c r="C33" s="6">
        <v>7.4659430336751313</v>
      </c>
      <c r="D33" s="6">
        <v>8.7335801440461438</v>
      </c>
      <c r="E33" s="3">
        <v>8.6777991328952169</v>
      </c>
      <c r="F33" s="3">
        <v>5.4124080900796798</v>
      </c>
      <c r="G33" s="3">
        <v>26.39730666496753</v>
      </c>
      <c r="H33" s="3">
        <v>19.644651127200845</v>
      </c>
      <c r="I33" s="3">
        <v>3.91880577530506</v>
      </c>
      <c r="J33" s="3">
        <v>3.9799293429318539</v>
      </c>
      <c r="K33" s="3">
        <v>1.170798203550973</v>
      </c>
      <c r="L33" s="3">
        <v>3.7430981204437046</v>
      </c>
      <c r="M33" s="27">
        <v>7.8594508548098645</v>
      </c>
      <c r="N33" s="1">
        <v>8.0756844669555079</v>
      </c>
      <c r="O33" s="1">
        <v>-1.6220802500926652</v>
      </c>
      <c r="P33" s="29">
        <v>1.2818638059200964</v>
      </c>
    </row>
    <row r="34" spans="1:16" x14ac:dyDescent="0.45">
      <c r="A34" s="4">
        <v>2012</v>
      </c>
      <c r="B34" s="6">
        <v>1.2187026872860827</v>
      </c>
      <c r="C34" s="6">
        <v>3.7538787532365347</v>
      </c>
      <c r="D34" s="6">
        <v>7.9343862703191519</v>
      </c>
      <c r="E34" s="3">
        <v>6.4354663410652506</v>
      </c>
      <c r="F34" s="3">
        <v>0.99993230347088513</v>
      </c>
      <c r="G34" s="3">
        <v>7.7411500287850004</v>
      </c>
      <c r="H34" s="3">
        <v>5.9685743810276222</v>
      </c>
      <c r="I34" s="3">
        <v>1.9941760968025193</v>
      </c>
      <c r="J34" s="3">
        <v>10.463447180090398</v>
      </c>
      <c r="K34" s="3">
        <v>0.4953457712008742</v>
      </c>
      <c r="L34" s="3">
        <v>1.9091444419967445</v>
      </c>
      <c r="M34" s="27">
        <v>8.1645736778097131</v>
      </c>
      <c r="N34" s="1">
        <v>2.3312175757732376</v>
      </c>
      <c r="O34" s="1">
        <v>-0.75609311955516034</v>
      </c>
      <c r="P34" s="29">
        <v>1.2518081696316017</v>
      </c>
    </row>
    <row r="35" spans="1:16" x14ac:dyDescent="0.45">
      <c r="A35" s="4">
        <v>2013</v>
      </c>
      <c r="B35" s="6">
        <v>-2.8213211698954268</v>
      </c>
      <c r="C35" s="6">
        <v>4.9659902913167713</v>
      </c>
      <c r="D35" s="6">
        <v>6.1865039792641028</v>
      </c>
      <c r="E35" s="3">
        <v>3.7969915774223466</v>
      </c>
      <c r="F35" s="3">
        <v>0.17447448132143961</v>
      </c>
      <c r="G35" s="3">
        <v>7.0826509991402276</v>
      </c>
      <c r="H35" s="3">
        <v>6.9659430784773946</v>
      </c>
      <c r="I35" s="3">
        <v>2.0610633590686973</v>
      </c>
      <c r="J35" s="3">
        <v>6.2528852580252021</v>
      </c>
      <c r="K35" s="3">
        <v>-0.43105939187167053</v>
      </c>
      <c r="L35" s="3">
        <v>1.7787458923541664</v>
      </c>
      <c r="M35" s="27">
        <v>7.1749534265201476</v>
      </c>
      <c r="N35" s="1">
        <v>2.1633700268356932</v>
      </c>
      <c r="O35" s="1">
        <v>-0.35437505433027638</v>
      </c>
      <c r="P35" s="29">
        <v>1.0185438050527722</v>
      </c>
    </row>
    <row r="36" spans="1:16" x14ac:dyDescent="0.45">
      <c r="A36" s="4">
        <v>2014</v>
      </c>
      <c r="B36" s="6">
        <v>-1.8464572836568607</v>
      </c>
      <c r="C36" s="6">
        <v>5.4431745493561152</v>
      </c>
      <c r="D36" s="6">
        <v>3.33175691706154</v>
      </c>
      <c r="E36" s="3">
        <v>4.2652066163038569</v>
      </c>
      <c r="F36" s="3">
        <v>2.4674667836637809</v>
      </c>
      <c r="G36" s="3">
        <v>8.035366198698739</v>
      </c>
      <c r="H36" s="3">
        <v>7.411553240786148</v>
      </c>
      <c r="I36" s="3">
        <v>3.0530553008590573</v>
      </c>
      <c r="J36" s="3">
        <v>1.9206288034431509</v>
      </c>
      <c r="K36" s="3">
        <v>-0.26727004163480217</v>
      </c>
      <c r="L36" s="3">
        <v>1.441465365280294</v>
      </c>
      <c r="M36" s="27">
        <v>5.668788527712735</v>
      </c>
      <c r="N36" s="1">
        <v>1.0310636876785111</v>
      </c>
      <c r="O36" s="1">
        <v>1.6862947862667426</v>
      </c>
      <c r="P36" s="29">
        <v>0.90689675061581454</v>
      </c>
    </row>
    <row r="37" spans="1:16" x14ac:dyDescent="0.45">
      <c r="A37" s="4">
        <v>2015</v>
      </c>
      <c r="B37" s="6">
        <v>-17.612803134126182</v>
      </c>
      <c r="C37" s="6">
        <v>3.9802426601396093</v>
      </c>
      <c r="D37" s="6">
        <v>2.2795881084983307</v>
      </c>
      <c r="E37" s="3">
        <v>8.3748972406742155</v>
      </c>
      <c r="F37" s="3">
        <v>1.2180557335533848</v>
      </c>
      <c r="G37" s="3">
        <v>4.4090454316949348</v>
      </c>
      <c r="H37" s="3">
        <v>4.1102486586462419</v>
      </c>
      <c r="I37" s="3">
        <v>-0.71968278973592703</v>
      </c>
      <c r="J37" s="3">
        <v>3.0143808040395754</v>
      </c>
      <c r="K37" s="3">
        <v>3.0719550096641797</v>
      </c>
      <c r="L37" s="3">
        <v>0.72211357341251414</v>
      </c>
      <c r="M37" s="27">
        <v>5.8727770404052961</v>
      </c>
      <c r="N37" s="1">
        <v>-2.9440935731486206E-3</v>
      </c>
      <c r="O37" s="1">
        <v>2.1112989932749997</v>
      </c>
      <c r="P37" s="29">
        <v>3.1855959666495295</v>
      </c>
    </row>
    <row r="38" spans="1:16" s="5" customFormat="1" x14ac:dyDescent="0.45">
      <c r="A38" s="4">
        <v>2016</v>
      </c>
      <c r="B38" s="6">
        <v>-9.1678616164634406</v>
      </c>
      <c r="C38" s="6">
        <v>2.4389240868820679</v>
      </c>
      <c r="D38" s="6">
        <v>3.2379749508076685</v>
      </c>
      <c r="E38" s="3">
        <v>-2.6513524138243127</v>
      </c>
      <c r="F38" s="3">
        <v>1.65825996642414</v>
      </c>
      <c r="G38" s="3">
        <v>7.1503347880836401</v>
      </c>
      <c r="H38" s="3">
        <v>13.001929515734261</v>
      </c>
      <c r="I38" s="3">
        <v>1.2803117437396168</v>
      </c>
      <c r="J38" s="3">
        <v>5.4432217186421354</v>
      </c>
      <c r="K38" s="3">
        <v>0.46948324702054833</v>
      </c>
      <c r="L38" s="3">
        <v>2.6361676199892798</v>
      </c>
      <c r="M38" s="27">
        <v>27.850737724174195</v>
      </c>
      <c r="N38" s="1">
        <v>1.4073460272495026</v>
      </c>
      <c r="O38" s="1">
        <v>0.41994437605725921</v>
      </c>
      <c r="P38" s="29">
        <v>1.986038505453493</v>
      </c>
    </row>
    <row r="39" spans="1:16" ht="14.25" customHeight="1" x14ac:dyDescent="0.45">
      <c r="A39" s="4">
        <v>2017</v>
      </c>
      <c r="B39" s="6">
        <v>4.9536902890191357</v>
      </c>
      <c r="C39" s="6">
        <v>4.2926781219952517</v>
      </c>
      <c r="D39" s="6">
        <v>3.9692579335233802</v>
      </c>
      <c r="E39" s="3">
        <v>5.3729010205101417</v>
      </c>
      <c r="F39" s="3">
        <v>3.7789609430645328</v>
      </c>
      <c r="G39" s="3">
        <v>8.2614125506821949</v>
      </c>
      <c r="H39" s="3">
        <v>4.0297459932557871</v>
      </c>
      <c r="I39" s="3">
        <v>2.3202599460893936</v>
      </c>
      <c r="J39" s="3">
        <v>5.4728452958846958</v>
      </c>
      <c r="K39" s="3">
        <v>2.8751529853951752</v>
      </c>
      <c r="L39" s="3">
        <v>1.8999449899776977</v>
      </c>
      <c r="M39" s="27">
        <v>5.0475975820371417</v>
      </c>
      <c r="N39" s="1">
        <v>4.2326819752664306</v>
      </c>
      <c r="O39" s="1">
        <v>-7.4349503729081334E-2</v>
      </c>
      <c r="P39" s="29">
        <v>2.2227813815284065</v>
      </c>
    </row>
    <row r="40" spans="1:16" x14ac:dyDescent="0.45">
      <c r="A40" s="4">
        <v>2018</v>
      </c>
      <c r="B40" s="6">
        <v>9.2176534882716652</v>
      </c>
      <c r="C40" s="6">
        <v>3.8183235694333462</v>
      </c>
      <c r="D40" s="6">
        <v>3.8842402719666325</v>
      </c>
      <c r="E40" s="3">
        <v>5.4456594359947132</v>
      </c>
      <c r="F40" s="3">
        <v>0.62467467458664316</v>
      </c>
      <c r="G40" s="3">
        <v>4.3558584651574535</v>
      </c>
      <c r="H40" s="3">
        <v>3.8417866327479686</v>
      </c>
      <c r="I40" s="3">
        <v>3.7406538302207082</v>
      </c>
      <c r="J40" s="3">
        <v>4.2953061932129941</v>
      </c>
      <c r="K40" s="3">
        <v>3.5346507550531641</v>
      </c>
      <c r="L40" s="3">
        <v>1.4285861642072746</v>
      </c>
      <c r="M40" s="27">
        <v>5.8055387670457463</v>
      </c>
      <c r="N40" s="1">
        <v>3.4997476356900989</v>
      </c>
      <c r="O40" s="1">
        <v>-2.3750638760589027E-4</v>
      </c>
      <c r="P40" s="29">
        <v>0.48294898310261658</v>
      </c>
    </row>
    <row r="41" spans="1:16" x14ac:dyDescent="0.45">
      <c r="A41" s="4">
        <v>2019</v>
      </c>
      <c r="B41" s="6">
        <v>-3.3357679753650018</v>
      </c>
      <c r="C41" s="6">
        <v>1.5984884998414373</v>
      </c>
      <c r="D41" s="6">
        <v>2.4055171610651342</v>
      </c>
      <c r="E41" s="3">
        <v>6.2652186585049776</v>
      </c>
      <c r="F41" s="3">
        <v>7.1826909312136422E-2</v>
      </c>
      <c r="G41" s="3">
        <v>4.6911559345349758</v>
      </c>
      <c r="H41" s="3">
        <v>9.0363348417050702</v>
      </c>
      <c r="I41" s="3">
        <v>0.69707629741948551</v>
      </c>
      <c r="J41" s="3">
        <v>3.8705276126505481</v>
      </c>
      <c r="K41" s="3">
        <v>-0.20164817326393347</v>
      </c>
      <c r="L41" s="3">
        <v>1.0144234064249673</v>
      </c>
      <c r="M41" s="27">
        <v>3.6581561808312557</v>
      </c>
      <c r="N41" s="1">
        <v>1.2867004075708905</v>
      </c>
      <c r="O41" s="1">
        <v>0.63480316569608419</v>
      </c>
      <c r="P41" s="29">
        <v>-0.8393253081496681</v>
      </c>
    </row>
    <row r="42" spans="1:16" x14ac:dyDescent="0.45">
      <c r="A42" s="4">
        <v>2020</v>
      </c>
      <c r="B42" s="6">
        <v>-10.863759635016208</v>
      </c>
      <c r="C42" s="6">
        <v>-0.40165143521899438</v>
      </c>
      <c r="D42" s="6">
        <v>4.7465489326074248</v>
      </c>
      <c r="E42" s="3">
        <v>3.8442545356197115</v>
      </c>
      <c r="F42" s="3">
        <v>-0.77087420788838301</v>
      </c>
      <c r="G42" s="3">
        <v>3.2174023303376913</v>
      </c>
      <c r="H42" s="3">
        <v>9.9444982105729025</v>
      </c>
      <c r="I42" s="3">
        <v>1.6504901868136699</v>
      </c>
      <c r="J42" s="3">
        <v>3.2709021087644459</v>
      </c>
      <c r="K42" s="3">
        <v>-2.6964548484050965</v>
      </c>
      <c r="L42" s="3">
        <v>-1.2819443176342133</v>
      </c>
      <c r="M42" s="27">
        <v>3.8410447237990439</v>
      </c>
      <c r="N42" s="1">
        <v>0.49249369691071365</v>
      </c>
      <c r="O42" s="1">
        <v>0.94419743607119244</v>
      </c>
      <c r="P42" s="29">
        <v>1.5637468567534256</v>
      </c>
    </row>
    <row r="43" spans="1:16" x14ac:dyDescent="0.45">
      <c r="A43" s="4">
        <v>2021</v>
      </c>
      <c r="B43" s="6">
        <v>15.465928533965538</v>
      </c>
      <c r="C43" s="6">
        <v>6.003421337024875</v>
      </c>
      <c r="D43" s="6">
        <v>8.5385254812817806</v>
      </c>
      <c r="E43" s="3">
        <v>4.8025550036039846</v>
      </c>
      <c r="F43" s="3">
        <v>5.7136178320068751</v>
      </c>
      <c r="G43" s="3">
        <v>6.7627121636888887</v>
      </c>
      <c r="H43" s="3">
        <v>10.214676646859289</v>
      </c>
      <c r="I43" s="3">
        <v>2.2824784623180108</v>
      </c>
      <c r="J43" s="3">
        <v>8.4961186364112393</v>
      </c>
      <c r="K43" s="3">
        <v>8.7843655749485663</v>
      </c>
      <c r="L43" s="3">
        <v>1.7098129930281516</v>
      </c>
      <c r="M43" s="27">
        <v>4.1211747067956992</v>
      </c>
      <c r="N43" s="1">
        <v>4.5532842798660056</v>
      </c>
      <c r="O43" s="1">
        <v>-0.22753344094499539</v>
      </c>
      <c r="P43" s="29">
        <v>2.4976757211081946</v>
      </c>
    </row>
    <row r="44" spans="1:16" x14ac:dyDescent="0.45">
      <c r="A44" s="4">
        <v>2022</v>
      </c>
      <c r="B44" s="6">
        <v>24.23672668028756</v>
      </c>
      <c r="C44" s="6">
        <v>9.5678443611082855</v>
      </c>
      <c r="D44" s="6">
        <v>8.3182112923364997</v>
      </c>
      <c r="E44" s="3">
        <v>10.505836575920569</v>
      </c>
      <c r="F44" s="3">
        <v>6.4565021944460881</v>
      </c>
      <c r="G44" s="3">
        <v>7.3273659243794782</v>
      </c>
      <c r="H44" s="3">
        <v>12.999002698523967</v>
      </c>
      <c r="I44" s="3">
        <v>5.4810777391269596</v>
      </c>
      <c r="J44" s="3">
        <v>48.847276882634333</v>
      </c>
      <c r="K44" s="3">
        <v>9.051761389255347</v>
      </c>
      <c r="L44" s="3">
        <v>4.7101728637178155</v>
      </c>
      <c r="M44" s="27">
        <v>5.0490218788313115</v>
      </c>
      <c r="N44" s="1">
        <v>2.2472606837740585</v>
      </c>
      <c r="O44" s="1">
        <v>0.24446373139896593</v>
      </c>
      <c r="P44" s="29">
        <v>1.21768616147655</v>
      </c>
    </row>
    <row r="45" spans="1:16" x14ac:dyDescent="0.45">
      <c r="A45" s="12"/>
      <c r="B45" s="13"/>
      <c r="C45" s="13"/>
      <c r="D45" s="13"/>
      <c r="E45" s="2"/>
      <c r="F45" s="2"/>
      <c r="G45" s="2"/>
      <c r="H45" s="2"/>
      <c r="I45" s="2"/>
      <c r="J45" s="2"/>
      <c r="K45" s="2"/>
      <c r="L45" s="2"/>
    </row>
    <row r="46" spans="1:16" x14ac:dyDescent="0.45">
      <c r="A46" s="12"/>
      <c r="B46" s="13"/>
      <c r="C46" s="13"/>
      <c r="D46" s="13"/>
      <c r="E46" s="2"/>
      <c r="F46" s="2"/>
      <c r="G46" s="2"/>
      <c r="H46" s="2"/>
      <c r="I46" s="2"/>
      <c r="J46" s="2"/>
      <c r="K46" s="2"/>
      <c r="L46" s="2"/>
    </row>
    <row r="47" spans="1:16" x14ac:dyDescent="0.45">
      <c r="A47" s="12"/>
      <c r="B47" s="13"/>
      <c r="C47" s="13"/>
      <c r="D47" s="13"/>
      <c r="E47" s="2"/>
      <c r="F47" s="2"/>
      <c r="G47" s="2"/>
      <c r="H47" s="2"/>
      <c r="I47" s="2"/>
      <c r="J47" s="2"/>
      <c r="K47" s="2"/>
      <c r="L47" s="2"/>
    </row>
    <row r="48" spans="1:16" x14ac:dyDescent="0.45">
      <c r="A48" s="12"/>
      <c r="B48" s="13"/>
      <c r="C48" s="13"/>
      <c r="D48" s="13"/>
      <c r="E48" s="2"/>
      <c r="F48" s="2"/>
      <c r="G48" s="2"/>
      <c r="H48" s="2"/>
      <c r="I48" s="2"/>
      <c r="J48" s="2"/>
      <c r="K48" s="2"/>
      <c r="L48" s="2"/>
    </row>
    <row r="49" spans="1:12" x14ac:dyDescent="0.45">
      <c r="A49" s="12"/>
      <c r="B49" s="13"/>
      <c r="C49" s="13"/>
      <c r="D49" s="13"/>
      <c r="E49" s="2"/>
      <c r="F49" s="2"/>
      <c r="G49" s="2"/>
      <c r="H49" s="2"/>
      <c r="I49" s="2"/>
      <c r="J49" s="2"/>
      <c r="K49" s="2"/>
      <c r="L49" s="2"/>
    </row>
    <row r="50" spans="1:12" x14ac:dyDescent="0.45">
      <c r="A50" s="12"/>
      <c r="B50" s="13"/>
      <c r="C50" s="13"/>
      <c r="D50" s="13"/>
      <c r="E50" s="2"/>
      <c r="F50" s="2"/>
      <c r="G50" s="2"/>
      <c r="H50" s="2"/>
      <c r="I50" s="2"/>
      <c r="J50" s="2"/>
      <c r="K50" s="2"/>
      <c r="L50" s="2"/>
    </row>
    <row r="51" spans="1:12" x14ac:dyDescent="0.45">
      <c r="A51" s="12"/>
      <c r="B51" s="13"/>
      <c r="C51" s="13"/>
      <c r="D51" s="13"/>
      <c r="E51" s="2"/>
      <c r="F51" s="2"/>
      <c r="G51" s="2"/>
      <c r="H51" s="2"/>
      <c r="I51" s="2"/>
      <c r="J51" s="2"/>
      <c r="K51" s="2"/>
      <c r="L51" s="2"/>
    </row>
    <row r="52" spans="1:12" x14ac:dyDescent="0.45">
      <c r="A52" s="12"/>
      <c r="B52" s="13"/>
      <c r="C52" s="13"/>
      <c r="D52" s="13"/>
      <c r="E52" s="2"/>
      <c r="F52" s="2"/>
      <c r="G52" s="2"/>
      <c r="H52" s="2"/>
      <c r="I52" s="2"/>
      <c r="J52" s="2"/>
      <c r="K52" s="2"/>
      <c r="L52" s="2"/>
    </row>
    <row r="53" spans="1:12" x14ac:dyDescent="0.45">
      <c r="A53" s="12"/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</row>
    <row r="54" spans="1:12" x14ac:dyDescent="0.45">
      <c r="A54" s="12"/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</row>
    <row r="55" spans="1:12" x14ac:dyDescent="0.45">
      <c r="A55" s="12"/>
      <c r="B55" s="13"/>
      <c r="C55" s="13"/>
      <c r="D55" s="13"/>
      <c r="E55" s="2"/>
      <c r="F55" s="2"/>
      <c r="G55" s="2"/>
      <c r="H55" s="2"/>
      <c r="I55" s="2"/>
      <c r="J55" s="2"/>
      <c r="K55" s="2"/>
      <c r="L55" s="2"/>
    </row>
    <row r="56" spans="1:12" x14ac:dyDescent="0.45">
      <c r="A56" s="12"/>
      <c r="B56" s="13"/>
      <c r="C56" s="13"/>
      <c r="D56" s="13"/>
      <c r="E56" s="2"/>
      <c r="F56" s="2"/>
      <c r="G56" s="2"/>
      <c r="H56" s="2"/>
      <c r="I56" s="2"/>
      <c r="J56" s="2"/>
      <c r="K56" s="2"/>
      <c r="L56" s="2"/>
    </row>
    <row r="57" spans="1:12" x14ac:dyDescent="0.45">
      <c r="A57" s="12"/>
      <c r="B57" s="13"/>
      <c r="C57" s="13"/>
      <c r="D57" s="13"/>
      <c r="E57" s="2"/>
      <c r="F57" s="2"/>
      <c r="G57" s="2"/>
      <c r="H57" s="2"/>
      <c r="I57" s="2"/>
      <c r="J57" s="2"/>
      <c r="K57" s="2"/>
      <c r="L57" s="2"/>
    </row>
    <row r="58" spans="1:12" x14ac:dyDescent="0.45">
      <c r="A58" s="75"/>
      <c r="B58" s="75"/>
      <c r="C58" s="13"/>
      <c r="D58" s="13"/>
      <c r="E58" s="2"/>
      <c r="F58" s="2"/>
      <c r="G58" s="2"/>
      <c r="H58" s="2"/>
      <c r="I58" s="2"/>
      <c r="J58" s="2"/>
      <c r="K58" s="2"/>
      <c r="L58" s="2"/>
    </row>
    <row r="59" spans="1:12" x14ac:dyDescent="0.45">
      <c r="A59" s="19"/>
      <c r="B59" s="12"/>
      <c r="C59" s="13"/>
      <c r="D59" s="13"/>
      <c r="E59" s="2"/>
      <c r="F59" s="2"/>
      <c r="G59" s="2"/>
      <c r="H59" s="2"/>
      <c r="I59" s="2"/>
      <c r="J59" s="2"/>
      <c r="K59" s="2"/>
      <c r="L59" s="2"/>
    </row>
    <row r="60" spans="1:12" x14ac:dyDescent="0.45">
      <c r="A60" s="75"/>
      <c r="B60" s="75"/>
      <c r="C60" s="13"/>
      <c r="D60" s="13"/>
      <c r="E60" s="2"/>
      <c r="F60" s="2"/>
      <c r="G60" s="2"/>
      <c r="H60" s="2"/>
      <c r="I60" s="2"/>
      <c r="J60" s="2"/>
      <c r="K60" s="2"/>
      <c r="L60" s="2"/>
    </row>
    <row r="61" spans="1:12" x14ac:dyDescent="0.45">
      <c r="A61" s="19"/>
      <c r="B61" s="12"/>
      <c r="C61" s="13"/>
      <c r="D61" s="13"/>
      <c r="E61" s="2"/>
      <c r="F61" s="2"/>
      <c r="G61" s="2"/>
      <c r="H61" s="2"/>
      <c r="I61" s="2"/>
      <c r="J61" s="2"/>
      <c r="K61" s="2"/>
      <c r="L61" s="2"/>
    </row>
    <row r="62" spans="1:12" x14ac:dyDescent="0.45">
      <c r="A62" s="19"/>
      <c r="B62" s="12"/>
      <c r="C62" s="13"/>
      <c r="D62" s="13"/>
      <c r="E62" s="2"/>
      <c r="F62" s="2"/>
      <c r="G62" s="2"/>
      <c r="H62" s="2"/>
      <c r="I62" s="2"/>
      <c r="J62" s="2"/>
      <c r="K62" s="2"/>
      <c r="L62" s="2"/>
    </row>
    <row r="63" spans="1:12" x14ac:dyDescent="0.45">
      <c r="A63" s="19"/>
      <c r="B63" s="12"/>
      <c r="C63" s="13"/>
      <c r="D63" s="13"/>
      <c r="E63" s="2"/>
      <c r="F63" s="2"/>
      <c r="G63" s="2"/>
      <c r="H63" s="2"/>
      <c r="I63" s="2"/>
      <c r="J63" s="2"/>
      <c r="K63" s="2"/>
      <c r="L63" s="2"/>
    </row>
    <row r="64" spans="1:12" x14ac:dyDescent="0.45">
      <c r="A64" s="12"/>
      <c r="B64" s="13"/>
      <c r="C64" s="13"/>
      <c r="D64" s="13"/>
      <c r="E64" s="2"/>
      <c r="F64" s="2"/>
      <c r="G64" s="2"/>
      <c r="H64" s="2"/>
      <c r="I64" s="2"/>
      <c r="J64" s="2"/>
      <c r="K64" s="2"/>
      <c r="L64" s="2"/>
    </row>
    <row r="65" spans="1:12" x14ac:dyDescent="0.45">
      <c r="A65" s="12"/>
      <c r="B65" s="13"/>
      <c r="C65" s="13"/>
      <c r="D65" s="13"/>
      <c r="E65" s="2"/>
      <c r="F65" s="2"/>
      <c r="G65" s="2"/>
      <c r="H65" s="2"/>
      <c r="I65" s="2"/>
      <c r="J65" s="2"/>
      <c r="K65" s="2"/>
      <c r="L65" s="2"/>
    </row>
    <row r="66" spans="1:12" x14ac:dyDescent="0.45">
      <c r="A66" s="12"/>
      <c r="B66" s="13"/>
      <c r="C66" s="13"/>
      <c r="D66" s="13"/>
      <c r="E66" s="2"/>
      <c r="F66" s="2"/>
      <c r="G66" s="2"/>
      <c r="H66" s="2"/>
      <c r="I66" s="2"/>
      <c r="J66" s="2"/>
      <c r="K66" s="2"/>
      <c r="L66" s="2"/>
    </row>
    <row r="67" spans="1:12" x14ac:dyDescent="0.45">
      <c r="A67" s="12"/>
      <c r="B67" s="13"/>
      <c r="C67" s="13"/>
      <c r="D67" s="13"/>
      <c r="E67" s="2"/>
      <c r="F67" s="2"/>
      <c r="G67" s="2"/>
      <c r="H67" s="2"/>
      <c r="I67" s="2"/>
      <c r="J67" s="2"/>
      <c r="K67" s="2"/>
      <c r="L67" s="2"/>
    </row>
    <row r="68" spans="1:12" x14ac:dyDescent="0.45">
      <c r="A68" s="12"/>
      <c r="B68" s="13"/>
      <c r="C68" s="13"/>
      <c r="D68" s="13"/>
      <c r="E68" s="2"/>
      <c r="F68" s="2"/>
      <c r="G68" s="2"/>
      <c r="H68" s="2"/>
      <c r="I68" s="2"/>
      <c r="J68" s="2"/>
      <c r="K68" s="2"/>
      <c r="L68" s="2"/>
    </row>
    <row r="69" spans="1:12" x14ac:dyDescent="0.45">
      <c r="A69" s="12"/>
      <c r="B69" s="13"/>
      <c r="C69" s="13"/>
      <c r="D69" s="13"/>
      <c r="E69" s="2"/>
      <c r="F69" s="2"/>
      <c r="G69" s="2"/>
      <c r="H69" s="2"/>
      <c r="I69" s="2"/>
      <c r="J69" s="2"/>
      <c r="K69" s="2"/>
      <c r="L69" s="2"/>
    </row>
    <row r="70" spans="1:12" x14ac:dyDescent="0.45">
      <c r="A70" s="12"/>
      <c r="B70" s="13"/>
      <c r="C70" s="13"/>
      <c r="D70" s="13"/>
      <c r="E70" s="2"/>
      <c r="F70" s="2"/>
      <c r="G70" s="2"/>
      <c r="H70" s="2"/>
      <c r="I70" s="2"/>
      <c r="J70" s="2"/>
      <c r="K70" s="2"/>
      <c r="L70" s="2"/>
    </row>
    <row r="71" spans="1:12" x14ac:dyDescent="0.45">
      <c r="A71" s="12"/>
      <c r="B71" s="13"/>
      <c r="C71" s="13"/>
      <c r="D71" s="13"/>
      <c r="E71" s="2"/>
      <c r="F71" s="2"/>
      <c r="G71" s="2"/>
      <c r="H71" s="2"/>
      <c r="I71" s="2"/>
      <c r="J71" s="2"/>
      <c r="K71" s="2"/>
      <c r="L71" s="2"/>
    </row>
    <row r="72" spans="1:12" x14ac:dyDescent="0.45">
      <c r="A72" s="12"/>
      <c r="B72" s="13"/>
      <c r="C72" s="13"/>
      <c r="D72" s="13"/>
      <c r="E72" s="2"/>
      <c r="F72" s="2"/>
      <c r="G72" s="2"/>
      <c r="H72" s="2"/>
      <c r="I72" s="2"/>
      <c r="J72" s="2"/>
      <c r="K72" s="2"/>
      <c r="L72" s="2"/>
    </row>
    <row r="73" spans="1:12" x14ac:dyDescent="0.45">
      <c r="A73" s="12"/>
      <c r="B73" s="13"/>
      <c r="C73" s="13"/>
      <c r="D73" s="13"/>
      <c r="E73" s="2"/>
      <c r="F73" s="2"/>
      <c r="G73" s="2"/>
      <c r="H73" s="2"/>
      <c r="I73" s="2"/>
      <c r="J73" s="2"/>
      <c r="K73" s="2"/>
      <c r="L73" s="2"/>
    </row>
    <row r="74" spans="1:12" x14ac:dyDescent="0.45">
      <c r="A74" s="12"/>
      <c r="B74" s="13"/>
      <c r="C74" s="13"/>
      <c r="D74" s="13"/>
      <c r="E74" s="2"/>
      <c r="F74" s="2"/>
      <c r="G74" s="2"/>
      <c r="H74" s="2"/>
      <c r="I74" s="2"/>
      <c r="J74" s="2"/>
      <c r="K74" s="2"/>
      <c r="L74" s="2"/>
    </row>
    <row r="75" spans="1:12" x14ac:dyDescent="0.45">
      <c r="A75" s="12"/>
      <c r="B75" s="13"/>
      <c r="C75" s="13"/>
      <c r="D75" s="13"/>
      <c r="E75" s="2"/>
      <c r="F75" s="2"/>
      <c r="G75" s="2"/>
      <c r="H75" s="2"/>
      <c r="I75" s="2"/>
      <c r="J75" s="2"/>
      <c r="K75" s="2"/>
      <c r="L75" s="2"/>
    </row>
    <row r="76" spans="1:12" x14ac:dyDescent="0.45">
      <c r="A76" s="12"/>
      <c r="B76" s="13"/>
      <c r="C76" s="13"/>
      <c r="D76" s="13"/>
      <c r="E76" s="2"/>
      <c r="F76" s="2"/>
      <c r="G76" s="2"/>
      <c r="H76" s="2"/>
      <c r="I76" s="2"/>
      <c r="J76" s="2"/>
      <c r="K76" s="2"/>
      <c r="L76" s="2"/>
    </row>
    <row r="77" spans="1:12" x14ac:dyDescent="0.45">
      <c r="A77" s="12"/>
      <c r="B77" s="13"/>
      <c r="C77" s="13"/>
      <c r="D77" s="13"/>
      <c r="E77" s="2"/>
      <c r="F77" s="2"/>
      <c r="G77" s="2"/>
      <c r="H77" s="2"/>
      <c r="I77" s="2"/>
      <c r="J77" s="2"/>
      <c r="K77" s="2"/>
      <c r="L77" s="2"/>
    </row>
    <row r="78" spans="1:12" x14ac:dyDescent="0.45">
      <c r="A78" s="12"/>
      <c r="B78" s="13"/>
      <c r="C78" s="13"/>
      <c r="D78" s="13"/>
      <c r="E78" s="2"/>
      <c r="F78" s="2"/>
      <c r="G78" s="2"/>
      <c r="H78" s="2"/>
      <c r="I78" s="2"/>
      <c r="J78" s="2"/>
      <c r="K78" s="2"/>
      <c r="L78" s="2"/>
    </row>
    <row r="79" spans="1:12" x14ac:dyDescent="0.45">
      <c r="A79" s="12"/>
      <c r="B79" s="13"/>
      <c r="C79" s="13"/>
      <c r="D79" s="13"/>
      <c r="E79" s="2"/>
      <c r="F79" s="2"/>
      <c r="G79" s="2"/>
      <c r="H79" s="2"/>
      <c r="I79" s="2"/>
      <c r="J79" s="2"/>
      <c r="K79" s="2"/>
      <c r="L79" s="2"/>
    </row>
    <row r="80" spans="1:12" x14ac:dyDescent="0.45">
      <c r="A80" s="12"/>
      <c r="B80" s="13"/>
      <c r="C80" s="13"/>
      <c r="D80" s="13"/>
      <c r="E80" s="2"/>
      <c r="F80" s="2"/>
      <c r="G80" s="2"/>
      <c r="H80" s="2"/>
      <c r="I80" s="2"/>
      <c r="J80" s="2"/>
      <c r="K80" s="2"/>
      <c r="L80" s="2"/>
    </row>
    <row r="81" spans="1:12" x14ac:dyDescent="0.45">
      <c r="A81" s="12"/>
      <c r="B81" s="13"/>
      <c r="C81" s="13"/>
      <c r="D81" s="13"/>
      <c r="E81" s="2"/>
      <c r="F81" s="2"/>
      <c r="G81" s="2"/>
      <c r="H81" s="2"/>
      <c r="I81" s="2"/>
      <c r="J81" s="2"/>
      <c r="K81" s="2"/>
      <c r="L81" s="2"/>
    </row>
    <row r="82" spans="1:12" x14ac:dyDescent="0.45">
      <c r="A82" s="12"/>
      <c r="B82" s="13"/>
      <c r="C82" s="13"/>
      <c r="D82" s="13"/>
      <c r="E82" s="2"/>
      <c r="F82" s="2"/>
      <c r="G82" s="2"/>
      <c r="H82" s="2"/>
      <c r="I82" s="2"/>
      <c r="J82" s="2"/>
      <c r="K82" s="2"/>
      <c r="L82" s="2"/>
    </row>
    <row r="83" spans="1:12" x14ac:dyDescent="0.45">
      <c r="A83" s="12"/>
      <c r="B83" s="13"/>
      <c r="C83" s="13"/>
      <c r="D83" s="13"/>
      <c r="E83" s="2"/>
      <c r="F83" s="2"/>
      <c r="G83" s="2"/>
      <c r="H83" s="2"/>
      <c r="I83" s="2"/>
      <c r="J83" s="2"/>
      <c r="K83" s="2"/>
      <c r="L83" s="2"/>
    </row>
    <row r="84" spans="1:12" x14ac:dyDescent="0.45">
      <c r="A84" s="12"/>
      <c r="B84" s="13"/>
      <c r="C84" s="13"/>
      <c r="D84" s="13"/>
      <c r="E84" s="2"/>
      <c r="F84" s="2"/>
      <c r="G84" s="2"/>
      <c r="H84" s="2"/>
      <c r="I84" s="2"/>
      <c r="J84" s="2"/>
      <c r="K84" s="2"/>
      <c r="L84" s="2"/>
    </row>
    <row r="85" spans="1:12" x14ac:dyDescent="0.45">
      <c r="A85" s="12"/>
      <c r="B85" s="13"/>
      <c r="C85" s="13"/>
      <c r="D85" s="13"/>
      <c r="E85" s="2"/>
      <c r="F85" s="2"/>
      <c r="G85" s="2"/>
      <c r="H85" s="2"/>
      <c r="I85" s="2"/>
      <c r="J85" s="2"/>
      <c r="K85" s="2"/>
      <c r="L85" s="2"/>
    </row>
    <row r="86" spans="1:12" x14ac:dyDescent="0.45">
      <c r="A86" s="12"/>
      <c r="B86" s="13"/>
      <c r="C86" s="13"/>
      <c r="D86" s="13"/>
      <c r="E86" s="2"/>
      <c r="F86" s="2"/>
      <c r="G86" s="2"/>
      <c r="H86" s="2"/>
      <c r="I86" s="2"/>
      <c r="J86" s="2"/>
      <c r="K86" s="2"/>
      <c r="L86" s="2"/>
    </row>
    <row r="87" spans="1:12" x14ac:dyDescent="0.45">
      <c r="A87" s="12"/>
      <c r="B87" s="13"/>
      <c r="C87" s="13"/>
      <c r="D87" s="13"/>
      <c r="E87" s="2"/>
      <c r="F87" s="2"/>
      <c r="G87" s="2"/>
      <c r="H87" s="2"/>
      <c r="I87" s="2"/>
      <c r="J87" s="2"/>
      <c r="K87" s="2"/>
      <c r="L87" s="2"/>
    </row>
    <row r="88" spans="1:12" x14ac:dyDescent="0.45">
      <c r="A88" s="12"/>
      <c r="B88" s="13"/>
      <c r="C88" s="13"/>
      <c r="D88" s="13"/>
      <c r="E88" s="2"/>
      <c r="F88" s="2"/>
      <c r="G88" s="2"/>
      <c r="H88" s="2"/>
      <c r="I88" s="2"/>
      <c r="J88" s="2"/>
      <c r="K88" s="2"/>
      <c r="L88" s="2"/>
    </row>
    <row r="89" spans="1:12" x14ac:dyDescent="0.45">
      <c r="A89" s="12"/>
      <c r="B89" s="13"/>
      <c r="C89" s="13"/>
      <c r="D89" s="13"/>
      <c r="E89" s="2"/>
      <c r="F89" s="2"/>
      <c r="G89" s="2"/>
      <c r="H89" s="2"/>
      <c r="I89" s="2"/>
      <c r="J89" s="2"/>
      <c r="K89" s="2"/>
      <c r="L89" s="2"/>
    </row>
    <row r="90" spans="1:12" x14ac:dyDescent="0.45">
      <c r="A90" s="12"/>
      <c r="B90" s="13"/>
      <c r="C90" s="13"/>
      <c r="D90" s="13"/>
      <c r="E90" s="2"/>
      <c r="F90" s="2"/>
      <c r="G90" s="2"/>
      <c r="H90" s="2"/>
      <c r="I90" s="2"/>
      <c r="J90" s="2"/>
      <c r="K90" s="2"/>
      <c r="L90" s="2"/>
    </row>
    <row r="91" spans="1:12" x14ac:dyDescent="0.45">
      <c r="A91" s="12"/>
      <c r="B91" s="13"/>
      <c r="C91" s="13"/>
      <c r="D91" s="13"/>
      <c r="E91" s="2"/>
      <c r="F91" s="2"/>
      <c r="G91" s="2"/>
      <c r="H91" s="2"/>
      <c r="I91" s="2"/>
      <c r="J91" s="2"/>
      <c r="K91" s="2"/>
      <c r="L91" s="2"/>
    </row>
    <row r="92" spans="1:12" x14ac:dyDescent="0.45">
      <c r="A92" s="12"/>
      <c r="B92" s="13"/>
      <c r="C92" s="13"/>
      <c r="D92" s="13"/>
      <c r="E92" s="2"/>
      <c r="F92" s="2"/>
      <c r="G92" s="2"/>
      <c r="H92" s="2"/>
      <c r="I92" s="2"/>
      <c r="J92" s="2"/>
      <c r="K92" s="2"/>
      <c r="L92" s="2"/>
    </row>
    <row r="93" spans="1:12" x14ac:dyDescent="0.45">
      <c r="A93" s="12"/>
      <c r="B93" s="13"/>
      <c r="C93" s="13"/>
      <c r="D93" s="13"/>
      <c r="E93" s="2"/>
      <c r="F93" s="2"/>
      <c r="G93" s="2"/>
      <c r="H93" s="2"/>
      <c r="I93" s="2"/>
      <c r="J93" s="2"/>
      <c r="K93" s="2"/>
      <c r="L93" s="2"/>
    </row>
    <row r="94" spans="1:12" x14ac:dyDescent="0.45">
      <c r="A94" s="12"/>
      <c r="B94" s="13"/>
      <c r="C94" s="13"/>
      <c r="D94" s="13"/>
      <c r="E94" s="2"/>
      <c r="F94" s="2"/>
      <c r="G94" s="2"/>
      <c r="H94" s="2"/>
      <c r="I94" s="2"/>
      <c r="J94" s="2"/>
      <c r="K94" s="2"/>
      <c r="L94" s="2"/>
    </row>
    <row r="95" spans="1:12" x14ac:dyDescent="0.45">
      <c r="A95" s="12"/>
      <c r="B95" s="13"/>
      <c r="C95" s="13"/>
      <c r="D95" s="13"/>
      <c r="E95" s="2"/>
      <c r="F95" s="2"/>
      <c r="G95" s="2"/>
      <c r="H95" s="2"/>
      <c r="I95" s="2"/>
      <c r="J95" s="2"/>
      <c r="K95" s="2"/>
      <c r="L95" s="2"/>
    </row>
    <row r="96" spans="1:12" x14ac:dyDescent="0.45">
      <c r="A96" s="12"/>
      <c r="B96" s="13"/>
      <c r="C96" s="13"/>
      <c r="D96" s="13"/>
      <c r="E96" s="2"/>
      <c r="F96" s="2"/>
      <c r="G96" s="2"/>
      <c r="H96" s="2"/>
      <c r="I96" s="2"/>
      <c r="J96" s="2"/>
      <c r="K96" s="2"/>
      <c r="L96" s="2"/>
    </row>
    <row r="97" spans="1:12" x14ac:dyDescent="0.45">
      <c r="A97" s="12"/>
      <c r="B97" s="13"/>
      <c r="C97" s="13"/>
      <c r="D97" s="13"/>
      <c r="E97" s="2"/>
      <c r="F97" s="2"/>
      <c r="G97" s="2"/>
      <c r="H97" s="2"/>
      <c r="I97" s="2"/>
      <c r="J97" s="2"/>
      <c r="K97" s="2"/>
      <c r="L97" s="2"/>
    </row>
    <row r="98" spans="1:12" x14ac:dyDescent="0.45">
      <c r="A98" s="12"/>
      <c r="B98" s="13"/>
      <c r="C98" s="13"/>
      <c r="D98" s="13"/>
      <c r="E98" s="2"/>
      <c r="F98" s="2"/>
      <c r="G98" s="2"/>
      <c r="H98" s="2"/>
      <c r="I98" s="2"/>
      <c r="J98" s="2"/>
      <c r="K98" s="2"/>
      <c r="L98" s="2"/>
    </row>
    <row r="99" spans="1:12" x14ac:dyDescent="0.45">
      <c r="A99" s="12"/>
      <c r="B99" s="13"/>
      <c r="C99" s="13"/>
      <c r="D99" s="13"/>
      <c r="E99" s="2"/>
      <c r="F99" s="2"/>
      <c r="G99" s="2"/>
      <c r="H99" s="2"/>
      <c r="I99" s="2"/>
      <c r="J99" s="2"/>
      <c r="K99" s="2"/>
      <c r="L99" s="2"/>
    </row>
    <row r="100" spans="1:12" x14ac:dyDescent="0.45">
      <c r="A100" s="12"/>
      <c r="B100" s="13"/>
      <c r="C100" s="13"/>
      <c r="D100" s="13"/>
      <c r="E100" s="2"/>
      <c r="F100" s="2"/>
      <c r="G100" s="2"/>
      <c r="H100" s="2"/>
      <c r="I100" s="2"/>
      <c r="J100" s="2"/>
      <c r="K100" s="2"/>
      <c r="L100" s="2"/>
    </row>
    <row r="101" spans="1:12" x14ac:dyDescent="0.45">
      <c r="A101" s="12"/>
      <c r="B101" s="13"/>
      <c r="C101" s="13"/>
      <c r="D101" s="13"/>
      <c r="E101" s="2"/>
      <c r="F101" s="2"/>
      <c r="G101" s="2"/>
      <c r="H101" s="2"/>
      <c r="I101" s="2"/>
      <c r="J101" s="2"/>
      <c r="K101" s="2"/>
      <c r="L101" s="2"/>
    </row>
    <row r="102" spans="1:12" x14ac:dyDescent="0.45">
      <c r="A102" s="12"/>
      <c r="B102" s="13"/>
      <c r="C102" s="13"/>
      <c r="D102" s="13"/>
      <c r="E102" s="2"/>
      <c r="F102" s="2"/>
      <c r="G102" s="2"/>
      <c r="H102" s="2"/>
      <c r="I102" s="2"/>
      <c r="J102" s="2"/>
      <c r="K102" s="2"/>
      <c r="L102" s="2"/>
    </row>
    <row r="103" spans="1:12" x14ac:dyDescent="0.45">
      <c r="A103" s="12"/>
      <c r="B103" s="13"/>
      <c r="C103" s="13"/>
      <c r="D103" s="13"/>
      <c r="E103" s="2"/>
      <c r="F103" s="2"/>
      <c r="G103" s="2"/>
      <c r="H103" s="2"/>
      <c r="I103" s="2"/>
      <c r="J103" s="2"/>
      <c r="K103" s="2"/>
      <c r="L103" s="2"/>
    </row>
    <row r="104" spans="1:12" x14ac:dyDescent="0.45">
      <c r="A104" s="12"/>
      <c r="B104" s="13"/>
      <c r="C104" s="13"/>
      <c r="D104" s="13"/>
      <c r="E104" s="2"/>
      <c r="F104" s="2"/>
      <c r="G104" s="2"/>
      <c r="H104" s="2"/>
      <c r="I104" s="2"/>
      <c r="J104" s="2"/>
      <c r="K104" s="2"/>
      <c r="L104" s="2"/>
    </row>
    <row r="105" spans="1:12" x14ac:dyDescent="0.45">
      <c r="A105" s="12"/>
      <c r="B105" s="13"/>
      <c r="C105" s="13"/>
      <c r="D105" s="13"/>
      <c r="E105" s="2"/>
      <c r="F105" s="2"/>
      <c r="G105" s="2"/>
      <c r="H105" s="2"/>
      <c r="I105" s="2"/>
      <c r="J105" s="2"/>
      <c r="K105" s="2"/>
      <c r="L105" s="2"/>
    </row>
    <row r="106" spans="1:12" x14ac:dyDescent="0.45">
      <c r="A106" s="12"/>
      <c r="B106" s="13"/>
      <c r="C106" s="13"/>
      <c r="D106" s="13"/>
      <c r="E106" s="2"/>
      <c r="F106" s="2"/>
      <c r="G106" s="2"/>
      <c r="H106" s="2"/>
      <c r="I106" s="2"/>
      <c r="J106" s="2"/>
      <c r="K106" s="2"/>
      <c r="L106" s="2"/>
    </row>
    <row r="107" spans="1:12" x14ac:dyDescent="0.45">
      <c r="A107" s="12"/>
      <c r="B107" s="13"/>
      <c r="C107" s="13"/>
      <c r="D107" s="13"/>
      <c r="E107" s="2"/>
      <c r="F107" s="2"/>
      <c r="G107" s="2"/>
      <c r="H107" s="2"/>
      <c r="I107" s="2"/>
      <c r="J107" s="2"/>
      <c r="K107" s="2"/>
      <c r="L107" s="2"/>
    </row>
    <row r="108" spans="1:12" x14ac:dyDescent="0.45">
      <c r="A108" s="12"/>
      <c r="B108" s="13"/>
      <c r="C108" s="13"/>
      <c r="D108" s="13"/>
      <c r="E108" s="2"/>
      <c r="F108" s="2"/>
      <c r="G108" s="2"/>
      <c r="H108" s="2"/>
      <c r="I108" s="2"/>
      <c r="J108" s="2"/>
      <c r="K108" s="2"/>
      <c r="L108" s="2"/>
    </row>
    <row r="109" spans="1:12" x14ac:dyDescent="0.45">
      <c r="A109" s="12"/>
      <c r="B109" s="13"/>
      <c r="C109" s="13"/>
      <c r="D109" s="13"/>
      <c r="E109" s="2"/>
      <c r="F109" s="2"/>
      <c r="G109" s="2"/>
      <c r="H109" s="2"/>
      <c r="I109" s="2"/>
      <c r="J109" s="2"/>
      <c r="K109" s="2"/>
      <c r="L109" s="2"/>
    </row>
    <row r="110" spans="1:12" x14ac:dyDescent="0.45">
      <c r="A110" s="12"/>
      <c r="B110" s="13"/>
      <c r="C110" s="13"/>
      <c r="D110" s="13"/>
      <c r="E110" s="2"/>
      <c r="F110" s="2"/>
      <c r="G110" s="2"/>
      <c r="H110" s="2"/>
      <c r="I110" s="2"/>
      <c r="J110" s="2"/>
      <c r="K110" s="2"/>
      <c r="L110" s="2"/>
    </row>
    <row r="111" spans="1:12" x14ac:dyDescent="0.45">
      <c r="A111" s="12"/>
      <c r="B111" s="13"/>
      <c r="C111" s="13"/>
      <c r="D111" s="13"/>
      <c r="E111" s="2"/>
      <c r="F111" s="2"/>
      <c r="G111" s="2"/>
      <c r="H111" s="2"/>
      <c r="I111" s="2"/>
      <c r="J111" s="2"/>
      <c r="K111" s="2"/>
      <c r="L111" s="2"/>
    </row>
    <row r="112" spans="1:12" x14ac:dyDescent="0.45">
      <c r="A112" s="12"/>
      <c r="B112" s="13"/>
      <c r="C112" s="13"/>
      <c r="D112" s="13"/>
      <c r="E112" s="2"/>
      <c r="F112" s="2"/>
      <c r="G112" s="2"/>
      <c r="H112" s="2"/>
      <c r="I112" s="2"/>
      <c r="J112" s="2"/>
      <c r="K112" s="2"/>
      <c r="L112" s="2"/>
    </row>
    <row r="113" spans="1:12" x14ac:dyDescent="0.45">
      <c r="A113" s="12"/>
      <c r="B113" s="13"/>
      <c r="C113" s="13"/>
      <c r="D113" s="13"/>
      <c r="E113" s="2"/>
      <c r="F113" s="2"/>
      <c r="G113" s="2"/>
      <c r="H113" s="2"/>
      <c r="I113" s="2"/>
      <c r="J113" s="2"/>
      <c r="K113" s="2"/>
      <c r="L113" s="2"/>
    </row>
    <row r="114" spans="1:12" x14ac:dyDescent="0.45">
      <c r="A114" s="12"/>
      <c r="B114" s="13"/>
      <c r="C114" s="13"/>
      <c r="D114" s="13"/>
      <c r="E114" s="2"/>
      <c r="F114" s="2"/>
      <c r="G114" s="2"/>
      <c r="H114" s="2"/>
      <c r="I114" s="2"/>
      <c r="J114" s="2"/>
      <c r="K114" s="2"/>
      <c r="L114" s="2"/>
    </row>
    <row r="115" spans="1:12" x14ac:dyDescent="0.45">
      <c r="A115" s="12"/>
      <c r="B115" s="13"/>
      <c r="C115" s="13"/>
      <c r="D115" s="13"/>
      <c r="E115" s="2"/>
      <c r="F115" s="2"/>
      <c r="G115" s="2"/>
      <c r="H115" s="2"/>
      <c r="I115" s="2"/>
      <c r="J115" s="2"/>
      <c r="K115" s="2"/>
      <c r="L115" s="2"/>
    </row>
    <row r="116" spans="1:12" x14ac:dyDescent="0.45">
      <c r="A116" s="12"/>
      <c r="B116" s="13"/>
      <c r="C116" s="13"/>
      <c r="D116" s="13"/>
      <c r="E116" s="2"/>
      <c r="F116" s="2"/>
      <c r="G116" s="2"/>
      <c r="H116" s="2"/>
      <c r="I116" s="2"/>
      <c r="J116" s="2"/>
      <c r="K116" s="2"/>
      <c r="L116" s="2"/>
    </row>
    <row r="117" spans="1:12" x14ac:dyDescent="0.45">
      <c r="A117" s="12"/>
      <c r="B117" s="13"/>
      <c r="C117" s="13"/>
      <c r="D117" s="13"/>
      <c r="E117" s="2"/>
      <c r="F117" s="2"/>
      <c r="G117" s="2"/>
      <c r="H117" s="2"/>
      <c r="I117" s="2"/>
      <c r="J117" s="2"/>
      <c r="K117" s="2"/>
      <c r="L117" s="2"/>
    </row>
    <row r="118" spans="1:12" x14ac:dyDescent="0.45">
      <c r="A118" s="12"/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</row>
    <row r="119" spans="1:12" x14ac:dyDescent="0.45">
      <c r="A119" s="12"/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</row>
    <row r="120" spans="1:12" x14ac:dyDescent="0.45">
      <c r="A120" s="12"/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</row>
    <row r="121" spans="1:12" x14ac:dyDescent="0.45">
      <c r="A121" s="12"/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</row>
    <row r="122" spans="1:12" x14ac:dyDescent="0.45">
      <c r="A122" s="12"/>
      <c r="B122" s="13"/>
      <c r="C122" s="13"/>
      <c r="D122" s="13"/>
      <c r="E122" s="2"/>
      <c r="F122" s="2"/>
      <c r="G122" s="2"/>
      <c r="H122" s="2"/>
      <c r="I122" s="2"/>
      <c r="J122" s="2"/>
      <c r="K122" s="2"/>
      <c r="L122" s="2"/>
    </row>
    <row r="123" spans="1:12" x14ac:dyDescent="0.45">
      <c r="A123" s="12"/>
      <c r="B123" s="13"/>
      <c r="C123" s="13"/>
      <c r="D123" s="13"/>
      <c r="E123" s="2"/>
      <c r="F123" s="2"/>
      <c r="G123" s="2"/>
      <c r="H123" s="2"/>
      <c r="I123" s="2"/>
      <c r="J123" s="2"/>
      <c r="K123" s="2"/>
      <c r="L123" s="2"/>
    </row>
    <row r="124" spans="1:12" x14ac:dyDescent="0.45">
      <c r="A124" s="12"/>
      <c r="B124" s="13"/>
      <c r="C124" s="13"/>
      <c r="D124" s="13"/>
      <c r="E124" s="2"/>
      <c r="F124" s="2"/>
      <c r="G124" s="2"/>
      <c r="H124" s="2"/>
      <c r="I124" s="2"/>
      <c r="J124" s="2"/>
      <c r="K124" s="2"/>
      <c r="L124" s="2"/>
    </row>
    <row r="125" spans="1:12" x14ac:dyDescent="0.45">
      <c r="A125" s="12"/>
      <c r="B125" s="13"/>
      <c r="C125" s="13"/>
      <c r="D125" s="13"/>
      <c r="E125" s="2"/>
      <c r="F125" s="2"/>
      <c r="G125" s="2"/>
      <c r="H125" s="2"/>
      <c r="I125" s="2"/>
      <c r="J125" s="2"/>
      <c r="K125" s="2"/>
      <c r="L125" s="2"/>
    </row>
    <row r="126" spans="1:12" x14ac:dyDescent="0.45">
      <c r="A126" s="12"/>
      <c r="B126" s="13"/>
      <c r="C126" s="13"/>
      <c r="D126" s="13"/>
      <c r="E126" s="2"/>
      <c r="F126" s="2"/>
      <c r="G126" s="2"/>
      <c r="H126" s="2"/>
      <c r="I126" s="2"/>
      <c r="J126" s="2"/>
      <c r="K126" s="2"/>
      <c r="L126" s="2"/>
    </row>
    <row r="127" spans="1:12" x14ac:dyDescent="0.45">
      <c r="A127" s="12"/>
      <c r="B127" s="13"/>
      <c r="C127" s="13"/>
      <c r="D127" s="13"/>
      <c r="E127" s="2"/>
      <c r="F127" s="2"/>
      <c r="G127" s="2"/>
      <c r="H127" s="2"/>
      <c r="I127" s="2"/>
      <c r="J127" s="2"/>
      <c r="K127" s="2"/>
      <c r="L127" s="2"/>
    </row>
    <row r="128" spans="1:12" x14ac:dyDescent="0.45">
      <c r="A128" s="12"/>
      <c r="B128" s="13"/>
      <c r="C128" s="13"/>
      <c r="D128" s="13"/>
      <c r="E128" s="2"/>
      <c r="F128" s="2"/>
      <c r="G128" s="2"/>
      <c r="H128" s="2"/>
      <c r="I128" s="2"/>
      <c r="J128" s="2"/>
      <c r="K128" s="2"/>
      <c r="L128" s="2"/>
    </row>
    <row r="129" spans="1:12" x14ac:dyDescent="0.45">
      <c r="A129" s="12"/>
      <c r="B129" s="13"/>
      <c r="C129" s="13"/>
      <c r="D129" s="13"/>
      <c r="E129" s="2"/>
      <c r="F129" s="2"/>
      <c r="G129" s="2"/>
      <c r="H129" s="2"/>
      <c r="I129" s="2"/>
      <c r="J129" s="2"/>
      <c r="K129" s="2"/>
      <c r="L129" s="2"/>
    </row>
    <row r="130" spans="1:12" x14ac:dyDescent="0.45">
      <c r="A130" s="12"/>
      <c r="B130" s="13"/>
      <c r="C130" s="13"/>
      <c r="D130" s="13"/>
      <c r="E130" s="2"/>
      <c r="F130" s="2"/>
      <c r="G130" s="2"/>
      <c r="H130" s="2"/>
      <c r="I130" s="2"/>
      <c r="J130" s="2"/>
      <c r="K130" s="2"/>
      <c r="L130" s="2"/>
    </row>
    <row r="131" spans="1:12" x14ac:dyDescent="0.45">
      <c r="A131" s="12"/>
      <c r="B131" s="13"/>
      <c r="C131" s="13"/>
      <c r="D131" s="13"/>
      <c r="E131" s="2"/>
      <c r="F131" s="2"/>
      <c r="G131" s="2"/>
      <c r="H131" s="2"/>
      <c r="I131" s="2"/>
      <c r="J131" s="2"/>
      <c r="K131" s="2"/>
      <c r="L131" s="2"/>
    </row>
    <row r="132" spans="1:12" x14ac:dyDescent="0.45">
      <c r="A132" s="12"/>
      <c r="B132" s="13"/>
      <c r="C132" s="13"/>
      <c r="D132" s="13"/>
      <c r="E132" s="2"/>
      <c r="F132" s="2"/>
      <c r="G132" s="2"/>
      <c r="H132" s="2"/>
      <c r="I132" s="2"/>
      <c r="J132" s="2"/>
      <c r="K132" s="2"/>
      <c r="L132" s="2"/>
    </row>
    <row r="133" spans="1:12" x14ac:dyDescent="0.45">
      <c r="A133" s="12"/>
      <c r="B133" s="13"/>
      <c r="C133" s="13"/>
      <c r="D133" s="13"/>
      <c r="E133" s="2"/>
      <c r="F133" s="2"/>
      <c r="G133" s="2"/>
      <c r="H133" s="2"/>
      <c r="I133" s="2"/>
      <c r="J133" s="2"/>
      <c r="K133" s="2"/>
      <c r="L133" s="2"/>
    </row>
    <row r="134" spans="1:12" x14ac:dyDescent="0.45">
      <c r="A134" s="12"/>
      <c r="B134" s="13"/>
      <c r="C134" s="13"/>
      <c r="D134" s="13"/>
      <c r="E134" s="2"/>
      <c r="F134" s="2"/>
      <c r="G134" s="2"/>
      <c r="H134" s="2"/>
      <c r="I134" s="2"/>
      <c r="J134" s="2"/>
      <c r="K134" s="2"/>
      <c r="L134" s="2"/>
    </row>
    <row r="135" spans="1:12" x14ac:dyDescent="0.45">
      <c r="A135" s="12"/>
      <c r="B135" s="13"/>
      <c r="C135" s="13"/>
      <c r="D135" s="13"/>
      <c r="E135" s="2"/>
      <c r="F135" s="2"/>
      <c r="G135" s="2"/>
      <c r="H135" s="2"/>
      <c r="I135" s="2"/>
      <c r="J135" s="2"/>
      <c r="K135" s="2"/>
      <c r="L135" s="2"/>
    </row>
    <row r="136" spans="1:12" x14ac:dyDescent="0.45">
      <c r="A136" s="12"/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</row>
    <row r="137" spans="1:12" x14ac:dyDescent="0.45">
      <c r="A137" s="12"/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</row>
    <row r="138" spans="1:12" x14ac:dyDescent="0.45">
      <c r="A138" s="12"/>
      <c r="B138" s="13"/>
      <c r="C138" s="13"/>
      <c r="D138" s="13"/>
      <c r="E138" s="2"/>
      <c r="F138" s="2"/>
      <c r="G138" s="2"/>
      <c r="H138" s="2"/>
      <c r="I138" s="2"/>
      <c r="J138" s="2"/>
      <c r="K138" s="2"/>
      <c r="L138" s="2"/>
    </row>
    <row r="139" spans="1:12" x14ac:dyDescent="0.45">
      <c r="A139" s="12"/>
      <c r="B139" s="13"/>
      <c r="C139" s="13"/>
      <c r="D139" s="13"/>
      <c r="E139" s="2"/>
      <c r="F139" s="2"/>
      <c r="G139" s="2"/>
      <c r="H139" s="2"/>
      <c r="I139" s="2"/>
      <c r="J139" s="2"/>
      <c r="K139" s="2"/>
      <c r="L139" s="2"/>
    </row>
    <row r="140" spans="1:12" x14ac:dyDescent="0.45">
      <c r="A140" s="12"/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</row>
    <row r="141" spans="1:12" x14ac:dyDescent="0.45">
      <c r="A141" s="12"/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</row>
    <row r="142" spans="1:12" x14ac:dyDescent="0.45">
      <c r="A142" s="12"/>
      <c r="B142" s="13"/>
      <c r="C142" s="13"/>
      <c r="D142" s="13"/>
      <c r="E142" s="2"/>
      <c r="F142" s="2"/>
      <c r="G142" s="2"/>
      <c r="H142" s="2"/>
      <c r="I142" s="2"/>
      <c r="J142" s="2"/>
      <c r="K142" s="2"/>
      <c r="L142" s="2"/>
    </row>
    <row r="143" spans="1:12" x14ac:dyDescent="0.45">
      <c r="A143" s="12"/>
      <c r="B143" s="13"/>
      <c r="C143" s="13"/>
      <c r="D143" s="13"/>
      <c r="E143" s="2"/>
      <c r="F143" s="2"/>
      <c r="G143" s="2"/>
      <c r="H143" s="2"/>
      <c r="I143" s="2"/>
      <c r="J143" s="2"/>
      <c r="K143" s="2"/>
      <c r="L143" s="2"/>
    </row>
    <row r="144" spans="1:12" x14ac:dyDescent="0.45">
      <c r="A144" s="12"/>
      <c r="B144" s="13"/>
      <c r="C144" s="13"/>
      <c r="D144" s="13"/>
      <c r="E144" s="2"/>
      <c r="F144" s="2"/>
      <c r="G144" s="2"/>
      <c r="H144" s="2"/>
      <c r="I144" s="2"/>
      <c r="J144" s="2"/>
      <c r="K144" s="2"/>
      <c r="L144" s="2"/>
    </row>
    <row r="145" spans="1:12" x14ac:dyDescent="0.45">
      <c r="A145" s="12"/>
      <c r="B145" s="13"/>
      <c r="C145" s="13"/>
      <c r="D145" s="13"/>
      <c r="E145" s="2"/>
      <c r="F145" s="2"/>
      <c r="G145" s="2"/>
      <c r="H145" s="2"/>
      <c r="I145" s="2"/>
      <c r="J145" s="2"/>
      <c r="K145" s="2"/>
      <c r="L145" s="2"/>
    </row>
    <row r="146" spans="1:12" x14ac:dyDescent="0.45">
      <c r="A146" s="12"/>
      <c r="B146" s="13"/>
      <c r="C146" s="13"/>
      <c r="D146" s="13"/>
      <c r="E146" s="2"/>
      <c r="F146" s="2"/>
      <c r="G146" s="2"/>
      <c r="H146" s="2"/>
      <c r="I146" s="2"/>
      <c r="J146" s="2"/>
      <c r="K146" s="2"/>
      <c r="L146" s="2"/>
    </row>
    <row r="147" spans="1:12" x14ac:dyDescent="0.45">
      <c r="A147" s="12"/>
      <c r="B147" s="13"/>
      <c r="C147" s="13"/>
      <c r="D147" s="13"/>
      <c r="E147" s="2"/>
      <c r="F147" s="2"/>
      <c r="G147" s="2"/>
      <c r="H147" s="2"/>
      <c r="I147" s="2"/>
      <c r="J147" s="2"/>
      <c r="K147" s="2"/>
      <c r="L147" s="2"/>
    </row>
    <row r="148" spans="1:12" x14ac:dyDescent="0.45">
      <c r="A148" s="12"/>
      <c r="B148" s="13"/>
      <c r="C148" s="13"/>
      <c r="D148" s="13"/>
      <c r="E148" s="2"/>
      <c r="F148" s="2"/>
      <c r="G148" s="2"/>
      <c r="H148" s="2"/>
      <c r="I148" s="2"/>
      <c r="J148" s="2"/>
      <c r="K148" s="2"/>
      <c r="L148" s="2"/>
    </row>
    <row r="149" spans="1:12" x14ac:dyDescent="0.45">
      <c r="A149" s="12"/>
      <c r="B149" s="13"/>
      <c r="C149" s="13"/>
      <c r="D149" s="13"/>
      <c r="E149" s="2"/>
      <c r="F149" s="2"/>
      <c r="G149" s="2"/>
      <c r="H149" s="2"/>
      <c r="I149" s="2"/>
      <c r="J149" s="2"/>
      <c r="K149" s="2"/>
      <c r="L149" s="2"/>
    </row>
    <row r="150" spans="1:12" x14ac:dyDescent="0.45">
      <c r="A150" s="12"/>
      <c r="B150" s="13"/>
      <c r="C150" s="13"/>
      <c r="D150" s="13"/>
      <c r="E150" s="2"/>
      <c r="F150" s="2"/>
      <c r="G150" s="2"/>
      <c r="H150" s="2"/>
      <c r="I150" s="2"/>
      <c r="J150" s="2"/>
      <c r="K150" s="2"/>
      <c r="L150" s="2"/>
    </row>
    <row r="151" spans="1:12" x14ac:dyDescent="0.45">
      <c r="A151" s="12"/>
      <c r="B151" s="13"/>
      <c r="C151" s="13"/>
      <c r="D151" s="13"/>
      <c r="E151" s="2"/>
      <c r="F151" s="2"/>
      <c r="G151" s="2"/>
      <c r="H151" s="2"/>
      <c r="I151" s="2"/>
      <c r="J151" s="2"/>
      <c r="K151" s="2"/>
      <c r="L151" s="2"/>
    </row>
    <row r="152" spans="1:12" x14ac:dyDescent="0.45">
      <c r="A152" s="12"/>
      <c r="B152" s="13"/>
      <c r="C152" s="13"/>
      <c r="D152" s="13"/>
      <c r="E152" s="2"/>
      <c r="F152" s="2"/>
      <c r="G152" s="2"/>
      <c r="H152" s="2"/>
      <c r="I152" s="2"/>
      <c r="J152" s="2"/>
      <c r="K152" s="2"/>
      <c r="L152" s="2"/>
    </row>
    <row r="153" spans="1:12" x14ac:dyDescent="0.45">
      <c r="A153" s="12"/>
      <c r="B153" s="13"/>
      <c r="C153" s="13"/>
      <c r="D153" s="13"/>
      <c r="E153" s="2"/>
      <c r="F153" s="2"/>
      <c r="G153" s="2"/>
      <c r="H153" s="2"/>
      <c r="I153" s="2"/>
      <c r="J153" s="2"/>
      <c r="K153" s="2"/>
      <c r="L153" s="2"/>
    </row>
    <row r="154" spans="1:12" x14ac:dyDescent="0.45">
      <c r="A154" s="12"/>
      <c r="B154" s="13"/>
      <c r="C154" s="13"/>
      <c r="D154" s="13"/>
      <c r="E154" s="2"/>
      <c r="F154" s="2"/>
      <c r="G154" s="2"/>
      <c r="H154" s="2"/>
      <c r="I154" s="2"/>
      <c r="J154" s="2"/>
      <c r="K154" s="2"/>
      <c r="L154" s="2"/>
    </row>
    <row r="155" spans="1:12" x14ac:dyDescent="0.45">
      <c r="A155" s="12"/>
      <c r="B155" s="13"/>
      <c r="C155" s="13"/>
      <c r="D155" s="13"/>
      <c r="E155" s="2"/>
      <c r="F155" s="2"/>
      <c r="G155" s="2"/>
      <c r="H155" s="2"/>
      <c r="I155" s="2"/>
      <c r="J155" s="2"/>
      <c r="K155" s="2"/>
      <c r="L155" s="2"/>
    </row>
    <row r="156" spans="1:12" x14ac:dyDescent="0.45">
      <c r="A156" s="12"/>
      <c r="B156" s="13"/>
      <c r="C156" s="13"/>
      <c r="D156" s="13"/>
      <c r="E156" s="2"/>
      <c r="F156" s="2"/>
      <c r="G156" s="2"/>
      <c r="H156" s="2"/>
      <c r="I156" s="2"/>
      <c r="J156" s="2"/>
      <c r="K156" s="2"/>
      <c r="L156" s="2"/>
    </row>
    <row r="157" spans="1:12" x14ac:dyDescent="0.45">
      <c r="A157" s="12"/>
      <c r="B157" s="13"/>
      <c r="C157" s="13"/>
      <c r="D157" s="13"/>
      <c r="E157" s="2"/>
      <c r="F157" s="2"/>
      <c r="G157" s="2"/>
      <c r="H157" s="2"/>
      <c r="I157" s="2"/>
      <c r="J157" s="2"/>
      <c r="K157" s="2"/>
      <c r="L157" s="2"/>
    </row>
    <row r="158" spans="1:12" x14ac:dyDescent="0.45">
      <c r="A158" s="12"/>
      <c r="B158" s="13"/>
      <c r="C158" s="13"/>
      <c r="D158" s="13"/>
      <c r="E158" s="2"/>
      <c r="F158" s="2"/>
      <c r="G158" s="2"/>
      <c r="H158" s="2"/>
      <c r="I158" s="2"/>
      <c r="J158" s="2"/>
      <c r="K158" s="2"/>
      <c r="L158" s="2"/>
    </row>
    <row r="159" spans="1:12" x14ac:dyDescent="0.45">
      <c r="A159" s="12"/>
      <c r="B159" s="13"/>
      <c r="C159" s="13"/>
      <c r="D159" s="13"/>
      <c r="E159" s="2"/>
      <c r="F159" s="2"/>
      <c r="G159" s="2"/>
      <c r="H159" s="2"/>
      <c r="I159" s="2"/>
      <c r="J159" s="2"/>
      <c r="K159" s="2"/>
      <c r="L159" s="2"/>
    </row>
    <row r="160" spans="1:12" x14ac:dyDescent="0.45">
      <c r="A160" s="12"/>
      <c r="B160" s="13"/>
      <c r="C160" s="13"/>
      <c r="D160" s="13"/>
      <c r="E160" s="2"/>
      <c r="F160" s="2"/>
      <c r="G160" s="2"/>
      <c r="H160" s="2"/>
      <c r="I160" s="2"/>
      <c r="J160" s="2"/>
      <c r="K160" s="2"/>
      <c r="L160" s="2"/>
    </row>
    <row r="161" spans="1:12" x14ac:dyDescent="0.45">
      <c r="A161" s="12"/>
      <c r="B161" s="13"/>
      <c r="C161" s="13"/>
      <c r="D161" s="13"/>
      <c r="E161" s="2"/>
      <c r="F161" s="2"/>
      <c r="G161" s="2"/>
      <c r="H161" s="2"/>
      <c r="I161" s="2"/>
      <c r="J161" s="2"/>
      <c r="K161" s="2"/>
      <c r="L161" s="2"/>
    </row>
    <row r="162" spans="1:12" x14ac:dyDescent="0.45">
      <c r="A162" s="12"/>
      <c r="B162" s="13"/>
      <c r="C162" s="13"/>
      <c r="D162" s="13"/>
      <c r="E162" s="2"/>
      <c r="F162" s="2"/>
      <c r="G162" s="2"/>
      <c r="H162" s="2"/>
      <c r="I162" s="2"/>
      <c r="J162" s="2"/>
      <c r="K162" s="2"/>
      <c r="L162" s="2"/>
    </row>
    <row r="163" spans="1:12" x14ac:dyDescent="0.45">
      <c r="A163" s="12"/>
      <c r="B163" s="13"/>
      <c r="C163" s="13"/>
      <c r="D163" s="13"/>
      <c r="E163" s="2"/>
      <c r="F163" s="2"/>
      <c r="G163" s="2"/>
      <c r="H163" s="2"/>
      <c r="I163" s="2"/>
      <c r="J163" s="2"/>
      <c r="K163" s="2"/>
      <c r="L163" s="2"/>
    </row>
    <row r="164" spans="1:12" x14ac:dyDescent="0.45">
      <c r="A164" s="12"/>
      <c r="B164" s="13"/>
      <c r="C164" s="13"/>
      <c r="D164" s="13"/>
      <c r="E164" s="2"/>
      <c r="F164" s="2"/>
      <c r="G164" s="2"/>
      <c r="H164" s="2"/>
      <c r="I164" s="2"/>
      <c r="J164" s="2"/>
      <c r="K164" s="2"/>
      <c r="L164" s="2"/>
    </row>
    <row r="165" spans="1:12" x14ac:dyDescent="0.45">
      <c r="A165" s="12"/>
      <c r="B165" s="13"/>
      <c r="C165" s="13"/>
      <c r="D165" s="13"/>
      <c r="E165" s="2"/>
      <c r="F165" s="2"/>
      <c r="G165" s="2"/>
      <c r="H165" s="2"/>
      <c r="I165" s="2"/>
      <c r="J165" s="2"/>
      <c r="K165" s="2"/>
      <c r="L165" s="2"/>
    </row>
    <row r="166" spans="1:12" x14ac:dyDescent="0.45">
      <c r="A166" s="12"/>
      <c r="B166" s="13"/>
      <c r="C166" s="13"/>
      <c r="D166" s="13"/>
      <c r="E166" s="2"/>
      <c r="F166" s="2"/>
      <c r="G166" s="2"/>
      <c r="H166" s="2"/>
      <c r="I166" s="2"/>
      <c r="J166" s="2"/>
      <c r="K166" s="2"/>
      <c r="L166" s="2"/>
    </row>
    <row r="167" spans="1:12" x14ac:dyDescent="0.45">
      <c r="A167" s="12"/>
      <c r="B167" s="13"/>
      <c r="C167" s="13"/>
      <c r="D167" s="13"/>
      <c r="E167" s="2"/>
      <c r="F167" s="2"/>
      <c r="G167" s="2"/>
      <c r="H167" s="2"/>
      <c r="I167" s="2"/>
      <c r="J167" s="2"/>
      <c r="K167" s="2"/>
      <c r="L167" s="2"/>
    </row>
    <row r="168" spans="1:12" x14ac:dyDescent="0.45">
      <c r="A168" s="12"/>
      <c r="B168" s="13"/>
      <c r="C168" s="13"/>
      <c r="D168" s="13"/>
      <c r="E168" s="2"/>
      <c r="F168" s="2"/>
      <c r="G168" s="2"/>
      <c r="H168" s="2"/>
      <c r="I168" s="2"/>
      <c r="J168" s="2"/>
      <c r="K168" s="2"/>
      <c r="L168" s="2"/>
    </row>
    <row r="169" spans="1:12" x14ac:dyDescent="0.45">
      <c r="A169" s="12"/>
      <c r="B169" s="13"/>
      <c r="C169" s="13"/>
      <c r="D169" s="13"/>
      <c r="E169" s="2"/>
      <c r="F169" s="2"/>
      <c r="G169" s="2"/>
      <c r="H169" s="2"/>
      <c r="I169" s="2"/>
      <c r="J169" s="2"/>
      <c r="K169" s="2"/>
      <c r="L169" s="2"/>
    </row>
    <row r="170" spans="1:12" x14ac:dyDescent="0.45">
      <c r="A170" s="12"/>
      <c r="B170" s="13"/>
      <c r="C170" s="13"/>
      <c r="D170" s="13"/>
      <c r="E170" s="2"/>
      <c r="F170" s="2"/>
      <c r="G170" s="2"/>
      <c r="H170" s="2"/>
      <c r="I170" s="2"/>
      <c r="J170" s="2"/>
      <c r="K170" s="2"/>
      <c r="L170" s="2"/>
    </row>
    <row r="171" spans="1:12" x14ac:dyDescent="0.45">
      <c r="A171" s="12"/>
      <c r="B171" s="13"/>
      <c r="C171" s="13"/>
      <c r="D171" s="13"/>
      <c r="E171" s="2"/>
      <c r="F171" s="2"/>
      <c r="G171" s="2"/>
      <c r="H171" s="2"/>
      <c r="I171" s="2"/>
      <c r="J171" s="2"/>
      <c r="K171" s="2"/>
      <c r="L171" s="2"/>
    </row>
    <row r="172" spans="1:12" x14ac:dyDescent="0.45">
      <c r="A172" s="12"/>
      <c r="B172" s="13"/>
      <c r="C172" s="13"/>
      <c r="D172" s="13"/>
      <c r="E172" s="2"/>
      <c r="F172" s="2"/>
      <c r="G172" s="2"/>
      <c r="H172" s="2"/>
      <c r="I172" s="2"/>
      <c r="J172" s="2"/>
      <c r="K172" s="2"/>
      <c r="L172" s="2"/>
    </row>
    <row r="173" spans="1:12" x14ac:dyDescent="0.45">
      <c r="A173" s="12"/>
      <c r="B173" s="13"/>
      <c r="C173" s="13"/>
      <c r="D173" s="13"/>
      <c r="E173" s="2"/>
      <c r="F173" s="2"/>
      <c r="G173" s="2"/>
      <c r="H173" s="2"/>
      <c r="I173" s="2"/>
      <c r="J173" s="2"/>
      <c r="K173" s="2"/>
      <c r="L173" s="2"/>
    </row>
    <row r="174" spans="1:12" x14ac:dyDescent="0.45">
      <c r="A174" s="12"/>
      <c r="B174" s="13"/>
      <c r="C174" s="13"/>
      <c r="D174" s="13"/>
      <c r="E174" s="2"/>
      <c r="F174" s="2"/>
      <c r="G174" s="2"/>
      <c r="H174" s="2"/>
      <c r="I174" s="2"/>
      <c r="J174" s="2"/>
      <c r="K174" s="2"/>
      <c r="L174" s="2"/>
    </row>
    <row r="175" spans="1:12" x14ac:dyDescent="0.45">
      <c r="A175" s="12"/>
      <c r="B175" s="13"/>
      <c r="C175" s="13"/>
      <c r="D175" s="13"/>
      <c r="E175" s="2"/>
      <c r="F175" s="2"/>
      <c r="G175" s="2"/>
      <c r="H175" s="2"/>
      <c r="I175" s="2"/>
      <c r="J175" s="2"/>
      <c r="K175" s="2"/>
      <c r="L175" s="2"/>
    </row>
    <row r="176" spans="1:12" x14ac:dyDescent="0.45">
      <c r="A176" s="12"/>
      <c r="B176" s="13"/>
      <c r="C176" s="13"/>
      <c r="D176" s="13"/>
      <c r="E176" s="2"/>
      <c r="F176" s="2"/>
      <c r="G176" s="2"/>
      <c r="H176" s="2"/>
      <c r="I176" s="2"/>
      <c r="J176" s="2"/>
      <c r="K176" s="2"/>
      <c r="L176" s="2"/>
    </row>
    <row r="177" spans="1:12" x14ac:dyDescent="0.45">
      <c r="A177" s="12"/>
      <c r="B177" s="13"/>
      <c r="C177" s="13"/>
      <c r="D177" s="13"/>
      <c r="E177" s="2"/>
      <c r="F177" s="2"/>
      <c r="G177" s="2"/>
      <c r="H177" s="2"/>
      <c r="I177" s="2"/>
      <c r="J177" s="2"/>
      <c r="K177" s="2"/>
      <c r="L177" s="2"/>
    </row>
    <row r="178" spans="1:12" x14ac:dyDescent="0.45">
      <c r="A178" s="12"/>
      <c r="B178" s="13"/>
      <c r="C178" s="13"/>
      <c r="D178" s="13"/>
      <c r="E178" s="2"/>
      <c r="F178" s="2"/>
      <c r="G178" s="2"/>
      <c r="H178" s="2"/>
      <c r="I178" s="2"/>
      <c r="J178" s="2"/>
      <c r="K178" s="2"/>
      <c r="L178" s="2"/>
    </row>
    <row r="179" spans="1:12" x14ac:dyDescent="0.45">
      <c r="A179" s="12"/>
      <c r="B179" s="13"/>
      <c r="C179" s="13"/>
      <c r="D179" s="13"/>
      <c r="E179" s="2"/>
      <c r="F179" s="2"/>
      <c r="G179" s="2"/>
      <c r="H179" s="2"/>
      <c r="I179" s="2"/>
      <c r="J179" s="2"/>
      <c r="K179" s="2"/>
      <c r="L179" s="2"/>
    </row>
    <row r="180" spans="1:12" x14ac:dyDescent="0.45">
      <c r="A180" s="12"/>
      <c r="B180" s="13"/>
      <c r="C180" s="13"/>
      <c r="D180" s="13"/>
      <c r="E180" s="2"/>
      <c r="F180" s="2"/>
      <c r="G180" s="2"/>
      <c r="H180" s="2"/>
      <c r="I180" s="2"/>
      <c r="J180" s="2"/>
      <c r="K180" s="2"/>
      <c r="L180" s="2"/>
    </row>
    <row r="181" spans="1:12" x14ac:dyDescent="0.45">
      <c r="A181" s="12"/>
      <c r="B181" s="13"/>
      <c r="C181" s="13"/>
      <c r="D181" s="13"/>
      <c r="E181" s="2"/>
      <c r="F181" s="2"/>
      <c r="G181" s="2"/>
      <c r="H181" s="2"/>
      <c r="I181" s="2"/>
      <c r="J181" s="2"/>
      <c r="K181" s="2"/>
      <c r="L181" s="2"/>
    </row>
    <row r="182" spans="1:12" x14ac:dyDescent="0.45">
      <c r="A182" s="12"/>
      <c r="B182" s="13"/>
      <c r="C182" s="13"/>
      <c r="D182" s="13"/>
      <c r="E182" s="2"/>
      <c r="F182" s="2"/>
      <c r="G182" s="2"/>
      <c r="H182" s="2"/>
      <c r="I182" s="2"/>
      <c r="J182" s="2"/>
      <c r="K182" s="2"/>
      <c r="L182" s="2"/>
    </row>
    <row r="183" spans="1:12" x14ac:dyDescent="0.45">
      <c r="A183" s="12"/>
      <c r="B183" s="13"/>
      <c r="C183" s="13"/>
      <c r="D183" s="13"/>
      <c r="E183" s="2"/>
      <c r="F183" s="2"/>
      <c r="G183" s="2"/>
      <c r="H183" s="2"/>
      <c r="I183" s="2"/>
      <c r="J183" s="2"/>
      <c r="K183" s="2"/>
      <c r="L183" s="2"/>
    </row>
    <row r="184" spans="1:12" x14ac:dyDescent="0.45">
      <c r="A184" s="12"/>
      <c r="B184" s="13"/>
      <c r="C184" s="13"/>
      <c r="D184" s="13"/>
      <c r="E184" s="2"/>
      <c r="F184" s="2"/>
      <c r="G184" s="2"/>
      <c r="H184" s="2"/>
      <c r="I184" s="2"/>
      <c r="J184" s="2"/>
      <c r="K184" s="2"/>
      <c r="L184" s="2"/>
    </row>
    <row r="185" spans="1:12" x14ac:dyDescent="0.45">
      <c r="A185" s="12"/>
      <c r="B185" s="13"/>
      <c r="C185" s="13"/>
      <c r="D185" s="13"/>
      <c r="E185" s="2"/>
      <c r="F185" s="2"/>
      <c r="G185" s="2"/>
      <c r="H185" s="2"/>
      <c r="I185" s="2"/>
      <c r="J185" s="2"/>
      <c r="K185" s="2"/>
      <c r="L185" s="2"/>
    </row>
    <row r="186" spans="1:12" x14ac:dyDescent="0.45">
      <c r="A186" s="12"/>
      <c r="B186" s="13"/>
      <c r="C186" s="13"/>
      <c r="D186" s="13"/>
      <c r="E186" s="2"/>
      <c r="F186" s="2"/>
      <c r="G186" s="2"/>
      <c r="H186" s="2"/>
      <c r="I186" s="2"/>
      <c r="J186" s="2"/>
      <c r="K186" s="2"/>
      <c r="L186" s="2"/>
    </row>
    <row r="187" spans="1:12" x14ac:dyDescent="0.45">
      <c r="A187" s="12"/>
      <c r="B187" s="13"/>
      <c r="C187" s="13"/>
      <c r="D187" s="13"/>
      <c r="E187" s="2"/>
      <c r="F187" s="2"/>
      <c r="G187" s="2"/>
      <c r="H187" s="2"/>
      <c r="I187" s="2"/>
      <c r="J187" s="2"/>
      <c r="K187" s="2"/>
      <c r="L187" s="2"/>
    </row>
    <row r="188" spans="1:12" x14ac:dyDescent="0.45">
      <c r="A188" s="12"/>
      <c r="B188" s="13"/>
      <c r="C188" s="13"/>
      <c r="D188" s="13"/>
      <c r="E188" s="2"/>
      <c r="F188" s="2"/>
      <c r="G188" s="2"/>
      <c r="H188" s="2"/>
      <c r="I188" s="2"/>
      <c r="J188" s="2"/>
      <c r="K188" s="2"/>
      <c r="L188" s="2"/>
    </row>
    <row r="189" spans="1:12" x14ac:dyDescent="0.45">
      <c r="A189" s="12"/>
      <c r="B189" s="13"/>
      <c r="C189" s="13"/>
      <c r="D189" s="13"/>
      <c r="E189" s="2"/>
      <c r="F189" s="2"/>
      <c r="G189" s="2"/>
      <c r="H189" s="2"/>
      <c r="I189" s="2"/>
      <c r="J189" s="2"/>
      <c r="K189" s="2"/>
      <c r="L189" s="2"/>
    </row>
    <row r="190" spans="1:12" x14ac:dyDescent="0.45">
      <c r="A190" s="12"/>
      <c r="B190" s="13"/>
      <c r="C190" s="13"/>
      <c r="D190" s="13"/>
      <c r="E190" s="2"/>
      <c r="F190" s="2"/>
      <c r="G190" s="2"/>
      <c r="H190" s="2"/>
      <c r="I190" s="2"/>
      <c r="J190" s="2"/>
      <c r="K190" s="2"/>
      <c r="L190" s="2"/>
    </row>
    <row r="191" spans="1:12" x14ac:dyDescent="0.45">
      <c r="A191" s="12"/>
      <c r="B191" s="13"/>
      <c r="C191" s="13"/>
      <c r="D191" s="13"/>
      <c r="E191" s="2"/>
      <c r="F191" s="2"/>
      <c r="G191" s="2"/>
      <c r="H191" s="2"/>
      <c r="I191" s="2"/>
      <c r="J191" s="2"/>
      <c r="K191" s="2"/>
      <c r="L191" s="2"/>
    </row>
    <row r="192" spans="1:12" x14ac:dyDescent="0.45">
      <c r="A192" s="12"/>
      <c r="B192" s="13"/>
      <c r="C192" s="13"/>
      <c r="D192" s="13"/>
      <c r="E192" s="2"/>
      <c r="F192" s="2"/>
      <c r="G192" s="2"/>
      <c r="H192" s="2"/>
      <c r="I192" s="2"/>
      <c r="J192" s="2"/>
      <c r="K192" s="2"/>
      <c r="L192" s="2"/>
    </row>
    <row r="193" spans="1:12" x14ac:dyDescent="0.45">
      <c r="A193" s="12"/>
      <c r="B193" s="13"/>
      <c r="C193" s="13"/>
      <c r="D193" s="13"/>
      <c r="E193" s="2"/>
      <c r="F193" s="2"/>
      <c r="G193" s="2"/>
      <c r="H193" s="2"/>
      <c r="I193" s="2"/>
      <c r="J193" s="2"/>
      <c r="K193" s="2"/>
      <c r="L193" s="2"/>
    </row>
    <row r="194" spans="1:12" x14ac:dyDescent="0.45">
      <c r="A194" s="12"/>
      <c r="B194" s="13"/>
      <c r="C194" s="13"/>
      <c r="D194" s="13"/>
      <c r="E194" s="2"/>
      <c r="F194" s="2"/>
      <c r="G194" s="2"/>
      <c r="H194" s="2"/>
      <c r="I194" s="2"/>
      <c r="J194" s="2"/>
      <c r="K194" s="2"/>
      <c r="L194" s="2"/>
    </row>
    <row r="195" spans="1:12" x14ac:dyDescent="0.45">
      <c r="A195" s="12"/>
      <c r="B195" s="13"/>
      <c r="C195" s="13"/>
      <c r="D195" s="13"/>
      <c r="E195" s="2"/>
      <c r="F195" s="2"/>
      <c r="G195" s="2"/>
      <c r="H195" s="2"/>
      <c r="I195" s="2"/>
      <c r="J195" s="2"/>
      <c r="K195" s="2"/>
      <c r="L195" s="2"/>
    </row>
    <row r="196" spans="1:12" x14ac:dyDescent="0.45">
      <c r="A196" s="12"/>
      <c r="B196" s="13"/>
      <c r="C196" s="13"/>
      <c r="D196" s="13"/>
      <c r="E196" s="2"/>
      <c r="F196" s="2"/>
      <c r="G196" s="2"/>
      <c r="H196" s="2"/>
      <c r="I196" s="2"/>
      <c r="J196" s="2"/>
      <c r="K196" s="2"/>
      <c r="L196" s="2"/>
    </row>
    <row r="197" spans="1:12" x14ac:dyDescent="0.45">
      <c r="A197" s="12"/>
      <c r="B197" s="13"/>
      <c r="C197" s="13"/>
      <c r="D197" s="13"/>
      <c r="E197" s="2"/>
      <c r="F197" s="2"/>
      <c r="G197" s="2"/>
      <c r="H197" s="2"/>
      <c r="I197" s="2"/>
      <c r="J197" s="2"/>
      <c r="K197" s="2"/>
      <c r="L197" s="2"/>
    </row>
    <row r="198" spans="1:12" x14ac:dyDescent="0.45">
      <c r="A198" s="12"/>
      <c r="B198" s="13"/>
      <c r="C198" s="13"/>
      <c r="D198" s="13"/>
      <c r="E198" s="2"/>
      <c r="F198" s="2"/>
      <c r="G198" s="2"/>
      <c r="H198" s="2"/>
      <c r="I198" s="2"/>
      <c r="J198" s="2"/>
      <c r="K198" s="2"/>
      <c r="L198" s="2"/>
    </row>
    <row r="199" spans="1:12" x14ac:dyDescent="0.45">
      <c r="A199" s="12"/>
      <c r="B199" s="13"/>
      <c r="C199" s="13"/>
      <c r="D199" s="13"/>
      <c r="E199" s="2"/>
      <c r="F199" s="2"/>
      <c r="G199" s="2"/>
      <c r="H199" s="2"/>
      <c r="I199" s="2"/>
      <c r="J199" s="2"/>
      <c r="K199" s="2"/>
      <c r="L199" s="2"/>
    </row>
    <row r="200" spans="1:12" x14ac:dyDescent="0.45">
      <c r="A200" s="12"/>
      <c r="B200" s="13"/>
      <c r="C200" s="13"/>
      <c r="D200" s="13"/>
      <c r="E200" s="2"/>
      <c r="F200" s="2"/>
      <c r="G200" s="2"/>
      <c r="H200" s="2"/>
      <c r="I200" s="2"/>
      <c r="J200" s="2"/>
      <c r="K200" s="2"/>
      <c r="L200" s="2"/>
    </row>
    <row r="201" spans="1:12" x14ac:dyDescent="0.45">
      <c r="A201" s="12"/>
      <c r="B201" s="13"/>
      <c r="C201" s="13"/>
      <c r="D201" s="13"/>
      <c r="E201" s="2"/>
      <c r="F201" s="2"/>
      <c r="G201" s="2"/>
      <c r="H201" s="2"/>
      <c r="I201" s="2"/>
      <c r="J201" s="2"/>
      <c r="K201" s="2"/>
      <c r="L201" s="2"/>
    </row>
    <row r="202" spans="1:12" x14ac:dyDescent="0.45">
      <c r="A202" s="12"/>
      <c r="B202" s="13"/>
      <c r="C202" s="13"/>
      <c r="D202" s="13"/>
      <c r="E202" s="2"/>
      <c r="F202" s="2"/>
      <c r="G202" s="2"/>
      <c r="H202" s="2"/>
      <c r="I202" s="2"/>
      <c r="J202" s="2"/>
      <c r="K202" s="2"/>
      <c r="L202" s="2"/>
    </row>
    <row r="203" spans="1:12" x14ac:dyDescent="0.45">
      <c r="A203" s="12"/>
      <c r="B203" s="13"/>
      <c r="C203" s="13"/>
      <c r="D203" s="13"/>
      <c r="E203" s="2"/>
      <c r="F203" s="2"/>
      <c r="G203" s="2"/>
      <c r="H203" s="2"/>
      <c r="I203" s="2"/>
      <c r="J203" s="2"/>
      <c r="K203" s="2"/>
      <c r="L203" s="2"/>
    </row>
    <row r="204" spans="1:12" x14ac:dyDescent="0.45">
      <c r="A204" s="12"/>
      <c r="B204" s="13"/>
      <c r="C204" s="13"/>
      <c r="D204" s="13"/>
      <c r="E204" s="2"/>
      <c r="F204" s="2"/>
      <c r="G204" s="2"/>
      <c r="H204" s="2"/>
      <c r="I204" s="2"/>
      <c r="J204" s="2"/>
      <c r="K204" s="2"/>
      <c r="L204" s="2"/>
    </row>
    <row r="205" spans="1:12" x14ac:dyDescent="0.45">
      <c r="A205" s="12"/>
      <c r="B205" s="13"/>
      <c r="C205" s="13"/>
      <c r="D205" s="13"/>
      <c r="E205" s="2"/>
      <c r="F205" s="2"/>
      <c r="G205" s="2"/>
      <c r="H205" s="2"/>
      <c r="I205" s="2"/>
      <c r="J205" s="2"/>
      <c r="K205" s="2"/>
      <c r="L205" s="2"/>
    </row>
    <row r="206" spans="1:12" x14ac:dyDescent="0.45">
      <c r="A206" s="12"/>
      <c r="B206" s="13"/>
      <c r="C206" s="13"/>
      <c r="D206" s="13"/>
      <c r="E206" s="2"/>
      <c r="F206" s="2"/>
      <c r="G206" s="2"/>
      <c r="H206" s="2"/>
      <c r="I206" s="2"/>
      <c r="J206" s="2"/>
      <c r="K206" s="2"/>
      <c r="L206" s="2"/>
    </row>
    <row r="207" spans="1:12" x14ac:dyDescent="0.45">
      <c r="A207" s="12"/>
      <c r="B207" s="13"/>
      <c r="C207" s="13"/>
      <c r="D207" s="13"/>
      <c r="E207" s="2"/>
      <c r="F207" s="2"/>
      <c r="G207" s="2"/>
      <c r="H207" s="2"/>
      <c r="I207" s="2"/>
      <c r="J207" s="2"/>
      <c r="K207" s="2"/>
      <c r="L207" s="2"/>
    </row>
    <row r="208" spans="1:12" x14ac:dyDescent="0.45">
      <c r="A208" s="12"/>
      <c r="B208" s="13"/>
      <c r="C208" s="13"/>
      <c r="D208" s="13"/>
      <c r="E208" s="2"/>
      <c r="F208" s="2"/>
      <c r="G208" s="2"/>
      <c r="H208" s="2"/>
      <c r="I208" s="2"/>
      <c r="J208" s="2"/>
      <c r="K208" s="2"/>
      <c r="L208" s="2"/>
    </row>
    <row r="209" spans="1:12" x14ac:dyDescent="0.45">
      <c r="A209" s="12"/>
      <c r="B209" s="13"/>
      <c r="C209" s="13"/>
      <c r="D209" s="13"/>
      <c r="E209" s="2"/>
      <c r="F209" s="2"/>
      <c r="G209" s="2"/>
      <c r="H209" s="2"/>
      <c r="I209" s="2"/>
      <c r="J209" s="2"/>
      <c r="K209" s="2"/>
      <c r="L209" s="2"/>
    </row>
    <row r="210" spans="1:12" x14ac:dyDescent="0.45">
      <c r="A210" s="12"/>
      <c r="B210" s="13"/>
      <c r="C210" s="13"/>
      <c r="D210" s="13"/>
      <c r="E210" s="2"/>
      <c r="F210" s="2"/>
      <c r="G210" s="2"/>
      <c r="H210" s="2"/>
      <c r="I210" s="2"/>
      <c r="J210" s="2"/>
      <c r="K210" s="2"/>
      <c r="L210" s="2"/>
    </row>
    <row r="211" spans="1:12" x14ac:dyDescent="0.45">
      <c r="A211" s="12"/>
      <c r="B211" s="13"/>
      <c r="C211" s="13"/>
      <c r="D211" s="13"/>
      <c r="E211" s="2"/>
      <c r="F211" s="2"/>
      <c r="G211" s="2"/>
      <c r="H211" s="2"/>
      <c r="I211" s="2"/>
      <c r="J211" s="2"/>
      <c r="K211" s="2"/>
      <c r="L211" s="2"/>
    </row>
    <row r="212" spans="1:12" x14ac:dyDescent="0.45">
      <c r="A212" s="12"/>
      <c r="B212" s="13"/>
      <c r="C212" s="13"/>
      <c r="D212" s="13"/>
      <c r="E212" s="2"/>
      <c r="F212" s="2"/>
      <c r="G212" s="2"/>
      <c r="H212" s="2"/>
      <c r="I212" s="2"/>
      <c r="J212" s="2"/>
      <c r="K212" s="2"/>
      <c r="L212" s="2"/>
    </row>
    <row r="213" spans="1:12" x14ac:dyDescent="0.45">
      <c r="A213" s="12"/>
      <c r="B213" s="13"/>
      <c r="C213" s="13"/>
      <c r="D213" s="13"/>
      <c r="E213" s="2"/>
      <c r="F213" s="2"/>
      <c r="G213" s="2"/>
      <c r="H213" s="2"/>
      <c r="I213" s="2"/>
      <c r="J213" s="2"/>
      <c r="K213" s="2"/>
      <c r="L213" s="2"/>
    </row>
    <row r="214" spans="1:12" x14ac:dyDescent="0.45">
      <c r="A214" s="12"/>
      <c r="B214" s="13"/>
      <c r="C214" s="13"/>
      <c r="D214" s="13"/>
      <c r="E214" s="2"/>
      <c r="F214" s="2"/>
      <c r="G214" s="2"/>
      <c r="H214" s="2"/>
      <c r="I214" s="2"/>
      <c r="J214" s="2"/>
      <c r="K214" s="2"/>
      <c r="L214" s="2"/>
    </row>
    <row r="215" spans="1:12" x14ac:dyDescent="0.45">
      <c r="A215" s="12"/>
      <c r="B215" s="13"/>
      <c r="C215" s="13"/>
      <c r="D215" s="13"/>
      <c r="E215" s="2"/>
      <c r="F215" s="2"/>
      <c r="G215" s="2"/>
      <c r="H215" s="2"/>
      <c r="I215" s="2"/>
      <c r="J215" s="2"/>
      <c r="K215" s="2"/>
      <c r="L215" s="2"/>
    </row>
    <row r="216" spans="1:12" x14ac:dyDescent="0.45">
      <c r="A216" s="12"/>
      <c r="B216" s="13"/>
      <c r="C216" s="13"/>
      <c r="D216" s="13"/>
      <c r="E216" s="2"/>
      <c r="F216" s="2"/>
      <c r="G216" s="2"/>
      <c r="H216" s="2"/>
      <c r="I216" s="2"/>
      <c r="J216" s="2"/>
      <c r="K216" s="2"/>
      <c r="L216" s="2"/>
    </row>
    <row r="217" spans="1:12" x14ac:dyDescent="0.45">
      <c r="A217" s="12"/>
      <c r="B217" s="13"/>
      <c r="C217" s="13"/>
      <c r="D217" s="13"/>
      <c r="E217" s="2"/>
      <c r="F217" s="2"/>
      <c r="G217" s="2"/>
      <c r="H217" s="2"/>
      <c r="I217" s="2"/>
      <c r="J217" s="2"/>
      <c r="K217" s="2"/>
      <c r="L217" s="2"/>
    </row>
    <row r="218" spans="1:12" x14ac:dyDescent="0.45">
      <c r="A218" s="12"/>
      <c r="B218" s="13"/>
      <c r="C218" s="13"/>
      <c r="D218" s="13"/>
      <c r="E218" s="2"/>
      <c r="F218" s="2"/>
      <c r="G218" s="2"/>
      <c r="H218" s="2"/>
      <c r="I218" s="2"/>
      <c r="J218" s="2"/>
      <c r="K218" s="2"/>
      <c r="L218" s="2"/>
    </row>
    <row r="219" spans="1:12" x14ac:dyDescent="0.45">
      <c r="A219" s="12"/>
      <c r="B219" s="13"/>
      <c r="C219" s="13"/>
      <c r="D219" s="13"/>
      <c r="E219" s="2"/>
      <c r="F219" s="2"/>
      <c r="G219" s="2"/>
      <c r="H219" s="2"/>
      <c r="I219" s="2"/>
      <c r="J219" s="2"/>
      <c r="K219" s="2"/>
      <c r="L219" s="2"/>
    </row>
    <row r="220" spans="1:12" x14ac:dyDescent="0.45">
      <c r="A220" s="12"/>
      <c r="B220" s="13"/>
      <c r="C220" s="13"/>
      <c r="D220" s="13"/>
      <c r="E220" s="2"/>
      <c r="F220" s="2"/>
      <c r="G220" s="2"/>
      <c r="H220" s="2"/>
      <c r="I220" s="2"/>
      <c r="J220" s="2"/>
      <c r="K220" s="2"/>
      <c r="L220" s="2"/>
    </row>
    <row r="221" spans="1:12" x14ac:dyDescent="0.45">
      <c r="A221" s="12"/>
      <c r="B221" s="13"/>
      <c r="C221" s="13"/>
      <c r="D221" s="13"/>
      <c r="E221" s="2"/>
      <c r="F221" s="2"/>
      <c r="G221" s="2"/>
      <c r="H221" s="2"/>
      <c r="I221" s="2"/>
      <c r="J221" s="2"/>
      <c r="K221" s="2"/>
      <c r="L221" s="2"/>
    </row>
    <row r="222" spans="1:12" x14ac:dyDescent="0.45">
      <c r="A222" s="12"/>
      <c r="B222" s="13"/>
      <c r="C222" s="13"/>
      <c r="D222" s="13"/>
      <c r="E222" s="2"/>
      <c r="F222" s="2"/>
      <c r="G222" s="2"/>
      <c r="H222" s="2"/>
      <c r="I222" s="2"/>
      <c r="J222" s="2"/>
      <c r="K222" s="2"/>
      <c r="L222" s="2"/>
    </row>
    <row r="223" spans="1:12" x14ac:dyDescent="0.45">
      <c r="A223" s="12"/>
      <c r="B223" s="13"/>
      <c r="C223" s="13"/>
      <c r="D223" s="13"/>
      <c r="E223" s="2"/>
      <c r="F223" s="2"/>
      <c r="G223" s="2"/>
      <c r="H223" s="2"/>
      <c r="I223" s="2"/>
      <c r="J223" s="2"/>
      <c r="K223" s="2"/>
      <c r="L223" s="2"/>
    </row>
    <row r="224" spans="1:12" x14ac:dyDescent="0.45">
      <c r="A224" s="12"/>
      <c r="B224" s="13"/>
      <c r="C224" s="13"/>
      <c r="D224" s="13"/>
      <c r="E224" s="2"/>
      <c r="F224" s="2"/>
      <c r="G224" s="2"/>
      <c r="H224" s="2"/>
      <c r="I224" s="2"/>
      <c r="J224" s="2"/>
      <c r="K224" s="2"/>
      <c r="L224" s="2"/>
    </row>
    <row r="225" spans="1:12" x14ac:dyDescent="0.45">
      <c r="A225" s="12"/>
      <c r="B225" s="13"/>
      <c r="C225" s="13"/>
      <c r="D225" s="13"/>
      <c r="E225" s="2"/>
      <c r="F225" s="2"/>
      <c r="G225" s="2"/>
      <c r="H225" s="2"/>
      <c r="I225" s="2"/>
      <c r="J225" s="2"/>
      <c r="K225" s="2"/>
      <c r="L225" s="2"/>
    </row>
    <row r="226" spans="1:12" x14ac:dyDescent="0.45">
      <c r="A226" s="12"/>
      <c r="B226" s="13"/>
      <c r="C226" s="13"/>
      <c r="D226" s="13"/>
      <c r="E226" s="2"/>
      <c r="F226" s="2"/>
      <c r="G226" s="2"/>
      <c r="H226" s="2"/>
      <c r="I226" s="2"/>
      <c r="J226" s="2"/>
      <c r="K226" s="2"/>
      <c r="L226" s="2"/>
    </row>
    <row r="227" spans="1:12" x14ac:dyDescent="0.45">
      <c r="A227" s="12"/>
      <c r="B227" s="13"/>
      <c r="C227" s="13"/>
      <c r="D227" s="13"/>
      <c r="E227" s="2"/>
      <c r="F227" s="2"/>
      <c r="G227" s="2"/>
      <c r="H227" s="2"/>
      <c r="I227" s="2"/>
      <c r="J227" s="2"/>
      <c r="K227" s="2"/>
      <c r="L227" s="2"/>
    </row>
    <row r="228" spans="1:12" x14ac:dyDescent="0.45">
      <c r="A228" s="12"/>
      <c r="B228" s="13"/>
      <c r="C228" s="13"/>
      <c r="D228" s="13"/>
      <c r="E228" s="2"/>
      <c r="F228" s="2"/>
      <c r="G228" s="2"/>
      <c r="H228" s="2"/>
      <c r="I228" s="2"/>
      <c r="J228" s="2"/>
      <c r="K228" s="2"/>
      <c r="L228" s="2"/>
    </row>
    <row r="229" spans="1:12" x14ac:dyDescent="0.45">
      <c r="A229" s="12"/>
      <c r="B229" s="13"/>
      <c r="C229" s="13"/>
      <c r="D229" s="13"/>
      <c r="E229" s="2"/>
      <c r="F229" s="2"/>
      <c r="G229" s="2"/>
      <c r="H229" s="2"/>
      <c r="I229" s="2"/>
      <c r="J229" s="2"/>
      <c r="K229" s="2"/>
      <c r="L229" s="2"/>
    </row>
    <row r="230" spans="1:12" x14ac:dyDescent="0.45">
      <c r="A230" s="12"/>
      <c r="B230" s="13"/>
      <c r="C230" s="13"/>
      <c r="D230" s="13"/>
      <c r="E230" s="2"/>
      <c r="F230" s="2"/>
      <c r="G230" s="2"/>
      <c r="H230" s="2"/>
      <c r="I230" s="2"/>
      <c r="J230" s="2"/>
      <c r="K230" s="2"/>
      <c r="L230" s="2"/>
    </row>
    <row r="231" spans="1:12" x14ac:dyDescent="0.45">
      <c r="A231" s="12"/>
      <c r="B231" s="13"/>
      <c r="C231" s="13"/>
      <c r="D231" s="13"/>
      <c r="E231" s="2"/>
      <c r="F231" s="2"/>
      <c r="G231" s="2"/>
      <c r="H231" s="2"/>
      <c r="I231" s="2"/>
      <c r="J231" s="2"/>
      <c r="K231" s="2"/>
      <c r="L231" s="2"/>
    </row>
    <row r="232" spans="1:12" x14ac:dyDescent="0.45">
      <c r="A232" s="12"/>
      <c r="B232" s="13"/>
      <c r="C232" s="13"/>
      <c r="D232" s="13"/>
      <c r="E232" s="2"/>
      <c r="F232" s="2"/>
      <c r="G232" s="2"/>
      <c r="H232" s="2"/>
      <c r="I232" s="2"/>
      <c r="J232" s="2"/>
      <c r="K232" s="2"/>
      <c r="L232" s="2"/>
    </row>
    <row r="233" spans="1:12" x14ac:dyDescent="0.45">
      <c r="A233" s="12"/>
      <c r="B233" s="13"/>
      <c r="C233" s="13"/>
      <c r="D233" s="13"/>
      <c r="E233" s="2"/>
      <c r="F233" s="2"/>
      <c r="G233" s="2"/>
      <c r="H233" s="2"/>
      <c r="I233" s="2"/>
      <c r="J233" s="2"/>
      <c r="K233" s="2"/>
      <c r="L233" s="2"/>
    </row>
    <row r="234" spans="1:12" x14ac:dyDescent="0.45">
      <c r="A234" s="12"/>
      <c r="B234" s="13"/>
      <c r="C234" s="13"/>
      <c r="D234" s="13"/>
      <c r="E234" s="2"/>
      <c r="F234" s="2"/>
      <c r="G234" s="2"/>
      <c r="H234" s="2"/>
      <c r="I234" s="2"/>
      <c r="J234" s="2"/>
      <c r="K234" s="2"/>
      <c r="L234" s="2"/>
    </row>
    <row r="235" spans="1:12" x14ac:dyDescent="0.45">
      <c r="A235" s="12"/>
      <c r="B235" s="13"/>
      <c r="C235" s="13"/>
      <c r="D235" s="13"/>
      <c r="E235" s="2"/>
      <c r="F235" s="2"/>
      <c r="G235" s="2"/>
      <c r="H235" s="2"/>
      <c r="I235" s="2"/>
      <c r="J235" s="2"/>
      <c r="K235" s="2"/>
      <c r="L235" s="2"/>
    </row>
    <row r="236" spans="1:12" x14ac:dyDescent="0.45">
      <c r="A236" s="12"/>
      <c r="B236" s="13"/>
      <c r="C236" s="13"/>
      <c r="D236" s="13"/>
      <c r="E236" s="2"/>
      <c r="F236" s="2"/>
      <c r="G236" s="2"/>
      <c r="H236" s="2"/>
      <c r="I236" s="2"/>
      <c r="J236" s="2"/>
      <c r="K236" s="2"/>
      <c r="L236" s="2"/>
    </row>
    <row r="237" spans="1:12" x14ac:dyDescent="0.45">
      <c r="A237" s="12"/>
      <c r="B237" s="13"/>
      <c r="C237" s="13"/>
      <c r="D237" s="13"/>
      <c r="E237" s="2"/>
      <c r="F237" s="2"/>
      <c r="G237" s="2"/>
      <c r="H237" s="2"/>
      <c r="I237" s="2"/>
      <c r="J237" s="2"/>
      <c r="K237" s="2"/>
      <c r="L237" s="2"/>
    </row>
    <row r="238" spans="1:12" x14ac:dyDescent="0.45">
      <c r="A238" s="12"/>
      <c r="B238" s="13"/>
      <c r="C238" s="13"/>
      <c r="D238" s="13"/>
      <c r="E238" s="2"/>
      <c r="F238" s="2"/>
      <c r="G238" s="2"/>
      <c r="H238" s="2"/>
      <c r="I238" s="2"/>
      <c r="J238" s="2"/>
      <c r="K238" s="2"/>
      <c r="L238" s="2"/>
    </row>
    <row r="239" spans="1:12" x14ac:dyDescent="0.45">
      <c r="A239" s="12"/>
      <c r="B239" s="13"/>
      <c r="C239" s="13"/>
      <c r="D239" s="13"/>
      <c r="E239" s="2"/>
      <c r="F239" s="2"/>
      <c r="G239" s="2"/>
      <c r="H239" s="2"/>
      <c r="I239" s="2"/>
      <c r="J239" s="2"/>
      <c r="K239" s="2"/>
      <c r="L239" s="2"/>
    </row>
    <row r="240" spans="1:12" x14ac:dyDescent="0.45">
      <c r="A240" s="12"/>
      <c r="B240" s="13"/>
      <c r="C240" s="13"/>
      <c r="D240" s="13"/>
      <c r="E240" s="2"/>
      <c r="F240" s="2"/>
      <c r="G240" s="2"/>
      <c r="H240" s="2"/>
      <c r="I240" s="2"/>
      <c r="J240" s="2"/>
      <c r="K240" s="2"/>
      <c r="L240" s="2"/>
    </row>
    <row r="241" spans="1:12" x14ac:dyDescent="0.45">
      <c r="A241" s="12"/>
      <c r="B241" s="13"/>
      <c r="C241" s="13"/>
      <c r="D241" s="13"/>
      <c r="E241" s="2"/>
      <c r="F241" s="2"/>
      <c r="G241" s="2"/>
      <c r="H241" s="2"/>
      <c r="I241" s="2"/>
      <c r="J241" s="2"/>
      <c r="K241" s="2"/>
      <c r="L241" s="2"/>
    </row>
    <row r="242" spans="1:12" x14ac:dyDescent="0.45">
      <c r="A242" s="12"/>
      <c r="B242" s="13"/>
      <c r="C242" s="13"/>
      <c r="D242" s="13"/>
      <c r="E242" s="2"/>
      <c r="F242" s="2"/>
      <c r="G242" s="2"/>
      <c r="H242" s="2"/>
      <c r="I242" s="2"/>
      <c r="J242" s="2"/>
      <c r="K242" s="2"/>
      <c r="L242" s="2"/>
    </row>
    <row r="243" spans="1:12" x14ac:dyDescent="0.45">
      <c r="A243" s="12"/>
      <c r="B243" s="13"/>
      <c r="C243" s="13"/>
      <c r="D243" s="13"/>
      <c r="E243" s="2"/>
      <c r="F243" s="2"/>
      <c r="G243" s="2"/>
      <c r="H243" s="2"/>
      <c r="I243" s="2"/>
      <c r="J243" s="2"/>
      <c r="K243" s="2"/>
      <c r="L243" s="2"/>
    </row>
    <row r="244" spans="1:12" x14ac:dyDescent="0.45">
      <c r="A244" s="12"/>
      <c r="B244" s="13"/>
      <c r="C244" s="13"/>
      <c r="D244" s="13"/>
      <c r="E244" s="2"/>
      <c r="F244" s="2"/>
      <c r="G244" s="2"/>
      <c r="H244" s="2"/>
      <c r="I244" s="2"/>
      <c r="J244" s="2"/>
      <c r="K244" s="2"/>
      <c r="L244" s="2"/>
    </row>
    <row r="245" spans="1:12" x14ac:dyDescent="0.45">
      <c r="A245" s="12"/>
      <c r="B245" s="13"/>
      <c r="C245" s="13"/>
      <c r="D245" s="13"/>
      <c r="E245" s="2"/>
      <c r="F245" s="2"/>
      <c r="G245" s="2"/>
      <c r="H245" s="2"/>
      <c r="I245" s="2"/>
      <c r="J245" s="2"/>
      <c r="K245" s="2"/>
      <c r="L245" s="2"/>
    </row>
    <row r="246" spans="1:12" x14ac:dyDescent="0.45">
      <c r="A246" s="12"/>
      <c r="B246" s="13"/>
      <c r="C246" s="13"/>
      <c r="D246" s="13"/>
      <c r="E246" s="2"/>
      <c r="F246" s="2"/>
      <c r="G246" s="2"/>
      <c r="H246" s="2"/>
      <c r="I246" s="2"/>
      <c r="J246" s="2"/>
      <c r="K246" s="2"/>
      <c r="L246" s="2"/>
    </row>
    <row r="247" spans="1:12" x14ac:dyDescent="0.45">
      <c r="A247" s="12"/>
      <c r="B247" s="13"/>
      <c r="C247" s="13"/>
      <c r="D247" s="13"/>
      <c r="E247" s="2"/>
      <c r="F247" s="2"/>
      <c r="G247" s="2"/>
      <c r="H247" s="2"/>
      <c r="I247" s="2"/>
      <c r="J247" s="2"/>
      <c r="K247" s="2"/>
      <c r="L247" s="2"/>
    </row>
    <row r="248" spans="1:12" x14ac:dyDescent="0.45">
      <c r="A248" s="12"/>
      <c r="B248" s="13"/>
      <c r="C248" s="13"/>
      <c r="D248" s="13"/>
      <c r="E248" s="2"/>
      <c r="F248" s="2"/>
      <c r="G248" s="2"/>
      <c r="H248" s="2"/>
      <c r="I248" s="2"/>
      <c r="J248" s="2"/>
      <c r="K248" s="2"/>
      <c r="L248" s="2"/>
    </row>
    <row r="249" spans="1:12" x14ac:dyDescent="0.45">
      <c r="A249" s="12"/>
      <c r="B249" s="13"/>
      <c r="C249" s="13"/>
      <c r="D249" s="13"/>
      <c r="E249" s="2"/>
      <c r="F249" s="2"/>
      <c r="G249" s="2"/>
      <c r="H249" s="2"/>
      <c r="I249" s="2"/>
      <c r="J249" s="2"/>
      <c r="K249" s="2"/>
      <c r="L249" s="2"/>
    </row>
    <row r="250" spans="1:12" x14ac:dyDescent="0.45">
      <c r="A250" s="12"/>
      <c r="B250" s="13"/>
      <c r="C250" s="13"/>
      <c r="D250" s="13"/>
      <c r="E250" s="2"/>
      <c r="F250" s="2"/>
      <c r="G250" s="2"/>
      <c r="H250" s="2"/>
      <c r="I250" s="2"/>
      <c r="J250" s="2"/>
      <c r="K250" s="2"/>
      <c r="L250" s="2"/>
    </row>
    <row r="251" spans="1:12" x14ac:dyDescent="0.45">
      <c r="A251" s="12"/>
      <c r="B251" s="13"/>
      <c r="C251" s="13"/>
      <c r="D251" s="13"/>
      <c r="E251" s="2"/>
      <c r="F251" s="2"/>
      <c r="G251" s="2"/>
      <c r="H251" s="2"/>
      <c r="I251" s="2"/>
      <c r="J251" s="2"/>
      <c r="K251" s="2"/>
      <c r="L251" s="2"/>
    </row>
    <row r="252" spans="1:12" x14ac:dyDescent="0.45">
      <c r="A252" s="12"/>
      <c r="B252" s="13"/>
      <c r="C252" s="13"/>
      <c r="D252" s="13"/>
      <c r="E252" s="2"/>
      <c r="F252" s="2"/>
      <c r="G252" s="2"/>
      <c r="H252" s="2"/>
      <c r="I252" s="2"/>
      <c r="J252" s="2"/>
      <c r="K252" s="2"/>
      <c r="L252" s="2"/>
    </row>
    <row r="253" spans="1:12" x14ac:dyDescent="0.45">
      <c r="A253" s="12"/>
      <c r="B253" s="13"/>
      <c r="C253" s="13"/>
      <c r="D253" s="13"/>
      <c r="E253" s="2"/>
      <c r="F253" s="2"/>
      <c r="G253" s="2"/>
      <c r="H253" s="2"/>
      <c r="I253" s="2"/>
      <c r="J253" s="2"/>
      <c r="K253" s="2"/>
      <c r="L253" s="2"/>
    </row>
    <row r="254" spans="1:12" x14ac:dyDescent="0.45">
      <c r="A254" s="12"/>
      <c r="B254" s="13"/>
      <c r="C254" s="13"/>
      <c r="D254" s="13"/>
      <c r="E254" s="2"/>
      <c r="F254" s="2"/>
      <c r="G254" s="2"/>
      <c r="H254" s="2"/>
      <c r="I254" s="2"/>
      <c r="J254" s="2"/>
      <c r="K254" s="2"/>
      <c r="L254" s="2"/>
    </row>
    <row r="255" spans="1:12" x14ac:dyDescent="0.45">
      <c r="A255" s="12"/>
      <c r="B255" s="13"/>
      <c r="C255" s="13"/>
      <c r="D255" s="13"/>
      <c r="E255" s="2"/>
      <c r="F255" s="2"/>
      <c r="G255" s="2"/>
      <c r="H255" s="2"/>
      <c r="I255" s="2"/>
      <c r="J255" s="2"/>
      <c r="K255" s="2"/>
      <c r="L255" s="2"/>
    </row>
    <row r="256" spans="1:12" x14ac:dyDescent="0.45">
      <c r="A256" s="12"/>
      <c r="B256" s="13"/>
      <c r="C256" s="13"/>
      <c r="D256" s="13"/>
      <c r="E256" s="2"/>
      <c r="F256" s="2"/>
      <c r="G256" s="2"/>
      <c r="H256" s="2"/>
      <c r="I256" s="2"/>
      <c r="J256" s="2"/>
      <c r="K256" s="2"/>
      <c r="L256" s="2"/>
    </row>
    <row r="257" spans="1:12" x14ac:dyDescent="0.45">
      <c r="A257" s="12"/>
      <c r="B257" s="13"/>
      <c r="C257" s="13"/>
      <c r="D257" s="13"/>
      <c r="E257" s="2"/>
      <c r="F257" s="2"/>
      <c r="G257" s="2"/>
      <c r="H257" s="2"/>
      <c r="I257" s="2"/>
      <c r="J257" s="2"/>
      <c r="K257" s="2"/>
      <c r="L257" s="2"/>
    </row>
    <row r="258" spans="1:12" x14ac:dyDescent="0.45">
      <c r="A258" s="12"/>
      <c r="B258" s="13"/>
      <c r="C258" s="13"/>
      <c r="D258" s="13"/>
      <c r="E258" s="2"/>
      <c r="F258" s="2"/>
      <c r="G258" s="2"/>
      <c r="H258" s="2"/>
      <c r="I258" s="2"/>
      <c r="J258" s="2"/>
      <c r="K258" s="2"/>
      <c r="L258" s="2"/>
    </row>
    <row r="259" spans="1:12" x14ac:dyDescent="0.45">
      <c r="A259" s="12"/>
      <c r="B259" s="13"/>
      <c r="C259" s="13"/>
      <c r="D259" s="13"/>
      <c r="E259" s="2"/>
      <c r="F259" s="2"/>
      <c r="G259" s="2"/>
      <c r="H259" s="2"/>
      <c r="I259" s="2"/>
      <c r="J259" s="2"/>
      <c r="K259" s="2"/>
      <c r="L259" s="2"/>
    </row>
    <row r="260" spans="1:12" x14ac:dyDescent="0.45">
      <c r="A260" s="12"/>
      <c r="B260" s="13"/>
      <c r="C260" s="13"/>
      <c r="D260" s="13"/>
      <c r="E260" s="2"/>
      <c r="F260" s="2"/>
      <c r="G260" s="2"/>
      <c r="H260" s="2"/>
      <c r="I260" s="2"/>
      <c r="J260" s="2"/>
      <c r="K260" s="2"/>
      <c r="L260" s="2"/>
    </row>
    <row r="261" spans="1:12" x14ac:dyDescent="0.45">
      <c r="A261" s="12"/>
      <c r="B261" s="13"/>
      <c r="C261" s="13"/>
      <c r="D261" s="13"/>
      <c r="E261" s="2"/>
      <c r="F261" s="2"/>
      <c r="G261" s="2"/>
      <c r="H261" s="2"/>
      <c r="I261" s="2"/>
      <c r="J261" s="2"/>
      <c r="K261" s="2"/>
      <c r="L261" s="2"/>
    </row>
    <row r="262" spans="1:12" x14ac:dyDescent="0.45">
      <c r="A262" s="12"/>
      <c r="B262" s="13"/>
      <c r="C262" s="13"/>
      <c r="D262" s="13"/>
      <c r="E262" s="2"/>
      <c r="F262" s="2"/>
      <c r="G262" s="2"/>
      <c r="H262" s="2"/>
      <c r="I262" s="2"/>
      <c r="J262" s="2"/>
      <c r="K262" s="2"/>
      <c r="L262" s="2"/>
    </row>
    <row r="263" spans="1:12" x14ac:dyDescent="0.45">
      <c r="A263" s="12"/>
      <c r="B263" s="13"/>
      <c r="C263" s="13"/>
      <c r="D263" s="13"/>
      <c r="E263" s="2"/>
      <c r="F263" s="2"/>
      <c r="G263" s="2"/>
      <c r="H263" s="2"/>
      <c r="I263" s="2"/>
      <c r="J263" s="2"/>
      <c r="K263" s="2"/>
      <c r="L263" s="2"/>
    </row>
    <row r="264" spans="1:12" x14ac:dyDescent="0.45">
      <c r="A264" s="12"/>
      <c r="B264" s="13"/>
      <c r="C264" s="13"/>
      <c r="D264" s="13"/>
      <c r="E264" s="2"/>
      <c r="F264" s="2"/>
      <c r="G264" s="2"/>
      <c r="H264" s="2"/>
      <c r="I264" s="2"/>
      <c r="J264" s="2"/>
      <c r="K264" s="2"/>
      <c r="L264" s="2"/>
    </row>
    <row r="265" spans="1:12" x14ac:dyDescent="0.45">
      <c r="A265" s="12"/>
      <c r="B265" s="13"/>
      <c r="C265" s="13"/>
      <c r="D265" s="13"/>
      <c r="E265" s="2"/>
      <c r="F265" s="2"/>
      <c r="G265" s="2"/>
      <c r="H265" s="2"/>
      <c r="I265" s="2"/>
      <c r="J265" s="2"/>
      <c r="K265" s="2"/>
      <c r="L265" s="2"/>
    </row>
    <row r="266" spans="1:12" x14ac:dyDescent="0.45">
      <c r="A266" s="12"/>
      <c r="B266" s="13"/>
      <c r="C266" s="13"/>
      <c r="D266" s="13"/>
      <c r="E266" s="2"/>
      <c r="F266" s="2"/>
      <c r="G266" s="2"/>
      <c r="H266" s="2"/>
      <c r="I266" s="2"/>
      <c r="J266" s="2"/>
      <c r="K266" s="2"/>
      <c r="L266" s="2"/>
    </row>
    <row r="267" spans="1:12" x14ac:dyDescent="0.45">
      <c r="A267" s="12"/>
      <c r="B267" s="13"/>
      <c r="C267" s="13"/>
      <c r="D267" s="13"/>
      <c r="E267" s="2"/>
      <c r="F267" s="2"/>
      <c r="G267" s="2"/>
      <c r="H267" s="2"/>
      <c r="I267" s="2"/>
      <c r="J267" s="2"/>
      <c r="K267" s="2"/>
      <c r="L267" s="2"/>
    </row>
    <row r="268" spans="1:12" x14ac:dyDescent="0.45">
      <c r="A268" s="12"/>
      <c r="B268" s="13"/>
      <c r="C268" s="13"/>
      <c r="D268" s="13"/>
      <c r="E268" s="2"/>
      <c r="F268" s="2"/>
      <c r="G268" s="2"/>
      <c r="H268" s="2"/>
      <c r="I268" s="2"/>
      <c r="J268" s="2"/>
      <c r="K268" s="2"/>
      <c r="L268" s="2"/>
    </row>
    <row r="269" spans="1:12" x14ac:dyDescent="0.45">
      <c r="A269" s="12"/>
      <c r="B269" s="13"/>
      <c r="C269" s="13"/>
      <c r="D269" s="13"/>
      <c r="E269" s="2"/>
      <c r="F269" s="2"/>
      <c r="G269" s="2"/>
      <c r="H269" s="2"/>
      <c r="I269" s="2"/>
      <c r="J269" s="2"/>
      <c r="K269" s="2"/>
      <c r="L269" s="2"/>
    </row>
    <row r="270" spans="1:12" x14ac:dyDescent="0.45">
      <c r="A270" s="12"/>
      <c r="B270" s="13"/>
      <c r="C270" s="13"/>
      <c r="D270" s="13"/>
      <c r="E270" s="2"/>
      <c r="F270" s="2"/>
      <c r="G270" s="2"/>
      <c r="H270" s="2"/>
      <c r="I270" s="2"/>
      <c r="J270" s="2"/>
      <c r="K270" s="2"/>
      <c r="L270" s="2"/>
    </row>
    <row r="271" spans="1:12" x14ac:dyDescent="0.45">
      <c r="A271" s="12"/>
      <c r="B271" s="13"/>
      <c r="C271" s="13"/>
      <c r="D271" s="13"/>
      <c r="E271" s="2"/>
      <c r="F271" s="2"/>
      <c r="G271" s="2"/>
      <c r="H271" s="2"/>
      <c r="I271" s="2"/>
      <c r="J271" s="2"/>
      <c r="K271" s="2"/>
      <c r="L271" s="2"/>
    </row>
    <row r="272" spans="1:12" x14ac:dyDescent="0.45">
      <c r="A272" s="12"/>
      <c r="B272" s="13"/>
      <c r="C272" s="13"/>
      <c r="D272" s="13"/>
      <c r="E272" s="2"/>
      <c r="F272" s="2"/>
      <c r="G272" s="2"/>
      <c r="H272" s="2"/>
      <c r="I272" s="2"/>
      <c r="J272" s="2"/>
      <c r="K272" s="2"/>
      <c r="L272" s="2"/>
    </row>
    <row r="273" spans="1:12" x14ac:dyDescent="0.45">
      <c r="A273" s="12"/>
      <c r="B273" s="13"/>
      <c r="C273" s="13"/>
      <c r="D273" s="13"/>
      <c r="E273" s="2"/>
      <c r="F273" s="2"/>
      <c r="G273" s="2"/>
      <c r="H273" s="2"/>
      <c r="I273" s="2"/>
      <c r="J273" s="2"/>
      <c r="K273" s="2"/>
      <c r="L273" s="2"/>
    </row>
    <row r="274" spans="1:12" x14ac:dyDescent="0.45">
      <c r="A274" s="12"/>
      <c r="B274" s="13"/>
      <c r="C274" s="13"/>
      <c r="D274" s="13"/>
      <c r="E274" s="2"/>
      <c r="F274" s="2"/>
      <c r="G274" s="2"/>
      <c r="H274" s="2"/>
      <c r="I274" s="2"/>
      <c r="J274" s="2"/>
      <c r="K274" s="2"/>
      <c r="L274" s="2"/>
    </row>
    <row r="275" spans="1:12" x14ac:dyDescent="0.45">
      <c r="A275" s="12"/>
      <c r="B275" s="13"/>
      <c r="C275" s="13"/>
      <c r="D275" s="13"/>
      <c r="E275" s="2"/>
      <c r="F275" s="2"/>
      <c r="G275" s="2"/>
      <c r="H275" s="2"/>
      <c r="I275" s="2"/>
      <c r="J275" s="2"/>
      <c r="K275" s="2"/>
      <c r="L275" s="2"/>
    </row>
    <row r="276" spans="1:12" x14ac:dyDescent="0.45">
      <c r="A276" s="12"/>
      <c r="B276" s="13"/>
      <c r="C276" s="13"/>
      <c r="D276" s="13"/>
      <c r="E276" s="2"/>
      <c r="F276" s="2"/>
      <c r="G276" s="2"/>
      <c r="H276" s="2"/>
      <c r="I276" s="2"/>
      <c r="J276" s="2"/>
      <c r="K276" s="2"/>
      <c r="L276" s="2"/>
    </row>
    <row r="277" spans="1:12" x14ac:dyDescent="0.45">
      <c r="A277" s="12"/>
      <c r="B277" s="13"/>
      <c r="C277" s="13"/>
      <c r="D277" s="13"/>
      <c r="E277" s="2"/>
      <c r="F277" s="2"/>
      <c r="G277" s="2"/>
      <c r="H277" s="2"/>
      <c r="I277" s="2"/>
      <c r="J277" s="2"/>
      <c r="K277" s="2"/>
      <c r="L277" s="2"/>
    </row>
    <row r="278" spans="1:12" x14ac:dyDescent="0.45">
      <c r="A278" s="12"/>
      <c r="B278" s="13"/>
      <c r="C278" s="13"/>
      <c r="D278" s="13"/>
      <c r="E278" s="2"/>
      <c r="F278" s="2"/>
      <c r="G278" s="2"/>
      <c r="H278" s="2"/>
      <c r="I278" s="2"/>
      <c r="J278" s="2"/>
      <c r="K278" s="2"/>
      <c r="L278" s="2"/>
    </row>
    <row r="279" spans="1:12" x14ac:dyDescent="0.45">
      <c r="A279" s="12"/>
      <c r="B279" s="13"/>
      <c r="C279" s="13"/>
      <c r="D279" s="13"/>
      <c r="E279" s="2"/>
      <c r="F279" s="2"/>
      <c r="G279" s="2"/>
      <c r="H279" s="2"/>
      <c r="I279" s="2"/>
      <c r="J279" s="2"/>
      <c r="K279" s="2"/>
      <c r="L279" s="2"/>
    </row>
    <row r="280" spans="1:12" x14ac:dyDescent="0.45">
      <c r="A280" s="12"/>
      <c r="B280" s="13"/>
      <c r="C280" s="13"/>
      <c r="D280" s="13"/>
      <c r="E280" s="2"/>
      <c r="F280" s="2"/>
      <c r="G280" s="2"/>
      <c r="H280" s="2"/>
      <c r="I280" s="2"/>
      <c r="J280" s="2"/>
      <c r="K280" s="2"/>
      <c r="L280" s="2"/>
    </row>
    <row r="281" spans="1:12" x14ac:dyDescent="0.45">
      <c r="A281" s="12"/>
      <c r="B281" s="13"/>
      <c r="C281" s="13"/>
      <c r="D281" s="13"/>
      <c r="E281" s="2"/>
      <c r="F281" s="2"/>
      <c r="G281" s="2"/>
      <c r="H281" s="2"/>
      <c r="I281" s="2"/>
      <c r="J281" s="2"/>
      <c r="K281" s="2"/>
      <c r="L281" s="2"/>
    </row>
    <row r="282" spans="1:12" x14ac:dyDescent="0.45">
      <c r="A282" s="12"/>
      <c r="B282" s="13"/>
      <c r="C282" s="13"/>
      <c r="D282" s="13"/>
      <c r="E282" s="2"/>
      <c r="F282" s="2"/>
      <c r="G282" s="2"/>
      <c r="H282" s="2"/>
      <c r="I282" s="2"/>
      <c r="J282" s="2"/>
      <c r="K282" s="2"/>
      <c r="L282" s="2"/>
    </row>
    <row r="283" spans="1:12" x14ac:dyDescent="0.45">
      <c r="A283" s="12"/>
      <c r="B283" s="13"/>
      <c r="C283" s="13"/>
      <c r="D283" s="13"/>
      <c r="E283" s="2"/>
      <c r="F283" s="2"/>
      <c r="G283" s="2"/>
      <c r="H283" s="2"/>
      <c r="I283" s="2"/>
      <c r="J283" s="2"/>
      <c r="K283" s="2"/>
      <c r="L283" s="2"/>
    </row>
    <row r="284" spans="1:12" x14ac:dyDescent="0.45">
      <c r="A284" s="12"/>
      <c r="B284" s="13"/>
      <c r="C284" s="13"/>
      <c r="D284" s="13"/>
      <c r="E284" s="2"/>
      <c r="F284" s="2"/>
      <c r="G284" s="2"/>
      <c r="H284" s="2"/>
      <c r="I284" s="2"/>
      <c r="J284" s="2"/>
      <c r="K284" s="2"/>
      <c r="L284" s="2"/>
    </row>
    <row r="285" spans="1:12" x14ac:dyDescent="0.45">
      <c r="A285" s="12"/>
      <c r="B285" s="13"/>
      <c r="C285" s="13"/>
      <c r="D285" s="13"/>
      <c r="E285" s="2"/>
      <c r="F285" s="2"/>
      <c r="G285" s="2"/>
      <c r="H285" s="2"/>
      <c r="I285" s="2"/>
      <c r="J285" s="2"/>
      <c r="K285" s="2"/>
      <c r="L285" s="2"/>
    </row>
    <row r="286" spans="1:12" x14ac:dyDescent="0.45">
      <c r="A286" s="12"/>
      <c r="B286" s="13"/>
      <c r="C286" s="13"/>
      <c r="D286" s="13"/>
      <c r="E286" s="2"/>
      <c r="F286" s="2"/>
      <c r="G286" s="2"/>
      <c r="H286" s="2"/>
      <c r="I286" s="2"/>
      <c r="J286" s="2"/>
      <c r="K286" s="2"/>
      <c r="L286" s="2"/>
    </row>
    <row r="287" spans="1:12" x14ac:dyDescent="0.45">
      <c r="A287" s="12"/>
      <c r="B287" s="13"/>
      <c r="C287" s="13"/>
      <c r="D287" s="13"/>
      <c r="E287" s="2"/>
      <c r="F287" s="2"/>
      <c r="G287" s="2"/>
      <c r="H287" s="2"/>
      <c r="I287" s="2"/>
      <c r="J287" s="2"/>
      <c r="K287" s="2"/>
      <c r="L287" s="2"/>
    </row>
    <row r="288" spans="1:12" x14ac:dyDescent="0.45">
      <c r="A288" s="12"/>
      <c r="B288" s="13"/>
      <c r="C288" s="13"/>
      <c r="D288" s="13"/>
      <c r="E288" s="2"/>
      <c r="F288" s="2"/>
      <c r="G288" s="2"/>
      <c r="H288" s="2"/>
      <c r="I288" s="2"/>
      <c r="J288" s="2"/>
      <c r="K288" s="2"/>
      <c r="L288" s="2"/>
    </row>
    <row r="289" spans="1:12" x14ac:dyDescent="0.45">
      <c r="A289" s="12"/>
      <c r="B289" s="13"/>
      <c r="C289" s="13"/>
      <c r="D289" s="13"/>
      <c r="E289" s="2"/>
      <c r="F289" s="2"/>
      <c r="G289" s="2"/>
      <c r="H289" s="2"/>
      <c r="I289" s="2"/>
      <c r="J289" s="2"/>
      <c r="K289" s="2"/>
      <c r="L289" s="2"/>
    </row>
    <row r="290" spans="1:12" x14ac:dyDescent="0.45">
      <c r="A290" s="12"/>
      <c r="B290" s="13"/>
      <c r="C290" s="13"/>
      <c r="D290" s="13"/>
      <c r="E290" s="2"/>
      <c r="F290" s="2"/>
      <c r="G290" s="2"/>
      <c r="H290" s="2"/>
      <c r="I290" s="2"/>
      <c r="J290" s="2"/>
      <c r="K290" s="2"/>
      <c r="L290" s="2"/>
    </row>
    <row r="291" spans="1:12" x14ac:dyDescent="0.45">
      <c r="A291" s="12"/>
      <c r="B291" s="13"/>
      <c r="C291" s="13"/>
      <c r="D291" s="13"/>
      <c r="E291" s="2"/>
      <c r="F291" s="2"/>
      <c r="G291" s="2"/>
      <c r="H291" s="2"/>
      <c r="I291" s="2"/>
      <c r="J291" s="2"/>
      <c r="K291" s="2"/>
      <c r="L291" s="2"/>
    </row>
    <row r="292" spans="1:12" x14ac:dyDescent="0.45">
      <c r="A292" s="12"/>
      <c r="B292" s="13"/>
      <c r="C292" s="13"/>
      <c r="D292" s="13"/>
      <c r="E292" s="2"/>
      <c r="F292" s="2"/>
      <c r="G292" s="2"/>
      <c r="H292" s="2"/>
      <c r="I292" s="2"/>
      <c r="J292" s="2"/>
      <c r="K292" s="2"/>
      <c r="L292" s="2"/>
    </row>
    <row r="293" spans="1:12" x14ac:dyDescent="0.45">
      <c r="A293" s="12"/>
      <c r="B293" s="13"/>
      <c r="C293" s="13"/>
      <c r="D293" s="13"/>
      <c r="E293" s="2"/>
      <c r="F293" s="2"/>
      <c r="G293" s="2"/>
      <c r="H293" s="2"/>
      <c r="I293" s="2"/>
      <c r="J293" s="2"/>
      <c r="K293" s="2"/>
      <c r="L293" s="2"/>
    </row>
    <row r="294" spans="1:12" x14ac:dyDescent="0.45">
      <c r="A294" s="12"/>
      <c r="B294" s="13"/>
      <c r="C294" s="13"/>
      <c r="D294" s="13"/>
      <c r="E294" s="2"/>
      <c r="F294" s="2"/>
      <c r="G294" s="2"/>
      <c r="H294" s="2"/>
      <c r="I294" s="2"/>
      <c r="J294" s="2"/>
      <c r="K294" s="2"/>
      <c r="L294" s="2"/>
    </row>
    <row r="295" spans="1:12" x14ac:dyDescent="0.45">
      <c r="A295" s="12"/>
      <c r="B295" s="13"/>
      <c r="C295" s="13"/>
      <c r="D295" s="13"/>
      <c r="E295" s="2"/>
      <c r="F295" s="2"/>
      <c r="G295" s="2"/>
      <c r="H295" s="2"/>
      <c r="I295" s="2"/>
      <c r="J295" s="2"/>
      <c r="K295" s="2"/>
      <c r="L295" s="2"/>
    </row>
    <row r="296" spans="1:12" x14ac:dyDescent="0.45">
      <c r="A296" s="12"/>
      <c r="B296" s="13"/>
      <c r="C296" s="13"/>
      <c r="D296" s="13"/>
      <c r="E296" s="2"/>
      <c r="F296" s="2"/>
      <c r="G296" s="2"/>
      <c r="H296" s="2"/>
      <c r="I296" s="2"/>
      <c r="J296" s="2"/>
      <c r="K296" s="2"/>
      <c r="L296" s="2"/>
    </row>
    <row r="297" spans="1:12" x14ac:dyDescent="0.45">
      <c r="A297" s="12"/>
      <c r="B297" s="13"/>
      <c r="C297" s="13"/>
      <c r="D297" s="13"/>
      <c r="E297" s="2"/>
      <c r="F297" s="2"/>
      <c r="G297" s="2"/>
      <c r="H297" s="2"/>
      <c r="I297" s="2"/>
      <c r="J297" s="2"/>
      <c r="K297" s="2"/>
      <c r="L297" s="2"/>
    </row>
    <row r="298" spans="1:12" x14ac:dyDescent="0.45">
      <c r="A298" s="12"/>
      <c r="B298" s="13"/>
      <c r="C298" s="13"/>
      <c r="D298" s="13"/>
      <c r="E298" s="2"/>
      <c r="F298" s="2"/>
      <c r="G298" s="2"/>
      <c r="H298" s="2"/>
      <c r="I298" s="2"/>
      <c r="J298" s="2"/>
      <c r="K298" s="2"/>
      <c r="L298" s="2"/>
    </row>
    <row r="299" spans="1:12" x14ac:dyDescent="0.45">
      <c r="A299" s="12"/>
      <c r="B299" s="13"/>
      <c r="C299" s="13"/>
      <c r="D299" s="13"/>
      <c r="E299" s="2"/>
      <c r="F299" s="2"/>
      <c r="G299" s="2"/>
      <c r="H299" s="2"/>
      <c r="I299" s="2"/>
      <c r="J299" s="2"/>
      <c r="K299" s="2"/>
      <c r="L299" s="2"/>
    </row>
    <row r="300" spans="1:12" x14ac:dyDescent="0.45">
      <c r="A300" s="12"/>
      <c r="B300" s="13"/>
      <c r="C300" s="13"/>
      <c r="D300" s="13"/>
      <c r="E300" s="2"/>
      <c r="F300" s="2"/>
      <c r="G300" s="2"/>
      <c r="H300" s="2"/>
      <c r="I300" s="2"/>
      <c r="J300" s="2"/>
      <c r="K300" s="2"/>
      <c r="L300" s="2"/>
    </row>
    <row r="301" spans="1:12" x14ac:dyDescent="0.45">
      <c r="A301" s="12"/>
      <c r="B301" s="13"/>
      <c r="C301" s="13"/>
      <c r="D301" s="13"/>
      <c r="E301" s="2"/>
      <c r="F301" s="2"/>
      <c r="G301" s="2"/>
      <c r="H301" s="2"/>
      <c r="I301" s="2"/>
      <c r="J301" s="2"/>
      <c r="K301" s="2"/>
      <c r="L301" s="2"/>
    </row>
    <row r="302" spans="1:12" x14ac:dyDescent="0.45">
      <c r="A302" s="12"/>
      <c r="B302" s="13"/>
      <c r="C302" s="13"/>
      <c r="D302" s="13"/>
      <c r="E302" s="2"/>
      <c r="F302" s="2"/>
      <c r="G302" s="2"/>
      <c r="H302" s="2"/>
      <c r="I302" s="2"/>
      <c r="J302" s="2"/>
      <c r="K302" s="2"/>
      <c r="L302" s="2"/>
    </row>
    <row r="303" spans="1:12" x14ac:dyDescent="0.45">
      <c r="A303" s="12"/>
      <c r="B303" s="13"/>
      <c r="C303" s="13"/>
      <c r="D303" s="13"/>
      <c r="E303" s="2"/>
      <c r="F303" s="2"/>
      <c r="G303" s="2"/>
      <c r="H303" s="2"/>
      <c r="I303" s="2"/>
      <c r="J303" s="2"/>
      <c r="K303" s="2"/>
      <c r="L303" s="2"/>
    </row>
    <row r="304" spans="1:12" x14ac:dyDescent="0.45">
      <c r="A304" s="12"/>
      <c r="B304" s="13"/>
      <c r="C304" s="13"/>
      <c r="D304" s="13"/>
      <c r="E304" s="2"/>
      <c r="F304" s="2"/>
      <c r="G304" s="2"/>
      <c r="H304" s="2"/>
      <c r="I304" s="2"/>
      <c r="J304" s="2"/>
      <c r="K304" s="2"/>
      <c r="L304" s="2"/>
    </row>
    <row r="305" spans="1:12" x14ac:dyDescent="0.45">
      <c r="A305" s="12"/>
      <c r="B305" s="13"/>
      <c r="C305" s="13"/>
      <c r="D305" s="13"/>
      <c r="E305" s="2"/>
      <c r="F305" s="2"/>
      <c r="G305" s="2"/>
      <c r="H305" s="2"/>
      <c r="I305" s="2"/>
      <c r="J305" s="2"/>
      <c r="K305" s="2"/>
      <c r="L305" s="2"/>
    </row>
    <row r="306" spans="1:12" x14ac:dyDescent="0.45">
      <c r="A306" s="12"/>
      <c r="B306" s="13"/>
      <c r="C306" s="13"/>
      <c r="D306" s="13"/>
      <c r="E306" s="2"/>
      <c r="F306" s="2"/>
      <c r="G306" s="2"/>
      <c r="H306" s="2"/>
      <c r="I306" s="2"/>
      <c r="J306" s="2"/>
      <c r="K306" s="2"/>
      <c r="L306" s="2"/>
    </row>
    <row r="307" spans="1:12" x14ac:dyDescent="0.45">
      <c r="A307" s="12"/>
      <c r="B307" s="13"/>
      <c r="C307" s="13"/>
      <c r="D307" s="13"/>
      <c r="E307" s="2"/>
      <c r="F307" s="2"/>
      <c r="G307" s="2"/>
      <c r="H307" s="2"/>
      <c r="I307" s="2"/>
      <c r="J307" s="2"/>
      <c r="K307" s="2"/>
      <c r="L307" s="2"/>
    </row>
    <row r="308" spans="1:12" x14ac:dyDescent="0.45">
      <c r="A308" s="12"/>
      <c r="B308" s="13"/>
      <c r="C308" s="13"/>
      <c r="D308" s="13"/>
      <c r="E308" s="2"/>
      <c r="F308" s="2"/>
      <c r="G308" s="2"/>
      <c r="H308" s="2"/>
      <c r="I308" s="2"/>
      <c r="J308" s="2"/>
      <c r="K308" s="2"/>
      <c r="L308" s="2"/>
    </row>
    <row r="309" spans="1:12" x14ac:dyDescent="0.45">
      <c r="A309" s="12"/>
      <c r="B309" s="13"/>
      <c r="C309" s="13"/>
      <c r="D309" s="13"/>
      <c r="E309" s="2"/>
      <c r="F309" s="2"/>
      <c r="G309" s="2"/>
      <c r="H309" s="2"/>
      <c r="I309" s="2"/>
      <c r="J309" s="2"/>
      <c r="K309" s="2"/>
      <c r="L309" s="2"/>
    </row>
    <row r="310" spans="1:12" x14ac:dyDescent="0.45">
      <c r="A310" s="12"/>
      <c r="B310" s="13"/>
      <c r="C310" s="13"/>
      <c r="D310" s="13"/>
      <c r="E310" s="2"/>
      <c r="F310" s="2"/>
      <c r="G310" s="2"/>
      <c r="H310" s="2"/>
      <c r="I310" s="2"/>
      <c r="J310" s="2"/>
      <c r="K310" s="2"/>
      <c r="L310" s="2"/>
    </row>
    <row r="311" spans="1:12" x14ac:dyDescent="0.45">
      <c r="A311" s="12"/>
      <c r="B311" s="13"/>
      <c r="C311" s="13"/>
      <c r="D311" s="13"/>
      <c r="E311" s="2"/>
      <c r="F311" s="2"/>
      <c r="G311" s="2"/>
      <c r="H311" s="2"/>
      <c r="I311" s="2"/>
      <c r="J311" s="2"/>
      <c r="K311" s="2"/>
      <c r="L311" s="2"/>
    </row>
    <row r="312" spans="1:12" x14ac:dyDescent="0.45">
      <c r="A312" s="12"/>
      <c r="B312" s="13"/>
      <c r="C312" s="13"/>
      <c r="D312" s="13"/>
      <c r="E312" s="2"/>
      <c r="F312" s="2"/>
      <c r="G312" s="2"/>
      <c r="H312" s="2"/>
      <c r="I312" s="2"/>
      <c r="J312" s="2"/>
      <c r="K312" s="2"/>
      <c r="L312" s="2"/>
    </row>
    <row r="313" spans="1:12" x14ac:dyDescent="0.45">
      <c r="A313" s="12"/>
      <c r="B313" s="13"/>
      <c r="C313" s="13"/>
      <c r="D313" s="13"/>
      <c r="E313" s="2"/>
      <c r="F313" s="2"/>
      <c r="G313" s="2"/>
      <c r="H313" s="2"/>
      <c r="I313" s="2"/>
      <c r="J313" s="2"/>
      <c r="K313" s="2"/>
      <c r="L313" s="2"/>
    </row>
    <row r="314" spans="1:12" x14ac:dyDescent="0.45">
      <c r="A314" s="12"/>
      <c r="B314" s="13"/>
      <c r="C314" s="13"/>
      <c r="D314" s="13"/>
      <c r="E314" s="2"/>
      <c r="F314" s="2"/>
      <c r="G314" s="2"/>
      <c r="H314" s="2"/>
      <c r="I314" s="2"/>
      <c r="J314" s="2"/>
      <c r="K314" s="2"/>
      <c r="L314" s="2"/>
    </row>
    <row r="315" spans="1:12" x14ac:dyDescent="0.45">
      <c r="A315" s="12"/>
      <c r="B315" s="13"/>
      <c r="C315" s="13"/>
      <c r="D315" s="13"/>
      <c r="E315" s="2"/>
      <c r="F315" s="2"/>
      <c r="G315" s="2"/>
      <c r="H315" s="2"/>
      <c r="I315" s="2"/>
      <c r="J315" s="2"/>
      <c r="K315" s="2"/>
      <c r="L315" s="2"/>
    </row>
    <row r="316" spans="1:12" x14ac:dyDescent="0.45">
      <c r="A316" s="12"/>
      <c r="B316" s="13"/>
      <c r="C316" s="13"/>
      <c r="D316" s="13"/>
      <c r="E316" s="2"/>
      <c r="F316" s="2"/>
      <c r="G316" s="2"/>
      <c r="H316" s="2"/>
      <c r="I316" s="2"/>
      <c r="J316" s="2"/>
      <c r="K316" s="2"/>
      <c r="L316" s="2"/>
    </row>
    <row r="317" spans="1:12" x14ac:dyDescent="0.45">
      <c r="A317" s="12"/>
      <c r="B317" s="13"/>
      <c r="C317" s="13"/>
      <c r="D317" s="13"/>
      <c r="E317" s="2"/>
      <c r="F317" s="2"/>
      <c r="G317" s="2"/>
      <c r="H317" s="2"/>
      <c r="I317" s="2"/>
      <c r="J317" s="2"/>
      <c r="K317" s="2"/>
      <c r="L317" s="2"/>
    </row>
    <row r="318" spans="1:12" x14ac:dyDescent="0.45">
      <c r="A318" s="12"/>
      <c r="B318" s="13"/>
      <c r="C318" s="13"/>
      <c r="D318" s="13"/>
      <c r="E318" s="2"/>
      <c r="F318" s="2"/>
      <c r="G318" s="2"/>
      <c r="H318" s="2"/>
      <c r="I318" s="2"/>
      <c r="J318" s="2"/>
      <c r="K318" s="2"/>
      <c r="L318" s="2"/>
    </row>
    <row r="319" spans="1:12" x14ac:dyDescent="0.45">
      <c r="A319" s="12"/>
      <c r="B319" s="13"/>
      <c r="C319" s="13"/>
      <c r="D319" s="13"/>
      <c r="E319" s="2"/>
      <c r="F319" s="2"/>
      <c r="G319" s="2"/>
      <c r="H319" s="2"/>
      <c r="I319" s="2"/>
      <c r="J319" s="2"/>
      <c r="K319" s="2"/>
      <c r="L319" s="2"/>
    </row>
    <row r="320" spans="1:12" x14ac:dyDescent="0.45">
      <c r="A320" s="12"/>
      <c r="B320" s="13"/>
      <c r="C320" s="13"/>
      <c r="D320" s="13"/>
      <c r="E320" s="2"/>
      <c r="F320" s="2"/>
      <c r="G320" s="2"/>
      <c r="H320" s="2"/>
      <c r="I320" s="2"/>
      <c r="J320" s="2"/>
      <c r="K320" s="2"/>
      <c r="L320" s="2"/>
    </row>
    <row r="321" spans="1:12" x14ac:dyDescent="0.45">
      <c r="A321" s="12"/>
      <c r="B321" s="13"/>
      <c r="C321" s="13"/>
      <c r="D321" s="13"/>
      <c r="E321" s="2"/>
      <c r="F321" s="2"/>
      <c r="G321" s="2"/>
      <c r="H321" s="2"/>
      <c r="I321" s="2"/>
      <c r="J321" s="2"/>
      <c r="K321" s="2"/>
      <c r="L321" s="2"/>
    </row>
    <row r="322" spans="1:12" x14ac:dyDescent="0.45">
      <c r="A322" s="12"/>
      <c r="B322" s="13"/>
      <c r="C322" s="13"/>
      <c r="D322" s="13"/>
      <c r="E322" s="2"/>
      <c r="F322" s="2"/>
      <c r="G322" s="2"/>
      <c r="H322" s="2"/>
      <c r="I322" s="2"/>
      <c r="J322" s="2"/>
      <c r="K322" s="2"/>
      <c r="L322" s="2"/>
    </row>
    <row r="323" spans="1:12" x14ac:dyDescent="0.45">
      <c r="A323" s="12"/>
      <c r="B323" s="13"/>
      <c r="C323" s="13"/>
      <c r="D323" s="13"/>
      <c r="E323" s="2"/>
      <c r="F323" s="2"/>
      <c r="G323" s="2"/>
      <c r="H323" s="2"/>
      <c r="I323" s="2"/>
      <c r="J323" s="2"/>
      <c r="K323" s="2"/>
      <c r="L323" s="2"/>
    </row>
    <row r="324" spans="1:12" x14ac:dyDescent="0.45">
      <c r="A324" s="12"/>
      <c r="B324" s="13"/>
      <c r="C324" s="13"/>
      <c r="D324" s="13"/>
      <c r="E324" s="2"/>
      <c r="F324" s="2"/>
      <c r="G324" s="2"/>
      <c r="H324" s="2"/>
      <c r="I324" s="2"/>
      <c r="J324" s="2"/>
      <c r="K324" s="2"/>
      <c r="L324" s="2"/>
    </row>
    <row r="325" spans="1:12" x14ac:dyDescent="0.45">
      <c r="A325" s="12"/>
      <c r="B325" s="13"/>
      <c r="C325" s="13"/>
      <c r="D325" s="13"/>
      <c r="E325" s="2"/>
      <c r="F325" s="2"/>
      <c r="G325" s="2"/>
      <c r="H325" s="2"/>
      <c r="I325" s="2"/>
      <c r="J325" s="2"/>
      <c r="K325" s="2"/>
      <c r="L325" s="2"/>
    </row>
    <row r="326" spans="1:12" x14ac:dyDescent="0.45">
      <c r="A326" s="12"/>
      <c r="B326" s="13"/>
      <c r="C326" s="13"/>
      <c r="D326" s="13"/>
      <c r="E326" s="2"/>
      <c r="F326" s="2"/>
      <c r="G326" s="2"/>
      <c r="H326" s="2"/>
      <c r="I326" s="2"/>
      <c r="J326" s="2"/>
      <c r="K326" s="2"/>
      <c r="L326" s="2"/>
    </row>
    <row r="327" spans="1:12" x14ac:dyDescent="0.45">
      <c r="A327" s="12"/>
      <c r="B327" s="13"/>
      <c r="C327" s="13"/>
      <c r="D327" s="13"/>
      <c r="E327" s="2"/>
      <c r="F327" s="2"/>
      <c r="G327" s="2"/>
      <c r="H327" s="2"/>
      <c r="I327" s="2"/>
      <c r="J327" s="2"/>
      <c r="K327" s="2"/>
      <c r="L327" s="2"/>
    </row>
    <row r="328" spans="1:12" x14ac:dyDescent="0.45">
      <c r="A328" s="12"/>
      <c r="B328" s="13"/>
      <c r="C328" s="13"/>
      <c r="D328" s="13"/>
      <c r="E328" s="2"/>
      <c r="F328" s="2"/>
      <c r="G328" s="2"/>
      <c r="H328" s="2"/>
      <c r="I328" s="2"/>
      <c r="J328" s="2"/>
      <c r="K328" s="2"/>
      <c r="L328" s="2"/>
    </row>
    <row r="329" spans="1:12" x14ac:dyDescent="0.45">
      <c r="A329" s="12"/>
      <c r="B329" s="13"/>
      <c r="C329" s="13"/>
      <c r="D329" s="13"/>
      <c r="E329" s="2"/>
      <c r="F329" s="2"/>
      <c r="G329" s="2"/>
      <c r="H329" s="2"/>
      <c r="I329" s="2"/>
      <c r="J329" s="2"/>
      <c r="K329" s="2"/>
      <c r="L329" s="2"/>
    </row>
    <row r="330" spans="1:12" x14ac:dyDescent="0.45">
      <c r="A330" s="12"/>
      <c r="B330" s="13"/>
      <c r="C330" s="13"/>
      <c r="D330" s="13"/>
      <c r="E330" s="2"/>
      <c r="F330" s="2"/>
      <c r="G330" s="2"/>
      <c r="H330" s="2"/>
      <c r="I330" s="2"/>
      <c r="J330" s="2"/>
      <c r="K330" s="2"/>
      <c r="L330" s="2"/>
    </row>
    <row r="331" spans="1:12" x14ac:dyDescent="0.45">
      <c r="A331" s="12"/>
      <c r="B331" s="13"/>
      <c r="C331" s="13"/>
      <c r="D331" s="13"/>
      <c r="E331" s="2"/>
      <c r="F331" s="2"/>
      <c r="G331" s="2"/>
      <c r="H331" s="2"/>
      <c r="I331" s="2"/>
      <c r="J331" s="2"/>
      <c r="K331" s="2"/>
      <c r="L331" s="2"/>
    </row>
    <row r="332" spans="1:12" x14ac:dyDescent="0.45">
      <c r="A332" s="12"/>
      <c r="B332" s="13"/>
      <c r="C332" s="13"/>
      <c r="D332" s="13"/>
      <c r="E332" s="2"/>
      <c r="F332" s="2"/>
      <c r="G332" s="2"/>
      <c r="H332" s="2"/>
      <c r="I332" s="2"/>
      <c r="J332" s="2"/>
      <c r="K332" s="2"/>
      <c r="L332" s="2"/>
    </row>
    <row r="333" spans="1:12" x14ac:dyDescent="0.45">
      <c r="A333" s="12"/>
      <c r="B333" s="13"/>
      <c r="C333" s="13"/>
      <c r="D333" s="13"/>
      <c r="E333" s="2"/>
      <c r="F333" s="2"/>
      <c r="G333" s="2"/>
      <c r="H333" s="2"/>
      <c r="I333" s="2"/>
      <c r="J333" s="2"/>
      <c r="K333" s="2"/>
      <c r="L333" s="2"/>
    </row>
    <row r="334" spans="1:12" x14ac:dyDescent="0.45">
      <c r="A334" s="12"/>
      <c r="B334" s="13"/>
      <c r="C334" s="13"/>
      <c r="D334" s="13"/>
      <c r="E334" s="2"/>
      <c r="F334" s="2"/>
      <c r="G334" s="2"/>
      <c r="H334" s="2"/>
      <c r="I334" s="2"/>
      <c r="J334" s="2"/>
      <c r="K334" s="2"/>
      <c r="L334" s="2"/>
    </row>
    <row r="335" spans="1:12" x14ac:dyDescent="0.45">
      <c r="A335" s="12"/>
      <c r="B335" s="13"/>
      <c r="C335" s="13"/>
      <c r="D335" s="13"/>
      <c r="E335" s="2"/>
      <c r="F335" s="2"/>
      <c r="G335" s="2"/>
      <c r="H335" s="2"/>
      <c r="I335" s="2"/>
      <c r="J335" s="2"/>
      <c r="K335" s="2"/>
      <c r="L335" s="2"/>
    </row>
    <row r="336" spans="1:12" x14ac:dyDescent="0.45">
      <c r="A336" s="12"/>
      <c r="B336" s="13"/>
      <c r="C336" s="13"/>
      <c r="D336" s="13"/>
      <c r="E336" s="2"/>
      <c r="F336" s="2"/>
      <c r="G336" s="2"/>
      <c r="H336" s="2"/>
      <c r="I336" s="2"/>
      <c r="J336" s="2"/>
      <c r="K336" s="2"/>
      <c r="L336" s="2"/>
    </row>
    <row r="337" spans="1:12" x14ac:dyDescent="0.45">
      <c r="A337" s="12"/>
      <c r="B337" s="13"/>
      <c r="C337" s="13"/>
      <c r="D337" s="13"/>
      <c r="E337" s="2"/>
      <c r="F337" s="2"/>
      <c r="G337" s="2"/>
      <c r="H337" s="2"/>
      <c r="I337" s="2"/>
      <c r="J337" s="2"/>
      <c r="K337" s="2"/>
      <c r="L337" s="2"/>
    </row>
    <row r="338" spans="1:12" x14ac:dyDescent="0.45">
      <c r="A338" s="12"/>
      <c r="B338" s="13"/>
      <c r="C338" s="13"/>
      <c r="D338" s="13"/>
      <c r="E338" s="2"/>
      <c r="F338" s="2"/>
      <c r="G338" s="2"/>
      <c r="H338" s="2"/>
      <c r="I338" s="2"/>
      <c r="J338" s="2"/>
      <c r="K338" s="2"/>
      <c r="L338" s="2"/>
    </row>
    <row r="339" spans="1:12" x14ac:dyDescent="0.45">
      <c r="A339" s="12"/>
      <c r="B339" s="13"/>
      <c r="C339" s="13"/>
      <c r="D339" s="13"/>
      <c r="E339" s="2"/>
      <c r="F339" s="2"/>
      <c r="G339" s="2"/>
      <c r="H339" s="2"/>
      <c r="I339" s="2"/>
      <c r="J339" s="2"/>
      <c r="K339" s="2"/>
      <c r="L339" s="2"/>
    </row>
    <row r="340" spans="1:12" x14ac:dyDescent="0.45">
      <c r="A340" s="12"/>
      <c r="B340" s="13"/>
      <c r="C340" s="13"/>
      <c r="D340" s="13"/>
      <c r="E340" s="2"/>
      <c r="F340" s="2"/>
      <c r="G340" s="2"/>
      <c r="H340" s="2"/>
      <c r="I340" s="2"/>
      <c r="J340" s="2"/>
      <c r="K340" s="2"/>
      <c r="L340" s="2"/>
    </row>
    <row r="341" spans="1:12" x14ac:dyDescent="0.45">
      <c r="A341" s="12"/>
      <c r="B341" s="13"/>
      <c r="C341" s="13"/>
      <c r="D341" s="13"/>
      <c r="E341" s="2"/>
      <c r="F341" s="2"/>
      <c r="G341" s="2"/>
      <c r="H341" s="2"/>
      <c r="I341" s="2"/>
      <c r="J341" s="2"/>
      <c r="K341" s="2"/>
      <c r="L341" s="2"/>
    </row>
    <row r="342" spans="1:12" x14ac:dyDescent="0.45">
      <c r="A342" s="12"/>
      <c r="B342" s="13"/>
      <c r="C342" s="13"/>
      <c r="D342" s="13"/>
      <c r="E342" s="2"/>
      <c r="F342" s="2"/>
      <c r="G342" s="2"/>
      <c r="H342" s="2"/>
      <c r="I342" s="2"/>
      <c r="J342" s="2"/>
      <c r="K342" s="2"/>
      <c r="L342" s="2"/>
    </row>
    <row r="343" spans="1:12" x14ac:dyDescent="0.45">
      <c r="A343" s="12"/>
      <c r="B343" s="13"/>
      <c r="C343" s="13"/>
      <c r="D343" s="13"/>
      <c r="E343" s="2"/>
      <c r="F343" s="2"/>
      <c r="G343" s="2"/>
      <c r="H343" s="2"/>
      <c r="I343" s="2"/>
      <c r="J343" s="2"/>
      <c r="K343" s="2"/>
      <c r="L343" s="2"/>
    </row>
    <row r="344" spans="1:12" x14ac:dyDescent="0.45">
      <c r="A344" s="12"/>
      <c r="B344" s="13"/>
      <c r="C344" s="13"/>
      <c r="D344" s="13"/>
      <c r="E344" s="2"/>
      <c r="F344" s="2"/>
      <c r="G344" s="2"/>
      <c r="H344" s="2"/>
      <c r="I344" s="2"/>
      <c r="J344" s="2"/>
      <c r="K344" s="2"/>
      <c r="L344" s="2"/>
    </row>
    <row r="345" spans="1:12" x14ac:dyDescent="0.45">
      <c r="A345" s="12"/>
      <c r="B345" s="13"/>
      <c r="C345" s="13"/>
      <c r="D345" s="13"/>
      <c r="E345" s="2"/>
      <c r="F345" s="2"/>
      <c r="G345" s="2"/>
      <c r="H345" s="2"/>
      <c r="I345" s="2"/>
      <c r="J345" s="2"/>
      <c r="K345" s="2"/>
      <c r="L345" s="2"/>
    </row>
    <row r="346" spans="1:12" x14ac:dyDescent="0.45">
      <c r="A346" s="12"/>
      <c r="B346" s="13"/>
      <c r="C346" s="13"/>
      <c r="D346" s="13"/>
      <c r="E346" s="2"/>
      <c r="F346" s="2"/>
      <c r="G346" s="2"/>
      <c r="H346" s="2"/>
      <c r="I346" s="2"/>
      <c r="J346" s="2"/>
      <c r="K346" s="2"/>
      <c r="L346" s="2"/>
    </row>
    <row r="347" spans="1:12" x14ac:dyDescent="0.45">
      <c r="A347" s="12"/>
      <c r="B347" s="13"/>
      <c r="C347" s="13"/>
      <c r="D347" s="13"/>
      <c r="E347" s="2"/>
      <c r="F347" s="2"/>
      <c r="G347" s="2"/>
      <c r="H347" s="2"/>
      <c r="I347" s="2"/>
      <c r="J347" s="2"/>
      <c r="K347" s="2"/>
      <c r="L347" s="2"/>
    </row>
    <row r="348" spans="1:12" x14ac:dyDescent="0.45">
      <c r="A348" s="12"/>
      <c r="B348" s="13"/>
      <c r="C348" s="13"/>
      <c r="D348" s="13"/>
      <c r="E348" s="2"/>
      <c r="F348" s="2"/>
      <c r="G348" s="2"/>
      <c r="H348" s="2"/>
      <c r="I348" s="2"/>
      <c r="J348" s="2"/>
      <c r="K348" s="2"/>
      <c r="L348" s="2"/>
    </row>
    <row r="349" spans="1:12" x14ac:dyDescent="0.45">
      <c r="A349" s="12"/>
      <c r="B349" s="13"/>
      <c r="C349" s="13"/>
      <c r="D349" s="13"/>
      <c r="E349" s="2"/>
      <c r="F349" s="2"/>
      <c r="G349" s="2"/>
      <c r="H349" s="2"/>
      <c r="I349" s="2"/>
      <c r="J349" s="2"/>
      <c r="K349" s="2"/>
      <c r="L349" s="2"/>
    </row>
    <row r="350" spans="1:12" x14ac:dyDescent="0.45">
      <c r="A350" s="12"/>
      <c r="B350" s="13"/>
      <c r="C350" s="13"/>
      <c r="D350" s="13"/>
      <c r="E350" s="2"/>
      <c r="F350" s="2"/>
      <c r="G350" s="2"/>
      <c r="H350" s="2"/>
      <c r="I350" s="2"/>
      <c r="J350" s="2"/>
      <c r="K350" s="2"/>
      <c r="L350" s="2"/>
    </row>
    <row r="351" spans="1:12" x14ac:dyDescent="0.45">
      <c r="A351" s="12"/>
      <c r="B351" s="13"/>
      <c r="C351" s="13"/>
      <c r="D351" s="13"/>
      <c r="E351" s="2"/>
      <c r="F351" s="2"/>
      <c r="G351" s="2"/>
      <c r="H351" s="2"/>
      <c r="I351" s="2"/>
      <c r="J351" s="2"/>
      <c r="K351" s="2"/>
      <c r="L351" s="2"/>
    </row>
    <row r="352" spans="1:12" x14ac:dyDescent="0.45">
      <c r="A352" s="12"/>
      <c r="B352" s="13"/>
      <c r="C352" s="13"/>
      <c r="D352" s="13"/>
      <c r="E352" s="2"/>
      <c r="F352" s="2"/>
      <c r="G352" s="2"/>
      <c r="H352" s="2"/>
      <c r="I352" s="2"/>
      <c r="J352" s="2"/>
      <c r="K352" s="2"/>
      <c r="L352" s="2"/>
    </row>
    <row r="353" spans="1:12" x14ac:dyDescent="0.45">
      <c r="A353" s="12"/>
      <c r="B353" s="13"/>
      <c r="C353" s="13"/>
      <c r="D353" s="13"/>
      <c r="E353" s="2"/>
      <c r="F353" s="2"/>
      <c r="G353" s="2"/>
      <c r="H353" s="2"/>
      <c r="I353" s="2"/>
      <c r="J353" s="2"/>
      <c r="K353" s="2"/>
      <c r="L353" s="2"/>
    </row>
    <row r="354" spans="1:12" x14ac:dyDescent="0.45">
      <c r="A354" s="12"/>
      <c r="B354" s="13"/>
      <c r="C354" s="13"/>
      <c r="D354" s="13"/>
      <c r="E354" s="2"/>
      <c r="F354" s="2"/>
      <c r="G354" s="2"/>
      <c r="H354" s="2"/>
      <c r="I354" s="2"/>
      <c r="J354" s="2"/>
      <c r="K354" s="2"/>
      <c r="L354" s="2"/>
    </row>
    <row r="355" spans="1:12" x14ac:dyDescent="0.45">
      <c r="A355" s="12"/>
      <c r="B355" s="13"/>
      <c r="C355" s="13"/>
      <c r="D355" s="13"/>
      <c r="E355" s="2"/>
      <c r="F355" s="2"/>
      <c r="G355" s="2"/>
      <c r="H355" s="2"/>
      <c r="I355" s="2"/>
      <c r="J355" s="2"/>
      <c r="K355" s="2"/>
      <c r="L355" s="2"/>
    </row>
    <row r="356" spans="1:12" x14ac:dyDescent="0.45">
      <c r="A356" s="12"/>
      <c r="B356" s="13"/>
      <c r="C356" s="13"/>
      <c r="D356" s="13"/>
      <c r="E356" s="2"/>
      <c r="F356" s="2"/>
      <c r="G356" s="2"/>
      <c r="H356" s="2"/>
      <c r="I356" s="2"/>
      <c r="J356" s="2"/>
      <c r="K356" s="2"/>
      <c r="L356" s="2"/>
    </row>
    <row r="357" spans="1:12" x14ac:dyDescent="0.45">
      <c r="A357" s="12"/>
      <c r="B357" s="13"/>
      <c r="C357" s="13"/>
      <c r="D357" s="13"/>
      <c r="E357" s="2"/>
      <c r="F357" s="2"/>
      <c r="G357" s="2"/>
      <c r="H357" s="2"/>
      <c r="I357" s="2"/>
      <c r="J357" s="2"/>
      <c r="K357" s="2"/>
      <c r="L357" s="2"/>
    </row>
    <row r="358" spans="1:12" x14ac:dyDescent="0.45">
      <c r="A358" s="12"/>
      <c r="B358" s="13"/>
      <c r="C358" s="13"/>
      <c r="D358" s="13"/>
      <c r="E358" s="2"/>
      <c r="F358" s="2"/>
      <c r="G358" s="2"/>
      <c r="H358" s="2"/>
      <c r="I358" s="2"/>
      <c r="J358" s="2"/>
      <c r="K358" s="2"/>
      <c r="L358" s="2"/>
    </row>
    <row r="359" spans="1:12" x14ac:dyDescent="0.45">
      <c r="A359" s="12"/>
      <c r="B359" s="13"/>
      <c r="C359" s="13"/>
      <c r="D359" s="13"/>
      <c r="E359" s="2"/>
      <c r="F359" s="2"/>
      <c r="G359" s="2"/>
      <c r="H359" s="2"/>
      <c r="I359" s="2"/>
      <c r="J359" s="2"/>
      <c r="K359" s="2"/>
      <c r="L359" s="2"/>
    </row>
    <row r="360" spans="1:12" x14ac:dyDescent="0.45">
      <c r="A360" s="12"/>
      <c r="B360" s="13"/>
      <c r="C360" s="13"/>
      <c r="D360" s="13"/>
      <c r="E360" s="2"/>
      <c r="F360" s="2"/>
      <c r="G360" s="2"/>
      <c r="H360" s="2"/>
      <c r="I360" s="2"/>
      <c r="J360" s="2"/>
      <c r="K360" s="2"/>
      <c r="L360" s="2"/>
    </row>
    <row r="361" spans="1:12" x14ac:dyDescent="0.45">
      <c r="A361" s="12"/>
      <c r="B361" s="13"/>
      <c r="C361" s="13"/>
      <c r="D361" s="13"/>
      <c r="E361" s="2"/>
      <c r="F361" s="2"/>
      <c r="G361" s="2"/>
      <c r="H361" s="2"/>
      <c r="I361" s="2"/>
      <c r="J361" s="2"/>
      <c r="K361" s="2"/>
      <c r="L361" s="2"/>
    </row>
    <row r="362" spans="1:12" x14ac:dyDescent="0.45">
      <c r="A362" s="12"/>
      <c r="B362" s="13"/>
      <c r="C362" s="13"/>
      <c r="D362" s="13"/>
      <c r="E362" s="2"/>
      <c r="F362" s="2"/>
      <c r="G362" s="2"/>
      <c r="H362" s="2"/>
      <c r="I362" s="2"/>
      <c r="J362" s="2"/>
      <c r="K362" s="2"/>
      <c r="L362" s="2"/>
    </row>
    <row r="363" spans="1:12" x14ac:dyDescent="0.45">
      <c r="A363" s="12"/>
      <c r="B363" s="13"/>
      <c r="C363" s="13"/>
      <c r="D363" s="13"/>
      <c r="E363" s="2"/>
      <c r="F363" s="2"/>
      <c r="G363" s="2"/>
      <c r="H363" s="2"/>
      <c r="I363" s="2"/>
      <c r="J363" s="2"/>
      <c r="K363" s="2"/>
      <c r="L363" s="2"/>
    </row>
    <row r="364" spans="1:12" x14ac:dyDescent="0.45">
      <c r="A364" s="12"/>
      <c r="B364" s="13"/>
      <c r="C364" s="13"/>
      <c r="D364" s="13"/>
      <c r="E364" s="2"/>
      <c r="F364" s="2"/>
      <c r="G364" s="2"/>
      <c r="H364" s="2"/>
      <c r="I364" s="2"/>
      <c r="J364" s="2"/>
      <c r="K364" s="2"/>
      <c r="L364" s="2"/>
    </row>
    <row r="365" spans="1:12" x14ac:dyDescent="0.45">
      <c r="A365" s="12"/>
      <c r="B365" s="13"/>
      <c r="C365" s="13"/>
      <c r="D365" s="13"/>
      <c r="E365" s="2"/>
      <c r="F365" s="2"/>
      <c r="G365" s="2"/>
      <c r="H365" s="2"/>
      <c r="I365" s="2"/>
      <c r="J365" s="2"/>
      <c r="K365" s="2"/>
      <c r="L365" s="2"/>
    </row>
    <row r="366" spans="1:12" x14ac:dyDescent="0.45">
      <c r="A366" s="12"/>
      <c r="B366" s="13"/>
      <c r="C366" s="13"/>
      <c r="D366" s="13"/>
      <c r="E366" s="2"/>
      <c r="F366" s="2"/>
      <c r="G366" s="2"/>
      <c r="H366" s="2"/>
      <c r="I366" s="2"/>
      <c r="J366" s="2"/>
      <c r="K366" s="2"/>
      <c r="L366" s="2"/>
    </row>
    <row r="367" spans="1:12" x14ac:dyDescent="0.45">
      <c r="A367" s="12"/>
      <c r="B367" s="13"/>
      <c r="C367" s="13"/>
      <c r="D367" s="13"/>
      <c r="E367" s="2"/>
      <c r="F367" s="2"/>
      <c r="G367" s="2"/>
      <c r="H367" s="2"/>
      <c r="I367" s="2"/>
      <c r="J367" s="2"/>
      <c r="K367" s="2"/>
      <c r="L367" s="2"/>
    </row>
    <row r="368" spans="1:12" x14ac:dyDescent="0.45">
      <c r="A368" s="12"/>
      <c r="B368" s="13"/>
      <c r="C368" s="13"/>
      <c r="D368" s="13"/>
      <c r="E368" s="2"/>
      <c r="F368" s="2"/>
      <c r="G368" s="2"/>
      <c r="H368" s="2"/>
      <c r="I368" s="2"/>
      <c r="J368" s="2"/>
      <c r="K368" s="2"/>
      <c r="L368" s="2"/>
    </row>
    <row r="369" spans="1:12" x14ac:dyDescent="0.45">
      <c r="A369" s="12"/>
      <c r="B369" s="13"/>
      <c r="C369" s="13"/>
      <c r="D369" s="13"/>
      <c r="E369" s="2"/>
      <c r="F369" s="2"/>
      <c r="G369" s="2"/>
      <c r="H369" s="2"/>
      <c r="I369" s="2"/>
      <c r="J369" s="2"/>
      <c r="K369" s="2"/>
      <c r="L369" s="2"/>
    </row>
    <row r="370" spans="1:12" x14ac:dyDescent="0.45">
      <c r="A370" s="12"/>
      <c r="B370" s="13"/>
      <c r="C370" s="13"/>
      <c r="D370" s="13"/>
      <c r="E370" s="2"/>
      <c r="F370" s="2"/>
      <c r="G370" s="2"/>
      <c r="H370" s="2"/>
      <c r="I370" s="2"/>
      <c r="J370" s="2"/>
      <c r="K370" s="2"/>
      <c r="L370" s="2"/>
    </row>
    <row r="371" spans="1:12" x14ac:dyDescent="0.45">
      <c r="A371" s="12"/>
      <c r="B371" s="13"/>
      <c r="C371" s="13"/>
      <c r="D371" s="13"/>
      <c r="E371" s="2"/>
      <c r="F371" s="2"/>
      <c r="G371" s="2"/>
      <c r="H371" s="2"/>
      <c r="I371" s="2"/>
      <c r="J371" s="2"/>
      <c r="K371" s="2"/>
      <c r="L371" s="2"/>
    </row>
    <row r="372" spans="1:12" x14ac:dyDescent="0.45">
      <c r="A372" s="12"/>
      <c r="B372" s="13"/>
      <c r="C372" s="13"/>
      <c r="D372" s="13"/>
      <c r="E372" s="2"/>
      <c r="F372" s="2"/>
      <c r="G372" s="2"/>
      <c r="H372" s="2"/>
      <c r="I372" s="2"/>
      <c r="J372" s="2"/>
      <c r="K372" s="2"/>
      <c r="L372" s="2"/>
    </row>
    <row r="373" spans="1:12" x14ac:dyDescent="0.45">
      <c r="A373" s="12"/>
      <c r="B373" s="13"/>
      <c r="C373" s="13"/>
      <c r="D373" s="13"/>
      <c r="E373" s="2"/>
      <c r="F373" s="2"/>
      <c r="G373" s="2"/>
      <c r="H373" s="2"/>
      <c r="I373" s="2"/>
      <c r="J373" s="2"/>
      <c r="K373" s="2"/>
      <c r="L373" s="2"/>
    </row>
    <row r="374" spans="1:12" x14ac:dyDescent="0.45">
      <c r="A374" s="12"/>
      <c r="B374" s="13"/>
      <c r="C374" s="13"/>
      <c r="D374" s="13"/>
      <c r="E374" s="2"/>
      <c r="F374" s="2"/>
      <c r="G374" s="2"/>
      <c r="H374" s="2"/>
      <c r="I374" s="2"/>
      <c r="J374" s="2"/>
      <c r="K374" s="2"/>
      <c r="L374" s="2"/>
    </row>
    <row r="375" spans="1:12" x14ac:dyDescent="0.45">
      <c r="A375" s="12"/>
      <c r="B375" s="13"/>
      <c r="C375" s="13"/>
      <c r="D375" s="13"/>
      <c r="E375" s="2"/>
      <c r="F375" s="2"/>
      <c r="G375" s="2"/>
      <c r="H375" s="2"/>
      <c r="I375" s="2"/>
      <c r="J375" s="2"/>
      <c r="K375" s="2"/>
      <c r="L375" s="2"/>
    </row>
    <row r="376" spans="1:12" x14ac:dyDescent="0.45">
      <c r="A376" s="12"/>
      <c r="B376" s="13"/>
      <c r="C376" s="13"/>
      <c r="D376" s="13"/>
      <c r="E376" s="2"/>
      <c r="F376" s="2"/>
      <c r="G376" s="2"/>
      <c r="H376" s="2"/>
      <c r="I376" s="2"/>
      <c r="J376" s="2"/>
      <c r="K376" s="2"/>
      <c r="L376" s="2"/>
    </row>
    <row r="377" spans="1:12" x14ac:dyDescent="0.45">
      <c r="A377" s="12"/>
      <c r="B377" s="13"/>
      <c r="C377" s="13"/>
      <c r="D377" s="13"/>
      <c r="E377" s="2"/>
      <c r="F377" s="2"/>
      <c r="G377" s="2"/>
      <c r="H377" s="2"/>
      <c r="I377" s="2"/>
      <c r="J377" s="2"/>
      <c r="K377" s="2"/>
      <c r="L377" s="2"/>
    </row>
    <row r="378" spans="1:12" x14ac:dyDescent="0.45">
      <c r="A378" s="12"/>
      <c r="B378" s="13"/>
      <c r="C378" s="13"/>
      <c r="D378" s="13"/>
      <c r="E378" s="2"/>
      <c r="F378" s="2"/>
      <c r="G378" s="2"/>
      <c r="H378" s="2"/>
      <c r="I378" s="2"/>
      <c r="J378" s="2"/>
      <c r="K378" s="2"/>
      <c r="L378" s="2"/>
    </row>
    <row r="379" spans="1:12" x14ac:dyDescent="0.45">
      <c r="A379" s="12"/>
      <c r="B379" s="13"/>
      <c r="C379" s="13"/>
      <c r="D379" s="13"/>
      <c r="E379" s="2"/>
      <c r="F379" s="2"/>
      <c r="G379" s="2"/>
      <c r="H379" s="2"/>
      <c r="I379" s="2"/>
      <c r="J379" s="2"/>
      <c r="K379" s="2"/>
      <c r="L379" s="2"/>
    </row>
    <row r="380" spans="1:12" x14ac:dyDescent="0.45">
      <c r="A380" s="12"/>
      <c r="B380" s="13"/>
      <c r="C380" s="13"/>
      <c r="D380" s="13"/>
      <c r="E380" s="2"/>
      <c r="F380" s="2"/>
      <c r="G380" s="2"/>
      <c r="H380" s="2"/>
      <c r="I380" s="2"/>
      <c r="J380" s="2"/>
      <c r="K380" s="2"/>
      <c r="L380" s="2"/>
    </row>
    <row r="381" spans="1:12" x14ac:dyDescent="0.45">
      <c r="A381" s="12"/>
      <c r="B381" s="13"/>
      <c r="C381" s="13"/>
      <c r="D381" s="13"/>
      <c r="E381" s="2"/>
      <c r="F381" s="2"/>
      <c r="G381" s="2"/>
      <c r="H381" s="2"/>
      <c r="I381" s="2"/>
      <c r="J381" s="2"/>
      <c r="K381" s="2"/>
      <c r="L381" s="2"/>
    </row>
    <row r="382" spans="1:12" x14ac:dyDescent="0.45">
      <c r="A382" s="12"/>
      <c r="B382" s="13"/>
      <c r="C382" s="13"/>
      <c r="D382" s="13"/>
      <c r="E382" s="2"/>
      <c r="F382" s="2"/>
      <c r="G382" s="2"/>
      <c r="H382" s="2"/>
      <c r="I382" s="2"/>
      <c r="J382" s="2"/>
      <c r="K382" s="2"/>
      <c r="L382" s="2"/>
    </row>
    <row r="383" spans="1:12" x14ac:dyDescent="0.45">
      <c r="A383" s="12"/>
      <c r="B383" s="13"/>
      <c r="C383" s="13"/>
      <c r="D383" s="13"/>
      <c r="E383" s="2"/>
      <c r="F383" s="2"/>
      <c r="G383" s="2"/>
      <c r="H383" s="2"/>
      <c r="I383" s="2"/>
      <c r="J383" s="2"/>
      <c r="K383" s="2"/>
      <c r="L383" s="2"/>
    </row>
    <row r="384" spans="1:12" x14ac:dyDescent="0.45">
      <c r="A384" s="12"/>
      <c r="B384" s="13"/>
      <c r="C384" s="13"/>
      <c r="D384" s="13"/>
      <c r="E384" s="2"/>
      <c r="F384" s="2"/>
      <c r="G384" s="2"/>
      <c r="H384" s="2"/>
      <c r="I384" s="2"/>
      <c r="J384" s="2"/>
      <c r="K384" s="2"/>
      <c r="L384" s="2"/>
    </row>
    <row r="385" spans="1:16" x14ac:dyDescent="0.45">
      <c r="A385" s="12"/>
      <c r="B385" s="13"/>
      <c r="C385" s="13"/>
      <c r="D385" s="13"/>
      <c r="E385" s="2"/>
      <c r="F385" s="2"/>
      <c r="G385" s="2"/>
      <c r="H385" s="2"/>
      <c r="I385" s="2"/>
      <c r="J385" s="2"/>
      <c r="K385" s="2"/>
      <c r="L385" s="2"/>
    </row>
    <row r="386" spans="1:16" x14ac:dyDescent="0.45">
      <c r="A386" s="12"/>
      <c r="B386" s="13"/>
      <c r="C386" s="13"/>
      <c r="D386" s="13"/>
      <c r="E386" s="2"/>
      <c r="F386" s="2"/>
      <c r="G386" s="2"/>
      <c r="H386" s="2"/>
      <c r="I386" s="2"/>
      <c r="J386" s="2"/>
      <c r="K386" s="2"/>
      <c r="L386" s="2"/>
    </row>
    <row r="387" spans="1:16" x14ac:dyDescent="0.45">
      <c r="A387" s="12"/>
      <c r="B387" s="13"/>
      <c r="C387" s="13"/>
      <c r="D387" s="13"/>
      <c r="E387" s="2"/>
      <c r="F387" s="2"/>
      <c r="G387" s="2"/>
      <c r="H387" s="2"/>
      <c r="I387" s="2"/>
      <c r="J387" s="2"/>
      <c r="K387" s="2"/>
      <c r="L387" s="2"/>
    </row>
    <row r="388" spans="1:16" x14ac:dyDescent="0.45">
      <c r="A388" s="12"/>
      <c r="B388" s="13"/>
      <c r="C388" s="13"/>
      <c r="D388" s="13"/>
      <c r="E388" s="2"/>
      <c r="F388" s="2"/>
      <c r="G388" s="2"/>
      <c r="H388" s="2"/>
      <c r="I388" s="2"/>
      <c r="J388" s="2"/>
      <c r="K388" s="2"/>
      <c r="L388" s="2"/>
    </row>
    <row r="389" spans="1:16" x14ac:dyDescent="0.45">
      <c r="A389" s="12"/>
      <c r="B389" s="13"/>
      <c r="C389" s="13"/>
      <c r="D389" s="13"/>
      <c r="E389" s="2"/>
      <c r="F389" s="2"/>
      <c r="G389" s="2"/>
      <c r="H389" s="2"/>
      <c r="I389" s="2"/>
      <c r="J389" s="2"/>
      <c r="K389" s="2"/>
      <c r="L389" s="2"/>
    </row>
    <row r="390" spans="1:16" x14ac:dyDescent="0.45">
      <c r="A390" s="12"/>
      <c r="B390" s="13"/>
      <c r="C390" s="13"/>
      <c r="D390" s="13"/>
      <c r="E390" s="2"/>
      <c r="F390" s="2"/>
      <c r="G390" s="2"/>
      <c r="H390" s="2"/>
      <c r="I390" s="2"/>
      <c r="J390" s="2"/>
      <c r="K390" s="2"/>
      <c r="L390" s="2"/>
    </row>
    <row r="391" spans="1:16" x14ac:dyDescent="0.45">
      <c r="A391" s="12"/>
      <c r="B391" s="13"/>
      <c r="C391" s="13"/>
      <c r="D391" s="13"/>
      <c r="E391" s="2"/>
      <c r="F391" s="2"/>
      <c r="G391" s="2"/>
      <c r="H391" s="2"/>
      <c r="I391" s="2"/>
      <c r="J391" s="2"/>
      <c r="K391" s="2"/>
      <c r="L391" s="2"/>
    </row>
    <row r="392" spans="1:16" x14ac:dyDescent="0.45">
      <c r="A392" s="12"/>
      <c r="B392" s="13"/>
      <c r="C392" s="13"/>
      <c r="D392" s="13"/>
      <c r="E392" s="2"/>
      <c r="F392" s="2"/>
      <c r="G392" s="2"/>
      <c r="H392" s="2"/>
      <c r="I392" s="2"/>
      <c r="J392" s="2"/>
      <c r="K392" s="2"/>
      <c r="L392" s="2"/>
    </row>
    <row r="393" spans="1:16" x14ac:dyDescent="0.45">
      <c r="A393" s="22"/>
      <c r="B393" s="20"/>
      <c r="C393" s="20"/>
      <c r="D393" s="2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45">
      <c r="A394" s="22"/>
      <c r="B394" s="20"/>
      <c r="C394" s="20"/>
      <c r="D394" s="2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45">
      <c r="A395" s="22"/>
      <c r="B395" s="20"/>
      <c r="C395" s="20"/>
      <c r="D395" s="2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45">
      <c r="A396" s="22"/>
      <c r="B396" s="20"/>
      <c r="C396" s="20"/>
      <c r="D396" s="2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45">
      <c r="A397" s="22"/>
      <c r="B397" s="20"/>
      <c r="C397" s="20"/>
      <c r="D397" s="2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45">
      <c r="A398" s="22"/>
      <c r="B398" s="20"/>
      <c r="C398" s="20"/>
      <c r="D398" s="2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45">
      <c r="A399" s="22"/>
      <c r="B399" s="20"/>
      <c r="C399" s="20"/>
      <c r="D399" s="2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45">
      <c r="A400" s="22"/>
      <c r="B400" s="20"/>
      <c r="C400" s="20"/>
      <c r="D400" s="2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45">
      <c r="A401" s="22"/>
      <c r="B401" s="20"/>
      <c r="C401" s="20"/>
      <c r="D401" s="2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45">
      <c r="A402" s="22"/>
      <c r="B402" s="20"/>
      <c r="C402" s="20"/>
      <c r="D402" s="2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45">
      <c r="A403" s="22"/>
      <c r="B403" s="20"/>
      <c r="C403" s="20"/>
      <c r="D403" s="2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45">
      <c r="A404" s="22"/>
      <c r="B404" s="20"/>
      <c r="C404" s="20"/>
      <c r="D404" s="2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45">
      <c r="A405" s="22"/>
      <c r="B405" s="20"/>
      <c r="C405" s="20"/>
      <c r="D405" s="2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45">
      <c r="A406" s="22"/>
      <c r="B406" s="20"/>
      <c r="C406" s="20"/>
      <c r="D406" s="2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45">
      <c r="A407" s="22"/>
      <c r="B407" s="20"/>
      <c r="C407" s="20"/>
      <c r="D407" s="2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45">
      <c r="A408" s="22"/>
      <c r="B408" s="20"/>
      <c r="C408" s="20"/>
      <c r="D408" s="2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45">
      <c r="A409" s="22"/>
      <c r="B409" s="20"/>
      <c r="C409" s="20"/>
      <c r="D409" s="2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45">
      <c r="A410" s="22"/>
      <c r="B410" s="20"/>
      <c r="C410" s="20"/>
      <c r="D410" s="2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45">
      <c r="A411" s="22"/>
      <c r="B411" s="20"/>
      <c r="C411" s="20"/>
      <c r="D411" s="2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45">
      <c r="A412" s="22"/>
      <c r="B412" s="20"/>
      <c r="C412" s="20"/>
      <c r="D412" s="2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45">
      <c r="A413" s="22"/>
      <c r="B413" s="20"/>
      <c r="C413" s="20"/>
      <c r="D413" s="2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45">
      <c r="A414" s="22"/>
      <c r="B414" s="20"/>
      <c r="C414" s="20"/>
      <c r="D414" s="2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45">
      <c r="A415" s="22"/>
      <c r="B415" s="20"/>
      <c r="C415" s="20"/>
      <c r="D415" s="2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45">
      <c r="A416" s="22"/>
      <c r="B416" s="20"/>
      <c r="C416" s="20"/>
      <c r="D416" s="2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45">
      <c r="A417" s="22"/>
      <c r="B417" s="20"/>
      <c r="C417" s="20"/>
      <c r="D417" s="2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45">
      <c r="A418" s="22"/>
      <c r="B418" s="20"/>
      <c r="C418" s="20"/>
      <c r="D418" s="2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45">
      <c r="A419" s="22"/>
      <c r="B419" s="20"/>
      <c r="C419" s="20"/>
      <c r="D419" s="2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45">
      <c r="A420" s="22"/>
      <c r="B420" s="20"/>
      <c r="C420" s="20"/>
      <c r="D420" s="2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45">
      <c r="A421" s="22"/>
      <c r="B421" s="20"/>
      <c r="C421" s="20"/>
      <c r="D421" s="2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45">
      <c r="A422" s="22"/>
      <c r="B422" s="20"/>
      <c r="C422" s="20"/>
      <c r="D422" s="2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45">
      <c r="A423" s="22"/>
      <c r="B423" s="20"/>
      <c r="C423" s="20"/>
      <c r="D423" s="2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45">
      <c r="A424" s="22"/>
      <c r="B424" s="20"/>
      <c r="C424" s="20"/>
      <c r="D424" s="2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45">
      <c r="A425" s="22"/>
      <c r="B425" s="20"/>
      <c r="C425" s="20"/>
      <c r="D425" s="2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45">
      <c r="A426" s="22"/>
      <c r="B426" s="20"/>
      <c r="C426" s="20"/>
      <c r="D426" s="2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45">
      <c r="A427" s="22"/>
      <c r="B427" s="20"/>
      <c r="C427" s="20"/>
      <c r="D427" s="2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45">
      <c r="A428" s="22"/>
      <c r="B428" s="20"/>
      <c r="C428" s="20"/>
      <c r="D428" s="2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45">
      <c r="A429" s="22"/>
      <c r="B429" s="20"/>
      <c r="C429" s="20"/>
      <c r="D429" s="2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45">
      <c r="A430" s="22"/>
      <c r="B430" s="20"/>
      <c r="C430" s="20"/>
      <c r="D430" s="2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45">
      <c r="A431" s="22"/>
      <c r="B431" s="20"/>
      <c r="C431" s="20"/>
      <c r="D431" s="2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45">
      <c r="A432" s="22"/>
      <c r="B432" s="20"/>
      <c r="C432" s="20"/>
      <c r="D432" s="2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45">
      <c r="A433" s="22"/>
      <c r="B433" s="20"/>
      <c r="C433" s="20"/>
      <c r="D433" s="2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45">
      <c r="A434" s="22"/>
      <c r="B434" s="20"/>
      <c r="C434" s="20"/>
      <c r="D434" s="2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45">
      <c r="A435" s="22"/>
      <c r="B435" s="20"/>
      <c r="C435" s="20"/>
      <c r="D435" s="2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45">
      <c r="A436" s="22"/>
      <c r="B436" s="20"/>
      <c r="C436" s="20"/>
      <c r="D436" s="2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45">
      <c r="A437" s="22"/>
      <c r="B437" s="20"/>
      <c r="C437" s="20"/>
      <c r="D437" s="2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45">
      <c r="A438" s="22"/>
      <c r="B438" s="20"/>
      <c r="C438" s="20"/>
      <c r="D438" s="2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45">
      <c r="A439" s="22"/>
      <c r="B439" s="20"/>
      <c r="C439" s="20"/>
      <c r="D439" s="2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45">
      <c r="A440" s="22"/>
      <c r="B440" s="20"/>
      <c r="C440" s="20"/>
      <c r="D440" s="2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45">
      <c r="A441" s="22"/>
      <c r="B441" s="20"/>
      <c r="C441" s="20"/>
      <c r="D441" s="2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45">
      <c r="A442" s="22"/>
      <c r="B442" s="20"/>
      <c r="C442" s="20"/>
      <c r="D442" s="2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45">
      <c r="A443" s="22"/>
      <c r="B443" s="20"/>
      <c r="C443" s="20"/>
      <c r="D443" s="2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45">
      <c r="A444" s="22"/>
      <c r="B444" s="20"/>
      <c r="C444" s="20"/>
      <c r="D444" s="2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45">
      <c r="A445" s="22"/>
      <c r="B445" s="20"/>
      <c r="C445" s="20"/>
      <c r="D445" s="2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45">
      <c r="A446" s="22"/>
      <c r="B446" s="20"/>
      <c r="C446" s="20"/>
      <c r="D446" s="2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45">
      <c r="A447" s="22"/>
      <c r="B447" s="20"/>
      <c r="C447" s="20"/>
      <c r="D447" s="2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45">
      <c r="A448" s="22"/>
      <c r="B448" s="20"/>
      <c r="C448" s="20"/>
      <c r="D448" s="2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45">
      <c r="A449" s="22"/>
      <c r="B449" s="20"/>
      <c r="C449" s="20"/>
      <c r="D449" s="2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45">
      <c r="A450" s="22"/>
      <c r="B450" s="20"/>
      <c r="C450" s="20"/>
      <c r="D450" s="2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45">
      <c r="A451" s="22"/>
      <c r="B451" s="20"/>
      <c r="C451" s="20"/>
      <c r="D451" s="2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45">
      <c r="A452" s="22"/>
      <c r="B452" s="20"/>
      <c r="C452" s="20"/>
      <c r="D452" s="2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45">
      <c r="A453" s="22"/>
      <c r="B453" s="20"/>
      <c r="C453" s="20"/>
      <c r="D453" s="2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45">
      <c r="A454" s="22"/>
      <c r="B454" s="20"/>
      <c r="C454" s="20"/>
      <c r="D454" s="2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45">
      <c r="A455" s="22"/>
      <c r="B455" s="20"/>
      <c r="C455" s="20"/>
      <c r="D455" s="2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45">
      <c r="A456" s="22"/>
      <c r="B456" s="20"/>
      <c r="C456" s="20"/>
      <c r="D456" s="2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45">
      <c r="A457" s="22"/>
      <c r="B457" s="20"/>
      <c r="C457" s="20"/>
      <c r="D457" s="2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45">
      <c r="A458" s="22"/>
      <c r="B458" s="20"/>
      <c r="C458" s="20"/>
      <c r="D458" s="2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45">
      <c r="A459" s="22"/>
      <c r="B459" s="20"/>
      <c r="C459" s="20"/>
      <c r="D459" s="2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45">
      <c r="A460" s="22"/>
      <c r="B460" s="20"/>
      <c r="C460" s="20"/>
      <c r="D460" s="2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45">
      <c r="A461" s="22"/>
      <c r="B461" s="20"/>
      <c r="C461" s="20"/>
      <c r="D461" s="2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45">
      <c r="A462" s="22"/>
      <c r="B462" s="20"/>
      <c r="C462" s="20"/>
      <c r="D462" s="2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45">
      <c r="A463" s="22"/>
      <c r="B463" s="20"/>
      <c r="C463" s="20"/>
      <c r="D463" s="2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45">
      <c r="A464" s="22"/>
      <c r="B464" s="20"/>
      <c r="C464" s="20"/>
      <c r="D464" s="2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45">
      <c r="A465" s="22"/>
      <c r="B465" s="20"/>
      <c r="C465" s="20"/>
      <c r="D465" s="2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45">
      <c r="A466" s="22"/>
      <c r="B466" s="20"/>
      <c r="C466" s="20"/>
      <c r="D466" s="2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45">
      <c r="A467" s="22"/>
      <c r="B467" s="20"/>
      <c r="C467" s="20"/>
      <c r="D467" s="2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45">
      <c r="A468" s="22"/>
      <c r="B468" s="20"/>
      <c r="C468" s="20"/>
      <c r="D468" s="2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45">
      <c r="A469" s="22"/>
      <c r="B469" s="20"/>
      <c r="C469" s="20"/>
      <c r="D469" s="2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45">
      <c r="A470" s="22"/>
      <c r="B470" s="20"/>
      <c r="C470" s="20"/>
      <c r="D470" s="2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45">
      <c r="A471" s="22"/>
      <c r="B471" s="20"/>
      <c r="C471" s="20"/>
      <c r="D471" s="2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45">
      <c r="A472" s="22"/>
      <c r="B472" s="20"/>
      <c r="C472" s="20"/>
      <c r="D472" s="2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45">
      <c r="A473" s="22"/>
      <c r="B473" s="20"/>
      <c r="C473" s="20"/>
      <c r="D473" s="2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45">
      <c r="A474" s="22"/>
      <c r="B474" s="20"/>
      <c r="C474" s="20"/>
      <c r="D474" s="2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45">
      <c r="A475" s="22"/>
      <c r="B475" s="20"/>
      <c r="C475" s="20"/>
      <c r="D475" s="2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45">
      <c r="A476" s="22"/>
      <c r="B476" s="20"/>
      <c r="C476" s="20"/>
      <c r="D476" s="2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45">
      <c r="A477" s="22"/>
      <c r="B477" s="20"/>
      <c r="C477" s="20"/>
      <c r="D477" s="2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45">
      <c r="A478" s="22"/>
      <c r="B478" s="20"/>
      <c r="C478" s="20"/>
      <c r="D478" s="2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45">
      <c r="A479" s="22"/>
      <c r="B479" s="20"/>
      <c r="C479" s="20"/>
      <c r="D479" s="2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45">
      <c r="A480" s="22"/>
      <c r="B480" s="20"/>
      <c r="C480" s="20"/>
      <c r="D480" s="2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45">
      <c r="A481" s="22"/>
      <c r="B481" s="20"/>
      <c r="C481" s="20"/>
      <c r="D481" s="2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45">
      <c r="A482" s="22"/>
      <c r="B482" s="20"/>
      <c r="C482" s="20"/>
      <c r="D482" s="2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45">
      <c r="A483" s="22"/>
      <c r="B483" s="20"/>
      <c r="C483" s="20"/>
      <c r="D483" s="2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45">
      <c r="A484" s="22"/>
      <c r="B484" s="20"/>
      <c r="C484" s="20"/>
      <c r="D484" s="2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45">
      <c r="A485" s="22"/>
      <c r="B485" s="20"/>
      <c r="C485" s="20"/>
      <c r="D485" s="2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45">
      <c r="A486" s="22"/>
      <c r="B486" s="20"/>
      <c r="C486" s="20"/>
      <c r="D486" s="2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45">
      <c r="A487" s="22"/>
      <c r="B487" s="20"/>
      <c r="C487" s="20"/>
      <c r="D487" s="2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45">
      <c r="A488" s="22"/>
      <c r="B488" s="20"/>
      <c r="C488" s="20"/>
      <c r="D488" s="2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45">
      <c r="A489" s="22"/>
      <c r="B489" s="20"/>
      <c r="C489" s="20"/>
      <c r="D489" s="2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45">
      <c r="A490" s="22"/>
      <c r="B490" s="20"/>
      <c r="C490" s="20"/>
      <c r="D490" s="2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45">
      <c r="A491" s="22"/>
      <c r="B491" s="20"/>
      <c r="C491" s="20"/>
      <c r="D491" s="2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45">
      <c r="A492" s="22"/>
      <c r="B492" s="20"/>
      <c r="C492" s="20"/>
      <c r="D492" s="2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45">
      <c r="A493" s="22"/>
      <c r="B493" s="20"/>
      <c r="C493" s="20"/>
      <c r="D493" s="2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45">
      <c r="A494" s="22"/>
      <c r="B494" s="20"/>
      <c r="C494" s="20"/>
      <c r="D494" s="2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45">
      <c r="A495" s="22"/>
      <c r="B495" s="20"/>
      <c r="C495" s="20"/>
      <c r="D495" s="2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45">
      <c r="A496" s="22"/>
      <c r="B496" s="20"/>
      <c r="C496" s="20"/>
      <c r="D496" s="2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45">
      <c r="A497" s="22"/>
      <c r="B497" s="20"/>
      <c r="C497" s="20"/>
      <c r="D497" s="2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45">
      <c r="A498" s="22"/>
      <c r="B498" s="20"/>
      <c r="C498" s="20"/>
      <c r="D498" s="2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45">
      <c r="A499" s="22"/>
      <c r="B499" s="20"/>
      <c r="C499" s="20"/>
      <c r="D499" s="2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45">
      <c r="A500" s="22"/>
      <c r="B500" s="20"/>
      <c r="C500" s="20"/>
      <c r="D500" s="2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45">
      <c r="A501" s="22"/>
      <c r="B501" s="20"/>
      <c r="C501" s="20"/>
      <c r="D501" s="2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45">
      <c r="A502" s="22"/>
      <c r="B502" s="20"/>
      <c r="C502" s="20"/>
      <c r="D502" s="2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45">
      <c r="A503" s="22"/>
      <c r="B503" s="20"/>
      <c r="C503" s="20"/>
      <c r="D503" s="2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45">
      <c r="A504" s="22"/>
      <c r="B504" s="20"/>
      <c r="C504" s="20"/>
      <c r="D504" s="2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45">
      <c r="A505" s="22"/>
      <c r="B505" s="20"/>
      <c r="C505" s="20"/>
      <c r="D505" s="2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45">
      <c r="A506" s="22"/>
      <c r="B506" s="20"/>
      <c r="C506" s="20"/>
      <c r="D506" s="2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45">
      <c r="A507" s="22"/>
      <c r="B507" s="20"/>
      <c r="C507" s="20"/>
      <c r="D507" s="2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45">
      <c r="A508" s="22"/>
      <c r="B508" s="20"/>
      <c r="C508" s="20"/>
      <c r="D508" s="2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45">
      <c r="A509" s="22"/>
      <c r="B509" s="20"/>
      <c r="C509" s="20"/>
      <c r="D509" s="2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45">
      <c r="A510" s="22"/>
      <c r="B510" s="20"/>
      <c r="C510" s="20"/>
      <c r="D510" s="2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45">
      <c r="A511" s="22"/>
      <c r="B511" s="20"/>
      <c r="C511" s="20"/>
      <c r="D511" s="2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45">
      <c r="A512" s="22"/>
      <c r="B512" s="20"/>
      <c r="C512" s="20"/>
      <c r="D512" s="2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45">
      <c r="A513" s="22"/>
      <c r="B513" s="20"/>
      <c r="C513" s="20"/>
      <c r="D513" s="2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45">
      <c r="A514" s="22"/>
      <c r="B514" s="20"/>
      <c r="C514" s="20"/>
      <c r="D514" s="2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45">
      <c r="A515" s="22"/>
      <c r="B515" s="20"/>
      <c r="C515" s="20"/>
      <c r="D515" s="2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45">
      <c r="A516" s="22"/>
      <c r="B516" s="20"/>
      <c r="C516" s="20"/>
      <c r="D516" s="2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45">
      <c r="A517" s="22"/>
      <c r="B517" s="20"/>
      <c r="C517" s="20"/>
      <c r="D517" s="2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45">
      <c r="A518" s="22"/>
      <c r="B518" s="20"/>
      <c r="C518" s="20"/>
      <c r="D518" s="2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45">
      <c r="A519" s="22"/>
      <c r="B519" s="20"/>
      <c r="C519" s="20"/>
      <c r="D519" s="2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45">
      <c r="A520" s="22"/>
      <c r="B520" s="20"/>
      <c r="C520" s="20"/>
      <c r="D520" s="2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45">
      <c r="A521" s="22"/>
      <c r="B521" s="20"/>
      <c r="C521" s="20"/>
      <c r="D521" s="2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45">
      <c r="A522" s="22"/>
      <c r="B522" s="20"/>
      <c r="C522" s="20"/>
      <c r="D522" s="2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45">
      <c r="A523" s="22"/>
      <c r="B523" s="20"/>
      <c r="C523" s="20"/>
      <c r="D523" s="2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45">
      <c r="A524" s="22"/>
      <c r="B524" s="20"/>
      <c r="C524" s="20"/>
      <c r="D524" s="2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45">
      <c r="A525" s="22"/>
      <c r="B525" s="20"/>
      <c r="C525" s="20"/>
      <c r="D525" s="2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45">
      <c r="A526" s="22"/>
      <c r="B526" s="20"/>
      <c r="C526" s="20"/>
      <c r="D526" s="2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45">
      <c r="A527" s="22"/>
      <c r="B527" s="20"/>
      <c r="C527" s="20"/>
      <c r="D527" s="2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45">
      <c r="A528" s="22"/>
      <c r="B528" s="20"/>
      <c r="C528" s="20"/>
      <c r="D528" s="2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45">
      <c r="A529" s="22"/>
      <c r="B529" s="20"/>
      <c r="C529" s="20"/>
      <c r="D529" s="2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45">
      <c r="A530" s="22"/>
      <c r="B530" s="20"/>
      <c r="C530" s="20"/>
      <c r="D530" s="2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45">
      <c r="A531" s="22"/>
      <c r="B531" s="20"/>
      <c r="C531" s="20"/>
      <c r="D531" s="2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45">
      <c r="A532" s="22"/>
      <c r="B532" s="20"/>
      <c r="C532" s="20"/>
      <c r="D532" s="2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45">
      <c r="A533" s="22"/>
      <c r="B533" s="20"/>
      <c r="C533" s="20"/>
      <c r="D533" s="2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45">
      <c r="A534" s="22"/>
      <c r="B534" s="20"/>
      <c r="C534" s="20"/>
      <c r="D534" s="2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45">
      <c r="A535" s="22"/>
      <c r="B535" s="20"/>
      <c r="C535" s="20"/>
      <c r="D535" s="2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45">
      <c r="A536" s="22"/>
      <c r="B536" s="20"/>
      <c r="C536" s="20"/>
      <c r="D536" s="2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45">
      <c r="A537" s="22"/>
      <c r="B537" s="20"/>
      <c r="C537" s="20"/>
      <c r="D537" s="2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45">
      <c r="A538" s="22"/>
      <c r="B538" s="20"/>
      <c r="C538" s="20"/>
      <c r="D538" s="2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45">
      <c r="A539" s="22"/>
      <c r="B539" s="20"/>
      <c r="C539" s="20"/>
      <c r="D539" s="2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45">
      <c r="A540" s="22"/>
      <c r="B540" s="20"/>
      <c r="C540" s="20"/>
      <c r="D540" s="2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45">
      <c r="A541" s="22"/>
      <c r="B541" s="20"/>
      <c r="C541" s="20"/>
      <c r="D541" s="2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45">
      <c r="A542" s="22"/>
      <c r="B542" s="20"/>
      <c r="C542" s="20"/>
      <c r="D542" s="2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45">
      <c r="A543" s="22"/>
      <c r="B543" s="20"/>
      <c r="C543" s="20"/>
      <c r="D543" s="2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45">
      <c r="A544" s="22"/>
      <c r="B544" s="20"/>
      <c r="C544" s="20"/>
      <c r="D544" s="2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45">
      <c r="A545" s="22"/>
      <c r="B545" s="20"/>
      <c r="C545" s="20"/>
      <c r="D545" s="2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45">
      <c r="A546" s="22"/>
      <c r="B546" s="20"/>
      <c r="C546" s="20"/>
      <c r="D546" s="2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45">
      <c r="A547" s="22"/>
      <c r="B547" s="20"/>
      <c r="C547" s="20"/>
      <c r="D547" s="2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45">
      <c r="A548" s="22"/>
      <c r="B548" s="20"/>
      <c r="C548" s="20"/>
      <c r="D548" s="2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45">
      <c r="A549" s="22"/>
      <c r="B549" s="20"/>
      <c r="C549" s="20"/>
      <c r="D549" s="2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45">
      <c r="A550" s="22"/>
      <c r="B550" s="20"/>
      <c r="C550" s="20"/>
      <c r="D550" s="2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45">
      <c r="A551" s="22"/>
      <c r="B551" s="20"/>
      <c r="C551" s="20"/>
      <c r="D551" s="2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45">
      <c r="A552" s="22"/>
      <c r="B552" s="20"/>
      <c r="C552" s="20"/>
      <c r="D552" s="2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45">
      <c r="A553" s="22"/>
      <c r="B553" s="20"/>
      <c r="C553" s="20"/>
      <c r="D553" s="2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45">
      <c r="A554" s="22"/>
      <c r="B554" s="20"/>
      <c r="C554" s="20"/>
      <c r="D554" s="2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45">
      <c r="A555" s="22"/>
      <c r="B555" s="20"/>
      <c r="C555" s="20"/>
      <c r="D555" s="2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45">
      <c r="A556" s="22"/>
      <c r="B556" s="20"/>
      <c r="C556" s="20"/>
      <c r="D556" s="2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45">
      <c r="A557" s="22"/>
      <c r="B557" s="20"/>
      <c r="C557" s="20"/>
      <c r="D557" s="2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45">
      <c r="A558" s="22"/>
      <c r="B558" s="20"/>
      <c r="C558" s="20"/>
      <c r="D558" s="2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45">
      <c r="A559" s="22"/>
      <c r="B559" s="20"/>
      <c r="C559" s="20"/>
      <c r="D559" s="2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45">
      <c r="A560" s="22"/>
      <c r="B560" s="20"/>
      <c r="C560" s="20"/>
      <c r="D560" s="2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45">
      <c r="A561" s="22"/>
      <c r="B561" s="20"/>
      <c r="C561" s="20"/>
      <c r="D561" s="2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45">
      <c r="A562" s="22"/>
      <c r="B562" s="20"/>
      <c r="C562" s="20"/>
      <c r="D562" s="2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45">
      <c r="A563" s="22"/>
      <c r="B563" s="20"/>
      <c r="C563" s="20"/>
      <c r="D563" s="2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45">
      <c r="A564" s="22"/>
      <c r="B564" s="20"/>
      <c r="C564" s="20"/>
      <c r="D564" s="2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45">
      <c r="A565" s="22"/>
      <c r="B565" s="20"/>
      <c r="C565" s="20"/>
      <c r="D565" s="2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45">
      <c r="A566" s="22"/>
      <c r="B566" s="20"/>
      <c r="C566" s="20"/>
      <c r="D566" s="2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45">
      <c r="A567" s="22"/>
      <c r="B567" s="20"/>
      <c r="C567" s="20"/>
      <c r="D567" s="2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45">
      <c r="A568" s="22"/>
      <c r="B568" s="20"/>
      <c r="C568" s="20"/>
      <c r="D568" s="2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45">
      <c r="A569" s="22"/>
      <c r="B569" s="20"/>
      <c r="C569" s="20"/>
      <c r="D569" s="2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45">
      <c r="A570" s="22"/>
      <c r="B570" s="20"/>
      <c r="C570" s="20"/>
      <c r="D570" s="2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45">
      <c r="A571" s="22"/>
      <c r="B571" s="20"/>
      <c r="C571" s="20"/>
      <c r="D571" s="2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45">
      <c r="A572" s="22"/>
      <c r="B572" s="20"/>
      <c r="C572" s="20"/>
      <c r="D572" s="2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45">
      <c r="A573" s="22"/>
      <c r="B573" s="20"/>
      <c r="C573" s="20"/>
      <c r="D573" s="2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45">
      <c r="A574" s="22"/>
      <c r="B574" s="20"/>
      <c r="C574" s="20"/>
      <c r="D574" s="2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45">
      <c r="A575" s="22"/>
      <c r="B575" s="20"/>
      <c r="C575" s="20"/>
      <c r="D575" s="2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45">
      <c r="A576" s="22"/>
      <c r="B576" s="20"/>
      <c r="C576" s="20"/>
      <c r="D576" s="2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45">
      <c r="A577" s="22"/>
      <c r="B577" s="20"/>
      <c r="C577" s="20"/>
      <c r="D577" s="2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45">
      <c r="A578" s="22"/>
      <c r="B578" s="20"/>
      <c r="C578" s="20"/>
      <c r="D578" s="2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45">
      <c r="A579" s="22"/>
      <c r="B579" s="20"/>
      <c r="C579" s="20"/>
      <c r="D579" s="2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45">
      <c r="A580" s="22"/>
      <c r="B580" s="20"/>
      <c r="C580" s="20"/>
      <c r="D580" s="2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45">
      <c r="A581" s="22"/>
      <c r="B581" s="20"/>
      <c r="C581" s="20"/>
      <c r="D581" s="2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45">
      <c r="A582" s="22"/>
      <c r="B582" s="20"/>
      <c r="C582" s="20"/>
      <c r="D582" s="2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45">
      <c r="A583" s="22"/>
      <c r="B583" s="20"/>
      <c r="C583" s="20"/>
      <c r="D583" s="2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45">
      <c r="A584" s="22"/>
      <c r="B584" s="20"/>
      <c r="C584" s="20"/>
      <c r="D584" s="2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45">
      <c r="A585" s="22"/>
      <c r="B585" s="20"/>
      <c r="C585" s="20"/>
      <c r="D585" s="2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45">
      <c r="A586" s="22"/>
      <c r="B586" s="20"/>
      <c r="C586" s="20"/>
      <c r="D586" s="2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45">
      <c r="A587" s="22"/>
      <c r="B587" s="20"/>
      <c r="C587" s="20"/>
      <c r="D587" s="2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45">
      <c r="A588" s="22"/>
      <c r="B588" s="20"/>
      <c r="C588" s="20"/>
      <c r="D588" s="2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45">
      <c r="A589" s="22"/>
      <c r="B589" s="20"/>
      <c r="C589" s="20"/>
      <c r="D589" s="2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45">
      <c r="A590" s="22"/>
      <c r="B590" s="20"/>
      <c r="C590" s="20"/>
      <c r="D590" s="2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45">
      <c r="A591" s="22"/>
      <c r="B591" s="20"/>
      <c r="C591" s="20"/>
      <c r="D591" s="2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45">
      <c r="A592" s="22"/>
      <c r="B592" s="20"/>
      <c r="C592" s="20"/>
      <c r="D592" s="2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45">
      <c r="A593" s="22"/>
      <c r="B593" s="20"/>
      <c r="C593" s="20"/>
      <c r="D593" s="2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45">
      <c r="A594" s="22"/>
      <c r="B594" s="20"/>
      <c r="C594" s="20"/>
      <c r="D594" s="2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45">
      <c r="A595" s="22"/>
      <c r="B595" s="20"/>
      <c r="C595" s="20"/>
      <c r="D595" s="2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45">
      <c r="A596" s="22"/>
      <c r="B596" s="20"/>
      <c r="C596" s="20"/>
      <c r="D596" s="2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45">
      <c r="A597" s="22"/>
      <c r="B597" s="20"/>
      <c r="C597" s="20"/>
      <c r="D597" s="2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45">
      <c r="A598" s="22"/>
      <c r="B598" s="20"/>
      <c r="C598" s="20"/>
      <c r="D598" s="2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45">
      <c r="A599" s="22"/>
      <c r="B599" s="20"/>
      <c r="C599" s="20"/>
      <c r="D599" s="2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45">
      <c r="A600" s="22"/>
      <c r="B600" s="20"/>
      <c r="C600" s="20"/>
      <c r="D600" s="2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45">
      <c r="A601" s="22"/>
      <c r="B601" s="20"/>
      <c r="C601" s="20"/>
      <c r="D601" s="2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45">
      <c r="A602" s="22"/>
      <c r="B602" s="20"/>
      <c r="C602" s="20"/>
      <c r="D602" s="2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45">
      <c r="A603" s="22"/>
      <c r="B603" s="20"/>
      <c r="C603" s="20"/>
      <c r="D603" s="2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45">
      <c r="A604" s="22"/>
      <c r="B604" s="20"/>
      <c r="C604" s="20"/>
      <c r="D604" s="2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45">
      <c r="A605" s="22"/>
      <c r="B605" s="20"/>
      <c r="C605" s="20"/>
      <c r="D605" s="2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45">
      <c r="A606" s="22"/>
      <c r="B606" s="20"/>
      <c r="C606" s="20"/>
      <c r="D606" s="2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45">
      <c r="A607" s="22"/>
      <c r="B607" s="20"/>
      <c r="C607" s="20"/>
      <c r="D607" s="2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45">
      <c r="A608" s="22"/>
      <c r="B608" s="20"/>
      <c r="C608" s="20"/>
      <c r="D608" s="2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45">
      <c r="A609" s="22"/>
      <c r="B609" s="20"/>
      <c r="C609" s="20"/>
      <c r="D609" s="2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45">
      <c r="A610" s="22"/>
      <c r="B610" s="20"/>
      <c r="C610" s="20"/>
      <c r="D610" s="2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45">
      <c r="A611" s="22"/>
      <c r="B611" s="20"/>
      <c r="C611" s="20"/>
      <c r="D611" s="2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45">
      <c r="A612" s="22"/>
      <c r="B612" s="20"/>
      <c r="C612" s="20"/>
      <c r="D612" s="2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45">
      <c r="A613" s="22"/>
      <c r="B613" s="20"/>
      <c r="C613" s="20"/>
      <c r="D613" s="2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45">
      <c r="A614" s="22"/>
      <c r="B614" s="20"/>
      <c r="C614" s="20"/>
      <c r="D614" s="2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45">
      <c r="A615" s="22"/>
      <c r="B615" s="20"/>
      <c r="C615" s="20"/>
      <c r="D615" s="2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45">
      <c r="A616" s="22"/>
      <c r="B616" s="20"/>
      <c r="C616" s="20"/>
      <c r="D616" s="2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45">
      <c r="A617" s="22"/>
      <c r="B617" s="20"/>
      <c r="C617" s="20"/>
      <c r="D617" s="2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45">
      <c r="A618" s="22"/>
      <c r="B618" s="20"/>
      <c r="C618" s="20"/>
      <c r="D618" s="2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45">
      <c r="A619" s="22"/>
      <c r="B619" s="20"/>
      <c r="C619" s="20"/>
      <c r="D619" s="2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45">
      <c r="A620" s="22"/>
      <c r="B620" s="20"/>
      <c r="C620" s="20"/>
      <c r="D620" s="2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45">
      <c r="A621" s="22"/>
      <c r="B621" s="20"/>
      <c r="C621" s="20"/>
      <c r="D621" s="2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45">
      <c r="A622" s="22"/>
      <c r="B622" s="20"/>
      <c r="C622" s="20"/>
      <c r="D622" s="2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45">
      <c r="A623" s="22"/>
      <c r="B623" s="20"/>
      <c r="C623" s="20"/>
      <c r="D623" s="2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45">
      <c r="A624" s="22"/>
      <c r="B624" s="20"/>
      <c r="C624" s="20"/>
      <c r="D624" s="2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45">
      <c r="A625" s="22"/>
      <c r="B625" s="20"/>
      <c r="C625" s="20"/>
      <c r="D625" s="2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45">
      <c r="A626" s="22"/>
      <c r="B626" s="20"/>
      <c r="C626" s="20"/>
      <c r="D626" s="2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45">
      <c r="A627" s="22"/>
      <c r="B627" s="20"/>
      <c r="C627" s="20"/>
      <c r="D627" s="2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45">
      <c r="A628" s="22"/>
      <c r="B628" s="20"/>
      <c r="C628" s="20"/>
      <c r="D628" s="2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45">
      <c r="A629" s="22"/>
      <c r="B629" s="20"/>
      <c r="C629" s="20"/>
      <c r="D629" s="2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45">
      <c r="A630" s="22"/>
      <c r="B630" s="20"/>
      <c r="C630" s="20"/>
      <c r="D630" s="2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45">
      <c r="A631" s="22"/>
      <c r="B631" s="20"/>
      <c r="C631" s="20"/>
      <c r="D631" s="2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45">
      <c r="A632" s="22"/>
      <c r="B632" s="20"/>
      <c r="C632" s="20"/>
      <c r="D632" s="2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45">
      <c r="A633" s="22"/>
      <c r="B633" s="20"/>
      <c r="C633" s="20"/>
      <c r="D633" s="2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45">
      <c r="A634" s="22"/>
      <c r="B634" s="20"/>
      <c r="C634" s="20"/>
      <c r="D634" s="2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45">
      <c r="A635" s="22"/>
      <c r="B635" s="20"/>
      <c r="C635" s="20"/>
      <c r="D635" s="2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45">
      <c r="A636" s="22"/>
      <c r="B636" s="20"/>
      <c r="C636" s="20"/>
      <c r="D636" s="2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45">
      <c r="A637" s="22"/>
      <c r="B637" s="20"/>
      <c r="C637" s="20"/>
      <c r="D637" s="2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45">
      <c r="A638" s="22"/>
      <c r="B638" s="20"/>
      <c r="C638" s="20"/>
      <c r="D638" s="2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45">
      <c r="A639" s="22"/>
      <c r="B639" s="20"/>
      <c r="C639" s="20"/>
      <c r="D639" s="2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45">
      <c r="A640" s="22"/>
      <c r="B640" s="20"/>
      <c r="C640" s="20"/>
      <c r="D640" s="2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45">
      <c r="A641" s="22"/>
      <c r="B641" s="20"/>
      <c r="C641" s="20"/>
      <c r="D641" s="2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45">
      <c r="A642" s="22"/>
      <c r="B642" s="20"/>
      <c r="C642" s="20"/>
      <c r="D642" s="2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45">
      <c r="A643" s="22"/>
      <c r="B643" s="20"/>
      <c r="C643" s="20"/>
      <c r="D643" s="2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45">
      <c r="A644" s="22"/>
      <c r="B644" s="20"/>
      <c r="C644" s="20"/>
      <c r="D644" s="2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45">
      <c r="A645" s="22"/>
      <c r="B645" s="20"/>
      <c r="C645" s="20"/>
      <c r="D645" s="2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45">
      <c r="A646" s="22"/>
      <c r="B646" s="20"/>
      <c r="C646" s="20"/>
      <c r="D646" s="2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45">
      <c r="A647" s="22"/>
      <c r="B647" s="20"/>
      <c r="C647" s="20"/>
      <c r="D647" s="2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45">
      <c r="A648" s="22"/>
      <c r="B648" s="20"/>
      <c r="C648" s="20"/>
      <c r="D648" s="2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45">
      <c r="A649" s="22"/>
      <c r="B649" s="20"/>
      <c r="C649" s="20"/>
      <c r="D649" s="2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45">
      <c r="A650" s="22"/>
      <c r="B650" s="20"/>
      <c r="C650" s="20"/>
      <c r="D650" s="2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45">
      <c r="A651" s="22"/>
      <c r="B651" s="20"/>
      <c r="C651" s="20"/>
      <c r="D651" s="2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45">
      <c r="A652" s="22"/>
      <c r="B652" s="20"/>
      <c r="C652" s="20"/>
      <c r="D652" s="2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45">
      <c r="A653" s="22"/>
      <c r="B653" s="20"/>
      <c r="C653" s="20"/>
      <c r="D653" s="2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45">
      <c r="A654" s="22"/>
      <c r="B654" s="20"/>
      <c r="C654" s="20"/>
      <c r="D654" s="2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45">
      <c r="A655" s="22"/>
      <c r="B655" s="20"/>
      <c r="C655" s="20"/>
      <c r="D655" s="2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45">
      <c r="A656" s="22"/>
      <c r="B656" s="20"/>
      <c r="C656" s="20"/>
      <c r="D656" s="2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45">
      <c r="A657" s="22"/>
      <c r="B657" s="20"/>
      <c r="C657" s="20"/>
      <c r="D657" s="2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45">
      <c r="A658" s="22"/>
      <c r="B658" s="20"/>
      <c r="C658" s="20"/>
      <c r="D658" s="2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45">
      <c r="A659" s="22"/>
      <c r="B659" s="20"/>
      <c r="C659" s="20"/>
      <c r="D659" s="2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45">
      <c r="A660" s="22"/>
      <c r="B660" s="20"/>
      <c r="C660" s="20"/>
      <c r="D660" s="2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45">
      <c r="A661" s="22"/>
      <c r="B661" s="20"/>
      <c r="C661" s="20"/>
      <c r="D661" s="2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45">
      <c r="A662" s="22"/>
      <c r="B662" s="20"/>
      <c r="C662" s="20"/>
      <c r="D662" s="2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45">
      <c r="A663" s="22"/>
      <c r="B663" s="20"/>
      <c r="C663" s="20"/>
      <c r="D663" s="2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45">
      <c r="A664" s="22"/>
      <c r="B664" s="20"/>
      <c r="C664" s="20"/>
      <c r="D664" s="2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45">
      <c r="A665" s="22"/>
      <c r="B665" s="20"/>
      <c r="C665" s="20"/>
      <c r="D665" s="2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45">
      <c r="A666" s="22"/>
      <c r="B666" s="20"/>
      <c r="C666" s="20"/>
      <c r="D666" s="2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45">
      <c r="A667" s="22"/>
      <c r="B667" s="20"/>
      <c r="C667" s="20"/>
      <c r="D667" s="2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45">
      <c r="A668" s="22"/>
      <c r="B668" s="20"/>
      <c r="C668" s="20"/>
      <c r="D668" s="2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45">
      <c r="A669" s="22"/>
      <c r="B669" s="20"/>
      <c r="C669" s="20"/>
      <c r="D669" s="2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45">
      <c r="A670" s="22"/>
      <c r="B670" s="20"/>
      <c r="C670" s="20"/>
      <c r="D670" s="2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45">
      <c r="A671" s="22"/>
      <c r="B671" s="20"/>
      <c r="C671" s="20"/>
      <c r="D671" s="2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45">
      <c r="A672" s="22"/>
      <c r="B672" s="20"/>
      <c r="C672" s="20"/>
      <c r="D672" s="2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45">
      <c r="A673" s="22"/>
      <c r="B673" s="20"/>
      <c r="C673" s="20"/>
      <c r="D673" s="2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45">
      <c r="A674" s="22"/>
      <c r="B674" s="20"/>
      <c r="C674" s="20"/>
      <c r="D674" s="2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45">
      <c r="A675" s="22"/>
      <c r="B675" s="20"/>
      <c r="C675" s="20"/>
      <c r="D675" s="2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45">
      <c r="A676" s="22"/>
      <c r="B676" s="20"/>
      <c r="C676" s="20"/>
      <c r="D676" s="2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45">
      <c r="A677" s="22"/>
      <c r="B677" s="20"/>
      <c r="C677" s="20"/>
      <c r="D677" s="2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45">
      <c r="A678" s="22"/>
      <c r="B678" s="20"/>
      <c r="C678" s="20"/>
      <c r="D678" s="2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45">
      <c r="A679" s="22"/>
      <c r="B679" s="20"/>
      <c r="C679" s="20"/>
      <c r="D679" s="2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45">
      <c r="A680" s="22"/>
      <c r="B680" s="20"/>
      <c r="C680" s="20"/>
      <c r="D680" s="2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45">
      <c r="A681" s="22"/>
      <c r="B681" s="20"/>
      <c r="C681" s="20"/>
      <c r="D681" s="2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45">
      <c r="A682" s="22"/>
      <c r="B682" s="20"/>
      <c r="C682" s="20"/>
      <c r="D682" s="2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45">
      <c r="A683" s="22"/>
      <c r="B683" s="20"/>
      <c r="C683" s="20"/>
      <c r="D683" s="2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45">
      <c r="A684" s="22"/>
      <c r="B684" s="20"/>
      <c r="C684" s="20"/>
      <c r="D684" s="2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45">
      <c r="A685" s="22"/>
      <c r="B685" s="20"/>
      <c r="C685" s="20"/>
      <c r="D685" s="2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45">
      <c r="A686" s="22"/>
      <c r="B686" s="20"/>
      <c r="C686" s="20"/>
      <c r="D686" s="2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45">
      <c r="A687" s="22"/>
      <c r="B687" s="20"/>
      <c r="C687" s="20"/>
      <c r="D687" s="2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45">
      <c r="A688" s="22"/>
      <c r="B688" s="20"/>
      <c r="C688" s="20"/>
      <c r="D688" s="2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45">
      <c r="A689" s="22"/>
      <c r="B689" s="20"/>
      <c r="C689" s="20"/>
      <c r="D689" s="2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45">
      <c r="A690" s="22"/>
      <c r="B690" s="20"/>
      <c r="C690" s="20"/>
      <c r="D690" s="2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45">
      <c r="A691" s="22"/>
      <c r="B691" s="20"/>
      <c r="C691" s="20"/>
      <c r="D691" s="2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45">
      <c r="A692" s="22"/>
      <c r="B692" s="20"/>
      <c r="C692" s="20"/>
      <c r="D692" s="2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45">
      <c r="A693" s="22"/>
      <c r="B693" s="20"/>
      <c r="C693" s="20"/>
      <c r="D693" s="2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45">
      <c r="A694" s="22"/>
      <c r="B694" s="20"/>
      <c r="C694" s="20"/>
      <c r="D694" s="2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45">
      <c r="A695" s="22"/>
      <c r="B695" s="20"/>
      <c r="C695" s="20"/>
      <c r="D695" s="2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45">
      <c r="A696" s="22"/>
      <c r="B696" s="20"/>
      <c r="C696" s="20"/>
      <c r="D696" s="2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45">
      <c r="A697" s="22"/>
      <c r="B697" s="20"/>
      <c r="C697" s="20"/>
      <c r="D697" s="2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45">
      <c r="A698" s="22"/>
      <c r="B698" s="20"/>
      <c r="C698" s="20"/>
      <c r="D698" s="2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45">
      <c r="A699" s="22"/>
      <c r="B699" s="20"/>
      <c r="C699" s="20"/>
      <c r="D699" s="2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45">
      <c r="A700" s="22"/>
      <c r="B700" s="20"/>
      <c r="C700" s="20"/>
      <c r="D700" s="2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45">
      <c r="A701" s="22"/>
      <c r="B701" s="20"/>
      <c r="C701" s="20"/>
      <c r="D701" s="2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45">
      <c r="A702" s="22"/>
      <c r="B702" s="20"/>
      <c r="C702" s="20"/>
      <c r="D702" s="2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45">
      <c r="A703" s="22"/>
      <c r="B703" s="20"/>
      <c r="C703" s="20"/>
      <c r="D703" s="2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45">
      <c r="A704" s="22"/>
      <c r="B704" s="20"/>
      <c r="C704" s="20"/>
      <c r="D704" s="2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45">
      <c r="A705" s="22"/>
      <c r="B705" s="20"/>
      <c r="C705" s="20"/>
      <c r="D705" s="2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45">
      <c r="A706" s="22"/>
      <c r="B706" s="20"/>
      <c r="C706" s="20"/>
      <c r="D706" s="2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45">
      <c r="A707" s="22"/>
      <c r="B707" s="20"/>
      <c r="C707" s="20"/>
      <c r="D707" s="2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45">
      <c r="A708" s="22"/>
      <c r="B708" s="20"/>
      <c r="C708" s="20"/>
      <c r="D708" s="2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45">
      <c r="A709" s="22"/>
      <c r="B709" s="20"/>
      <c r="C709" s="20"/>
      <c r="D709" s="2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45">
      <c r="A710" s="22"/>
      <c r="B710" s="20"/>
      <c r="C710" s="20"/>
      <c r="D710" s="2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45">
      <c r="A711" s="22"/>
      <c r="B711" s="20"/>
      <c r="C711" s="20"/>
      <c r="D711" s="2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45">
      <c r="A712" s="22"/>
      <c r="B712" s="20"/>
      <c r="C712" s="20"/>
      <c r="D712" s="2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45">
      <c r="A713" s="22"/>
      <c r="B713" s="20"/>
      <c r="C713" s="20"/>
      <c r="D713" s="2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45">
      <c r="A714" s="22"/>
      <c r="B714" s="20"/>
      <c r="C714" s="20"/>
      <c r="D714" s="2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45">
      <c r="A715" s="22"/>
      <c r="B715" s="20"/>
      <c r="C715" s="20"/>
      <c r="D715" s="2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45">
      <c r="A716" s="22"/>
      <c r="B716" s="20"/>
      <c r="C716" s="20"/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45">
      <c r="A717" s="22"/>
      <c r="B717" s="20"/>
      <c r="C717" s="20"/>
      <c r="D717" s="2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45">
      <c r="A718" s="22"/>
      <c r="B718" s="20"/>
      <c r="C718" s="20"/>
      <c r="D718" s="2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45">
      <c r="A719" s="22"/>
      <c r="B719" s="20"/>
      <c r="C719" s="20"/>
      <c r="D719" s="2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45">
      <c r="A720" s="22"/>
      <c r="B720" s="20"/>
      <c r="C720" s="20"/>
      <c r="D720" s="2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45">
      <c r="A721" s="22"/>
      <c r="B721" s="20"/>
      <c r="C721" s="20"/>
      <c r="D721" s="2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45">
      <c r="A722" s="22"/>
      <c r="B722" s="20"/>
      <c r="C722" s="20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45">
      <c r="A723" s="22"/>
      <c r="B723" s="20"/>
      <c r="C723" s="20"/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45">
      <c r="A724" s="22"/>
      <c r="B724" s="20"/>
      <c r="C724" s="20"/>
      <c r="D724" s="2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45">
      <c r="A725" s="22"/>
      <c r="B725" s="20"/>
      <c r="C725" s="20"/>
      <c r="D725" s="2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45">
      <c r="A726" s="22"/>
      <c r="B726" s="20"/>
      <c r="C726" s="20"/>
      <c r="D726" s="2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45">
      <c r="A727" s="22"/>
      <c r="B727" s="20"/>
      <c r="C727" s="20"/>
      <c r="D727" s="2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45">
      <c r="A728" s="22"/>
      <c r="B728" s="20"/>
      <c r="C728" s="20"/>
      <c r="D728" s="2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45">
      <c r="A729" s="22"/>
      <c r="B729" s="20"/>
      <c r="C729" s="20"/>
      <c r="D729" s="2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45">
      <c r="A730" s="22"/>
      <c r="B730" s="20"/>
      <c r="C730" s="20"/>
      <c r="D730" s="2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45">
      <c r="A731" s="22"/>
      <c r="B731" s="20"/>
      <c r="C731" s="20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45">
      <c r="A732" s="22"/>
      <c r="B732" s="20"/>
      <c r="C732" s="20"/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45">
      <c r="A733" s="22"/>
      <c r="B733" s="20"/>
      <c r="C733" s="20"/>
      <c r="D733" s="2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45">
      <c r="A734" s="22"/>
      <c r="B734" s="20"/>
      <c r="C734" s="20"/>
      <c r="D734" s="2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45">
      <c r="A735" s="22"/>
      <c r="B735" s="20"/>
      <c r="C735" s="20"/>
      <c r="D735" s="2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45">
      <c r="A736" s="22"/>
      <c r="B736" s="20"/>
      <c r="C736" s="20"/>
      <c r="D736" s="2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45">
      <c r="A737" s="22"/>
      <c r="B737" s="20"/>
      <c r="C737" s="20"/>
      <c r="D737" s="2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45">
      <c r="A738" s="22"/>
      <c r="B738" s="20"/>
      <c r="C738" s="20"/>
      <c r="D738" s="2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45">
      <c r="A739" s="22"/>
      <c r="B739" s="20"/>
      <c r="C739" s="20"/>
      <c r="D739" s="2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45">
      <c r="A740" s="22"/>
      <c r="B740" s="20"/>
      <c r="C740" s="20"/>
      <c r="D740" s="2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45">
      <c r="A741" s="22"/>
      <c r="B741" s="20"/>
      <c r="C741" s="20"/>
      <c r="D741" s="2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45">
      <c r="A742" s="22"/>
      <c r="B742" s="20"/>
      <c r="C742" s="20"/>
      <c r="D742" s="2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45">
      <c r="A743" s="22"/>
      <c r="B743" s="20"/>
      <c r="C743" s="20"/>
      <c r="D743" s="2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45">
      <c r="A744" s="22"/>
      <c r="B744" s="20"/>
      <c r="C744" s="20"/>
      <c r="D744" s="2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45">
      <c r="A745" s="22"/>
      <c r="B745" s="20"/>
      <c r="C745" s="20"/>
      <c r="D745" s="2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45">
      <c r="A746" s="22"/>
      <c r="B746" s="20"/>
      <c r="C746" s="20"/>
      <c r="D746" s="2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45">
      <c r="A747" s="22"/>
      <c r="B747" s="20"/>
      <c r="C747" s="20"/>
      <c r="D747" s="2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45">
      <c r="A748" s="22"/>
      <c r="B748" s="20"/>
      <c r="C748" s="20"/>
      <c r="D748" s="2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45">
      <c r="A749" s="22"/>
      <c r="B749" s="20"/>
      <c r="C749" s="20"/>
      <c r="D749" s="2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45">
      <c r="A750" s="22"/>
      <c r="B750" s="20"/>
      <c r="C750" s="20"/>
      <c r="D750" s="2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45">
      <c r="A751" s="22"/>
      <c r="B751" s="20"/>
      <c r="C751" s="20"/>
      <c r="D751" s="2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45">
      <c r="A752" s="22"/>
      <c r="B752" s="20"/>
      <c r="C752" s="20"/>
      <c r="D752" s="2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45">
      <c r="A753" s="22"/>
      <c r="B753" s="20"/>
      <c r="C753" s="20"/>
      <c r="D753" s="2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45">
      <c r="A754" s="22"/>
      <c r="B754" s="20"/>
      <c r="C754" s="20"/>
      <c r="D754" s="2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45">
      <c r="A755" s="22"/>
      <c r="B755" s="20"/>
      <c r="C755" s="20"/>
      <c r="D755" s="2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45">
      <c r="A756" s="22"/>
      <c r="B756" s="20"/>
      <c r="C756" s="20"/>
      <c r="D756" s="2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45">
      <c r="A757" s="22"/>
      <c r="B757" s="20"/>
      <c r="C757" s="20"/>
      <c r="D757" s="2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45">
      <c r="A758" s="22"/>
      <c r="B758" s="20"/>
      <c r="C758" s="20"/>
      <c r="D758" s="2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45">
      <c r="A759" s="22"/>
      <c r="B759" s="20"/>
      <c r="C759" s="20"/>
      <c r="D759" s="2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45">
      <c r="A760" s="22"/>
      <c r="B760" s="20"/>
      <c r="C760" s="20"/>
      <c r="D760" s="2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45">
      <c r="A761" s="22"/>
      <c r="B761" s="20"/>
      <c r="C761" s="20"/>
      <c r="D761" s="2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45">
      <c r="A762" s="22"/>
      <c r="B762" s="20"/>
      <c r="C762" s="20"/>
      <c r="D762" s="2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45">
      <c r="A763" s="22"/>
      <c r="B763" s="20"/>
      <c r="C763" s="20"/>
      <c r="D763" s="2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45">
      <c r="A764" s="22"/>
      <c r="B764" s="20"/>
      <c r="C764" s="20"/>
      <c r="D764" s="2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45">
      <c r="A765" s="22"/>
      <c r="B765" s="20"/>
      <c r="C765" s="20"/>
      <c r="D765" s="2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45">
      <c r="A766" s="22"/>
      <c r="B766" s="20"/>
      <c r="C766" s="20"/>
      <c r="D766" s="2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45">
      <c r="A767" s="22"/>
      <c r="B767" s="20"/>
      <c r="C767" s="20"/>
      <c r="D767" s="2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45">
      <c r="A768" s="22"/>
      <c r="B768" s="20"/>
      <c r="C768" s="20"/>
      <c r="D768" s="2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45">
      <c r="A769" s="22"/>
      <c r="B769" s="20"/>
      <c r="C769" s="20"/>
      <c r="D769" s="2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45">
      <c r="A770" s="22"/>
      <c r="B770" s="20"/>
      <c r="C770" s="20"/>
      <c r="D770" s="2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45">
      <c r="A771" s="22"/>
      <c r="B771" s="20"/>
      <c r="C771" s="20"/>
      <c r="D771" s="2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45">
      <c r="A772" s="22"/>
      <c r="B772" s="20"/>
      <c r="C772" s="20"/>
      <c r="D772" s="2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45">
      <c r="A773" s="22"/>
      <c r="B773" s="20"/>
      <c r="C773" s="20"/>
      <c r="D773" s="2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45">
      <c r="A774" s="22"/>
      <c r="B774" s="20"/>
      <c r="C774" s="20"/>
      <c r="D774" s="2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45">
      <c r="A775" s="22"/>
      <c r="B775" s="20"/>
      <c r="C775" s="20"/>
      <c r="D775" s="2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45">
      <c r="A776" s="22"/>
      <c r="B776" s="20"/>
      <c r="C776" s="20"/>
      <c r="D776" s="2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45">
      <c r="A777" s="22"/>
      <c r="B777" s="20"/>
      <c r="C777" s="20"/>
      <c r="D777" s="2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45">
      <c r="A778" s="22"/>
      <c r="B778" s="20"/>
      <c r="C778" s="20"/>
      <c r="D778" s="2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45">
      <c r="A779" s="22"/>
      <c r="B779" s="20"/>
      <c r="C779" s="20"/>
      <c r="D779" s="2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45">
      <c r="A780" s="22"/>
      <c r="B780" s="20"/>
      <c r="C780" s="20"/>
      <c r="D780" s="2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45">
      <c r="A781" s="22"/>
      <c r="B781" s="20"/>
      <c r="C781" s="20"/>
      <c r="D781" s="2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45">
      <c r="A782" s="22"/>
      <c r="B782" s="20"/>
      <c r="C782" s="20"/>
      <c r="D782" s="2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45">
      <c r="A783" s="22"/>
      <c r="B783" s="20"/>
      <c r="C783" s="20"/>
      <c r="D783" s="2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45">
      <c r="A784" s="22"/>
      <c r="B784" s="20"/>
      <c r="C784" s="20"/>
      <c r="D784" s="2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45">
      <c r="A785" s="22"/>
      <c r="B785" s="20"/>
      <c r="C785" s="20"/>
      <c r="D785" s="2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45">
      <c r="A786" s="22"/>
      <c r="B786" s="20"/>
      <c r="C786" s="20"/>
      <c r="D786" s="2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45">
      <c r="A787" s="22"/>
      <c r="B787" s="20"/>
      <c r="C787" s="20"/>
      <c r="D787" s="2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45">
      <c r="A788" s="22"/>
      <c r="B788" s="20"/>
      <c r="C788" s="20"/>
      <c r="D788" s="2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45">
      <c r="A789" s="22"/>
      <c r="B789" s="20"/>
      <c r="C789" s="20"/>
      <c r="D789" s="2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45">
      <c r="A790" s="22"/>
      <c r="B790" s="20"/>
      <c r="C790" s="20"/>
      <c r="D790" s="2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45">
      <c r="A791" s="22"/>
      <c r="B791" s="20"/>
      <c r="C791" s="20"/>
      <c r="D791" s="2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45">
      <c r="A792" s="22"/>
      <c r="B792" s="20"/>
      <c r="C792" s="20"/>
      <c r="D792" s="2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45">
      <c r="A793" s="22"/>
      <c r="B793" s="20"/>
      <c r="C793" s="20"/>
      <c r="D793" s="2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45">
      <c r="A794" s="22"/>
      <c r="B794" s="20"/>
      <c r="C794" s="20"/>
      <c r="D794" s="2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45">
      <c r="A795" s="22"/>
      <c r="B795" s="20"/>
      <c r="C795" s="20"/>
      <c r="D795" s="2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45">
      <c r="A796" s="22"/>
      <c r="B796" s="20"/>
      <c r="C796" s="20"/>
      <c r="D796" s="2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45">
      <c r="A797" s="22"/>
      <c r="B797" s="20"/>
      <c r="C797" s="20"/>
      <c r="D797" s="2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45">
      <c r="A798" s="22"/>
      <c r="B798" s="20"/>
      <c r="C798" s="20"/>
      <c r="D798" s="2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45">
      <c r="A799" s="22"/>
      <c r="B799" s="20"/>
      <c r="C799" s="20"/>
      <c r="D799" s="2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45">
      <c r="A800" s="22"/>
      <c r="B800" s="20"/>
      <c r="C800" s="20"/>
      <c r="D800" s="2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45">
      <c r="A801" s="22"/>
      <c r="B801" s="20"/>
      <c r="C801" s="20"/>
      <c r="D801" s="2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45">
      <c r="A802" s="22"/>
      <c r="B802" s="20"/>
      <c r="C802" s="20"/>
      <c r="D802" s="2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45">
      <c r="A803" s="22"/>
      <c r="B803" s="20"/>
      <c r="C803" s="20"/>
      <c r="D803" s="2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45">
      <c r="A804" s="22"/>
      <c r="B804" s="20"/>
      <c r="C804" s="20"/>
      <c r="D804" s="2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45">
      <c r="A805" s="22"/>
      <c r="B805" s="20"/>
      <c r="C805" s="20"/>
      <c r="D805" s="2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45">
      <c r="A806" s="22"/>
      <c r="B806" s="20"/>
      <c r="C806" s="20"/>
      <c r="D806" s="2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45">
      <c r="A807" s="22"/>
      <c r="B807" s="20"/>
      <c r="C807" s="20"/>
      <c r="D807" s="2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45">
      <c r="A808" s="22"/>
      <c r="B808" s="20"/>
      <c r="C808" s="20"/>
      <c r="D808" s="2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45">
      <c r="A809" s="22"/>
      <c r="B809" s="20"/>
      <c r="C809" s="20"/>
      <c r="D809" s="2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45">
      <c r="A810" s="22"/>
      <c r="B810" s="20"/>
      <c r="C810" s="20"/>
      <c r="D810" s="2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45">
      <c r="A811" s="22"/>
      <c r="B811" s="20"/>
      <c r="C811" s="20"/>
      <c r="D811" s="2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45">
      <c r="A812" s="22"/>
      <c r="B812" s="20"/>
      <c r="C812" s="20"/>
      <c r="D812" s="2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45">
      <c r="A813" s="22"/>
      <c r="B813" s="20"/>
      <c r="C813" s="20"/>
      <c r="D813" s="2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45">
      <c r="A814" s="22"/>
      <c r="B814" s="20"/>
      <c r="C814" s="20"/>
      <c r="D814" s="2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45">
      <c r="A815" s="22"/>
      <c r="B815" s="20"/>
      <c r="C815" s="20"/>
      <c r="D815" s="2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45">
      <c r="A816" s="22"/>
      <c r="B816" s="20"/>
      <c r="C816" s="20"/>
      <c r="D816" s="2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45">
      <c r="A817" s="22"/>
      <c r="B817" s="20"/>
      <c r="C817" s="20"/>
      <c r="D817" s="2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45">
      <c r="A818" s="22"/>
      <c r="B818" s="20"/>
      <c r="C818" s="20"/>
      <c r="D818" s="2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45">
      <c r="A819" s="22"/>
      <c r="B819" s="20"/>
      <c r="C819" s="20"/>
      <c r="D819" s="2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45">
      <c r="A820" s="22"/>
      <c r="B820" s="20"/>
      <c r="C820" s="20"/>
      <c r="D820" s="2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45">
      <c r="A821" s="22"/>
      <c r="B821" s="20"/>
      <c r="C821" s="20"/>
      <c r="D821" s="2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45">
      <c r="A822" s="22"/>
      <c r="B822" s="20"/>
      <c r="C822" s="20"/>
      <c r="D822" s="2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45">
      <c r="A823" s="22"/>
      <c r="B823" s="20"/>
      <c r="C823" s="20"/>
      <c r="D823" s="2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45">
      <c r="A824" s="22"/>
      <c r="B824" s="20"/>
      <c r="C824" s="20"/>
      <c r="D824" s="2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45">
      <c r="A825" s="22"/>
      <c r="B825" s="20"/>
      <c r="C825" s="20"/>
      <c r="D825" s="2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45">
      <c r="A826" s="22"/>
      <c r="B826" s="20"/>
      <c r="C826" s="20"/>
      <c r="D826" s="2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45">
      <c r="A827" s="22"/>
      <c r="B827" s="20"/>
      <c r="C827" s="20"/>
      <c r="D827" s="2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45">
      <c r="A828" s="22"/>
      <c r="B828" s="20"/>
      <c r="C828" s="20"/>
      <c r="D828" s="2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45">
      <c r="A829" s="22"/>
      <c r="B829" s="20"/>
      <c r="C829" s="20"/>
      <c r="D829" s="2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45">
      <c r="A830" s="22"/>
      <c r="B830" s="20"/>
      <c r="C830" s="20"/>
      <c r="D830" s="2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45">
      <c r="A831" s="22"/>
      <c r="B831" s="20"/>
      <c r="C831" s="20"/>
      <c r="D831" s="2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45">
      <c r="A832" s="22"/>
      <c r="B832" s="20"/>
      <c r="C832" s="20"/>
      <c r="D832" s="2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45">
      <c r="A833" s="22"/>
      <c r="B833" s="20"/>
      <c r="C833" s="20"/>
      <c r="D833" s="2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45">
      <c r="A834" s="22"/>
      <c r="B834" s="20"/>
      <c r="C834" s="20"/>
      <c r="D834" s="2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45">
      <c r="A835" s="22"/>
      <c r="B835" s="20"/>
      <c r="C835" s="20"/>
      <c r="D835" s="2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45">
      <c r="A836" s="22"/>
      <c r="B836" s="20"/>
      <c r="C836" s="20"/>
      <c r="D836" s="2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45">
      <c r="A837" s="22"/>
      <c r="B837" s="20"/>
      <c r="C837" s="20"/>
      <c r="D837" s="2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45">
      <c r="A838" s="22"/>
      <c r="B838" s="20"/>
      <c r="C838" s="20"/>
      <c r="D838" s="2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45">
      <c r="A839" s="22"/>
      <c r="B839" s="20"/>
      <c r="C839" s="20"/>
      <c r="D839" s="2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45">
      <c r="A840" s="22"/>
      <c r="B840" s="20"/>
      <c r="C840" s="20"/>
      <c r="D840" s="2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45">
      <c r="A841" s="22"/>
      <c r="B841" s="20"/>
      <c r="C841" s="20"/>
      <c r="D841" s="2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45">
      <c r="A842" s="22"/>
      <c r="B842" s="20"/>
      <c r="C842" s="20"/>
      <c r="D842" s="2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45">
      <c r="A843" s="22"/>
      <c r="B843" s="20"/>
      <c r="C843" s="20"/>
      <c r="D843" s="2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45">
      <c r="A844" s="22"/>
      <c r="B844" s="20"/>
      <c r="C844" s="20"/>
      <c r="D844" s="2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45">
      <c r="A845" s="22"/>
      <c r="B845" s="20"/>
      <c r="C845" s="20"/>
      <c r="D845" s="2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45">
      <c r="A846" s="22"/>
      <c r="B846" s="20"/>
      <c r="C846" s="20"/>
      <c r="D846" s="2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45">
      <c r="A847" s="22"/>
      <c r="B847" s="20"/>
      <c r="C847" s="20"/>
      <c r="D847" s="2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45">
      <c r="A848" s="22"/>
      <c r="B848" s="20"/>
      <c r="C848" s="20"/>
      <c r="D848" s="2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45">
      <c r="A849" s="22"/>
      <c r="B849" s="20"/>
      <c r="C849" s="20"/>
      <c r="D849" s="2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45">
      <c r="A850" s="22"/>
      <c r="B850" s="20"/>
      <c r="C850" s="20"/>
      <c r="D850" s="2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45">
      <c r="A851" s="22"/>
      <c r="B851" s="20"/>
      <c r="C851" s="20"/>
      <c r="D851" s="2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45">
      <c r="A852" s="22"/>
      <c r="B852" s="20"/>
      <c r="C852" s="20"/>
      <c r="D852" s="2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45">
      <c r="A853" s="22"/>
      <c r="B853" s="20"/>
      <c r="C853" s="20"/>
      <c r="D853" s="2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45">
      <c r="A854" s="22"/>
      <c r="B854" s="20"/>
      <c r="C854" s="20"/>
      <c r="D854" s="2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45">
      <c r="A855" s="22"/>
      <c r="B855" s="20"/>
      <c r="C855" s="20"/>
      <c r="D855" s="2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45">
      <c r="A856" s="22"/>
      <c r="B856" s="20"/>
      <c r="C856" s="20"/>
      <c r="D856" s="2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45">
      <c r="A857" s="22"/>
      <c r="B857" s="20"/>
      <c r="C857" s="20"/>
      <c r="D857" s="2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45">
      <c r="A858" s="22"/>
      <c r="B858" s="20"/>
      <c r="C858" s="20"/>
      <c r="D858" s="2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45">
      <c r="A859" s="22"/>
      <c r="B859" s="20"/>
      <c r="C859" s="20"/>
      <c r="D859" s="2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45">
      <c r="A860" s="22"/>
      <c r="B860" s="20"/>
      <c r="C860" s="20"/>
      <c r="D860" s="2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45">
      <c r="A861" s="22"/>
      <c r="B861" s="20"/>
      <c r="C861" s="20"/>
      <c r="D861" s="2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45">
      <c r="A862" s="22"/>
      <c r="B862" s="20"/>
      <c r="C862" s="20"/>
      <c r="D862" s="2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45">
      <c r="A863" s="22"/>
      <c r="B863" s="20"/>
      <c r="C863" s="20"/>
      <c r="D863" s="2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45">
      <c r="A864" s="22"/>
      <c r="B864" s="20"/>
      <c r="C864" s="20"/>
      <c r="D864" s="2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45">
      <c r="A865" s="22"/>
      <c r="B865" s="20"/>
      <c r="C865" s="20"/>
      <c r="D865" s="2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45">
      <c r="A866" s="22"/>
      <c r="B866" s="20"/>
      <c r="C866" s="20"/>
      <c r="D866" s="2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45">
      <c r="A867" s="22"/>
      <c r="B867" s="20"/>
      <c r="C867" s="20"/>
      <c r="D867" s="2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45">
      <c r="A868" s="22"/>
      <c r="B868" s="20"/>
      <c r="C868" s="20"/>
      <c r="D868" s="2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45">
      <c r="A869" s="22"/>
      <c r="B869" s="20"/>
      <c r="C869" s="20"/>
      <c r="D869" s="2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45">
      <c r="A870" s="22"/>
      <c r="B870" s="20"/>
      <c r="C870" s="20"/>
      <c r="D870" s="2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45">
      <c r="A871" s="22"/>
      <c r="B871" s="20"/>
      <c r="C871" s="20"/>
      <c r="D871" s="2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45">
      <c r="A872" s="22"/>
      <c r="B872" s="20"/>
      <c r="C872" s="20"/>
      <c r="D872" s="2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45">
      <c r="A873" s="22"/>
      <c r="B873" s="20"/>
      <c r="C873" s="20"/>
      <c r="D873" s="2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45">
      <c r="A874" s="22"/>
      <c r="B874" s="20"/>
      <c r="C874" s="20"/>
      <c r="D874" s="2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45">
      <c r="A875" s="22"/>
      <c r="B875" s="20"/>
      <c r="C875" s="20"/>
      <c r="D875" s="2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45">
      <c r="A876" s="22"/>
      <c r="B876" s="20"/>
      <c r="C876" s="20"/>
      <c r="D876" s="2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45">
      <c r="A877" s="22"/>
      <c r="B877" s="20"/>
      <c r="C877" s="20"/>
      <c r="D877" s="2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45">
      <c r="A878" s="22"/>
      <c r="B878" s="20"/>
      <c r="C878" s="20"/>
      <c r="D878" s="2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45">
      <c r="A879" s="22"/>
      <c r="B879" s="20"/>
      <c r="C879" s="20"/>
      <c r="D879" s="2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45">
      <c r="A880" s="22"/>
      <c r="B880" s="20"/>
      <c r="C880" s="20"/>
      <c r="D880" s="2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45">
      <c r="A881" s="22"/>
      <c r="B881" s="20"/>
      <c r="C881" s="20"/>
      <c r="D881" s="2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45">
      <c r="A882" s="22"/>
      <c r="B882" s="20"/>
      <c r="C882" s="20"/>
      <c r="D882" s="2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45">
      <c r="A883" s="22"/>
      <c r="B883" s="20"/>
      <c r="C883" s="20"/>
      <c r="D883" s="2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45">
      <c r="A884" s="22"/>
      <c r="B884" s="20"/>
      <c r="C884" s="20"/>
      <c r="D884" s="2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45">
      <c r="A885" s="22"/>
      <c r="B885" s="20"/>
      <c r="C885" s="20"/>
      <c r="D885" s="2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45">
      <c r="A886" s="22"/>
      <c r="B886" s="20"/>
      <c r="C886" s="20"/>
      <c r="D886" s="2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45">
      <c r="A887" s="22"/>
      <c r="B887" s="20"/>
      <c r="C887" s="20"/>
      <c r="D887" s="2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45">
      <c r="A888" s="22"/>
      <c r="B888" s="20"/>
      <c r="C888" s="20"/>
      <c r="D888" s="2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45">
      <c r="A889" s="22"/>
      <c r="B889" s="20"/>
      <c r="C889" s="20"/>
      <c r="D889" s="2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45">
      <c r="A890" s="22"/>
      <c r="B890" s="20"/>
      <c r="C890" s="20"/>
      <c r="D890" s="2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45">
      <c r="A891" s="22"/>
      <c r="B891" s="20"/>
      <c r="C891" s="20"/>
      <c r="D891" s="2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45">
      <c r="A892" s="22"/>
      <c r="B892" s="20"/>
      <c r="C892" s="20"/>
      <c r="D892" s="2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45">
      <c r="A893" s="22"/>
      <c r="B893" s="20"/>
      <c r="C893" s="20"/>
      <c r="D893" s="2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45">
      <c r="A894" s="22"/>
      <c r="B894" s="20"/>
      <c r="C894" s="20"/>
      <c r="D894" s="2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45">
      <c r="A895" s="22"/>
      <c r="B895" s="20"/>
      <c r="C895" s="20"/>
      <c r="D895" s="2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45">
      <c r="A896" s="22"/>
      <c r="B896" s="20"/>
      <c r="C896" s="20"/>
      <c r="D896" s="2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45">
      <c r="A897" s="22"/>
      <c r="B897" s="20"/>
      <c r="C897" s="20"/>
      <c r="D897" s="2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45">
      <c r="A898" s="22"/>
      <c r="B898" s="20"/>
      <c r="C898" s="20"/>
      <c r="D898" s="2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</sheetData>
  <mergeCells count="2">
    <mergeCell ref="A58:B58"/>
    <mergeCell ref="A60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7" zoomScale="48" zoomScaleNormal="48" workbookViewId="0">
      <selection activeCell="AC7" sqref="AC7"/>
    </sheetView>
  </sheetViews>
  <sheetFormatPr defaultRowHeight="14.25" x14ac:dyDescent="0.45"/>
  <cols>
    <col min="2" max="2" width="12.3984375" customWidth="1"/>
    <col min="9" max="9" width="11.1328125" customWidth="1"/>
    <col min="11" max="11" width="10.3984375" customWidth="1"/>
    <col min="13" max="13" width="14.3984375" customWidth="1"/>
    <col min="16" max="16" width="13" customWidth="1"/>
  </cols>
  <sheetData>
    <row r="1" spans="1:16" ht="40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40.5" customHeight="1" x14ac:dyDescent="0.45">
      <c r="A2" s="9">
        <v>1980</v>
      </c>
      <c r="B2" s="27">
        <v>-9.9512939194995766</v>
      </c>
      <c r="C2" s="27">
        <v>7.4136286892813672</v>
      </c>
      <c r="D2" s="27">
        <v>4.3493740925680981</v>
      </c>
      <c r="E2" s="27">
        <v>4.5531427967570437</v>
      </c>
      <c r="F2" s="27">
        <v>4.6720165363948638</v>
      </c>
      <c r="G2" s="27">
        <v>-4.585257073866245</v>
      </c>
      <c r="H2" s="27">
        <v>5.8183488083228383</v>
      </c>
      <c r="I2" s="27">
        <v>2.4515747584541856</v>
      </c>
      <c r="J2" s="27">
        <v>3.981366772940433</v>
      </c>
      <c r="K2" s="27">
        <v>8.7246074026835743</v>
      </c>
      <c r="L2" s="27">
        <v>2.9254162575111451</v>
      </c>
      <c r="M2" s="27">
        <v>-1.6092860990591902</v>
      </c>
      <c r="N2" s="27">
        <v>6.4901126551427666</v>
      </c>
      <c r="O2" s="27">
        <v>2.0104158573597317</v>
      </c>
      <c r="P2" s="27">
        <v>-3.1666205216750711</v>
      </c>
    </row>
    <row r="3" spans="1:16" ht="40.5" customHeight="1" x14ac:dyDescent="0.45">
      <c r="A3" s="9">
        <v>1981</v>
      </c>
      <c r="B3" s="27">
        <v>-22.378560796389777</v>
      </c>
      <c r="C3" s="27">
        <v>5.3830280566323268</v>
      </c>
      <c r="D3" s="27">
        <v>3.6208627302913357</v>
      </c>
      <c r="E3" s="27">
        <v>5.0935656937889604</v>
      </c>
      <c r="F3" s="27">
        <v>4.1915087975568497</v>
      </c>
      <c r="G3" s="27">
        <v>5.8362365435552448</v>
      </c>
      <c r="H3" s="27">
        <v>3.2513223797927964</v>
      </c>
      <c r="I3" s="27">
        <v>0.7995959967406634</v>
      </c>
      <c r="J3" s="27">
        <v>3.924251369800686</v>
      </c>
      <c r="K3" s="27">
        <v>5.6142796381211326</v>
      </c>
      <c r="L3" s="27">
        <v>3.6640890456357056</v>
      </c>
      <c r="M3" s="27">
        <v>4.4644748013542284</v>
      </c>
      <c r="N3" s="27">
        <v>3.7749036646334417</v>
      </c>
      <c r="O3" s="27">
        <v>3.5038862937472004</v>
      </c>
      <c r="P3" s="27">
        <v>5.5859026676615855</v>
      </c>
    </row>
    <row r="4" spans="1:16" ht="40.5" customHeight="1" x14ac:dyDescent="0.45">
      <c r="A4" s="9">
        <v>1982</v>
      </c>
      <c r="B4" s="27">
        <v>0.57261011257112671</v>
      </c>
      <c r="C4" s="27">
        <v>-8.6091879801543314E-2</v>
      </c>
      <c r="D4" s="27">
        <v>1.1625921739020413</v>
      </c>
      <c r="E4" s="27">
        <v>4.0390872151230894</v>
      </c>
      <c r="F4" s="27">
        <v>3.2305765739738348</v>
      </c>
      <c r="G4" s="27">
        <v>1.3838903473572373</v>
      </c>
      <c r="H4" s="27">
        <v>2.2215613851841454</v>
      </c>
      <c r="I4" s="27">
        <v>1.134998322918463</v>
      </c>
      <c r="J4" s="27">
        <v>2.523698227204747</v>
      </c>
      <c r="K4" s="27">
        <v>2.5035126271782673</v>
      </c>
      <c r="L4" s="27">
        <v>3.2032468313280873</v>
      </c>
      <c r="M4" s="27">
        <v>-0.63426257384350038</v>
      </c>
      <c r="N4" s="27">
        <v>7.423410231937396</v>
      </c>
      <c r="O4" s="27">
        <v>2.5658154192142604</v>
      </c>
      <c r="P4" s="27">
        <v>6.6766189145382384</v>
      </c>
    </row>
    <row r="5" spans="1:16" ht="40.5" customHeight="1" x14ac:dyDescent="0.45">
      <c r="A5" s="9">
        <v>1983</v>
      </c>
      <c r="B5" s="27">
        <v>-2.8367500627397249</v>
      </c>
      <c r="C5" s="27">
        <v>2.0538271713594725</v>
      </c>
      <c r="D5" s="27">
        <v>4.8927329892241289</v>
      </c>
      <c r="E5" s="27">
        <v>2.9607878406883117</v>
      </c>
      <c r="F5" s="27">
        <v>3.4880478404958097</v>
      </c>
      <c r="G5" s="27">
        <v>-5.2582157284544166</v>
      </c>
      <c r="H5" s="27">
        <v>2.9656812869716163</v>
      </c>
      <c r="I5" s="27">
        <v>-0.60299826651541366</v>
      </c>
      <c r="J5" s="27">
        <v>3.3434435893248633</v>
      </c>
      <c r="K5" s="27">
        <v>7.153752205383924</v>
      </c>
      <c r="L5" s="27">
        <v>3.4794306663430632</v>
      </c>
      <c r="M5" s="27">
        <v>1.0398448121431159</v>
      </c>
      <c r="N5" s="27">
        <v>9.1811370495775293</v>
      </c>
      <c r="O5" s="27">
        <v>2.9118654130921868</v>
      </c>
      <c r="P5" s="27">
        <v>11.71702140972333</v>
      </c>
    </row>
    <row r="6" spans="1:16" ht="40.5" customHeight="1" x14ac:dyDescent="0.45">
      <c r="A6" s="9">
        <v>1984</v>
      </c>
      <c r="B6" s="27">
        <v>-2.7548272348484346</v>
      </c>
      <c r="C6" s="27">
        <v>4.5112925775095079</v>
      </c>
      <c r="D6" s="27">
        <v>1.4979079489541505</v>
      </c>
      <c r="E6" s="27">
        <v>2.5385412058184045</v>
      </c>
      <c r="F6" s="27">
        <v>4.8738105937217995</v>
      </c>
      <c r="G6" s="27">
        <v>7.1156644408698213</v>
      </c>
      <c r="H6" s="27">
        <v>1.7977059469044292</v>
      </c>
      <c r="I6" s="27">
        <v>-9.2893934995611858</v>
      </c>
      <c r="J6" s="27">
        <v>3.6812667928209919</v>
      </c>
      <c r="K6" s="27">
        <v>6.7551840559560077</v>
      </c>
      <c r="L6" s="27">
        <v>3.6940014506821086</v>
      </c>
      <c r="M6" s="27">
        <v>2.0147013364915267</v>
      </c>
      <c r="N6" s="27">
        <v>13.690019840921863</v>
      </c>
      <c r="O6" s="27">
        <v>3.7361564791634834</v>
      </c>
      <c r="P6" s="27">
        <v>9.1957957603706859</v>
      </c>
    </row>
    <row r="7" spans="1:16" ht="40.5" customHeight="1" x14ac:dyDescent="0.45">
      <c r="A7" s="9">
        <v>1985</v>
      </c>
      <c r="B7" s="27">
        <v>-4.7890409828277285</v>
      </c>
      <c r="C7" s="27">
        <v>0.3248607781232522</v>
      </c>
      <c r="D7" s="27">
        <v>2.9142065932040992</v>
      </c>
      <c r="E7" s="27">
        <v>1.8357692694081607</v>
      </c>
      <c r="F7" s="27">
        <v>-3.7877203695460508</v>
      </c>
      <c r="G7" s="27">
        <v>3.7306350553568848</v>
      </c>
      <c r="H7" s="27">
        <v>4.1383156684997431</v>
      </c>
      <c r="I7" s="27">
        <v>-9.0635242866751895</v>
      </c>
      <c r="J7" s="27">
        <v>3.565508165543136</v>
      </c>
      <c r="K7" s="27">
        <v>-0.75840319316927207</v>
      </c>
      <c r="L7" s="27">
        <v>2.6653295159927808</v>
      </c>
      <c r="M7" s="27">
        <v>0.73059040918212759</v>
      </c>
      <c r="N7" s="27">
        <v>11.896561710396725</v>
      </c>
      <c r="O7" s="27">
        <v>4.5036306149740284</v>
      </c>
      <c r="P7" s="27">
        <v>6.782329339527422</v>
      </c>
    </row>
    <row r="8" spans="1:16" ht="40.5" customHeight="1" x14ac:dyDescent="0.45">
      <c r="A8" s="9">
        <v>1986</v>
      </c>
      <c r="B8" s="27">
        <v>-5.9733153647265738</v>
      </c>
      <c r="C8" s="27">
        <v>3.6783139984507756</v>
      </c>
      <c r="D8" s="27">
        <v>2.4605052876367495</v>
      </c>
      <c r="E8" s="27">
        <v>-0.98660605313335736</v>
      </c>
      <c r="F8" s="27">
        <v>-1.691488151027059</v>
      </c>
      <c r="G8" s="27">
        <v>2.2550473562785669</v>
      </c>
      <c r="H8" s="27">
        <v>1.8349707081334259</v>
      </c>
      <c r="I8" s="27">
        <v>1.1176672815708173</v>
      </c>
      <c r="J8" s="27">
        <v>2.9124431743119885</v>
      </c>
      <c r="K8" s="27">
        <v>1.4386150565983229</v>
      </c>
      <c r="L8" s="27">
        <v>3.594504403609065</v>
      </c>
      <c r="M8" s="27">
        <v>1.7218512648012734</v>
      </c>
      <c r="N8" s="27">
        <v>7.341433471286777</v>
      </c>
      <c r="O8" s="27">
        <v>2.7456152471712727</v>
      </c>
      <c r="P8" s="27">
        <v>10.225351920763529</v>
      </c>
    </row>
    <row r="9" spans="1:16" ht="40.5" customHeight="1" x14ac:dyDescent="0.45">
      <c r="A9" s="9">
        <v>1987</v>
      </c>
      <c r="B9" s="27">
        <v>-1.3797024629845822</v>
      </c>
      <c r="C9" s="27">
        <v>2.9988429219831829</v>
      </c>
      <c r="D9" s="27">
        <v>1.6919620913400877</v>
      </c>
      <c r="E9" s="27">
        <v>-4.208459201860606</v>
      </c>
      <c r="F9" s="27">
        <v>2.0796736501705482</v>
      </c>
      <c r="G9" s="27">
        <v>-0.4645599625147554</v>
      </c>
      <c r="H9" s="27">
        <v>2.7430717204307768</v>
      </c>
      <c r="I9" s="27">
        <v>1.9891384834470784</v>
      </c>
      <c r="J9" s="27">
        <v>0.3169192365320157</v>
      </c>
      <c r="K9" s="27">
        <v>9.144182519857182</v>
      </c>
      <c r="L9" s="27">
        <v>7.5633366048988364</v>
      </c>
      <c r="M9" s="27">
        <v>1.4814323556054489</v>
      </c>
      <c r="N9" s="27">
        <v>9.8811637958546186</v>
      </c>
      <c r="O9" s="27">
        <v>4.1456305884094178</v>
      </c>
      <c r="P9" s="27">
        <v>11.618665630403441</v>
      </c>
    </row>
    <row r="10" spans="1:16" ht="40.5" customHeight="1" x14ac:dyDescent="0.45">
      <c r="A10" s="9">
        <v>1988</v>
      </c>
      <c r="B10" s="27">
        <v>-2.2009720313784982</v>
      </c>
      <c r="C10" s="27">
        <v>3.6598219571244215</v>
      </c>
      <c r="D10" s="27">
        <v>7.2591660229554691</v>
      </c>
      <c r="E10" s="27">
        <v>-9.1136915031710828</v>
      </c>
      <c r="F10" s="27">
        <v>6.6677000638786268</v>
      </c>
      <c r="G10" s="27">
        <v>5.4270909938729943</v>
      </c>
      <c r="H10" s="27">
        <v>3.9203262290201479</v>
      </c>
      <c r="I10" s="27">
        <v>4.2622200205799032</v>
      </c>
      <c r="J10" s="27">
        <v>1.0883778677714986</v>
      </c>
      <c r="K10" s="27">
        <v>8.4755011241352634</v>
      </c>
      <c r="L10" s="27">
        <v>11.311739893124368</v>
      </c>
      <c r="M10" s="27">
        <v>0.22351573502893984</v>
      </c>
      <c r="N10" s="27">
        <v>9.4461713568776844</v>
      </c>
      <c r="O10" s="27">
        <v>6.218728553296387</v>
      </c>
      <c r="P10" s="27">
        <v>10.896495191322614</v>
      </c>
    </row>
    <row r="11" spans="1:16" ht="40.5" customHeight="1" x14ac:dyDescent="0.45">
      <c r="A11" s="9">
        <v>1989</v>
      </c>
      <c r="B11" s="27">
        <v>-4.2280064552246017</v>
      </c>
      <c r="C11" s="27">
        <v>5.8265781909012873</v>
      </c>
      <c r="D11" s="27">
        <v>3.6738625586501428</v>
      </c>
      <c r="E11" s="27">
        <v>-5.7869497118482656</v>
      </c>
      <c r="F11" s="27">
        <v>5.8844232643786114</v>
      </c>
      <c r="G11" s="27">
        <v>2.0172828184969802</v>
      </c>
      <c r="H11" s="27">
        <v>1.4797183965044098</v>
      </c>
      <c r="I11" s="27">
        <v>3.7620125965653415</v>
      </c>
      <c r="J11" s="27">
        <v>0.99372592563709361</v>
      </c>
      <c r="K11" s="27">
        <v>6.9718572751131092</v>
      </c>
      <c r="L11" s="27">
        <v>10.304888214483725</v>
      </c>
      <c r="M11" s="27">
        <v>0.67498072899805095</v>
      </c>
      <c r="N11" s="27">
        <v>2.6208591749210086</v>
      </c>
      <c r="O11" s="27">
        <v>4.5071701595246481</v>
      </c>
      <c r="P11" s="27">
        <v>6.0190630970171668</v>
      </c>
    </row>
    <row r="12" spans="1:16" ht="40.5" customHeight="1" x14ac:dyDescent="0.45">
      <c r="A12" s="9">
        <v>1990</v>
      </c>
      <c r="B12" s="27">
        <v>-2.0394237739455576</v>
      </c>
      <c r="C12" s="27">
        <v>5.3344278746355656</v>
      </c>
      <c r="D12" s="27">
        <v>3.2978540660614044</v>
      </c>
      <c r="E12" s="27">
        <v>1.6771777460346442</v>
      </c>
      <c r="F12" s="27">
        <v>5.9162528187572292</v>
      </c>
      <c r="G12" s="27">
        <v>2.1202948615048456</v>
      </c>
      <c r="H12" s="27">
        <v>1.0702664911378577</v>
      </c>
      <c r="I12" s="27">
        <v>0.68548024497347626</v>
      </c>
      <c r="J12" s="27">
        <v>5.0794712194041125</v>
      </c>
      <c r="K12" s="27">
        <v>5.6318480241230873</v>
      </c>
      <c r="L12" s="27">
        <v>9.3467190461338845</v>
      </c>
      <c r="M12" s="27">
        <v>3.400369596039468</v>
      </c>
      <c r="N12" s="27">
        <v>2.4065585719958307</v>
      </c>
      <c r="O12" s="27">
        <v>4.4936612041950923</v>
      </c>
      <c r="P12" s="27">
        <v>8.80042947047626</v>
      </c>
    </row>
    <row r="13" spans="1:16" ht="40.5" customHeight="1" x14ac:dyDescent="0.45">
      <c r="A13" s="9">
        <v>1991</v>
      </c>
      <c r="B13" s="27">
        <v>0.11417078847395601</v>
      </c>
      <c r="C13" s="27">
        <v>4.9317036856737104</v>
      </c>
      <c r="D13" s="27">
        <v>-1.0451054689606991</v>
      </c>
      <c r="E13" s="27">
        <v>-0.38419991806316034</v>
      </c>
      <c r="F13" s="27">
        <v>6.5029944366099386</v>
      </c>
      <c r="G13" s="27">
        <v>3.6509324013169504</v>
      </c>
      <c r="H13" s="27">
        <v>1.7216441738873129</v>
      </c>
      <c r="I13" s="27">
        <v>-2.775217060355601</v>
      </c>
      <c r="J13" s="27">
        <v>3.3237501142683072</v>
      </c>
      <c r="K13" s="27">
        <v>3.6953822822512308</v>
      </c>
      <c r="L13" s="27">
        <v>6.8719168915700664</v>
      </c>
      <c r="M13" s="27">
        <v>1.5004707190381623</v>
      </c>
      <c r="N13" s="27">
        <v>7.7820919905075669</v>
      </c>
      <c r="O13" s="27">
        <v>3.1174946331544504</v>
      </c>
      <c r="P13" s="27">
        <v>9.6869989293583814</v>
      </c>
    </row>
    <row r="14" spans="1:16" x14ac:dyDescent="0.45">
      <c r="A14" s="4">
        <v>1992</v>
      </c>
      <c r="B14" s="3">
        <v>1.905263672507914</v>
      </c>
      <c r="C14" s="3">
        <v>4.6917395980727861</v>
      </c>
      <c r="D14" s="3">
        <v>3.3168659349702949</v>
      </c>
      <c r="E14" s="28">
        <v>3.076300251386499</v>
      </c>
      <c r="F14" s="3">
        <v>5.8921905235491181</v>
      </c>
      <c r="G14" s="3">
        <v>1.2331948520606346</v>
      </c>
      <c r="H14" s="3">
        <v>4.9144730796064664</v>
      </c>
      <c r="I14" s="3">
        <v>-1.9219614618634893</v>
      </c>
      <c r="J14" s="28">
        <v>3.1687086890944869</v>
      </c>
      <c r="K14" s="3">
        <v>3.4837182442404355</v>
      </c>
      <c r="L14" s="3">
        <v>6.4904783548847149</v>
      </c>
      <c r="M14" s="28">
        <v>3.5197285481000335</v>
      </c>
      <c r="N14" s="28">
        <v>12.833209580712321</v>
      </c>
      <c r="O14" s="28">
        <v>0.52674503620902158</v>
      </c>
      <c r="P14" s="28">
        <v>5.1007816958350531</v>
      </c>
    </row>
    <row r="15" spans="1:16" x14ac:dyDescent="0.45">
      <c r="A15" s="4">
        <v>1993</v>
      </c>
      <c r="B15" s="3">
        <v>-2.2661649153605765</v>
      </c>
      <c r="C15" s="3">
        <v>4.7307716671831628</v>
      </c>
      <c r="D15" s="3">
        <v>2.6274658625137022</v>
      </c>
      <c r="E15" s="27">
        <v>6.3470968457308317</v>
      </c>
      <c r="F15" s="3">
        <v>6.8757635898959961</v>
      </c>
      <c r="G15" s="3">
        <v>1.0898159608771323</v>
      </c>
      <c r="H15" s="3">
        <v>-0.81275716420279309</v>
      </c>
      <c r="I15" s="3">
        <v>-0.19903250876781442</v>
      </c>
      <c r="J15" s="27">
        <v>5.6937441343945636</v>
      </c>
      <c r="K15" s="3">
        <v>8.6753048882442414</v>
      </c>
      <c r="L15" s="3">
        <v>6.6835581778723849</v>
      </c>
      <c r="M15" s="27">
        <v>2.7297061348707103</v>
      </c>
      <c r="N15" s="27">
        <v>12.581996643928477</v>
      </c>
      <c r="O15" s="27">
        <v>-0.78137622813659391</v>
      </c>
      <c r="P15" s="27">
        <v>5.7972855170931581</v>
      </c>
    </row>
    <row r="16" spans="1:16" x14ac:dyDescent="0.45">
      <c r="A16" s="4">
        <v>1994</v>
      </c>
      <c r="B16" s="3">
        <v>0.59374699376495244</v>
      </c>
      <c r="C16" s="3">
        <v>5.7793950663566989</v>
      </c>
      <c r="D16" s="3">
        <v>4.5251338110077199</v>
      </c>
      <c r="E16" s="27">
        <v>5.3956040259993472</v>
      </c>
      <c r="F16" s="3">
        <v>6.2090637389576244</v>
      </c>
      <c r="G16" s="3">
        <v>5.5973788858264726</v>
      </c>
      <c r="H16" s="3">
        <v>0.7688294687677768</v>
      </c>
      <c r="I16" s="3">
        <v>1.9560918735338078</v>
      </c>
      <c r="J16" s="27">
        <v>4.5086512902514215</v>
      </c>
      <c r="K16" s="3">
        <v>7.6651584750404851</v>
      </c>
      <c r="L16" s="3">
        <v>6.4603973438738507</v>
      </c>
      <c r="M16" s="27">
        <v>1.9167072996689285</v>
      </c>
      <c r="N16" s="27">
        <v>11.766389145624629</v>
      </c>
      <c r="O16" s="27">
        <v>0.80155968512541165</v>
      </c>
      <c r="P16" s="27">
        <v>8.1747641513817797</v>
      </c>
    </row>
    <row r="17" spans="1:16" x14ac:dyDescent="0.45">
      <c r="A17" s="4">
        <v>1995</v>
      </c>
      <c r="B17" s="3">
        <v>1.9769219592822935</v>
      </c>
      <c r="C17" s="3">
        <v>6.4658828912384649</v>
      </c>
      <c r="D17" s="3">
        <v>5.4529458636032473</v>
      </c>
      <c r="E17" s="27">
        <v>5.8457250231509477</v>
      </c>
      <c r="F17" s="3">
        <v>6.8392162032070445</v>
      </c>
      <c r="G17" s="3">
        <v>1.0989203229354558</v>
      </c>
      <c r="H17" s="3">
        <v>1.9092865702303357</v>
      </c>
      <c r="I17" s="3">
        <v>2.2076282304776385</v>
      </c>
      <c r="J17" s="27">
        <v>4.5376427179517123</v>
      </c>
      <c r="K17" s="3">
        <v>3.9685677515224995</v>
      </c>
      <c r="L17" s="3">
        <v>6.6377865463972228</v>
      </c>
      <c r="M17" s="27">
        <v>3.1771855032285572</v>
      </c>
      <c r="N17" s="27">
        <v>9.7549548902020149</v>
      </c>
      <c r="O17" s="27">
        <v>2.3905195580515795</v>
      </c>
      <c r="P17" s="27">
        <v>8.5171530445416153</v>
      </c>
    </row>
    <row r="18" spans="1:16" x14ac:dyDescent="0.45">
      <c r="A18" s="4">
        <v>1996</v>
      </c>
      <c r="B18" s="3">
        <v>0.49313577982069035</v>
      </c>
      <c r="C18" s="3">
        <v>6.0868594062738026</v>
      </c>
      <c r="D18" s="3">
        <v>5.4711081021157923</v>
      </c>
      <c r="E18" s="27">
        <v>5.3523537164680874</v>
      </c>
      <c r="F18" s="3">
        <v>7.0668762629672273</v>
      </c>
      <c r="G18" s="3">
        <v>3.1166923112962337</v>
      </c>
      <c r="H18" s="3">
        <v>1.7009625167355722</v>
      </c>
      <c r="I18" s="3">
        <v>3.3319026857806904</v>
      </c>
      <c r="J18" s="27">
        <v>2.9788925968379942</v>
      </c>
      <c r="K18" s="3">
        <v>3.1909851392228035</v>
      </c>
      <c r="L18" s="3">
        <v>4.2722966147224639</v>
      </c>
      <c r="M18" s="27">
        <v>2.7062498167405238</v>
      </c>
      <c r="N18" s="27">
        <v>8.7764298105264231</v>
      </c>
      <c r="O18" s="27">
        <v>2.9001412343580029</v>
      </c>
      <c r="P18" s="27">
        <v>6.8676244884239566</v>
      </c>
    </row>
    <row r="19" spans="1:16" x14ac:dyDescent="0.45">
      <c r="A19" s="4">
        <v>1997</v>
      </c>
      <c r="B19" s="3">
        <v>-3.6791560133327437</v>
      </c>
      <c r="C19" s="3">
        <v>3.0348280822154265</v>
      </c>
      <c r="D19" s="3">
        <v>2.0718732765459862</v>
      </c>
      <c r="E19" s="27">
        <v>4.7117168671902476</v>
      </c>
      <c r="F19" s="3">
        <v>4.4937211030900528</v>
      </c>
      <c r="G19" s="3">
        <v>2.9455633886207977</v>
      </c>
      <c r="H19" s="3">
        <v>-1.9127909505124308</v>
      </c>
      <c r="I19" s="3">
        <v>2.6205454226054314</v>
      </c>
      <c r="J19" s="27">
        <v>5.6751355800000312</v>
      </c>
      <c r="K19" s="3">
        <v>4.7399267471725608</v>
      </c>
      <c r="L19" s="3">
        <v>-3.9941062572841162</v>
      </c>
      <c r="M19" s="27">
        <v>2.6384871514969745</v>
      </c>
      <c r="N19" s="27">
        <v>8.1244975770177632</v>
      </c>
      <c r="O19" s="27">
        <v>0.74090595259883685</v>
      </c>
      <c r="P19" s="27">
        <v>5.1796297658261778</v>
      </c>
    </row>
    <row r="20" spans="1:16" x14ac:dyDescent="0.45">
      <c r="A20" s="4">
        <v>1998</v>
      </c>
      <c r="B20" s="3">
        <v>-2.7131904526490445</v>
      </c>
      <c r="C20" s="3">
        <v>-14.475651491547268</v>
      </c>
      <c r="D20" s="3">
        <v>4.198921159551233</v>
      </c>
      <c r="E20" s="27">
        <v>4.4690781803496122</v>
      </c>
      <c r="F20" s="3">
        <v>-9.7438166969645152</v>
      </c>
      <c r="G20" s="3">
        <v>1.0436592225042602</v>
      </c>
      <c r="H20" s="3">
        <v>-0.37228523365671151</v>
      </c>
      <c r="I20" s="3">
        <v>-2.8820867588792538</v>
      </c>
      <c r="J20" s="27">
        <v>4.0684826543250239</v>
      </c>
      <c r="K20" s="3">
        <v>-5.4579866744620631</v>
      </c>
      <c r="L20" s="3">
        <v>-8.7651145923371985</v>
      </c>
      <c r="M20" s="27">
        <v>3.2221498588485673</v>
      </c>
      <c r="N20" s="27">
        <v>6.8160645646963047</v>
      </c>
      <c r="O20" s="27">
        <v>-1.5382440756550864</v>
      </c>
      <c r="P20" s="27">
        <v>-5.8118196273288021</v>
      </c>
    </row>
    <row r="21" spans="1:16" x14ac:dyDescent="0.45">
      <c r="A21" s="4">
        <v>1999</v>
      </c>
      <c r="B21" s="3">
        <v>0.88016698985823894</v>
      </c>
      <c r="C21" s="3">
        <v>-0.70950092936872977</v>
      </c>
      <c r="D21" s="3">
        <v>6.851333407913458</v>
      </c>
      <c r="E21" s="27">
        <v>7.212540753618299</v>
      </c>
      <c r="F21" s="3">
        <v>3.4894071430040015</v>
      </c>
      <c r="G21" s="3">
        <v>2.5104327348189912</v>
      </c>
      <c r="H21" s="3">
        <v>0.7390137048999037</v>
      </c>
      <c r="I21" s="3">
        <v>0.96485075788261554</v>
      </c>
      <c r="J21" s="27">
        <v>3.6881975162025071</v>
      </c>
      <c r="K21" s="3">
        <v>4.8768918419775247</v>
      </c>
      <c r="L21" s="3">
        <v>3.4043194976759281</v>
      </c>
      <c r="M21" s="27">
        <v>2.6847171047829477</v>
      </c>
      <c r="N21" s="27">
        <v>6.7334856584344607</v>
      </c>
      <c r="O21" s="27">
        <v>-0.51574059005513107</v>
      </c>
      <c r="P21" s="27">
        <v>10.677450583537791</v>
      </c>
    </row>
    <row r="22" spans="1:16" x14ac:dyDescent="0.45">
      <c r="A22" s="4">
        <v>2000</v>
      </c>
      <c r="B22" s="3">
        <v>0.73006945099547238</v>
      </c>
      <c r="C22" s="3">
        <v>3.4127142029716708</v>
      </c>
      <c r="D22" s="3">
        <v>1.9659524373621764</v>
      </c>
      <c r="E22" s="27">
        <v>11.192023190554565</v>
      </c>
      <c r="F22" s="3">
        <v>6.1237980914643515</v>
      </c>
      <c r="G22" s="3">
        <v>4.3996528041182899</v>
      </c>
      <c r="H22" s="3">
        <v>1.1023221270891668</v>
      </c>
      <c r="I22" s="3">
        <v>2.0940188891652269</v>
      </c>
      <c r="J22" s="27">
        <v>5.4018470916925168</v>
      </c>
      <c r="K22" s="3">
        <v>7.1659882015649146</v>
      </c>
      <c r="L22" s="3">
        <v>3.4218148113462945</v>
      </c>
      <c r="M22" s="27">
        <v>3.3059009346319499</v>
      </c>
      <c r="N22" s="27">
        <v>7.6385976760329442</v>
      </c>
      <c r="O22" s="27">
        <v>2.592891086508132</v>
      </c>
      <c r="P22" s="27">
        <v>8.152689659585306</v>
      </c>
    </row>
    <row r="23" spans="1:16" x14ac:dyDescent="0.45">
      <c r="A23" s="4">
        <v>2001</v>
      </c>
      <c r="B23" s="3">
        <v>0.68703697130274577</v>
      </c>
      <c r="C23" s="3">
        <v>2.1922469747210442</v>
      </c>
      <c r="D23" s="3">
        <v>2.9453193591059375</v>
      </c>
      <c r="E23" s="27">
        <v>11.303101085296547</v>
      </c>
      <c r="F23" s="3">
        <v>-2.0328566461191002</v>
      </c>
      <c r="G23" s="3">
        <v>3.1345419378861408</v>
      </c>
      <c r="H23" s="3">
        <v>0.40143124162246124</v>
      </c>
      <c r="I23" s="3">
        <v>0.89074289076806679</v>
      </c>
      <c r="J23" s="27">
        <v>-2.2942349656134553</v>
      </c>
      <c r="K23" s="3">
        <v>-3.7036659520453696</v>
      </c>
      <c r="L23" s="3">
        <v>2.4962836531893515</v>
      </c>
      <c r="M23" s="27">
        <v>3.1004366918193256</v>
      </c>
      <c r="N23" s="27">
        <v>7.5516548315526393</v>
      </c>
      <c r="O23" s="27">
        <v>0.14451169008489728</v>
      </c>
      <c r="P23" s="27">
        <v>4.0510064029760713</v>
      </c>
    </row>
    <row r="24" spans="1:16" x14ac:dyDescent="0.45">
      <c r="A24" s="4">
        <v>2002</v>
      </c>
      <c r="B24" s="3">
        <v>1.8646857286271086</v>
      </c>
      <c r="C24" s="3">
        <v>3.0739671740937666</v>
      </c>
      <c r="D24" s="3">
        <v>1.9759079840173257</v>
      </c>
      <c r="E24" s="27">
        <v>10.584569136879836</v>
      </c>
      <c r="F24" s="3">
        <v>2.7720735767505147</v>
      </c>
      <c r="G24" s="3">
        <v>-1.3663411922489814</v>
      </c>
      <c r="H24" s="3">
        <v>-3.1459516919923658E-2</v>
      </c>
      <c r="I24" s="3">
        <v>1.5988352810514215</v>
      </c>
      <c r="J24" s="27">
        <v>2.928701394903598</v>
      </c>
      <c r="K24" s="3">
        <v>2.9792296206273079</v>
      </c>
      <c r="L24" s="3">
        <v>5.2024798851166167</v>
      </c>
      <c r="M24" s="27">
        <v>1.9216894198361985</v>
      </c>
      <c r="N24" s="27">
        <v>8.4048799751456471</v>
      </c>
      <c r="O24" s="27">
        <v>-0.19039201361297842</v>
      </c>
      <c r="P24" s="27">
        <v>7.1043331095484348</v>
      </c>
    </row>
    <row r="25" spans="1:16" x14ac:dyDescent="0.45">
      <c r="A25" s="4">
        <v>2003</v>
      </c>
      <c r="B25" s="3">
        <v>0.99088274581464475</v>
      </c>
      <c r="C25" s="3">
        <v>3.3876998345890001</v>
      </c>
      <c r="D25" s="3">
        <v>6.0165205640334847</v>
      </c>
      <c r="E25" s="27">
        <v>11.917090959083936</v>
      </c>
      <c r="F25" s="3">
        <v>3.2358056399191639</v>
      </c>
      <c r="G25" s="3">
        <v>2.5255472926532434</v>
      </c>
      <c r="H25" s="3">
        <v>3.4863318569671122</v>
      </c>
      <c r="I25" s="3">
        <v>2.9871896150872175</v>
      </c>
      <c r="J25" s="27">
        <v>4.8839332095149501</v>
      </c>
      <c r="K25" s="3">
        <v>6.1012755455540457</v>
      </c>
      <c r="L25" s="3">
        <v>6.2718932515552979</v>
      </c>
      <c r="M25" s="27">
        <v>2.9261345429623162</v>
      </c>
      <c r="N25" s="27">
        <v>9.3547766439077407</v>
      </c>
      <c r="O25" s="27">
        <v>1.3180919624152523</v>
      </c>
      <c r="P25" s="27">
        <v>2.6140398272663958</v>
      </c>
    </row>
    <row r="26" spans="1:16" x14ac:dyDescent="0.45">
      <c r="A26" s="4">
        <v>2004</v>
      </c>
      <c r="B26" s="3">
        <v>-1.2846012307221031</v>
      </c>
      <c r="C26" s="3">
        <v>3.7020703275157985</v>
      </c>
      <c r="D26" s="3">
        <v>6.1326061676480208</v>
      </c>
      <c r="E26" s="27">
        <v>12.700593846776627</v>
      </c>
      <c r="F26" s="3">
        <v>4.2803298700555104</v>
      </c>
      <c r="G26" s="3">
        <v>3.3901433275147923</v>
      </c>
      <c r="H26" s="3">
        <v>5.1696928094704333</v>
      </c>
      <c r="I26" s="3">
        <v>4.4724645592652195</v>
      </c>
      <c r="J26" s="27">
        <v>4.4320157915820175</v>
      </c>
      <c r="K26" s="3">
        <v>8.5722052915980953</v>
      </c>
      <c r="L26" s="3">
        <v>5.419952834050676</v>
      </c>
      <c r="M26" s="27">
        <v>3.5057432399859323</v>
      </c>
      <c r="N26" s="27">
        <v>9.4615587704990958</v>
      </c>
      <c r="O26" s="27">
        <v>2.1517233291860549</v>
      </c>
      <c r="P26" s="27">
        <v>4.7812861532405151</v>
      </c>
    </row>
    <row r="27" spans="1:16" x14ac:dyDescent="0.45">
      <c r="A27" s="4">
        <v>2005</v>
      </c>
      <c r="B27" s="3">
        <v>-1.3250510999311587</v>
      </c>
      <c r="C27" s="3">
        <v>4.368418667744379</v>
      </c>
      <c r="D27" s="3">
        <v>6.2060110321845912</v>
      </c>
      <c r="E27" s="27">
        <v>12.648342433636103</v>
      </c>
      <c r="F27" s="3">
        <v>2.9336853743445914</v>
      </c>
      <c r="G27" s="3">
        <v>2.3723698360261949</v>
      </c>
      <c r="H27" s="3">
        <v>4.244215048694457</v>
      </c>
      <c r="I27" s="3">
        <v>2.9306102888540693</v>
      </c>
      <c r="J27" s="27">
        <v>5.2511722691603495</v>
      </c>
      <c r="K27" s="3">
        <v>4.8720932685075269</v>
      </c>
      <c r="L27" s="3">
        <v>3.3800600378687022</v>
      </c>
      <c r="M27" s="27">
        <v>4.9309682047808536</v>
      </c>
      <c r="N27" s="27">
        <v>10.741375126402914</v>
      </c>
      <c r="O27" s="27">
        <v>1.7943398006038791</v>
      </c>
      <c r="P27" s="27">
        <v>4.0876451466190389</v>
      </c>
    </row>
    <row r="28" spans="1:16" x14ac:dyDescent="0.45">
      <c r="A28" s="4">
        <v>2006</v>
      </c>
      <c r="B28" s="3">
        <v>2.6920521206136954</v>
      </c>
      <c r="C28" s="3">
        <v>4.1390354404173166</v>
      </c>
      <c r="D28" s="3">
        <v>6.4260447146432256</v>
      </c>
      <c r="E28" s="27">
        <v>12.449667010357814</v>
      </c>
      <c r="F28" s="3">
        <v>3.251346380238445</v>
      </c>
      <c r="G28" s="3">
        <v>2.4530804680497056</v>
      </c>
      <c r="H28" s="3">
        <v>3.6998357519201051</v>
      </c>
      <c r="I28" s="3">
        <v>3.3508090079388069</v>
      </c>
      <c r="J28" s="27">
        <v>6.601725540638455</v>
      </c>
      <c r="K28" s="3">
        <v>5.6483432938378115</v>
      </c>
      <c r="L28" s="3">
        <v>4.1793358617179734</v>
      </c>
      <c r="M28" s="27">
        <v>5.3883307162319198</v>
      </c>
      <c r="N28" s="27">
        <v>12.093304693902439</v>
      </c>
      <c r="O28" s="27">
        <v>1.3081271830090344</v>
      </c>
      <c r="P28" s="27">
        <v>4.71292765493601</v>
      </c>
    </row>
    <row r="29" spans="1:16" x14ac:dyDescent="0.45">
      <c r="A29" s="4">
        <v>2007</v>
      </c>
      <c r="B29" s="3">
        <v>-1.4161676468992681</v>
      </c>
      <c r="C29" s="3">
        <v>4.9590484174923546</v>
      </c>
      <c r="D29" s="3">
        <v>6.0936257794973869</v>
      </c>
      <c r="E29" s="27">
        <v>11.670594677673193</v>
      </c>
      <c r="F29" s="3">
        <v>4.0106155003884396</v>
      </c>
      <c r="G29" s="3">
        <v>2.6579166342362299</v>
      </c>
      <c r="H29" s="3">
        <v>2.6116655004169331</v>
      </c>
      <c r="I29" s="3">
        <v>4.5455251336928626</v>
      </c>
      <c r="J29" s="27">
        <v>5.6907613354755284</v>
      </c>
      <c r="K29" s="3">
        <v>4.5729862709655151</v>
      </c>
      <c r="L29" s="3">
        <v>4.6348769000128982</v>
      </c>
      <c r="M29" s="27">
        <v>5.9391815148171787</v>
      </c>
      <c r="N29" s="27">
        <v>13.635820500640762</v>
      </c>
      <c r="O29" s="27">
        <v>1.367422326037854</v>
      </c>
      <c r="P29" s="27">
        <v>5.2663611457193156</v>
      </c>
    </row>
    <row r="30" spans="1:16" x14ac:dyDescent="0.45">
      <c r="A30" s="4">
        <v>2008</v>
      </c>
      <c r="B30" s="3">
        <v>-3.423745708574728</v>
      </c>
      <c r="C30" s="3">
        <v>4.642173598658033</v>
      </c>
      <c r="D30" s="3">
        <v>1.6307805894864202</v>
      </c>
      <c r="E30" s="27">
        <v>10.42728342049864</v>
      </c>
      <c r="F30" s="3">
        <v>2.665386034958189</v>
      </c>
      <c r="G30" s="3">
        <v>5.4419613724690663</v>
      </c>
      <c r="H30" s="3">
        <v>-0.49058821358912041</v>
      </c>
      <c r="I30" s="3">
        <v>2.4109343295319832</v>
      </c>
      <c r="J30" s="27">
        <v>4.8690084449284825</v>
      </c>
      <c r="K30" s="3">
        <v>-3.415492694462813</v>
      </c>
      <c r="L30" s="3">
        <v>0.9680091653326599</v>
      </c>
      <c r="M30" s="27">
        <v>5.0767302480230683</v>
      </c>
      <c r="N30" s="27">
        <v>9.0902801015361803</v>
      </c>
      <c r="O30" s="27">
        <v>-1.2721099488706216</v>
      </c>
      <c r="P30" s="27">
        <v>2.233752259771677</v>
      </c>
    </row>
    <row r="31" spans="1:16" x14ac:dyDescent="0.45">
      <c r="A31" s="4">
        <v>2009</v>
      </c>
      <c r="B31" s="3">
        <v>-3.209963091116208</v>
      </c>
      <c r="C31" s="3">
        <v>3.3069039401726172</v>
      </c>
      <c r="D31" s="3">
        <v>6.3717093885885703</v>
      </c>
      <c r="E31" s="27">
        <v>9.7648312496131382</v>
      </c>
      <c r="F31" s="3">
        <v>-3.4433428061677489</v>
      </c>
      <c r="G31" s="3">
        <v>3.9707214774958857</v>
      </c>
      <c r="H31" s="3">
        <v>0.56473429830079169</v>
      </c>
      <c r="I31" s="3">
        <v>-0.40130043344842647</v>
      </c>
      <c r="J31" s="27">
        <v>2.5439162714145738</v>
      </c>
      <c r="K31" s="3">
        <v>-2.8467719492420827</v>
      </c>
      <c r="L31" s="3">
        <v>-1.4014819110335992</v>
      </c>
      <c r="M31" s="27">
        <v>4.1246858068164585</v>
      </c>
      <c r="N31" s="27">
        <v>8.8559476755555124</v>
      </c>
      <c r="O31" s="27">
        <v>-5.6814523403118216</v>
      </c>
      <c r="P31" s="27">
        <v>0.27526898032958513</v>
      </c>
    </row>
    <row r="32" spans="1:16" x14ac:dyDescent="0.45">
      <c r="A32" s="4">
        <v>2010</v>
      </c>
      <c r="B32" s="3">
        <v>1.1114798258206093</v>
      </c>
      <c r="C32" s="3">
        <v>4.9027285795244069</v>
      </c>
      <c r="D32" s="3">
        <v>7.0131745803792001</v>
      </c>
      <c r="E32" s="27">
        <v>9.2332487015622178</v>
      </c>
      <c r="F32" s="3">
        <v>5.5525185218268547</v>
      </c>
      <c r="G32" s="3">
        <v>4.2968932760445426</v>
      </c>
      <c r="H32" s="3">
        <v>-0.6564969307424775</v>
      </c>
      <c r="I32" s="3">
        <v>5.4180303035051338</v>
      </c>
      <c r="J32" s="27">
        <v>7.0434944876443808</v>
      </c>
      <c r="K32" s="3">
        <v>12.508521549855217</v>
      </c>
      <c r="L32" s="3">
        <v>6.7939599194274649</v>
      </c>
      <c r="M32" s="27">
        <v>4.3734846669667178</v>
      </c>
      <c r="N32" s="27">
        <v>10.102832622713947</v>
      </c>
      <c r="O32" s="27">
        <v>4.0792230484327376</v>
      </c>
      <c r="P32" s="27">
        <v>6.274019888653882</v>
      </c>
    </row>
    <row r="33" spans="1:16" x14ac:dyDescent="0.45">
      <c r="A33" s="4">
        <v>2011</v>
      </c>
      <c r="B33" s="3">
        <v>2.3363151965061206</v>
      </c>
      <c r="C33" s="3">
        <v>4.844905700557149</v>
      </c>
      <c r="D33" s="3">
        <v>3.8180731303019115</v>
      </c>
      <c r="E33" s="27">
        <v>6.6487164244702512</v>
      </c>
      <c r="F33" s="3">
        <v>3.6111733971429203</v>
      </c>
      <c r="G33" s="3">
        <v>3.024199012708479</v>
      </c>
      <c r="H33" s="3">
        <v>0.60228723022834174</v>
      </c>
      <c r="I33" s="3">
        <v>2.0242199212835601</v>
      </c>
      <c r="J33" s="27">
        <v>7.6734935701702653</v>
      </c>
      <c r="K33" s="3">
        <v>4.0233816486589689</v>
      </c>
      <c r="L33" s="3">
        <v>0.19094723764811761</v>
      </c>
      <c r="M33" s="27">
        <v>5.1745208746710745</v>
      </c>
      <c r="N33" s="27">
        <v>8.9538160418316295</v>
      </c>
      <c r="O33" s="27">
        <v>0.20925180281963662</v>
      </c>
      <c r="P33" s="27">
        <v>2.8914119943402596</v>
      </c>
    </row>
    <row r="34" spans="1:16" x14ac:dyDescent="0.45">
      <c r="A34" s="4">
        <v>2012</v>
      </c>
      <c r="B34" s="3">
        <v>-0.35975494439166766</v>
      </c>
      <c r="C34" s="3">
        <v>4.7067029202320327</v>
      </c>
      <c r="D34" s="3">
        <v>4.060823569794465</v>
      </c>
      <c r="E34" s="27">
        <v>5.5873927036392104</v>
      </c>
      <c r="F34" s="3">
        <v>3.7804893344812314</v>
      </c>
      <c r="G34" s="3">
        <v>4.4238874387819891</v>
      </c>
      <c r="H34" s="3">
        <v>1.6626330107683458</v>
      </c>
      <c r="I34" s="3">
        <v>5.0493301494883411</v>
      </c>
      <c r="J34" s="27">
        <v>7.8186009287278608</v>
      </c>
      <c r="K34" s="3">
        <v>1.9044622366221233</v>
      </c>
      <c r="L34" s="3">
        <v>6.5540045017773849</v>
      </c>
      <c r="M34" s="27">
        <v>5.2049911200850971</v>
      </c>
      <c r="N34" s="27">
        <v>7.1345237774802683</v>
      </c>
      <c r="O34" s="27">
        <v>1.5367866588459549</v>
      </c>
      <c r="P34" s="27">
        <v>1.8655994959656255</v>
      </c>
    </row>
    <row r="35" spans="1:16" x14ac:dyDescent="0.45">
      <c r="A35" s="4">
        <v>2013</v>
      </c>
      <c r="B35" s="3">
        <v>-3.3308448347230382</v>
      </c>
      <c r="C35" s="3">
        <v>4.2847784567687341</v>
      </c>
      <c r="D35" s="3">
        <v>5.0146118644086357</v>
      </c>
      <c r="E35" s="27">
        <v>6.9823016313234518</v>
      </c>
      <c r="F35" s="3">
        <v>3.04489440326752</v>
      </c>
      <c r="G35" s="3">
        <v>3.3328561031973152</v>
      </c>
      <c r="H35" s="3">
        <v>2.8042565292182076</v>
      </c>
      <c r="I35" s="3">
        <v>4.9648013362661629</v>
      </c>
      <c r="J35" s="27">
        <v>3.4874171475605067</v>
      </c>
      <c r="K35" s="3">
        <v>3.1339791489926512</v>
      </c>
      <c r="L35" s="3">
        <v>2.0653087062169675</v>
      </c>
      <c r="M35" s="27">
        <v>4.6787219183048023</v>
      </c>
      <c r="N35" s="27">
        <v>7.0507341338182101</v>
      </c>
      <c r="O35" s="27">
        <v>2.1523710656464345</v>
      </c>
      <c r="P35" s="27">
        <v>2.6961509612895469</v>
      </c>
    </row>
    <row r="36" spans="1:16" x14ac:dyDescent="0.45">
      <c r="A36" s="4">
        <v>2014</v>
      </c>
      <c r="B36" s="3">
        <v>-3.6675189324305677</v>
      </c>
      <c r="C36" s="3">
        <v>3.7961407677959329</v>
      </c>
      <c r="D36" s="3">
        <v>6.0861802271276986</v>
      </c>
      <c r="E36" s="27">
        <v>7.3011811756791474</v>
      </c>
      <c r="F36" s="3">
        <v>4.3731359623398163</v>
      </c>
      <c r="G36" s="3">
        <v>5.7005332379510065</v>
      </c>
      <c r="H36" s="3">
        <v>3.2099943055094542</v>
      </c>
      <c r="I36" s="3">
        <v>4.6423360290274189</v>
      </c>
      <c r="J36" s="27">
        <v>5.8385576345655181</v>
      </c>
      <c r="K36" s="3">
        <v>2.5947231548674381</v>
      </c>
      <c r="L36" s="3">
        <v>0.43258232301369048</v>
      </c>
      <c r="M36" s="27">
        <v>4.7477792265742096</v>
      </c>
      <c r="N36" s="27">
        <v>6.7507603159427276</v>
      </c>
      <c r="O36" s="27">
        <v>0.42938112252039673</v>
      </c>
      <c r="P36" s="27">
        <v>2.5562195088349711</v>
      </c>
    </row>
    <row r="37" spans="1:16" x14ac:dyDescent="0.45">
      <c r="A37" s="4">
        <v>2015</v>
      </c>
      <c r="B37" s="3">
        <v>-1.522384231884061</v>
      </c>
      <c r="C37" s="3">
        <v>3.7177454690882712</v>
      </c>
      <c r="D37" s="3">
        <v>6.7210676306704187</v>
      </c>
      <c r="E37" s="27">
        <v>2.4517805205452703</v>
      </c>
      <c r="F37" s="3">
        <v>3.5275344364348769</v>
      </c>
      <c r="G37" s="3">
        <v>3.4178843049380845</v>
      </c>
      <c r="H37" s="3">
        <v>3.3820189516089272</v>
      </c>
      <c r="I37" s="3">
        <v>4.5872182520116951</v>
      </c>
      <c r="J37" s="27">
        <v>3.7310465839917697</v>
      </c>
      <c r="K37" s="3">
        <v>1.7623246863890216</v>
      </c>
      <c r="L37" s="3">
        <v>2.6448125154944364</v>
      </c>
      <c r="M37" s="27">
        <v>5.2910608083021486</v>
      </c>
      <c r="N37" s="27">
        <v>6.4207364772305624</v>
      </c>
      <c r="O37" s="27">
        <v>1.6684651171174494</v>
      </c>
      <c r="P37" s="27">
        <v>2.2684294006858181</v>
      </c>
    </row>
    <row r="38" spans="1:16" x14ac:dyDescent="0.45">
      <c r="A38" s="4">
        <v>2016</v>
      </c>
      <c r="B38" s="3">
        <v>-3.521143981982803</v>
      </c>
      <c r="C38" s="3">
        <v>3.9266980907364939</v>
      </c>
      <c r="D38" s="3">
        <v>6.980989701330202</v>
      </c>
      <c r="E38" s="27">
        <v>9.638069184674265</v>
      </c>
      <c r="F38" s="3">
        <v>2.9337622538982941</v>
      </c>
      <c r="G38" s="3">
        <v>-0.47118200532521826</v>
      </c>
      <c r="H38" s="3">
        <v>4.2637539566905787</v>
      </c>
      <c r="I38" s="3">
        <v>5.2655712736093392</v>
      </c>
      <c r="J38" s="27">
        <v>4.6182348480792825</v>
      </c>
      <c r="K38" s="3">
        <v>2.2267300402068599</v>
      </c>
      <c r="L38" s="3">
        <v>2.9771584992430036</v>
      </c>
      <c r="M38" s="27">
        <v>5.803210397626259</v>
      </c>
      <c r="N38" s="27">
        <v>6.2382154477522533</v>
      </c>
      <c r="O38" s="27">
        <v>0.80536282461616793</v>
      </c>
      <c r="P38" s="27">
        <v>2.5391447288434961</v>
      </c>
    </row>
    <row r="39" spans="1:16" x14ac:dyDescent="0.45">
      <c r="A39" s="4">
        <v>2017</v>
      </c>
      <c r="B39" s="3">
        <v>0.32020543877322893</v>
      </c>
      <c r="C39" s="3">
        <v>4.0176256075747006</v>
      </c>
      <c r="D39" s="3">
        <v>5.5683335135723269</v>
      </c>
      <c r="E39" s="27">
        <v>4.9491941965002013</v>
      </c>
      <c r="F39" s="3">
        <v>4.3256303347090466</v>
      </c>
      <c r="G39" s="3">
        <v>7.7312690750121789</v>
      </c>
      <c r="H39" s="3">
        <v>3.0547892200762305</v>
      </c>
      <c r="I39" s="3">
        <v>5.0643932531466476</v>
      </c>
      <c r="J39" s="27">
        <v>6.058144821534043</v>
      </c>
      <c r="K39" s="3">
        <v>4.5687508214418102</v>
      </c>
      <c r="L39" s="3">
        <v>3.7498437436775873</v>
      </c>
      <c r="M39" s="27">
        <v>5.2664551128306414</v>
      </c>
      <c r="N39" s="27">
        <v>6.3018631005226098</v>
      </c>
      <c r="O39" s="27">
        <v>1.7586118016144354</v>
      </c>
      <c r="P39" s="27">
        <v>2.8701969615114677</v>
      </c>
    </row>
    <row r="40" spans="1:16" x14ac:dyDescent="0.45">
      <c r="A40" s="4">
        <v>2018</v>
      </c>
      <c r="B40" s="3">
        <v>-0.86886005686672263</v>
      </c>
      <c r="C40" s="3">
        <v>4.1629842912560804</v>
      </c>
      <c r="D40" s="3">
        <v>5.3024086785740536</v>
      </c>
      <c r="E40" s="27">
        <v>5.641937103395648</v>
      </c>
      <c r="F40" s="3">
        <v>3.4727667050550508</v>
      </c>
      <c r="G40" s="3">
        <v>6.401863286618763</v>
      </c>
      <c r="H40" s="3">
        <v>4.5324452061315128</v>
      </c>
      <c r="I40" s="3">
        <v>4.5487009183624849</v>
      </c>
      <c r="J40" s="27">
        <v>1.5396331374060992</v>
      </c>
      <c r="K40" s="3">
        <v>3.1755450993327372</v>
      </c>
      <c r="L40" s="3">
        <v>3.8864396605449372</v>
      </c>
      <c r="M40" s="27">
        <v>6.0802377688242188</v>
      </c>
      <c r="N40" s="27">
        <v>6.2517005556988323</v>
      </c>
      <c r="O40" s="27">
        <v>0.77116847143233258</v>
      </c>
      <c r="P40" s="27">
        <v>2.4622462161331384</v>
      </c>
    </row>
    <row r="41" spans="1:16" x14ac:dyDescent="0.45">
      <c r="A41" s="4">
        <v>2019</v>
      </c>
      <c r="B41" s="3">
        <v>2.9742261522544027</v>
      </c>
      <c r="C41" s="3">
        <v>4.0391356565679502</v>
      </c>
      <c r="D41" s="3">
        <v>2.6797166656405693</v>
      </c>
      <c r="E41" s="27">
        <v>5.9973370500001835</v>
      </c>
      <c r="F41" s="3">
        <v>3.1248988847621746</v>
      </c>
      <c r="G41" s="3">
        <v>5.4519165407962191</v>
      </c>
      <c r="H41" s="3">
        <v>0.86267422158638851</v>
      </c>
      <c r="I41" s="3">
        <v>4.3765255523631481</v>
      </c>
      <c r="J41" s="27">
        <v>-0.82914671501600878</v>
      </c>
      <c r="K41" s="3">
        <v>-5.4554856925761896E-2</v>
      </c>
      <c r="L41" s="3">
        <v>1.8938536973044648</v>
      </c>
      <c r="M41" s="27">
        <v>6.6876543975628522</v>
      </c>
      <c r="N41" s="27">
        <v>5.5753168630384948</v>
      </c>
      <c r="O41" s="27">
        <v>-0.26217082858906338</v>
      </c>
      <c r="P41" s="27">
        <v>1.8889146004306951</v>
      </c>
    </row>
    <row r="42" spans="1:16" x14ac:dyDescent="0.45">
      <c r="A42" s="4">
        <v>2020</v>
      </c>
      <c r="B42" s="3">
        <v>0.29171891700163144</v>
      </c>
      <c r="C42" s="3">
        <v>-2.8845914469966658</v>
      </c>
      <c r="D42" s="3">
        <v>-7.4840464733054688</v>
      </c>
      <c r="E42" s="27">
        <v>2.434131087359475</v>
      </c>
      <c r="F42" s="3">
        <v>-6.6611373216887415</v>
      </c>
      <c r="G42" s="3">
        <v>-4.0865685892530621</v>
      </c>
      <c r="H42" s="3">
        <v>-2.9702946497842504</v>
      </c>
      <c r="I42" s="3">
        <v>-10.97819413933199</v>
      </c>
      <c r="J42" s="27">
        <v>-5.1292631214628841</v>
      </c>
      <c r="K42" s="3">
        <v>-3.8436564563570954</v>
      </c>
      <c r="L42" s="3">
        <v>-6.415842078227513</v>
      </c>
      <c r="M42" s="27">
        <v>2.2711092785735616</v>
      </c>
      <c r="N42" s="27">
        <v>1.9955580418692875</v>
      </c>
      <c r="O42" s="27">
        <v>-3.9965818485270148</v>
      </c>
      <c r="P42" s="27">
        <v>-0.84621223779923582</v>
      </c>
    </row>
    <row r="43" spans="1:16" x14ac:dyDescent="0.45">
      <c r="A43" s="4">
        <v>2021</v>
      </c>
      <c r="B43" s="3">
        <v>-2.3968214424821213</v>
      </c>
      <c r="C43" s="3">
        <v>2.9733751801534538</v>
      </c>
      <c r="D43" s="3">
        <v>7.8182489617229152</v>
      </c>
      <c r="E43" s="27">
        <v>-18.484959372189905</v>
      </c>
      <c r="F43" s="3">
        <v>1.9441181773949978</v>
      </c>
      <c r="G43" s="3">
        <v>1.864680626414895</v>
      </c>
      <c r="H43" s="3">
        <v>4.5518484759695212</v>
      </c>
      <c r="I43" s="3">
        <v>4.1351087439691128</v>
      </c>
      <c r="J43" s="27">
        <v>2.4049670532567262</v>
      </c>
      <c r="K43" s="3">
        <v>12.196720812447452</v>
      </c>
      <c r="L43" s="3">
        <v>1.3559570005955379</v>
      </c>
      <c r="M43" s="27">
        <v>5.7166490872249511</v>
      </c>
      <c r="N43" s="27">
        <v>8.3507297147041157</v>
      </c>
      <c r="O43" s="27">
        <v>2.6133763096141109</v>
      </c>
      <c r="P43" s="27">
        <v>4.3292074606188891</v>
      </c>
    </row>
    <row r="44" spans="1:16" x14ac:dyDescent="0.45">
      <c r="A44" s="4">
        <v>2022</v>
      </c>
      <c r="B44" s="3">
        <v>-5.0853618019658802</v>
      </c>
      <c r="C44" s="3">
        <v>8.8313418073035308</v>
      </c>
      <c r="D44" s="6">
        <v>7.6511494999999998</v>
      </c>
      <c r="E44" s="27">
        <v>2.2779203116183595</v>
      </c>
      <c r="F44" s="3">
        <v>-1.71148746054437</v>
      </c>
      <c r="G44" s="3">
        <v>7.8159298420828396</v>
      </c>
      <c r="H44" s="3">
        <v>4.50391693697369</v>
      </c>
      <c r="I44" s="3">
        <v>-1.0636034227272799</v>
      </c>
      <c r="J44" s="27">
        <v>-7.9278680693047505</v>
      </c>
      <c r="K44" s="3">
        <v>15.0174455024281</v>
      </c>
      <c r="L44" s="3">
        <v>9.1277560794185906</v>
      </c>
      <c r="M44" s="27">
        <v>5.9548448412891446</v>
      </c>
      <c r="N44" s="27">
        <v>3.0042967632348194</v>
      </c>
      <c r="O44" s="27">
        <v>1.4780389855920077</v>
      </c>
      <c r="P44" s="27">
        <v>2.7924820870107538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69" zoomScaleNormal="69" workbookViewId="0">
      <selection activeCell="H24" sqref="H24"/>
    </sheetView>
  </sheetViews>
  <sheetFormatPr defaultRowHeight="14.25" x14ac:dyDescent="0.45"/>
  <cols>
    <col min="2" max="2" width="10.73046875" customWidth="1"/>
    <col min="13" max="13" width="14.59765625" customWidth="1"/>
    <col min="16" max="16" width="13.7304687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15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27">
        <v>-0.39705358426182313</v>
      </c>
      <c r="C2" s="27">
        <v>0.24833636238720055</v>
      </c>
      <c r="D2" s="27">
        <v>4.2484826668740171E-2</v>
      </c>
      <c r="E2" s="27">
        <v>3.7601543755221893E-2</v>
      </c>
      <c r="F2" s="27">
        <v>3.813686501088017</v>
      </c>
      <c r="G2" s="27">
        <v>1.5416899294115854E-2</v>
      </c>
      <c r="H2" s="27">
        <v>0.26901072621053818</v>
      </c>
      <c r="I2" s="27">
        <v>-0.28766763995366823</v>
      </c>
      <c r="J2" s="27">
        <v>1.0686844209992892</v>
      </c>
      <c r="K2" s="27">
        <v>10.387728380522669</v>
      </c>
      <c r="L2" s="27">
        <v>0.58682784604435001</v>
      </c>
      <c r="M2" s="27">
        <v>4.6917945006891594E-2</v>
      </c>
      <c r="N2" s="27">
        <v>2.9819636466371337E-2</v>
      </c>
      <c r="O2" s="27">
        <v>2.51495900496886E-2</v>
      </c>
      <c r="P2" s="27">
        <v>7.2019838842444686E-2</v>
      </c>
    </row>
    <row r="3" spans="1:16" x14ac:dyDescent="0.45">
      <c r="A3" s="9">
        <v>1981</v>
      </c>
      <c r="B3" s="27">
        <v>-0.25445286137992124</v>
      </c>
      <c r="C3" s="27">
        <v>0.15552238935978305</v>
      </c>
      <c r="D3" s="27">
        <v>4.7505993914012903E-2</v>
      </c>
      <c r="E3" s="27"/>
      <c r="F3" s="27">
        <v>5.0578862409525529</v>
      </c>
      <c r="G3" s="27">
        <v>-1.0107298568918583E-2</v>
      </c>
      <c r="H3" s="27">
        <v>0.38463493730567916</v>
      </c>
      <c r="I3" s="27">
        <v>0.4246977665165651</v>
      </c>
      <c r="J3" s="27">
        <v>1.1156316364788541</v>
      </c>
      <c r="K3" s="27">
        <v>11.710341706063854</v>
      </c>
      <c r="L3" s="27">
        <v>0.83382619313302586</v>
      </c>
      <c r="M3" s="27">
        <v>2.6469535783365573E-2</v>
      </c>
      <c r="N3" s="27">
        <v>0.13529631614617241</v>
      </c>
      <c r="O3" s="27">
        <v>1.5504654974260658E-2</v>
      </c>
      <c r="P3" s="27">
        <v>0.21265991205923918</v>
      </c>
    </row>
    <row r="4" spans="1:16" x14ac:dyDescent="0.45">
      <c r="A4" s="9">
        <v>1982</v>
      </c>
      <c r="B4" s="27">
        <v>0.14563098180729847</v>
      </c>
      <c r="C4" s="27">
        <v>0.24956063655575977</v>
      </c>
      <c r="D4" s="27">
        <v>3.5911502562711202E-2</v>
      </c>
      <c r="E4" s="27"/>
      <c r="F4" s="27">
        <v>5.2125433313631202</v>
      </c>
      <c r="G4" s="27">
        <v>-1.252388053421016E-3</v>
      </c>
      <c r="H4" s="27">
        <v>0.20774962800195895</v>
      </c>
      <c r="I4" s="27">
        <v>3.7909291865061527E-2</v>
      </c>
      <c r="J4" s="27">
        <v>1.3329993952062011</v>
      </c>
      <c r="K4" s="27">
        <v>9.959122802872864</v>
      </c>
      <c r="L4" s="27">
        <v>0.52164468384653795</v>
      </c>
      <c r="M4" s="27">
        <v>3.7570040592701935E-2</v>
      </c>
      <c r="N4" s="27">
        <v>0.20966435676491357</v>
      </c>
      <c r="O4" s="27">
        <v>3.8694841379245913E-2</v>
      </c>
      <c r="P4" s="27">
        <v>0.15429013416750165</v>
      </c>
    </row>
    <row r="5" spans="1:16" x14ac:dyDescent="0.45">
      <c r="A5" s="9">
        <v>1983</v>
      </c>
      <c r="B5" s="27">
        <v>9.4157252014180362E-2</v>
      </c>
      <c r="C5" s="27">
        <v>0.36026128782055322</v>
      </c>
      <c r="D5" s="27">
        <v>2.5840484844986238E-3</v>
      </c>
      <c r="E5" s="27">
        <v>-2.9428048312474222E-2</v>
      </c>
      <c r="F5" s="27">
        <v>4.1536539662710776</v>
      </c>
      <c r="G5" s="27">
        <v>-2.4518068718750119E-2</v>
      </c>
      <c r="H5" s="27">
        <v>0.10266673581745833</v>
      </c>
      <c r="I5" s="27">
        <v>0.27807806508475658</v>
      </c>
      <c r="J5" s="27">
        <v>0.73102808217110327</v>
      </c>
      <c r="K5" s="27">
        <v>6.3759492535432765</v>
      </c>
      <c r="L5" s="27">
        <v>0.87308316722853729</v>
      </c>
      <c r="M5" s="27">
        <v>2.2941532029319041E-3</v>
      </c>
      <c r="N5" s="27">
        <v>0.27569854265510685</v>
      </c>
      <c r="O5" s="27">
        <v>3.345870248685863E-2</v>
      </c>
      <c r="P5" s="27">
        <v>0.21000369417788753</v>
      </c>
    </row>
    <row r="6" spans="1:16" x14ac:dyDescent="0.45">
      <c r="A6" s="9">
        <v>1984</v>
      </c>
      <c r="B6" s="27">
        <v>2.1149738692445932E-2</v>
      </c>
      <c r="C6" s="27">
        <v>0.26162677645666865</v>
      </c>
      <c r="D6" s="27">
        <v>9.0687283140857122E-3</v>
      </c>
      <c r="E6" s="27">
        <v>5.7577355478507432E-2</v>
      </c>
      <c r="F6" s="27">
        <v>2.349465744814581</v>
      </c>
      <c r="G6" s="27">
        <v>3.6804481673623594E-2</v>
      </c>
      <c r="H6" s="27">
        <v>0.17819234949670021</v>
      </c>
      <c r="I6" s="27">
        <v>2.5188786511609846E-2</v>
      </c>
      <c r="J6" s="27">
        <v>0.53962979747040452</v>
      </c>
      <c r="K6" s="27">
        <v>6.5919667314305581</v>
      </c>
      <c r="L6" s="27">
        <v>0.95943019465244905</v>
      </c>
      <c r="M6" s="27">
        <v>-2.9241270381417947E-3</v>
      </c>
      <c r="N6" s="27">
        <v>0.48394571458872365</v>
      </c>
      <c r="O6" s="27">
        <v>-7.5850571603448304E-4</v>
      </c>
      <c r="P6" s="27">
        <v>0.22900159941367559</v>
      </c>
    </row>
    <row r="7" spans="1:16" x14ac:dyDescent="0.45">
      <c r="A7" s="9">
        <v>1985</v>
      </c>
      <c r="B7" s="27">
        <v>0.10415683447185581</v>
      </c>
      <c r="C7" s="27">
        <v>0.36346800280392233</v>
      </c>
      <c r="D7" s="27">
        <v>4.5627838659534022E-2</v>
      </c>
      <c r="E7" s="27"/>
      <c r="F7" s="27">
        <v>2.2266683877630045</v>
      </c>
      <c r="G7" s="27">
        <v>2.4809975099815397E-2</v>
      </c>
      <c r="H7" s="27">
        <v>0.42186413927151334</v>
      </c>
      <c r="I7" s="27">
        <v>3.4323482890275647E-2</v>
      </c>
      <c r="J7" s="27">
        <v>0.43760560255979308</v>
      </c>
      <c r="K7" s="27">
        <v>5.4641767733625271</v>
      </c>
      <c r="L7" s="27">
        <v>0.41953129519816051</v>
      </c>
      <c r="M7" s="27">
        <v>-2.9894395922926462E-2</v>
      </c>
      <c r="N7" s="27">
        <v>0.53604658312951536</v>
      </c>
      <c r="O7" s="27">
        <v>4.3513931824364388E-2</v>
      </c>
      <c r="P7" s="27">
        <v>0.3507536120053365</v>
      </c>
    </row>
    <row r="8" spans="1:16" x14ac:dyDescent="0.45">
      <c r="A8" s="9">
        <v>1986</v>
      </c>
      <c r="B8" s="27">
        <v>-0.25651083835546645</v>
      </c>
      <c r="C8" s="27">
        <v>0.3226852513058055</v>
      </c>
      <c r="D8" s="27">
        <v>4.728378415536124E-2</v>
      </c>
      <c r="E8" s="27">
        <v>8.8044956516075482E-3</v>
      </c>
      <c r="F8" s="27">
        <v>1.7627175461630882</v>
      </c>
      <c r="G8" s="27">
        <v>4.1041365560648677E-2</v>
      </c>
      <c r="H8" s="27">
        <v>0.33145270892202022</v>
      </c>
      <c r="I8" s="27">
        <v>0.37367001346861545</v>
      </c>
      <c r="J8" s="27">
        <v>0.46404594452990738</v>
      </c>
      <c r="K8" s="27">
        <v>9.2016299562544699</v>
      </c>
      <c r="L8" s="27">
        <v>0.60910394534421941</v>
      </c>
      <c r="M8" s="27">
        <v>1.1189931175101229E-2</v>
      </c>
      <c r="N8" s="27">
        <v>0.62342460579828107</v>
      </c>
      <c r="O8" s="27">
        <v>1.1645658690708291E-2</v>
      </c>
      <c r="P8" s="27">
        <v>0.58414813013056177</v>
      </c>
    </row>
    <row r="9" spans="1:16" x14ac:dyDescent="0.45">
      <c r="A9" s="9">
        <v>1987</v>
      </c>
      <c r="B9" s="27">
        <v>-2.5413096818309761E-3</v>
      </c>
      <c r="C9" s="27">
        <v>0.50704851715272525</v>
      </c>
      <c r="D9" s="27">
        <v>7.6091199054313857E-2</v>
      </c>
      <c r="E9" s="27">
        <v>-0.10635331177253429</v>
      </c>
      <c r="F9" s="27">
        <v>1.313436517235</v>
      </c>
      <c r="G9" s="27">
        <v>4.7003039021091701E-2</v>
      </c>
      <c r="H9" s="27">
        <v>0.38792117305000168</v>
      </c>
      <c r="I9" s="27">
        <v>0.81235222754163716</v>
      </c>
      <c r="J9" s="27">
        <v>0.89049257278485583</v>
      </c>
      <c r="K9" s="27">
        <v>13.557892603622335</v>
      </c>
      <c r="L9" s="27">
        <v>0.69640722997895732</v>
      </c>
      <c r="M9" s="27">
        <v>1.3190725603420547E-2</v>
      </c>
      <c r="N9" s="27">
        <v>0.84770296473330853</v>
      </c>
      <c r="O9" s="27">
        <v>4.6486823625671664E-2</v>
      </c>
      <c r="P9" s="27">
        <v>0.56681977981524734</v>
      </c>
    </row>
    <row r="10" spans="1:16" x14ac:dyDescent="0.45">
      <c r="A10" s="9">
        <v>1988</v>
      </c>
      <c r="B10" s="27">
        <v>1.7096023860530399E-2</v>
      </c>
      <c r="C10" s="27">
        <v>0.68327260718230487</v>
      </c>
      <c r="D10" s="27">
        <v>3.0766411258784539E-2</v>
      </c>
      <c r="E10" s="27"/>
      <c r="F10" s="27">
        <v>2.0396232543033461</v>
      </c>
      <c r="G10" s="27">
        <v>1.9500949210724781E-2</v>
      </c>
      <c r="H10" s="27">
        <v>0.48473683891613728</v>
      </c>
      <c r="I10" s="27">
        <v>2.1690702697374298</v>
      </c>
      <c r="J10" s="27">
        <v>0.65520341047703057</v>
      </c>
      <c r="K10" s="27">
        <v>14.405139594645838</v>
      </c>
      <c r="L10" s="27">
        <v>1.7924749854671158</v>
      </c>
      <c r="M10" s="27">
        <v>6.9161447035182913E-3</v>
      </c>
      <c r="N10" s="27">
        <v>1.0225589462972913</v>
      </c>
      <c r="O10" s="27">
        <v>-1.5750334881741022E-2</v>
      </c>
      <c r="P10" s="27">
        <v>0.64787547561658065</v>
      </c>
    </row>
    <row r="11" spans="1:16" x14ac:dyDescent="0.45">
      <c r="A11" s="9">
        <v>1989</v>
      </c>
      <c r="B11" s="27">
        <v>0.33494870576533353</v>
      </c>
      <c r="C11" s="27">
        <v>0.72206425585905876</v>
      </c>
      <c r="D11" s="27">
        <v>8.5156818887430333E-2</v>
      </c>
      <c r="E11" s="27">
        <v>0.46611665606128855</v>
      </c>
      <c r="F11" s="27">
        <v>4.2933300390562001</v>
      </c>
      <c r="G11" s="27">
        <v>1.1914130325196892E-2</v>
      </c>
      <c r="H11" s="27">
        <v>0.5242572094496869</v>
      </c>
      <c r="I11" s="27">
        <v>1.1604951861201602</v>
      </c>
      <c r="J11" s="27">
        <v>0.2825326572480954</v>
      </c>
      <c r="K11" s="27">
        <v>9.4749955301253124</v>
      </c>
      <c r="L11" s="27">
        <v>2.4573439245026649</v>
      </c>
      <c r="M11" s="27">
        <v>8.613394857545641E-4</v>
      </c>
      <c r="N11" s="27">
        <v>0.97565028966921963</v>
      </c>
      <c r="O11" s="27">
        <v>-3.4688269549414612E-2</v>
      </c>
      <c r="P11" s="27">
        <v>0.56275674691107092</v>
      </c>
    </row>
    <row r="12" spans="1:16" x14ac:dyDescent="0.45">
      <c r="A12" s="9">
        <v>1990</v>
      </c>
      <c r="B12" s="27">
        <v>0.19883612808859596</v>
      </c>
      <c r="C12" s="27">
        <v>1.0297649424683994</v>
      </c>
      <c r="D12" s="27">
        <v>7.3740020536502596E-2</v>
      </c>
      <c r="E12" s="27">
        <v>7.9133105257658753</v>
      </c>
      <c r="F12" s="27">
        <v>5.2980744199326582</v>
      </c>
      <c r="G12" s="27">
        <v>0.16374641738222345</v>
      </c>
      <c r="H12" s="27">
        <v>0.6129976619139379</v>
      </c>
      <c r="I12" s="27">
        <v>1.0493327634751797</v>
      </c>
      <c r="J12" s="27">
        <v>0.53974283870776241</v>
      </c>
      <c r="K12" s="27">
        <v>15.423547237985572</v>
      </c>
      <c r="L12" s="27">
        <v>2.8632041554308789</v>
      </c>
      <c r="M12" s="27">
        <v>1.0249845601155824E-2</v>
      </c>
      <c r="N12" s="27">
        <v>0.96630831099278425</v>
      </c>
      <c r="O12" s="27">
        <v>5.7649030611090044E-2</v>
      </c>
      <c r="P12" s="27">
        <v>0.36899076468341541</v>
      </c>
    </row>
    <row r="13" spans="1:16" x14ac:dyDescent="0.45">
      <c r="A13" s="9">
        <v>1991</v>
      </c>
      <c r="B13" s="27">
        <v>0.13507036747458953</v>
      </c>
      <c r="C13" s="27">
        <v>1.2707722797342011</v>
      </c>
      <c r="D13" s="27">
        <v>2.7225540182546325E-2</v>
      </c>
      <c r="E13" s="27">
        <v>11.138802101176811</v>
      </c>
      <c r="F13" s="27">
        <v>8.1363296360055806</v>
      </c>
      <c r="G13" s="27">
        <v>5.661133593428163E-2</v>
      </c>
      <c r="H13" s="27">
        <v>0.56638373727873359</v>
      </c>
      <c r="I13" s="27">
        <v>1.0505146067405917</v>
      </c>
      <c r="J13" s="27">
        <v>0.53719139972034069</v>
      </c>
      <c r="K13" s="27">
        <v>10.748860042267403</v>
      </c>
      <c r="L13" s="27">
        <v>2.0501774792600282</v>
      </c>
      <c r="M13" s="27">
        <v>4.4914642441368753E-3</v>
      </c>
      <c r="N13" s="27">
        <v>1.1388377318026244</v>
      </c>
      <c r="O13" s="27">
        <v>3.5829185058072172E-2</v>
      </c>
      <c r="P13" s="27">
        <v>0.4401047834243576</v>
      </c>
    </row>
    <row r="14" spans="1:16" x14ac:dyDescent="0.45">
      <c r="A14" s="4">
        <v>1992</v>
      </c>
      <c r="B14" s="3">
        <v>0.16731865981902699</v>
      </c>
      <c r="C14" s="3">
        <v>1.387988833501036</v>
      </c>
      <c r="D14" s="3">
        <v>9.5941949924227388E-2</v>
      </c>
      <c r="E14" s="3">
        <v>7.741565946252817</v>
      </c>
      <c r="F14" s="3">
        <v>8.7604744021455545</v>
      </c>
      <c r="G14" s="3">
        <f>G15+G16/2</f>
        <v>1.7335314042832302</v>
      </c>
      <c r="H14" s="3">
        <v>0.68831361488131582</v>
      </c>
      <c r="I14" s="3">
        <v>0.37734394495229412</v>
      </c>
      <c r="J14" s="3">
        <v>1.2637915703999616</v>
      </c>
      <c r="K14" s="3">
        <v>4.2284403475262682</v>
      </c>
      <c r="L14" s="3">
        <v>1.8958903624054768</v>
      </c>
      <c r="M14" s="27">
        <v>1.1737576403840461E-2</v>
      </c>
      <c r="N14" s="27">
        <v>2.613162192843709</v>
      </c>
      <c r="O14" s="27">
        <v>7.0497289100471885E-2</v>
      </c>
      <c r="P14" s="27">
        <v>0.28172399877783733</v>
      </c>
    </row>
    <row r="15" spans="1:16" x14ac:dyDescent="0.45">
      <c r="A15" s="4">
        <v>1993</v>
      </c>
      <c r="B15" s="3">
        <v>0.19484966335041665</v>
      </c>
      <c r="C15" s="3">
        <v>1.2683006455901253</v>
      </c>
      <c r="D15" s="3">
        <v>0.1970564295248394</v>
      </c>
      <c r="E15" s="3">
        <v>3.7253952568517228</v>
      </c>
      <c r="F15" s="3">
        <v>7.4828391233144016</v>
      </c>
      <c r="G15" s="3">
        <f>I19</f>
        <v>1.2985313265249301</v>
      </c>
      <c r="H15" s="3">
        <v>0.67276001190090096</v>
      </c>
      <c r="I15" s="3">
        <v>1.9955984027513969</v>
      </c>
      <c r="J15" s="3">
        <v>1.8810822763682036</v>
      </c>
      <c r="K15" s="3">
        <v>7.7327004557658032</v>
      </c>
      <c r="L15" s="3">
        <v>1.3996829130677806</v>
      </c>
      <c r="M15" s="27">
        <v>4.2361654979555928E-2</v>
      </c>
      <c r="N15" s="27">
        <v>6.1868820761421439</v>
      </c>
      <c r="O15" s="27">
        <v>4.7244861973548668E-3</v>
      </c>
      <c r="P15" s="27">
        <v>0.21196125563286905</v>
      </c>
    </row>
    <row r="16" spans="1:16" x14ac:dyDescent="0.45">
      <c r="A16" s="4">
        <v>1994</v>
      </c>
      <c r="B16" s="3">
        <v>0.14410773648762248</v>
      </c>
      <c r="C16" s="3">
        <v>1.1922519299763983</v>
      </c>
      <c r="D16" s="3">
        <v>0.29738590890182681</v>
      </c>
      <c r="E16" s="3">
        <v>3.2995074691474993</v>
      </c>
      <c r="F16" s="3">
        <v>5.8296142579839474</v>
      </c>
      <c r="G16" s="3">
        <f>G17+G18/2</f>
        <v>0.87000015551660037</v>
      </c>
      <c r="H16" s="3">
        <v>0.80511893213877184</v>
      </c>
      <c r="I16" s="3">
        <v>2.1747053035311965</v>
      </c>
      <c r="J16" s="3">
        <v>1.4201959473550534</v>
      </c>
      <c r="K16" s="3">
        <v>11.603086124699484</v>
      </c>
      <c r="L16" s="3">
        <v>0.93155550572468426</v>
      </c>
      <c r="M16" s="27">
        <v>3.3012230974896049E-2</v>
      </c>
      <c r="N16" s="27">
        <v>5.9871859334514177</v>
      </c>
      <c r="O16" s="27">
        <v>1.7771964419470772E-2</v>
      </c>
      <c r="P16" s="27">
        <v>0.24515904711331798</v>
      </c>
    </row>
    <row r="17" spans="1:16" x14ac:dyDescent="0.45">
      <c r="A17" s="4">
        <v>1995</v>
      </c>
      <c r="B17" s="3">
        <v>12.309839842136178</v>
      </c>
      <c r="C17" s="3">
        <v>2.1500798401193717</v>
      </c>
      <c r="D17" s="3">
        <v>0.59498633252122324</v>
      </c>
      <c r="E17" s="3">
        <v>5.6811754606424438</v>
      </c>
      <c r="F17" s="3">
        <v>4.7102454015883071</v>
      </c>
      <c r="G17" s="3">
        <f>G18+G19/2</f>
        <v>0.65812544051116795</v>
      </c>
      <c r="H17" s="3">
        <v>1.1917519400405643</v>
      </c>
      <c r="I17" s="3">
        <v>1.7461299570339655</v>
      </c>
      <c r="J17" s="3">
        <v>0.4297535480309897</v>
      </c>
      <c r="K17" s="3">
        <v>13.600394654488532</v>
      </c>
      <c r="L17" s="3">
        <v>1.2216148628282182</v>
      </c>
      <c r="M17" s="27">
        <v>4.9983781882192799E-3</v>
      </c>
      <c r="N17" s="27">
        <v>4.8808630051497151</v>
      </c>
      <c r="O17" s="27">
        <v>7.4767986951807192E-4</v>
      </c>
      <c r="P17" s="27">
        <v>0.43896448078303146</v>
      </c>
    </row>
    <row r="18" spans="1:16" x14ac:dyDescent="0.45">
      <c r="A18" s="4">
        <v>1996</v>
      </c>
      <c r="B18" s="3">
        <v>12.77696781736676</v>
      </c>
      <c r="C18" s="3">
        <v>2.7241978864670804</v>
      </c>
      <c r="D18" s="3">
        <v>0.61747936030039696</v>
      </c>
      <c r="E18" s="3">
        <v>5.3898836952377769</v>
      </c>
      <c r="F18" s="3">
        <v>5.0353429310729183</v>
      </c>
      <c r="G18" s="3">
        <v>0.42374943001086485</v>
      </c>
      <c r="H18" s="3">
        <v>1.4560544946275571</v>
      </c>
      <c r="I18" s="3">
        <v>1.6027794002924884</v>
      </c>
      <c r="J18" s="3">
        <v>0.8625457355909838</v>
      </c>
      <c r="K18" s="3">
        <v>11.872464596412364</v>
      </c>
      <c r="L18" s="3">
        <v>1.2761681821072428</v>
      </c>
      <c r="M18" s="27">
        <v>2.9134955191292149E-2</v>
      </c>
      <c r="N18" s="27">
        <v>4.6518126631559866</v>
      </c>
      <c r="O18" s="27">
        <v>-7.75960653420953E-4</v>
      </c>
      <c r="P18" s="27">
        <v>0.45603717340642552</v>
      </c>
    </row>
    <row r="19" spans="1:16" x14ac:dyDescent="0.45">
      <c r="A19" s="4">
        <v>1997</v>
      </c>
      <c r="B19" s="3">
        <v>13.501978041769224</v>
      </c>
      <c r="C19" s="3">
        <v>2.1677968519623678</v>
      </c>
      <c r="D19" s="3">
        <v>0.86020895192126545</v>
      </c>
      <c r="E19" s="3">
        <v>6.8734117379311481</v>
      </c>
      <c r="F19" s="3">
        <v>5.1362411580532754</v>
      </c>
      <c r="G19" s="3">
        <v>0.4687520210006062</v>
      </c>
      <c r="H19" s="3">
        <v>1.1472285802291162</v>
      </c>
      <c r="I19" s="3">
        <v>1.2985313265249301</v>
      </c>
      <c r="J19" s="3">
        <v>2.8495799482212933</v>
      </c>
      <c r="K19" s="3">
        <v>15.682369148229148</v>
      </c>
      <c r="L19" s="3">
        <v>2.5933834644815241</v>
      </c>
      <c r="M19" s="27">
        <v>0.28889656753021487</v>
      </c>
      <c r="N19" s="27">
        <v>4.7253436527212829</v>
      </c>
      <c r="O19" s="27">
        <v>5.5358101737633725E-2</v>
      </c>
      <c r="P19" s="27">
        <v>0.57938985055031167</v>
      </c>
    </row>
    <row r="20" spans="1:16" x14ac:dyDescent="0.45">
      <c r="A20" s="4">
        <v>1998</v>
      </c>
      <c r="B20" s="3">
        <v>14.15032677605706</v>
      </c>
      <c r="C20" s="3">
        <v>-0.25229044766040615</v>
      </c>
      <c r="D20" s="3">
        <v>0.62528620170671478</v>
      </c>
      <c r="E20" s="3">
        <v>6.8165212543006612</v>
      </c>
      <c r="F20" s="3">
        <v>2.9977508520145681</v>
      </c>
      <c r="G20" s="3">
        <v>0.24761178703870268</v>
      </c>
      <c r="H20" s="3">
        <v>0.81361004550248406</v>
      </c>
      <c r="I20" s="3">
        <v>3.0701111773194012</v>
      </c>
      <c r="J20" s="3">
        <v>1.224592311837853</v>
      </c>
      <c r="K20" s="3">
        <v>6.950623419148581</v>
      </c>
      <c r="L20" s="3">
        <v>6.4348067891990945</v>
      </c>
      <c r="M20" s="27">
        <v>0.38023616689795614</v>
      </c>
      <c r="N20" s="27">
        <v>4.435501202750884</v>
      </c>
      <c r="O20" s="27">
        <v>6.1293304553673787E-2</v>
      </c>
      <c r="P20" s="27">
        <v>1.5624097913815931</v>
      </c>
    </row>
    <row r="21" spans="1:16" x14ac:dyDescent="0.45">
      <c r="A21" s="4">
        <v>1999</v>
      </c>
      <c r="B21" s="3">
        <v>16.257598892326492</v>
      </c>
      <c r="C21" s="3">
        <v>-1.3325735411079584</v>
      </c>
      <c r="D21" s="3">
        <v>0.47264484587716427</v>
      </c>
      <c r="E21" s="3">
        <v>4.4847313244833442</v>
      </c>
      <c r="F21" s="3">
        <v>4.9214666648934093</v>
      </c>
      <c r="G21" s="3">
        <v>8.6439765682715788E-2</v>
      </c>
      <c r="H21" s="3">
        <v>0.84479500965214771</v>
      </c>
      <c r="I21" s="3">
        <v>2.1356800124011386</v>
      </c>
      <c r="J21" s="3">
        <v>1.1267659498218316</v>
      </c>
      <c r="K21" s="3">
        <v>21.849199158988693</v>
      </c>
      <c r="L21" s="3">
        <v>4.8178065992335508</v>
      </c>
      <c r="M21" s="27">
        <v>0.35030429099308497</v>
      </c>
      <c r="N21" s="27">
        <v>3.748958593122949</v>
      </c>
      <c r="O21" s="27">
        <v>0.31882155636369042</v>
      </c>
      <c r="P21" s="27">
        <v>2.1559853388181307</v>
      </c>
    </row>
    <row r="22" spans="1:16" x14ac:dyDescent="0.45">
      <c r="A22" s="4">
        <v>2000</v>
      </c>
      <c r="B22" s="3">
        <v>9.1581656625393553</v>
      </c>
      <c r="C22" s="3">
        <v>-2.7574399335090289</v>
      </c>
      <c r="D22" s="3">
        <v>0.76521264899579222</v>
      </c>
      <c r="E22" s="3">
        <v>3.7199270035725553</v>
      </c>
      <c r="F22" s="3">
        <v>4.0384286239376443</v>
      </c>
      <c r="G22" s="3">
        <v>-8.8242529452383298E-3</v>
      </c>
      <c r="H22" s="3">
        <v>0.3755284980674663</v>
      </c>
      <c r="I22" s="3">
        <v>1.7772245287306248</v>
      </c>
      <c r="J22" s="3">
        <v>1.0589882900176844</v>
      </c>
      <c r="K22" s="3">
        <v>16.148893573962599</v>
      </c>
      <c r="L22" s="3">
        <v>2.6631287094022129</v>
      </c>
      <c r="M22" s="27">
        <v>0.52536208923608885</v>
      </c>
      <c r="N22" s="27">
        <v>3.4751259725305785</v>
      </c>
      <c r="O22" s="27">
        <v>0.21512471214151763</v>
      </c>
      <c r="P22" s="27">
        <v>1.997542030316386</v>
      </c>
    </row>
    <row r="23" spans="1:16" x14ac:dyDescent="0.45">
      <c r="A23" s="4">
        <v>2001</v>
      </c>
      <c r="B23" s="3">
        <v>1.0836354981273792</v>
      </c>
      <c r="C23" s="3">
        <v>-1.8556861930052306</v>
      </c>
      <c r="D23" s="3">
        <v>1.0563783050965738</v>
      </c>
      <c r="E23" s="3">
        <v>3.3487861973272532</v>
      </c>
      <c r="F23" s="3">
        <v>0.59702931825208017</v>
      </c>
      <c r="G23" s="3">
        <v>0.34709187536334379</v>
      </c>
      <c r="H23" s="3">
        <v>0.4755649926894866</v>
      </c>
      <c r="I23" s="3">
        <v>0.96298544393499008</v>
      </c>
      <c r="J23" s="3">
        <v>1.0907472086787107</v>
      </c>
      <c r="K23" s="3">
        <v>18.93985540035899</v>
      </c>
      <c r="L23" s="3">
        <v>4.2122350953084178</v>
      </c>
      <c r="M23" s="27">
        <v>0.14544390456992448</v>
      </c>
      <c r="N23" s="27">
        <v>3.5129886799845584</v>
      </c>
      <c r="O23" s="27">
        <v>0.1126025184973011</v>
      </c>
      <c r="P23" s="27">
        <v>1.1909434803449346</v>
      </c>
    </row>
    <row r="24" spans="1:16" x14ac:dyDescent="0.45">
      <c r="A24" s="4">
        <v>2002</v>
      </c>
      <c r="B24" s="3">
        <v>3.9304727667823833</v>
      </c>
      <c r="C24" s="3">
        <v>7.4151638318115942E-2</v>
      </c>
      <c r="D24" s="3">
        <v>1.0115718054396434</v>
      </c>
      <c r="E24" s="3">
        <v>2.4631037295105749</v>
      </c>
      <c r="F24" s="3">
        <v>3.1661243225047118</v>
      </c>
      <c r="G24" s="3">
        <v>-9.8374868651089936E-2</v>
      </c>
      <c r="H24" s="3">
        <v>1.0337277405427727</v>
      </c>
      <c r="I24" s="3">
        <v>2.0982750316120731</v>
      </c>
      <c r="J24" s="3">
        <v>1.1882779089503976</v>
      </c>
      <c r="K24" s="3">
        <v>6.6536671211076062</v>
      </c>
      <c r="L24" s="3">
        <v>2.4881530382042714</v>
      </c>
      <c r="M24" s="27">
        <v>9.5579367646467128E-2</v>
      </c>
      <c r="N24" s="27">
        <v>3.6090813529327868</v>
      </c>
      <c r="O24" s="27">
        <v>0.27630411241145986</v>
      </c>
      <c r="P24" s="27">
        <v>0.87287910793021839</v>
      </c>
    </row>
    <row r="25" spans="1:16" x14ac:dyDescent="0.45">
      <c r="A25" s="4">
        <v>2003</v>
      </c>
      <c r="B25" s="3">
        <v>1.8882634910026941</v>
      </c>
      <c r="C25" s="3">
        <v>-0.25425632038100493</v>
      </c>
      <c r="D25" s="3">
        <v>0.60588925471674804</v>
      </c>
      <c r="E25" s="3">
        <v>3.2094626136755879</v>
      </c>
      <c r="F25" s="3">
        <v>2.9209420945676468</v>
      </c>
      <c r="G25" s="3">
        <v>0.23344362073964262</v>
      </c>
      <c r="H25" s="3">
        <v>0.58194947729194724</v>
      </c>
      <c r="I25" s="3">
        <v>0.56526324690829188</v>
      </c>
      <c r="J25" s="3">
        <v>1.2113274087665737</v>
      </c>
      <c r="K25" s="3">
        <v>17.462418710788182</v>
      </c>
      <c r="L25" s="3">
        <v>3.4359398205107792</v>
      </c>
      <c r="M25" s="27">
        <v>0.44596078329809158</v>
      </c>
      <c r="N25" s="27">
        <v>3.4874187588467858</v>
      </c>
      <c r="O25" s="27">
        <v>0.19407928444509298</v>
      </c>
      <c r="P25" s="27">
        <v>0.99755615532055919</v>
      </c>
    </row>
    <row r="26" spans="1:16" x14ac:dyDescent="0.45">
      <c r="A26" s="4">
        <v>2004</v>
      </c>
      <c r="B26" s="3">
        <v>1.4380458953369251</v>
      </c>
      <c r="C26" s="3">
        <v>0.73824397988756252</v>
      </c>
      <c r="D26" s="3">
        <v>0.76560140457358228</v>
      </c>
      <c r="E26" s="3">
        <v>2.250745946716008</v>
      </c>
      <c r="F26" s="3">
        <v>3.5078726204941288</v>
      </c>
      <c r="G26" s="3">
        <v>-5.73755737053385E-3</v>
      </c>
      <c r="H26" s="3">
        <v>1.0374937638273778</v>
      </c>
      <c r="I26" s="3">
        <v>0.6231447742569014</v>
      </c>
      <c r="J26" s="3">
        <v>1.126677351362442</v>
      </c>
      <c r="K26" s="3">
        <v>21.202727931986818</v>
      </c>
      <c r="L26" s="3">
        <v>3.3894749457392668</v>
      </c>
      <c r="M26" s="27">
        <v>0.68947233558734067</v>
      </c>
      <c r="N26" s="27">
        <v>3.4836414644810478</v>
      </c>
      <c r="O26" s="27">
        <v>0.15384773560489395</v>
      </c>
      <c r="P26" s="27">
        <v>1.6760992048779926</v>
      </c>
    </row>
    <row r="27" spans="1:16" x14ac:dyDescent="0.45">
      <c r="A27" s="4">
        <v>2005</v>
      </c>
      <c r="B27" s="3">
        <v>1.8367522220663641</v>
      </c>
      <c r="C27" s="3">
        <v>2.9161148330305071</v>
      </c>
      <c r="D27" s="3">
        <v>0.88610072012519425</v>
      </c>
      <c r="E27" s="3">
        <v>2.2184999187325567</v>
      </c>
      <c r="F27" s="3">
        <v>2.7343871087247051</v>
      </c>
      <c r="G27" s="3">
        <v>3.0156294940001965E-2</v>
      </c>
      <c r="H27" s="3">
        <v>1.8333219331385029</v>
      </c>
      <c r="I27" s="3">
        <v>1.5490600831186414</v>
      </c>
      <c r="J27" s="3">
        <v>1.1161285430176837</v>
      </c>
      <c r="K27" s="3">
        <v>15.11336338806808</v>
      </c>
      <c r="L27" s="3">
        <v>4.3395871031835895</v>
      </c>
      <c r="M27" s="27">
        <v>1.171208960466686</v>
      </c>
      <c r="N27" s="27">
        <v>4.5542632969751571</v>
      </c>
      <c r="O27" s="27">
        <v>0.11300126609276155</v>
      </c>
      <c r="P27" s="27">
        <v>1.4593201328225636</v>
      </c>
    </row>
    <row r="28" spans="1:16" x14ac:dyDescent="0.45">
      <c r="A28" s="4">
        <v>2006</v>
      </c>
      <c r="B28" s="3">
        <v>0.76578541928519239</v>
      </c>
      <c r="C28" s="3">
        <v>1.3479426406402542</v>
      </c>
      <c r="D28" s="3">
        <v>2.1301684253349382</v>
      </c>
      <c r="E28" s="3">
        <v>2.3249791257205272</v>
      </c>
      <c r="F28" s="3">
        <v>4.7271647946479129</v>
      </c>
      <c r="G28" s="3">
        <v>-7.3509433259411047E-2</v>
      </c>
      <c r="H28" s="3">
        <v>3.1129779824151429</v>
      </c>
      <c r="I28" s="3">
        <v>2.1209188441261984</v>
      </c>
      <c r="J28" s="3">
        <v>1.696263617210783</v>
      </c>
      <c r="K28" s="3">
        <v>26.327157827698972</v>
      </c>
      <c r="L28" s="3">
        <v>4.0212567301114754</v>
      </c>
      <c r="M28" s="27">
        <v>0.63565718787801773</v>
      </c>
      <c r="N28" s="27">
        <v>4.5086006913951673</v>
      </c>
      <c r="O28" s="27">
        <v>-5.208790632576573E-2</v>
      </c>
      <c r="P28" s="27">
        <v>0.86989679579966939</v>
      </c>
    </row>
    <row r="29" spans="1:16" x14ac:dyDescent="0.45">
      <c r="A29" s="4">
        <v>2007</v>
      </c>
      <c r="B29" s="3">
        <v>2.1035469795459747</v>
      </c>
      <c r="C29" s="3">
        <v>1.603010571887896</v>
      </c>
      <c r="D29" s="3">
        <v>2.073394029525355</v>
      </c>
      <c r="E29" s="3">
        <v>4.5533558039875066</v>
      </c>
      <c r="F29" s="3">
        <v>4.6868463040581503</v>
      </c>
      <c r="G29" s="3">
        <v>5.5606415456633182E-2</v>
      </c>
      <c r="H29" s="3">
        <v>3.6683228161344861</v>
      </c>
      <c r="I29" s="3">
        <v>1.8712124660846188</v>
      </c>
      <c r="J29" s="3">
        <v>1.8639738837249797</v>
      </c>
      <c r="K29" s="3">
        <v>26.161983090426904</v>
      </c>
      <c r="L29" s="3">
        <v>3.2835693546736939</v>
      </c>
      <c r="M29" s="27">
        <v>0.81775442420332378</v>
      </c>
      <c r="N29" s="27">
        <v>4.4009836314445971</v>
      </c>
      <c r="O29" s="27">
        <v>0.47232284396587809</v>
      </c>
      <c r="P29" s="27">
        <v>0.75275401661963093</v>
      </c>
    </row>
    <row r="30" spans="1:16" x14ac:dyDescent="0.45">
      <c r="A30" s="4">
        <v>2008</v>
      </c>
      <c r="B30" s="3">
        <v>1.5436517356414139</v>
      </c>
      <c r="C30" s="3">
        <v>1.8263290240399834</v>
      </c>
      <c r="D30" s="3">
        <v>3.620523209162386</v>
      </c>
      <c r="E30" s="3">
        <v>3.7538776039416271</v>
      </c>
      <c r="F30" s="3">
        <v>3.2808198190878421</v>
      </c>
      <c r="G30" s="3">
        <v>7.9321573519278831E-3</v>
      </c>
      <c r="H30" s="3">
        <v>3.1973600016996042</v>
      </c>
      <c r="I30" s="3">
        <v>0.73780058271352911</v>
      </c>
      <c r="J30" s="3">
        <v>1.847529618264385</v>
      </c>
      <c r="K30" s="3">
        <v>7.0232852549594451</v>
      </c>
      <c r="L30" s="3">
        <v>2.9382490222899307</v>
      </c>
      <c r="M30" s="27">
        <v>1.4497483960094044</v>
      </c>
      <c r="N30" s="27">
        <v>3.7336107105615071</v>
      </c>
      <c r="O30" s="27">
        <v>0.48220856132488549</v>
      </c>
      <c r="P30" s="27">
        <v>1.0681832293450468</v>
      </c>
    </row>
    <row r="31" spans="1:16" x14ac:dyDescent="0.45">
      <c r="A31" s="4">
        <v>2009</v>
      </c>
      <c r="B31" s="3">
        <v>3.0336268952440562</v>
      </c>
      <c r="C31" s="3">
        <v>0.90391941965406208</v>
      </c>
      <c r="D31" s="3">
        <v>2.6515903323672907</v>
      </c>
      <c r="E31" s="3">
        <v>3.6631001021338685</v>
      </c>
      <c r="F31" s="3">
        <v>5.6692314639438759E-2</v>
      </c>
      <c r="G31" s="3">
        <v>0.29771538895769423</v>
      </c>
      <c r="H31" s="3">
        <v>1.3904022672624476</v>
      </c>
      <c r="I31" s="3">
        <v>1.1732482236237158</v>
      </c>
      <c r="J31" s="3">
        <v>0.96039045548359814</v>
      </c>
      <c r="K31" s="3">
        <v>12.071092036140934</v>
      </c>
      <c r="L31" s="3">
        <v>2.2759022488491771</v>
      </c>
      <c r="M31" s="27">
        <v>0.87949464888432904</v>
      </c>
      <c r="N31" s="27">
        <v>2.5688943267998754</v>
      </c>
      <c r="O31" s="27">
        <v>0.23114634767544789</v>
      </c>
      <c r="P31" s="27">
        <v>0.95576859415751991</v>
      </c>
    </row>
    <row r="32" spans="1:16" x14ac:dyDescent="0.45">
      <c r="A32" s="4">
        <v>2010</v>
      </c>
      <c r="B32" s="3">
        <v>3.5070612465923405</v>
      </c>
      <c r="C32" s="3">
        <v>2.0251791457678197</v>
      </c>
      <c r="D32" s="3">
        <v>1.6350341106629518</v>
      </c>
      <c r="E32" s="3">
        <v>2.3842001077140242</v>
      </c>
      <c r="F32" s="3">
        <v>4.2686465255279238</v>
      </c>
      <c r="G32" s="3">
        <v>0.54829466588794618</v>
      </c>
      <c r="H32" s="3">
        <v>1.1413054201446067</v>
      </c>
      <c r="I32" s="3">
        <v>0.5136980515684807</v>
      </c>
      <c r="J32" s="3">
        <v>0.8144445220931511</v>
      </c>
      <c r="K32" s="3">
        <v>23.069477316815295</v>
      </c>
      <c r="L32" s="3">
        <v>4.3232092820917396</v>
      </c>
      <c r="M32" s="27">
        <v>1.0689348611106355</v>
      </c>
      <c r="N32" s="27">
        <v>4.0035445856382497</v>
      </c>
      <c r="O32" s="27">
        <v>0.12920448958804975</v>
      </c>
      <c r="P32" s="27">
        <v>0.83014371429789791</v>
      </c>
    </row>
    <row r="33" spans="1:16" x14ac:dyDescent="0.45">
      <c r="A33" s="4">
        <v>2011</v>
      </c>
      <c r="B33" s="3">
        <v>3.7309878012947459</v>
      </c>
      <c r="C33" s="3">
        <v>2.3029842939034482</v>
      </c>
      <c r="D33" s="3">
        <v>2.0020634629993026</v>
      </c>
      <c r="E33" s="3">
        <v>4.6560946168716111</v>
      </c>
      <c r="F33" s="3">
        <v>5.0744603388802458</v>
      </c>
      <c r="G33" s="3">
        <v>0.4358149335645104</v>
      </c>
      <c r="H33" s="3">
        <v>0.62082279782058181</v>
      </c>
      <c r="I33" s="3">
        <v>0.85696300147731042</v>
      </c>
      <c r="J33" s="3">
        <v>1.4108836378992793</v>
      </c>
      <c r="K33" s="3">
        <v>17.596029688540121</v>
      </c>
      <c r="L33" s="3">
        <v>0.66708765184114438</v>
      </c>
      <c r="M33" s="27">
        <v>0.9831661886787838</v>
      </c>
      <c r="N33" s="27">
        <v>3.7088067039923573</v>
      </c>
      <c r="O33" s="27">
        <v>-1.3648274483926316E-2</v>
      </c>
      <c r="P33" s="27">
        <v>0.77982926033660838</v>
      </c>
    </row>
    <row r="34" spans="1:16" x14ac:dyDescent="0.45">
      <c r="A34" s="4">
        <v>2012</v>
      </c>
      <c r="B34" s="3">
        <v>4.540557584937063</v>
      </c>
      <c r="C34" s="3">
        <v>2.3097803184487198</v>
      </c>
      <c r="D34" s="3">
        <v>1.3129345381301261</v>
      </c>
      <c r="E34" s="3">
        <v>2.2871851542844972</v>
      </c>
      <c r="F34" s="3">
        <v>2.829057259583216</v>
      </c>
      <c r="G34" s="3">
        <v>0.42369151380326886</v>
      </c>
      <c r="H34" s="3">
        <v>0.38282664778002234</v>
      </c>
      <c r="I34" s="3">
        <v>1.2276299993257525</v>
      </c>
      <c r="J34" s="3">
        <v>1.3359173422629647</v>
      </c>
      <c r="K34" s="3">
        <v>18.743527478472402</v>
      </c>
      <c r="L34" s="3">
        <v>3.2445644083515539</v>
      </c>
      <c r="M34" s="27">
        <v>1.1881022241776313</v>
      </c>
      <c r="N34" s="27">
        <v>2.8271052579569589</v>
      </c>
      <c r="O34" s="27">
        <v>8.7202015018961257E-3</v>
      </c>
      <c r="P34" s="27">
        <v>0.74277962591782831</v>
      </c>
    </row>
    <row r="35" spans="1:16" x14ac:dyDescent="0.45">
      <c r="A35" s="4">
        <v>2013</v>
      </c>
      <c r="B35" s="3">
        <v>4.2866586036684771</v>
      </c>
      <c r="C35" s="3">
        <v>2.5513563340105772</v>
      </c>
      <c r="D35" s="3">
        <v>1.5162764770398465</v>
      </c>
      <c r="E35" s="3">
        <v>3.7221726126886336</v>
      </c>
      <c r="F35" s="3">
        <v>3.4943112606641744</v>
      </c>
      <c r="G35" s="3">
        <v>0.33471232876384677</v>
      </c>
      <c r="H35" s="3">
        <v>0.57651104318577207</v>
      </c>
      <c r="I35" s="3">
        <v>1.3164263785304948</v>
      </c>
      <c r="J35" s="3">
        <v>1.2110965129004316</v>
      </c>
      <c r="K35" s="3">
        <v>20.934481044653218</v>
      </c>
      <c r="L35" s="3">
        <v>3.791264467598312</v>
      </c>
      <c r="M35" s="27">
        <v>1.7354176354471034</v>
      </c>
      <c r="N35" s="27">
        <v>3.0398550324027576</v>
      </c>
      <c r="O35" s="27">
        <v>0.2042933841864244</v>
      </c>
      <c r="P35" s="27">
        <v>0.93132803501368011</v>
      </c>
    </row>
    <row r="36" spans="1:16" x14ac:dyDescent="0.45">
      <c r="A36" s="4">
        <v>2014</v>
      </c>
      <c r="B36" s="3">
        <v>3.3566082840069718</v>
      </c>
      <c r="C36" s="3">
        <v>2.8199726041914435</v>
      </c>
      <c r="D36" s="3">
        <v>1.6956595975510924</v>
      </c>
      <c r="E36" s="3">
        <v>3.4379498464343619</v>
      </c>
      <c r="F36" s="3">
        <v>3.1412291602822227</v>
      </c>
      <c r="G36" s="3">
        <v>0.13374623708248717</v>
      </c>
      <c r="H36" s="3">
        <v>0.7722185992355558</v>
      </c>
      <c r="I36" s="3">
        <v>1.9293752412428551</v>
      </c>
      <c r="J36" s="3">
        <v>1.0828121135162532</v>
      </c>
      <c r="K36" s="3">
        <v>21.818488078267855</v>
      </c>
      <c r="L36" s="3">
        <v>1.2214531926754866</v>
      </c>
      <c r="M36" s="27">
        <v>1.4687130663469992</v>
      </c>
      <c r="N36" s="27">
        <v>2.5592476497762484</v>
      </c>
      <c r="O36" s="27">
        <v>0.40335454340103705</v>
      </c>
      <c r="P36" s="27">
        <v>0.62477168826297869</v>
      </c>
    </row>
    <row r="37" spans="1:16" x14ac:dyDescent="0.45">
      <c r="A37" s="4">
        <v>2015</v>
      </c>
      <c r="B37" s="3">
        <v>1.3247121971173728</v>
      </c>
      <c r="C37" s="3">
        <v>2.2976163937199647</v>
      </c>
      <c r="D37" s="3">
        <v>2.0921152271658645</v>
      </c>
      <c r="E37" s="3">
        <v>6.4776259130557419</v>
      </c>
      <c r="F37" s="3">
        <v>3.2709492747518518</v>
      </c>
      <c r="G37" s="3">
        <v>0.21302952726446048</v>
      </c>
      <c r="H37" s="3">
        <v>0.61835603402928496</v>
      </c>
      <c r="I37" s="3">
        <v>1.8401801048396333</v>
      </c>
      <c r="J37" s="3">
        <v>0.79827110245559196</v>
      </c>
      <c r="K37" s="3">
        <v>22.654182689049165</v>
      </c>
      <c r="L37" s="3">
        <v>2.2246854679449601</v>
      </c>
      <c r="M37" s="27">
        <v>1.451288424869527</v>
      </c>
      <c r="N37" s="27">
        <v>2.1921776157453121</v>
      </c>
      <c r="O37" s="27">
        <v>0.11816198774824092</v>
      </c>
      <c r="P37" s="27">
        <v>0.27999555950879734</v>
      </c>
    </row>
    <row r="38" spans="1:16" x14ac:dyDescent="0.45">
      <c r="A38" s="4">
        <v>2016</v>
      </c>
      <c r="B38" s="3">
        <v>-1.3205671521287252</v>
      </c>
      <c r="C38" s="3">
        <v>0.48737247137086376</v>
      </c>
      <c r="D38" s="3">
        <v>1.9373641188289512</v>
      </c>
      <c r="E38" s="3">
        <v>5.4370573279037</v>
      </c>
      <c r="F38" s="3">
        <v>4.4713200012930949</v>
      </c>
      <c r="G38" s="3">
        <v>0.43221294398718779</v>
      </c>
      <c r="H38" s="3">
        <v>0.82135000112820433</v>
      </c>
      <c r="I38" s="3">
        <v>2.5985080272006074</v>
      </c>
      <c r="J38" s="3">
        <v>1.0192320394594103</v>
      </c>
      <c r="K38" s="3">
        <v>20.488040172912491</v>
      </c>
      <c r="L38" s="3">
        <v>0.84336434868321419</v>
      </c>
      <c r="M38" s="27">
        <v>0.87948896746643246</v>
      </c>
      <c r="N38" s="27">
        <v>1.5556369589001218</v>
      </c>
      <c r="O38" s="27">
        <v>0.81848161526451579</v>
      </c>
      <c r="P38" s="27">
        <v>0.80689330249619184</v>
      </c>
    </row>
    <row r="39" spans="1:16" x14ac:dyDescent="0.45">
      <c r="A39" s="4">
        <v>2017</v>
      </c>
      <c r="B39" s="3">
        <v>3.8581836290895115</v>
      </c>
      <c r="C39" s="3">
        <v>2.0194891981090795</v>
      </c>
      <c r="D39" s="3">
        <v>1.5073158322737332</v>
      </c>
      <c r="E39" s="3">
        <v>7.8182587938364652</v>
      </c>
      <c r="F39" s="3">
        <v>2.9358202970333793</v>
      </c>
      <c r="G39" s="3">
        <v>0.67743988557528645</v>
      </c>
      <c r="H39" s="3">
        <v>0.73583704620198842</v>
      </c>
      <c r="I39" s="3">
        <v>3.1223877712702772</v>
      </c>
      <c r="J39" s="3">
        <v>1.4545218952081533</v>
      </c>
      <c r="K39" s="3">
        <v>29.760517228612933</v>
      </c>
      <c r="L39" s="3">
        <v>1.8155026040520987</v>
      </c>
      <c r="M39" s="27">
        <v>0.61629494696107878</v>
      </c>
      <c r="N39" s="27">
        <v>1.3491237135657588</v>
      </c>
      <c r="O39" s="27">
        <v>0.38131963803427354</v>
      </c>
      <c r="P39" s="27">
        <v>1.1030779905618471</v>
      </c>
    </row>
    <row r="40" spans="1:16" x14ac:dyDescent="0.45">
      <c r="A40" s="4">
        <v>2018</v>
      </c>
      <c r="B40" s="3">
        <v>3.8047937188606822</v>
      </c>
      <c r="C40" s="3">
        <v>1.8142897935558115</v>
      </c>
      <c r="D40" s="3">
        <v>1.5582148390448849</v>
      </c>
      <c r="E40" s="3">
        <v>2.6334093881578315</v>
      </c>
      <c r="F40" s="3">
        <v>2.3145872908208274</v>
      </c>
      <c r="G40" s="3">
        <v>0.20615720226513928</v>
      </c>
      <c r="H40" s="3">
        <v>0.48774574929134035</v>
      </c>
      <c r="I40" s="3">
        <v>2.8683382581977424</v>
      </c>
      <c r="J40" s="3">
        <v>1.7080938542841873</v>
      </c>
      <c r="K40" s="3">
        <v>21.535539191096309</v>
      </c>
      <c r="L40" s="3">
        <v>2.7127983298208931</v>
      </c>
      <c r="M40" s="27">
        <v>0.75351065539213391</v>
      </c>
      <c r="N40" s="27">
        <v>1.6938943298735052</v>
      </c>
      <c r="O40" s="27">
        <v>0.50168548240377364</v>
      </c>
      <c r="P40" s="27">
        <v>0.70630089380814143</v>
      </c>
    </row>
    <row r="41" spans="1:16" x14ac:dyDescent="0.45">
      <c r="A41" s="4">
        <v>2019</v>
      </c>
      <c r="B41" s="3">
        <v>2.7711790920776744</v>
      </c>
      <c r="C41" s="3">
        <v>2.2333620427506489</v>
      </c>
      <c r="D41" s="3">
        <v>1.7848263487019949</v>
      </c>
      <c r="E41" s="3">
        <v>2.5264133439198968</v>
      </c>
      <c r="F41" s="3">
        <v>2.5069768975273745</v>
      </c>
      <c r="G41" s="3">
        <v>0.54280197981271805</v>
      </c>
      <c r="H41" s="3">
        <v>0.69614648007350677</v>
      </c>
      <c r="I41" s="3">
        <v>2.3011749705102056</v>
      </c>
      <c r="J41" s="3">
        <v>0.8352147531880636</v>
      </c>
      <c r="K41" s="3">
        <v>27.941256570167933</v>
      </c>
      <c r="L41" s="3">
        <v>1.0145118823521897</v>
      </c>
      <c r="M41" s="27">
        <v>0.54323371302534051</v>
      </c>
      <c r="N41" s="27">
        <v>1.3107159343632899</v>
      </c>
      <c r="O41" s="27">
        <v>0.78078531330125867</v>
      </c>
      <c r="P41" s="27">
        <v>0.58339386057331</v>
      </c>
    </row>
    <row r="42" spans="1:16" x14ac:dyDescent="0.45">
      <c r="A42" s="4">
        <v>2020</v>
      </c>
      <c r="B42" s="3">
        <v>4.7105771199678355</v>
      </c>
      <c r="C42" s="3">
        <v>1.8105840202486301</v>
      </c>
      <c r="D42" s="3">
        <v>2.4091359509569048</v>
      </c>
      <c r="E42" s="3">
        <v>2.4162520982532238</v>
      </c>
      <c r="F42" s="3">
        <v>1.2031707290875358</v>
      </c>
      <c r="G42" s="3">
        <v>0.37873909228731478</v>
      </c>
      <c r="H42" s="3">
        <v>0.68469529126869433</v>
      </c>
      <c r="I42" s="3">
        <v>1.8858636322117621</v>
      </c>
      <c r="J42" s="3">
        <v>0.5138165129397626</v>
      </c>
      <c r="K42" s="3">
        <v>22.517033804654627</v>
      </c>
      <c r="L42" s="3">
        <v>-0.98859080427275703</v>
      </c>
      <c r="M42" s="27">
        <v>0.40794415627768649</v>
      </c>
      <c r="N42" s="27">
        <v>1.723175619705597</v>
      </c>
      <c r="O42" s="27">
        <v>1.2395984861948797</v>
      </c>
      <c r="P42" s="27">
        <v>0.53304335266784686</v>
      </c>
    </row>
    <row r="43" spans="1:16" x14ac:dyDescent="0.45">
      <c r="A43" s="4">
        <v>2021</v>
      </c>
      <c r="B43" s="3">
        <v>1.4618171824937214</v>
      </c>
      <c r="C43" s="3">
        <v>1.7878620134090515</v>
      </c>
      <c r="D43" s="3">
        <v>1.419775276369496</v>
      </c>
      <c r="E43" s="3">
        <v>3.173303311532214</v>
      </c>
      <c r="F43" s="3">
        <v>5.427931547035624</v>
      </c>
      <c r="G43" s="3">
        <v>0.5316909062607853</v>
      </c>
      <c r="H43" s="3">
        <v>0.61648891979779485</v>
      </c>
      <c r="I43" s="3">
        <v>3.040788536362808</v>
      </c>
      <c r="J43" s="3">
        <v>0.66928040277353795</v>
      </c>
      <c r="K43" s="3">
        <v>32.69116674353613</v>
      </c>
      <c r="L43" s="3">
        <v>2.8959252625240519</v>
      </c>
      <c r="M43" s="27">
        <v>0.41412496446351948</v>
      </c>
      <c r="N43" s="27">
        <v>1.9307862409743752</v>
      </c>
      <c r="O43" s="27">
        <v>0.69261783098518903</v>
      </c>
      <c r="P43" s="27">
        <v>1.218163310803231</v>
      </c>
    </row>
    <row r="44" spans="1:16" x14ac:dyDescent="0.45">
      <c r="A44" s="4">
        <v>2022</v>
      </c>
      <c r="B44" s="3">
        <v>-1.7529342128815846</v>
      </c>
      <c r="C44" s="3">
        <v>1.6244662907797129</v>
      </c>
      <c r="D44" s="3">
        <v>1.4753008087251476</v>
      </c>
      <c r="E44" s="3">
        <v>2.0862685068907605</v>
      </c>
      <c r="F44" s="3">
        <v>3.6243553288214589</v>
      </c>
      <c r="G44" s="3">
        <v>0.160320046601204</v>
      </c>
      <c r="H44" s="3">
        <v>0.35561315544905686</v>
      </c>
      <c r="I44" s="3">
        <v>2.2756120591753652</v>
      </c>
      <c r="J44" s="3">
        <v>1.2073279720662653</v>
      </c>
      <c r="K44" s="3">
        <v>30.172988464845858</v>
      </c>
      <c r="L44" s="3">
        <v>2.058400222809321</v>
      </c>
      <c r="M44" s="27">
        <v>0.3379838189434492</v>
      </c>
      <c r="N44" s="27">
        <v>1.0029792966314808</v>
      </c>
      <c r="O44" s="27">
        <v>1.1231581474907504</v>
      </c>
      <c r="P44" s="27">
        <v>1.0806814720659179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5"/>
  <sheetViews>
    <sheetView zoomScale="71" zoomScaleNormal="71" workbookViewId="0">
      <selection activeCell="G35" sqref="G35"/>
    </sheetView>
  </sheetViews>
  <sheetFormatPr defaultRowHeight="14.25" x14ac:dyDescent="0.45"/>
  <cols>
    <col min="2" max="2" width="11.265625" customWidth="1"/>
    <col min="13" max="13" width="11" customWidth="1"/>
    <col min="16" max="16" width="11.597656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3">
        <v>105.0257731958763</v>
      </c>
      <c r="C2" s="3">
        <v>52.654046477444517</v>
      </c>
      <c r="D2" s="3">
        <v>15.384576848506088</v>
      </c>
      <c r="E2" s="34">
        <v>12</v>
      </c>
      <c r="F2" s="3">
        <v>112.58722893374353</v>
      </c>
      <c r="G2" s="3">
        <v>30.27279560930134</v>
      </c>
      <c r="H2" s="3">
        <v>35.896899380388511</v>
      </c>
      <c r="I2" s="35">
        <v>48.97</v>
      </c>
      <c r="J2" s="3">
        <v>87.017301246110605</v>
      </c>
      <c r="K2" s="3">
        <v>410.93677521105849</v>
      </c>
      <c r="L2" s="3">
        <v>54.479065609658996</v>
      </c>
      <c r="M2" s="3">
        <v>23.377231112234973</v>
      </c>
      <c r="N2" s="3">
        <v>12.424848527654724</v>
      </c>
      <c r="O2" s="3">
        <v>27.227761683173334</v>
      </c>
      <c r="P2" s="3">
        <v>65.530860841130661</v>
      </c>
    </row>
    <row r="3" spans="1:16" x14ac:dyDescent="0.45">
      <c r="A3" s="9">
        <v>1981</v>
      </c>
      <c r="B3" s="3">
        <v>106.85674020272103</v>
      </c>
      <c r="C3" s="3">
        <v>53.177300238769512</v>
      </c>
      <c r="D3" s="3">
        <v>14.507264761620434</v>
      </c>
      <c r="E3" s="34">
        <v>12.69</v>
      </c>
      <c r="F3" s="3">
        <v>110.86213181052887</v>
      </c>
      <c r="G3" s="3">
        <v>32.519135624705278</v>
      </c>
      <c r="H3" s="3">
        <v>35.1680110425743</v>
      </c>
      <c r="I3" s="3">
        <v>35.270780877553356</v>
      </c>
      <c r="J3" s="3">
        <v>76.995470854655608</v>
      </c>
      <c r="K3" s="3">
        <v>399.77826831839747</v>
      </c>
      <c r="L3" s="3">
        <v>53.96866645673343</v>
      </c>
      <c r="M3" s="3">
        <v>19.24715909090909</v>
      </c>
      <c r="N3" s="3">
        <v>14.897181979976127</v>
      </c>
      <c r="O3" s="3">
        <v>27.628875719923357</v>
      </c>
      <c r="P3" s="3">
        <v>67.131335338575965</v>
      </c>
    </row>
    <row r="4" spans="1:16" x14ac:dyDescent="0.45">
      <c r="A4" s="9">
        <v>1982</v>
      </c>
      <c r="B4" s="3">
        <v>106.56950304092928</v>
      </c>
      <c r="C4" s="3">
        <v>48.676227432645902</v>
      </c>
      <c r="D4" s="3">
        <v>14.12592774954747</v>
      </c>
      <c r="E4" s="34">
        <v>8</v>
      </c>
      <c r="F4" s="3">
        <v>110.4586335244972</v>
      </c>
      <c r="G4" s="3">
        <v>30.398863893090589</v>
      </c>
      <c r="H4" s="3">
        <v>31.322283200528133</v>
      </c>
      <c r="I4" s="3">
        <v>32.180140248809472</v>
      </c>
      <c r="J4" s="3">
        <v>73.613938209153744</v>
      </c>
      <c r="K4" s="3">
        <v>372.53716761032575</v>
      </c>
      <c r="L4" s="3">
        <v>47.548328822450934</v>
      </c>
      <c r="M4" s="3">
        <v>20.606924193735203</v>
      </c>
      <c r="N4" s="3">
        <v>14.224787220440827</v>
      </c>
      <c r="O4" s="3">
        <v>27.293245854300697</v>
      </c>
      <c r="P4" s="3">
        <v>60.228919153868446</v>
      </c>
    </row>
    <row r="5" spans="1:16" x14ac:dyDescent="0.45">
      <c r="A5" s="9">
        <v>1983</v>
      </c>
      <c r="B5" s="3">
        <v>107.25144327231995</v>
      </c>
      <c r="C5" s="3">
        <v>56.55923666442326</v>
      </c>
      <c r="D5" s="3">
        <v>13.690593886880247</v>
      </c>
      <c r="E5" s="34">
        <v>6.46</v>
      </c>
      <c r="F5" s="3">
        <v>108.01629663278634</v>
      </c>
      <c r="G5" s="3">
        <v>31.546209715639812</v>
      </c>
      <c r="H5" s="3">
        <v>34.691962117199573</v>
      </c>
      <c r="I5" s="3">
        <v>34.313011837216465</v>
      </c>
      <c r="J5" s="3">
        <v>67.760133551533301</v>
      </c>
      <c r="K5" s="3">
        <v>333.14703873035893</v>
      </c>
      <c r="L5" s="3">
        <v>47.384496042474424</v>
      </c>
      <c r="M5" s="3">
        <v>20.316880621237072</v>
      </c>
      <c r="N5" s="3">
        <v>13.565794109868376</v>
      </c>
      <c r="O5" s="3">
        <v>25.060183763235095</v>
      </c>
      <c r="P5" s="3">
        <v>57.912223983219768</v>
      </c>
    </row>
    <row r="6" spans="1:16" x14ac:dyDescent="0.45">
      <c r="A6" s="9">
        <v>1984</v>
      </c>
      <c r="B6" s="3">
        <f>B4+B5</f>
        <v>213.82094631324924</v>
      </c>
      <c r="C6" s="3">
        <v>50.110619977301653</v>
      </c>
      <c r="D6" s="3">
        <v>14.009375944128916</v>
      </c>
      <c r="E6" s="34">
        <v>5.4</v>
      </c>
      <c r="F6" s="3">
        <v>106.62979258328096</v>
      </c>
      <c r="G6" s="3">
        <v>30.101549811916602</v>
      </c>
      <c r="H6" s="3">
        <v>33.362632860253164</v>
      </c>
      <c r="I6" s="3">
        <v>34.823984352674756</v>
      </c>
      <c r="J6" s="3">
        <v>63.547669532865889</v>
      </c>
      <c r="K6" s="3">
        <v>313.12352625424154</v>
      </c>
      <c r="L6" s="3">
        <v>48.069265418317556</v>
      </c>
      <c r="M6" s="3">
        <v>16.811727174903439</v>
      </c>
      <c r="N6" s="3">
        <v>15.769878298739348</v>
      </c>
      <c r="O6" s="3">
        <v>26.340615682240799</v>
      </c>
      <c r="P6" s="3">
        <v>57.36780025269973</v>
      </c>
    </row>
    <row r="7" spans="1:16" x14ac:dyDescent="0.45">
      <c r="A7" s="9">
        <v>1985</v>
      </c>
      <c r="B7" s="3">
        <f>B5+B6</f>
        <v>321.07238958556917</v>
      </c>
      <c r="C7" s="3">
        <v>44.718372311044668</v>
      </c>
      <c r="D7" s="3">
        <v>12.900036194148711</v>
      </c>
      <c r="E7" s="34">
        <v>5.86</v>
      </c>
      <c r="F7" s="3">
        <v>104.68310313669808</v>
      </c>
      <c r="G7" s="3">
        <v>31.528785472030226</v>
      </c>
      <c r="H7" s="3">
        <v>33.170746171294716</v>
      </c>
      <c r="I7" s="3">
        <v>32.840521838665829</v>
      </c>
      <c r="J7" s="3">
        <v>63.977213240954576</v>
      </c>
      <c r="K7" s="3">
        <v>304.14484567871023</v>
      </c>
      <c r="L7" s="3">
        <v>49.155228447404802</v>
      </c>
      <c r="M7" s="3">
        <v>18.22218462499935</v>
      </c>
      <c r="N7" s="3">
        <v>20.689605889442348</v>
      </c>
      <c r="O7" s="3">
        <v>24.596057371301164</v>
      </c>
      <c r="P7" s="3">
        <v>52.657049780040097</v>
      </c>
    </row>
    <row r="8" spans="1:16" x14ac:dyDescent="0.45">
      <c r="A8" s="9">
        <v>1986</v>
      </c>
      <c r="B8" s="3">
        <f>B6+B7</f>
        <v>534.89333589881835</v>
      </c>
      <c r="C8" s="3">
        <v>41.009538167786332</v>
      </c>
      <c r="D8" s="3">
        <v>12.219271899372565</v>
      </c>
      <c r="E8" s="34">
        <v>5.92</v>
      </c>
      <c r="F8" s="3">
        <v>106.49775120820179</v>
      </c>
      <c r="G8" s="3">
        <v>31.965041992678202</v>
      </c>
      <c r="H8" s="3">
        <v>32.406730776705821</v>
      </c>
      <c r="I8" s="3">
        <v>34.740006789154471</v>
      </c>
      <c r="J8" s="3">
        <v>59.047550062961761</v>
      </c>
      <c r="K8" s="3">
        <v>294.82646046849436</v>
      </c>
      <c r="L8" s="3">
        <v>49.170854681778593</v>
      </c>
      <c r="M8" s="3">
        <v>17.018742508278208</v>
      </c>
      <c r="N8" s="3">
        <v>19.897615647239004</v>
      </c>
      <c r="O8" s="3">
        <v>18.151232728443524</v>
      </c>
      <c r="P8" s="3">
        <v>60.10702446356683</v>
      </c>
    </row>
    <row r="9" spans="1:16" x14ac:dyDescent="0.45">
      <c r="A9" s="9">
        <v>1987</v>
      </c>
      <c r="B9" s="3">
        <f>B7+B8</f>
        <v>855.96572548438758</v>
      </c>
      <c r="C9" s="3">
        <v>46.974247878292125</v>
      </c>
      <c r="D9" s="3">
        <v>12.584814035675782</v>
      </c>
      <c r="E9" s="34">
        <v>4.87</v>
      </c>
      <c r="F9" s="3">
        <v>111.91959055312326</v>
      </c>
      <c r="G9" s="3">
        <v>32.719889139421269</v>
      </c>
      <c r="H9" s="3">
        <v>32.897101902427863</v>
      </c>
      <c r="I9" s="3">
        <v>37.357401109638609</v>
      </c>
      <c r="J9" s="3">
        <v>60.888660705662275</v>
      </c>
      <c r="K9" s="3">
        <v>325.03847462650526</v>
      </c>
      <c r="L9" s="3">
        <v>57.227984489338688</v>
      </c>
      <c r="M9" s="3">
        <v>16.687797631296309</v>
      </c>
      <c r="N9" s="3">
        <v>20.745003404985596</v>
      </c>
      <c r="O9" s="3">
        <v>17.106555101543897</v>
      </c>
      <c r="P9" s="3">
        <v>63.000152837602656</v>
      </c>
    </row>
    <row r="10" spans="1:16" x14ac:dyDescent="0.45">
      <c r="A10" s="9">
        <v>1988</v>
      </c>
      <c r="B10" s="3">
        <f>B8+B9</f>
        <v>1390.8590613832059</v>
      </c>
      <c r="C10" s="3">
        <v>47.254561422274264</v>
      </c>
      <c r="D10" s="3">
        <v>13.4904501163017</v>
      </c>
      <c r="E10" s="34">
        <v>3.91</v>
      </c>
      <c r="F10" s="3">
        <v>122.62422864566418</v>
      </c>
      <c r="G10" s="3">
        <v>33.829038046446314</v>
      </c>
      <c r="H10" s="3">
        <v>33.284225831335718</v>
      </c>
      <c r="I10" s="3">
        <v>39.323645610519421</v>
      </c>
      <c r="J10" s="3">
        <v>62.913209179122632</v>
      </c>
      <c r="K10" s="3">
        <v>359.8671590030749</v>
      </c>
      <c r="L10" s="3">
        <v>67.413470506890576</v>
      </c>
      <c r="M10" s="3">
        <v>17.678064309961229</v>
      </c>
      <c r="N10" s="3">
        <v>23.025531403780853</v>
      </c>
      <c r="O10" s="3">
        <v>17.185641550914106</v>
      </c>
      <c r="P10" s="3">
        <v>58.703637871785752</v>
      </c>
    </row>
    <row r="11" spans="1:16" x14ac:dyDescent="0.45">
      <c r="A11" s="9">
        <v>1989</v>
      </c>
      <c r="B11" s="3">
        <v>97.01921055937234</v>
      </c>
      <c r="C11" s="3">
        <v>49.081883689117483</v>
      </c>
      <c r="D11" s="3">
        <v>15.168132090669529</v>
      </c>
      <c r="E11" s="34">
        <v>4.09</v>
      </c>
      <c r="F11" s="3">
        <v>136.68906141609571</v>
      </c>
      <c r="G11" s="3">
        <v>33.350928093739149</v>
      </c>
      <c r="H11" s="3">
        <v>34.421659120877699</v>
      </c>
      <c r="I11" s="3">
        <v>41.282924296213949</v>
      </c>
      <c r="J11" s="3">
        <v>64.016975596587415</v>
      </c>
      <c r="K11" s="3">
        <v>347.57268567979969</v>
      </c>
      <c r="L11" s="3">
        <v>72.406933520857933</v>
      </c>
      <c r="M11" s="3">
        <v>18.325174019069308</v>
      </c>
      <c r="N11" s="3">
        <v>19.134707087738708</v>
      </c>
      <c r="O11" s="3">
        <v>18.872544483656466</v>
      </c>
      <c r="P11" s="3">
        <v>52.913659562200166</v>
      </c>
    </row>
    <row r="12" spans="1:16" x14ac:dyDescent="0.45">
      <c r="A12" s="9">
        <v>1990</v>
      </c>
      <c r="B12" s="3">
        <v>99.075380034477362</v>
      </c>
      <c r="C12" s="3">
        <v>52.891861437689293</v>
      </c>
      <c r="D12" s="3">
        <v>15.506261510196545</v>
      </c>
      <c r="E12" s="34">
        <v>10.77</v>
      </c>
      <c r="F12" s="3">
        <v>146.88825253398946</v>
      </c>
      <c r="G12" s="3">
        <v>32.188754157963949</v>
      </c>
      <c r="H12" s="3">
        <v>35.034575900498048</v>
      </c>
      <c r="I12" s="3">
        <v>42.922356288057998</v>
      </c>
      <c r="J12" s="3">
        <v>68.243915172911016</v>
      </c>
      <c r="K12" s="3">
        <v>344.33221784506964</v>
      </c>
      <c r="L12" s="3">
        <v>75.782364364539887</v>
      </c>
      <c r="M12" s="3">
        <v>18.966502012538509</v>
      </c>
      <c r="N12" s="3">
        <v>22.199473326941281</v>
      </c>
      <c r="O12" s="3">
        <v>19.663366096534787</v>
      </c>
      <c r="P12" s="3">
        <v>50.750313378494404</v>
      </c>
    </row>
    <row r="13" spans="1:16" x14ac:dyDescent="0.45">
      <c r="A13" s="9">
        <v>1991</v>
      </c>
      <c r="B13" s="3">
        <v>106.8491008600469</v>
      </c>
      <c r="C13" s="3">
        <v>54.839564880576056</v>
      </c>
      <c r="D13" s="3">
        <v>16.987726551135058</v>
      </c>
      <c r="E13" s="34">
        <v>84.85</v>
      </c>
      <c r="F13" s="3">
        <v>159.31144726325451</v>
      </c>
      <c r="G13" s="3">
        <v>34.675055128795407</v>
      </c>
      <c r="H13" s="3">
        <v>35.419655104840295</v>
      </c>
      <c r="I13" s="3">
        <v>44.219923776008116</v>
      </c>
      <c r="J13" s="3">
        <v>67.595912393076318</v>
      </c>
      <c r="K13" s="3">
        <v>323.88799482575104</v>
      </c>
      <c r="L13" s="3">
        <v>78.471134977417492</v>
      </c>
      <c r="M13" s="3">
        <v>18.889826885074712</v>
      </c>
      <c r="N13" s="3">
        <v>24.06633472026423</v>
      </c>
      <c r="O13" s="3">
        <v>18.074791641382522</v>
      </c>
      <c r="P13" s="3">
        <v>49.825079150498738</v>
      </c>
    </row>
    <row r="14" spans="1:16" x14ac:dyDescent="0.45">
      <c r="A14" s="4">
        <v>1992</v>
      </c>
      <c r="B14" s="3">
        <v>105.78136463683052</v>
      </c>
      <c r="C14" s="3">
        <v>57.427434110152774</v>
      </c>
      <c r="D14" s="3">
        <v>18.433099041828044</v>
      </c>
      <c r="E14" s="3">
        <f>E31+E30/2</f>
        <v>45.00022669419586</v>
      </c>
      <c r="F14" s="3">
        <v>150.61122098193547</v>
      </c>
      <c r="G14" s="3">
        <v>41.695413137202515</v>
      </c>
      <c r="H14" s="3">
        <v>37.69453972106308</v>
      </c>
      <c r="I14" s="3">
        <v>44.991142730161464</v>
      </c>
      <c r="J14" s="3">
        <v>72.803756557398245</v>
      </c>
      <c r="K14" s="3">
        <v>311.31226728151842</v>
      </c>
      <c r="L14" s="3">
        <v>77.954645692609262</v>
      </c>
      <c r="M14" s="3">
        <v>19.934005502451058</v>
      </c>
      <c r="N14" s="3">
        <v>26.09757739193067</v>
      </c>
      <c r="O14" s="3">
        <v>17.331076618029726</v>
      </c>
      <c r="P14" s="3">
        <v>48.759425641203023</v>
      </c>
    </row>
    <row r="15" spans="1:16" x14ac:dyDescent="0.45">
      <c r="A15" s="4">
        <v>1993</v>
      </c>
      <c r="B15" s="3">
        <v>106.52698221284294</v>
      </c>
      <c r="C15" s="3">
        <v>50.523385888230735</v>
      </c>
      <c r="D15" s="3">
        <v>19.651539786468376</v>
      </c>
      <c r="E15" s="3">
        <f>E30+E29/2</f>
        <v>58.767226442480748</v>
      </c>
      <c r="F15" s="3">
        <v>157.94046250159704</v>
      </c>
      <c r="G15" s="3">
        <v>47.189581175077699</v>
      </c>
      <c r="H15" s="3">
        <v>38.499316875231528</v>
      </c>
      <c r="I15" s="3">
        <v>50.465042920921775</v>
      </c>
      <c r="J15" s="3">
        <v>77.147518340956637</v>
      </c>
      <c r="K15" s="3">
        <v>313.41613980766539</v>
      </c>
      <c r="L15" s="3">
        <v>77.746117117409739</v>
      </c>
      <c r="M15" s="3">
        <v>23.121583069898193</v>
      </c>
      <c r="N15" s="3">
        <v>25.900430191705265</v>
      </c>
      <c r="O15" s="3">
        <v>16.015615062660132</v>
      </c>
      <c r="P15" s="3">
        <v>46.918678233765768</v>
      </c>
    </row>
    <row r="16" spans="1:16" x14ac:dyDescent="0.45">
      <c r="A16" s="4">
        <v>1994</v>
      </c>
      <c r="B16" s="3">
        <v>99.487425917027068</v>
      </c>
      <c r="C16" s="3">
        <v>51.877101049474952</v>
      </c>
      <c r="D16" s="3">
        <v>20.078144376339278</v>
      </c>
      <c r="E16" s="3">
        <f>E36+E35/2</f>
        <v>56.019569022766788</v>
      </c>
      <c r="F16" s="3">
        <v>179.90494267398611</v>
      </c>
      <c r="G16" s="3">
        <v>50.432072744791036</v>
      </c>
      <c r="H16" s="3">
        <v>35.057723713159454</v>
      </c>
      <c r="I16" s="3">
        <v>52.526503802317507</v>
      </c>
      <c r="J16" s="3">
        <v>79.430790697031867</v>
      </c>
      <c r="K16" s="3">
        <v>316.21654758456725</v>
      </c>
      <c r="L16" s="3">
        <v>81.248952993827743</v>
      </c>
      <c r="M16" s="3">
        <v>22.865864554570319</v>
      </c>
      <c r="N16" s="3">
        <v>35.769814987275886</v>
      </c>
      <c r="O16" s="3">
        <v>15.810306232275712</v>
      </c>
      <c r="P16" s="3">
        <v>48.665989786664674</v>
      </c>
    </row>
    <row r="17" spans="1:16" x14ac:dyDescent="0.45">
      <c r="A17" s="4">
        <v>1995</v>
      </c>
      <c r="B17" s="3">
        <v>115.54396423248883</v>
      </c>
      <c r="C17" s="3">
        <v>53.958590063542587</v>
      </c>
      <c r="D17" s="3">
        <v>22.867448705870537</v>
      </c>
      <c r="E17" s="3">
        <f>E35+E34/2</f>
        <v>36.910804571991875</v>
      </c>
      <c r="F17" s="3">
        <v>192.1132002535139</v>
      </c>
      <c r="G17" s="3">
        <v>59.490518398539983</v>
      </c>
      <c r="H17" s="3">
        <v>36.132753673519041</v>
      </c>
      <c r="I17" s="3">
        <v>57.330557976277895</v>
      </c>
      <c r="J17" s="3">
        <v>81.635049088611083</v>
      </c>
      <c r="K17" s="3">
        <v>345.4592638954615</v>
      </c>
      <c r="L17" s="3">
        <v>89.756174936824479</v>
      </c>
      <c r="M17" s="3">
        <v>28.209496076421807</v>
      </c>
      <c r="N17" s="3">
        <v>34.276969064856367</v>
      </c>
      <c r="O17" s="3">
        <v>16.390104934017234</v>
      </c>
      <c r="P17" s="3">
        <v>52.464021961203578</v>
      </c>
    </row>
    <row r="18" spans="1:16" x14ac:dyDescent="0.45">
      <c r="A18" s="4">
        <v>1996</v>
      </c>
      <c r="B18" s="3">
        <v>120.57396367669486</v>
      </c>
      <c r="C18" s="3">
        <v>52.264743657148003</v>
      </c>
      <c r="D18" s="3">
        <v>21.929487871386652</v>
      </c>
      <c r="E18" s="3">
        <f>E32+E31/2</f>
        <v>32.234220971008952</v>
      </c>
      <c r="F18" s="3">
        <v>181.76698248545711</v>
      </c>
      <c r="G18" s="3">
        <v>58.457768698300207</v>
      </c>
      <c r="H18" s="3">
        <v>38.330126833989489</v>
      </c>
      <c r="I18" s="3">
        <v>63.855303550877437</v>
      </c>
      <c r="J18" s="3">
        <v>78.873963714380935</v>
      </c>
      <c r="K18" s="3">
        <v>334.9111632880925</v>
      </c>
      <c r="L18" s="3">
        <v>84.274147997975263</v>
      </c>
      <c r="M18" s="3">
        <v>26.07608772338093</v>
      </c>
      <c r="N18" s="3">
        <v>33.814745467754378</v>
      </c>
      <c r="O18" s="3">
        <v>18.253868225552182</v>
      </c>
      <c r="P18" s="3">
        <v>52.653972927420526</v>
      </c>
    </row>
    <row r="19" spans="1:16" x14ac:dyDescent="0.45">
      <c r="A19" s="4">
        <v>1997</v>
      </c>
      <c r="B19" s="3">
        <v>115.67966826486978</v>
      </c>
      <c r="C19" s="3">
        <v>55.993858808677707</v>
      </c>
      <c r="D19" s="3">
        <v>22.619386866462353</v>
      </c>
      <c r="E19" s="3">
        <f>E34+E33/2</f>
        <v>19.921182374729838</v>
      </c>
      <c r="F19" s="3">
        <v>185.66511116236981</v>
      </c>
      <c r="G19" s="3">
        <v>64.035534894995948</v>
      </c>
      <c r="H19" s="3">
        <v>36.852266100896422</v>
      </c>
      <c r="I19" s="3">
        <v>77.228645917266221</v>
      </c>
      <c r="J19" s="3">
        <v>80.137553309550341</v>
      </c>
      <c r="K19" s="3">
        <v>323.86442214814036</v>
      </c>
      <c r="L19" s="3">
        <v>95.051790646475496</v>
      </c>
      <c r="M19" s="3">
        <v>26.325513390083259</v>
      </c>
      <c r="N19" s="3">
        <v>34.533017358803129</v>
      </c>
      <c r="O19" s="3">
        <v>19.78351762336688</v>
      </c>
      <c r="P19" s="3">
        <v>57.523037746369113</v>
      </c>
    </row>
    <row r="20" spans="1:16" x14ac:dyDescent="0.45">
      <c r="A20" s="4">
        <v>1998</v>
      </c>
      <c r="B20" s="3">
        <v>107.87610619469025</v>
      </c>
      <c r="C20" s="3">
        <v>96.186192360268635</v>
      </c>
      <c r="D20" s="3">
        <v>23.699470078931018</v>
      </c>
      <c r="E20" s="3">
        <f>E33+E32/2</f>
        <v>25.532011446373815</v>
      </c>
      <c r="F20" s="3">
        <v>209.49220280818946</v>
      </c>
      <c r="G20" s="3">
        <v>56.709601289700672</v>
      </c>
      <c r="H20" s="3">
        <v>34.01172518053103</v>
      </c>
      <c r="I20" s="3">
        <v>80.07720151842102</v>
      </c>
      <c r="J20" s="3">
        <v>78.494989125587182</v>
      </c>
      <c r="K20" s="3">
        <v>312.07925567468595</v>
      </c>
      <c r="L20" s="3">
        <v>100.24047373282828</v>
      </c>
      <c r="M20" s="3">
        <v>27.880063402839379</v>
      </c>
      <c r="N20" s="3">
        <v>32.424304625381382</v>
      </c>
      <c r="O20" s="3">
        <v>19.003186222337703</v>
      </c>
      <c r="P20" s="3">
        <v>68.497472056361758</v>
      </c>
    </row>
    <row r="21" spans="1:16" x14ac:dyDescent="0.45">
      <c r="A21" s="4">
        <v>1999</v>
      </c>
      <c r="B21" s="3">
        <v>104.21957163011415</v>
      </c>
      <c r="C21" s="3">
        <v>62.943912860192427</v>
      </c>
      <c r="D21" s="3">
        <v>24.815598044292916</v>
      </c>
      <c r="E21" s="3">
        <v>57.042000000000002</v>
      </c>
      <c r="F21" s="3">
        <v>217.57091939194854</v>
      </c>
      <c r="G21" s="3">
        <v>52.566981253435308</v>
      </c>
      <c r="H21" s="3">
        <v>32.319962809426556</v>
      </c>
      <c r="I21" s="3">
        <v>77.161493712217194</v>
      </c>
      <c r="J21" s="3">
        <v>78.751478349637367</v>
      </c>
      <c r="K21" s="3">
        <v>336.48484641288184</v>
      </c>
      <c r="L21" s="3">
        <v>100.70628870443311</v>
      </c>
      <c r="M21" s="3">
        <v>28.387940557115787</v>
      </c>
      <c r="N21" s="3">
        <v>33.524161761749319</v>
      </c>
      <c r="O21" s="3">
        <v>18.125630716691106</v>
      </c>
      <c r="P21" s="3">
        <v>59.762753760653851</v>
      </c>
    </row>
    <row r="22" spans="1:16" x14ac:dyDescent="0.45">
      <c r="A22" s="4">
        <v>2000</v>
      </c>
      <c r="B22" s="3">
        <v>103.17162546955518</v>
      </c>
      <c r="C22" s="3">
        <v>71.436875917373087</v>
      </c>
      <c r="D22" s="3">
        <v>26.900922910070218</v>
      </c>
      <c r="E22" s="3">
        <v>57.183700000000002</v>
      </c>
      <c r="F22" s="3">
        <v>220.40678898207355</v>
      </c>
      <c r="G22" s="3">
        <v>55.710589004131883</v>
      </c>
      <c r="H22" s="3">
        <v>25.363429689401855</v>
      </c>
      <c r="I22" s="3">
        <v>85.153368584363903</v>
      </c>
      <c r="J22" s="3">
        <v>88.636441704913025</v>
      </c>
      <c r="K22" s="3">
        <v>364.36452046821756</v>
      </c>
      <c r="L22" s="3">
        <v>121.29795535147205</v>
      </c>
      <c r="M22" s="3">
        <v>29.321714361903794</v>
      </c>
      <c r="N22" s="3">
        <v>39.411014852392789</v>
      </c>
      <c r="O22" s="3">
        <v>19.562371583905424</v>
      </c>
      <c r="P22" s="3">
        <v>66.095160108183364</v>
      </c>
    </row>
    <row r="23" spans="1:16" x14ac:dyDescent="0.45">
      <c r="A23" s="4">
        <v>2001</v>
      </c>
      <c r="B23" s="3">
        <v>108.71887067815631</v>
      </c>
      <c r="C23" s="3">
        <v>69.793207525623785</v>
      </c>
      <c r="D23" s="3">
        <v>25.993254753436517</v>
      </c>
      <c r="E23" s="3">
        <v>56.900300000000001</v>
      </c>
      <c r="F23" s="3">
        <v>203.3646360106529</v>
      </c>
      <c r="G23" s="3">
        <v>55.799921080370588</v>
      </c>
      <c r="H23" s="3">
        <v>27.63004523744798</v>
      </c>
      <c r="I23" s="3">
        <v>84.900388623753074</v>
      </c>
      <c r="J23" s="3">
        <v>80.898601532757624</v>
      </c>
      <c r="K23" s="3">
        <v>349.29210569497832</v>
      </c>
      <c r="L23" s="3">
        <v>120.26796627353298</v>
      </c>
      <c r="M23" s="3">
        <v>32.098017073011661</v>
      </c>
      <c r="N23" s="3">
        <v>38.5273592755252</v>
      </c>
      <c r="O23" s="3">
        <v>19.55960447200707</v>
      </c>
      <c r="P23" s="3">
        <v>62.223797217990459</v>
      </c>
    </row>
    <row r="24" spans="1:16" x14ac:dyDescent="0.45">
      <c r="A24" s="4">
        <v>2002</v>
      </c>
      <c r="B24" s="3">
        <v>108.74796908221474</v>
      </c>
      <c r="C24" s="3">
        <v>59.079461766372262</v>
      </c>
      <c r="D24" s="3">
        <v>29.508662935298169</v>
      </c>
      <c r="E24" s="3">
        <v>57.467100000000002</v>
      </c>
      <c r="F24" s="3">
        <v>199.35623269565491</v>
      </c>
      <c r="G24" s="3">
        <v>46.230718500445107</v>
      </c>
      <c r="H24" s="3">
        <v>27.633806715470165</v>
      </c>
      <c r="I24" s="3">
        <v>83.844804093778933</v>
      </c>
      <c r="J24" s="3">
        <v>76.335131782651715</v>
      </c>
      <c r="K24" s="3">
        <v>349.74601398567637</v>
      </c>
      <c r="L24" s="3">
        <v>114.96974302106671</v>
      </c>
      <c r="M24" s="3">
        <v>28.967380721164922</v>
      </c>
      <c r="N24" s="3">
        <v>42.747403634051132</v>
      </c>
      <c r="O24" s="3">
        <v>20.447122066158265</v>
      </c>
      <c r="P24" s="3">
        <v>58.353039402921702</v>
      </c>
    </row>
    <row r="25" spans="1:16" x14ac:dyDescent="0.45">
      <c r="A25" s="4">
        <v>2003</v>
      </c>
      <c r="B25" s="3">
        <v>105.2584675685025</v>
      </c>
      <c r="C25" s="3">
        <v>53.616493747301575</v>
      </c>
      <c r="D25" s="3">
        <v>30.592436133017536</v>
      </c>
      <c r="E25" s="3">
        <v>56.3337</v>
      </c>
      <c r="F25" s="3">
        <v>194.19512905683087</v>
      </c>
      <c r="G25" s="3">
        <v>44.247883615619493</v>
      </c>
      <c r="H25" s="3">
        <v>29.796396445008433</v>
      </c>
      <c r="I25" s="3">
        <v>87.574644363663595</v>
      </c>
      <c r="J25" s="3">
        <v>75.336247330542989</v>
      </c>
      <c r="K25" s="3">
        <v>377.21856430158141</v>
      </c>
      <c r="L25" s="3">
        <v>116.69281970486456</v>
      </c>
      <c r="M25" s="3">
        <v>27.65788490015796</v>
      </c>
      <c r="N25" s="3">
        <v>51.803988000526459</v>
      </c>
      <c r="O25" s="3">
        <v>21.32612526781185</v>
      </c>
      <c r="P25" s="3">
        <v>61.174601279012144</v>
      </c>
    </row>
    <row r="26" spans="1:16" x14ac:dyDescent="0.45">
      <c r="A26" s="4">
        <v>2004</v>
      </c>
      <c r="B26" s="3">
        <v>100.58957068523169</v>
      </c>
      <c r="C26" s="3">
        <v>59.761294836691036</v>
      </c>
      <c r="D26" s="3">
        <v>37.503814059446981</v>
      </c>
      <c r="E26" s="3">
        <v>58.6004</v>
      </c>
      <c r="F26" s="3">
        <v>210.37426589712433</v>
      </c>
      <c r="G26" s="3">
        <v>46.147286720608697</v>
      </c>
      <c r="H26" s="3">
        <v>27.549625426658984</v>
      </c>
      <c r="I26" s="3">
        <v>87.125284823204836</v>
      </c>
      <c r="J26" s="3">
        <v>79.482944901118742</v>
      </c>
      <c r="K26" s="3">
        <v>401.52371253850941</v>
      </c>
      <c r="L26" s="3">
        <v>127.41187372039271</v>
      </c>
      <c r="M26" s="3">
        <v>26.858234149243138</v>
      </c>
      <c r="N26" s="3">
        <v>59.505524224818416</v>
      </c>
      <c r="O26" s="3">
        <v>23.66435342289747</v>
      </c>
      <c r="P26" s="3">
        <v>70.015714865672905</v>
      </c>
    </row>
    <row r="27" spans="1:16" x14ac:dyDescent="0.45">
      <c r="A27" s="4">
        <v>2005</v>
      </c>
      <c r="B27" s="3">
        <v>97.457616621624311</v>
      </c>
      <c r="C27" s="3">
        <v>63.987935868863467</v>
      </c>
      <c r="D27" s="3">
        <v>42.001669615100383</v>
      </c>
      <c r="E27" s="3">
        <v>54.067</v>
      </c>
      <c r="F27" s="3">
        <v>203.8546445956238</v>
      </c>
      <c r="G27" s="3">
        <v>44.062947479861286</v>
      </c>
      <c r="H27" s="3">
        <v>32.154429138471393</v>
      </c>
      <c r="I27" s="3">
        <v>83.845674570805116</v>
      </c>
      <c r="J27" s="3">
        <v>73.603972958053347</v>
      </c>
      <c r="K27" s="3">
        <v>420.43051292055861</v>
      </c>
      <c r="L27" s="3">
        <v>137.85386683224743</v>
      </c>
      <c r="M27" s="3">
        <v>34.396934864464974</v>
      </c>
      <c r="N27" s="3">
        <v>62.207892865780181</v>
      </c>
      <c r="O27" s="3">
        <v>26.229954577856496</v>
      </c>
      <c r="P27" s="3">
        <v>68.324811023640137</v>
      </c>
    </row>
    <row r="28" spans="1:16" x14ac:dyDescent="0.45">
      <c r="A28" s="4">
        <v>2006</v>
      </c>
      <c r="B28" s="3">
        <v>96.941149359698883</v>
      </c>
      <c r="C28" s="3">
        <v>56.657126814886652</v>
      </c>
      <c r="D28" s="3">
        <v>45.724480499050287</v>
      </c>
      <c r="E28" s="3">
        <f>E29+E30/2</f>
        <v>63.133783241887272</v>
      </c>
      <c r="F28" s="3">
        <v>202.57714684039786</v>
      </c>
      <c r="G28" s="3">
        <v>44.761987756924185</v>
      </c>
      <c r="H28" s="3">
        <v>35.681729664466125</v>
      </c>
      <c r="I28" s="3">
        <v>80.850538672877491</v>
      </c>
      <c r="J28" s="3">
        <v>71.261178488300871</v>
      </c>
      <c r="K28" s="3">
        <v>425.36339954301934</v>
      </c>
      <c r="L28" s="3">
        <v>134.0869461912682</v>
      </c>
      <c r="M28" s="3">
        <v>38.11192443259214</v>
      </c>
      <c r="N28" s="3">
        <v>64.478883904017451</v>
      </c>
      <c r="O28" s="3">
        <v>30.016376098669173</v>
      </c>
      <c r="P28" s="3">
        <v>70.651873530419351</v>
      </c>
    </row>
    <row r="29" spans="1:16" x14ac:dyDescent="0.45">
      <c r="A29" s="4">
        <v>2007</v>
      </c>
      <c r="B29" s="3">
        <v>95.750467264403937</v>
      </c>
      <c r="C29" s="3">
        <v>54.829249978207464</v>
      </c>
      <c r="D29" s="3">
        <v>45.686268679441241</v>
      </c>
      <c r="E29" s="3">
        <f>E31+E30/2</f>
        <v>45.00022669419586</v>
      </c>
      <c r="F29" s="3">
        <v>192.46550635765172</v>
      </c>
      <c r="G29" s="3">
        <v>44.579275020025364</v>
      </c>
      <c r="H29" s="3">
        <v>32.990428566202723</v>
      </c>
      <c r="I29" s="3">
        <v>73.6449799920629</v>
      </c>
      <c r="J29" s="3">
        <v>68.606511660139134</v>
      </c>
      <c r="K29" s="3">
        <v>394.28847191907818</v>
      </c>
      <c r="L29" s="3">
        <v>129.87322698971749</v>
      </c>
      <c r="M29" s="3">
        <v>39.94238265317351</v>
      </c>
      <c r="N29" s="3">
        <v>62.193363476477501</v>
      </c>
      <c r="O29" s="3">
        <v>32.816578051879006</v>
      </c>
      <c r="P29" s="3">
        <v>73.874525287791542</v>
      </c>
    </row>
    <row r="30" spans="1:16" x14ac:dyDescent="0.45">
      <c r="A30" s="4">
        <v>2008</v>
      </c>
      <c r="B30" s="3">
        <v>105.91384407218389</v>
      </c>
      <c r="C30" s="3">
        <v>58.561399631296062</v>
      </c>
      <c r="D30" s="3">
        <v>53.368220439222625</v>
      </c>
      <c r="E30" s="3">
        <f>E31+E32/2</f>
        <v>36.267113095382818</v>
      </c>
      <c r="F30" s="3">
        <v>176.66832478514812</v>
      </c>
      <c r="G30" s="3">
        <v>46.036206351191304</v>
      </c>
      <c r="H30" s="3">
        <v>35.594201492568175</v>
      </c>
      <c r="I30" s="3">
        <v>67.681070773040105</v>
      </c>
      <c r="J30" s="3">
        <v>63.369043608222043</v>
      </c>
      <c r="K30" s="3">
        <v>437.32671489105712</v>
      </c>
      <c r="L30" s="3">
        <v>140.43701154093122</v>
      </c>
      <c r="M30" s="3">
        <v>42.6209140325589</v>
      </c>
      <c r="N30" s="3">
        <v>57.61271534324186</v>
      </c>
      <c r="O30" s="3">
        <v>34.129476541224548</v>
      </c>
      <c r="P30" s="3">
        <v>95.516352434746864</v>
      </c>
    </row>
    <row r="31" spans="1:16" x14ac:dyDescent="0.45">
      <c r="A31" s="4">
        <v>2009</v>
      </c>
      <c r="B31" s="3">
        <v>108.5726364876724</v>
      </c>
      <c r="C31" s="3">
        <v>45.512121368705387</v>
      </c>
      <c r="D31" s="3">
        <v>46.272869643101785</v>
      </c>
      <c r="E31" s="3">
        <f>E32+E33/2</f>
        <v>26.866670146504454</v>
      </c>
      <c r="F31" s="3">
        <v>162.5589704526995</v>
      </c>
      <c r="G31" s="3">
        <v>47.07944776336879</v>
      </c>
      <c r="H31" s="3">
        <v>32.071848261480355</v>
      </c>
      <c r="I31" s="3">
        <v>60.886590786975837</v>
      </c>
      <c r="J31" s="3">
        <v>49.149141530823471</v>
      </c>
      <c r="K31" s="3">
        <v>358.19281182884225</v>
      </c>
      <c r="L31" s="3">
        <v>119.26941885458935</v>
      </c>
      <c r="M31" s="3">
        <v>40.092796223022958</v>
      </c>
      <c r="N31" s="3">
        <v>45.18487037857674</v>
      </c>
      <c r="O31" s="3">
        <v>24.390166533855524</v>
      </c>
      <c r="P31" s="3">
        <v>86.133619369747009</v>
      </c>
    </row>
    <row r="32" spans="1:16" x14ac:dyDescent="0.45">
      <c r="A32" s="4">
        <v>2010</v>
      </c>
      <c r="B32" s="3">
        <v>95.368945960406634</v>
      </c>
      <c r="C32" s="3">
        <v>46.701273875873703</v>
      </c>
      <c r="D32" s="3">
        <v>49.25520649748065</v>
      </c>
      <c r="E32" s="3">
        <v>18.800885897756729</v>
      </c>
      <c r="F32" s="3">
        <v>157.9447648867712</v>
      </c>
      <c r="G32" s="3">
        <v>45.984905774270736</v>
      </c>
      <c r="H32" s="3">
        <v>32.868926580729557</v>
      </c>
      <c r="I32" s="3">
        <v>66.104278513779676</v>
      </c>
      <c r="J32" s="3">
        <v>34.929239453424898</v>
      </c>
      <c r="K32" s="3">
        <v>369.6855557876458</v>
      </c>
      <c r="L32" s="3">
        <v>127.25052263825106</v>
      </c>
      <c r="M32" s="3">
        <v>37.802842670832149</v>
      </c>
      <c r="N32" s="3">
        <v>50.717077662700341</v>
      </c>
      <c r="O32" s="3">
        <v>28.498472693838909</v>
      </c>
      <c r="P32" s="3">
        <v>91.399596495175601</v>
      </c>
    </row>
    <row r="33" spans="1:16" x14ac:dyDescent="0.45">
      <c r="A33" s="4">
        <v>2011</v>
      </c>
      <c r="B33" s="3">
        <v>99.536540359610342</v>
      </c>
      <c r="C33" s="3">
        <v>50.180013184110372</v>
      </c>
      <c r="D33" s="3">
        <v>55.623880013529771</v>
      </c>
      <c r="E33" s="3">
        <v>16.131568497495451</v>
      </c>
      <c r="F33" s="3">
        <v>154.937684607226</v>
      </c>
      <c r="G33" s="3">
        <v>36.296758890229</v>
      </c>
      <c r="H33" s="3">
        <v>32.939905145641056</v>
      </c>
      <c r="I33" s="3">
        <v>60.795836699907525</v>
      </c>
      <c r="J33" s="3">
        <v>20.709337376026301</v>
      </c>
      <c r="K33" s="3">
        <v>379.09863137753905</v>
      </c>
      <c r="L33" s="3">
        <v>139.67540722457585</v>
      </c>
      <c r="M33" s="3">
        <v>47.420849835689815</v>
      </c>
      <c r="N33" s="3">
        <v>50.740904586420868</v>
      </c>
      <c r="O33" s="3">
        <v>30.194960728629617</v>
      </c>
      <c r="P33" s="3">
        <v>105.56631358134838</v>
      </c>
    </row>
    <row r="34" spans="1:16" x14ac:dyDescent="0.45">
      <c r="A34" s="4">
        <v>2012</v>
      </c>
      <c r="B34" s="3">
        <v>105.64102397775221</v>
      </c>
      <c r="C34" s="3">
        <v>49.582898299262702</v>
      </c>
      <c r="D34" s="3">
        <v>55.79372171741737</v>
      </c>
      <c r="E34" s="3">
        <v>11.855398125982113</v>
      </c>
      <c r="F34" s="3">
        <v>147.84175476601337</v>
      </c>
      <c r="G34" s="3">
        <v>37.921906059675699</v>
      </c>
      <c r="H34" s="3">
        <v>32.805502207367873</v>
      </c>
      <c r="I34" s="3">
        <v>57.842005513308173</v>
      </c>
      <c r="J34" s="3">
        <v>6.4894352986277397</v>
      </c>
      <c r="K34" s="3">
        <v>369.2129657876647</v>
      </c>
      <c r="L34" s="3">
        <v>137.67493851023951</v>
      </c>
      <c r="M34" s="3">
        <v>48.110922747678906</v>
      </c>
      <c r="N34" s="3">
        <v>48.267522367403323</v>
      </c>
      <c r="O34" s="3">
        <v>30.470910917175232</v>
      </c>
      <c r="P34" s="3">
        <v>105.45832773770141</v>
      </c>
    </row>
    <row r="35" spans="1:16" x14ac:dyDescent="0.45">
      <c r="A35" s="4">
        <v>2013</v>
      </c>
      <c r="B35" s="3">
        <v>110.93687883740448</v>
      </c>
      <c r="C35" s="3">
        <v>48.637372675289285</v>
      </c>
      <c r="D35" s="3">
        <v>53.844131946677734</v>
      </c>
      <c r="E35" s="3">
        <v>30.983105509000815</v>
      </c>
      <c r="F35" s="3">
        <v>142.72099146487284</v>
      </c>
      <c r="G35" s="3">
        <v>41.865375737574247</v>
      </c>
      <c r="H35" s="3">
        <v>33.333598681813079</v>
      </c>
      <c r="I35" s="3">
        <v>55.824781232029849</v>
      </c>
      <c r="J35" s="3">
        <v>-7.7304667787708601</v>
      </c>
      <c r="K35" s="3">
        <v>367.04178004901911</v>
      </c>
      <c r="L35" s="3">
        <v>132.46227417426871</v>
      </c>
      <c r="M35" s="3">
        <v>46.296402723975824</v>
      </c>
      <c r="N35" s="3">
        <v>46.744375577355299</v>
      </c>
      <c r="O35" s="3">
        <v>33.978768650951068</v>
      </c>
      <c r="P35" s="3">
        <v>97.952104953888181</v>
      </c>
    </row>
    <row r="36" spans="1:16" x14ac:dyDescent="0.45">
      <c r="A36" s="4">
        <v>2014</v>
      </c>
      <c r="B36" s="3">
        <v>102.42096881404751</v>
      </c>
      <c r="C36" s="3">
        <v>48.08017558552271</v>
      </c>
      <c r="D36" s="3">
        <v>48.922185747066905</v>
      </c>
      <c r="E36" s="3">
        <v>40.528016268266384</v>
      </c>
      <c r="F36" s="3">
        <v>138.31223117684328</v>
      </c>
      <c r="G36" s="3">
        <v>45.982641611020995</v>
      </c>
      <c r="H36" s="3">
        <v>30.901244616103146</v>
      </c>
      <c r="I36" s="3">
        <v>57.468172087594468</v>
      </c>
      <c r="J36" s="3">
        <v>-21.950368856169401</v>
      </c>
      <c r="K36" s="3">
        <v>360.46731916623702</v>
      </c>
      <c r="L36" s="3">
        <v>130.90549544439796</v>
      </c>
      <c r="M36" s="3">
        <v>44.514080196809587</v>
      </c>
      <c r="N36" s="3">
        <v>44.905215954349622</v>
      </c>
      <c r="O36" s="3">
        <v>37.431434568657949</v>
      </c>
      <c r="P36" s="3">
        <v>90.614441898156727</v>
      </c>
    </row>
    <row r="37" spans="1:16" x14ac:dyDescent="0.45">
      <c r="A37" s="4">
        <v>2015</v>
      </c>
      <c r="B37" s="3">
        <v>89.893790077624018</v>
      </c>
      <c r="C37" s="3">
        <v>41.93764024152938</v>
      </c>
      <c r="D37" s="3">
        <v>41.922913865864722</v>
      </c>
      <c r="E37" s="3">
        <v>44.947228360036767</v>
      </c>
      <c r="F37" s="3">
        <v>131.37007244525975</v>
      </c>
      <c r="G37" s="3">
        <v>46.665730388591811</v>
      </c>
      <c r="H37" s="3">
        <v>27.654672517777801</v>
      </c>
      <c r="I37" s="3">
        <v>59.141592105309414</v>
      </c>
      <c r="J37" s="3">
        <v>46.917970808869846</v>
      </c>
      <c r="K37" s="3">
        <v>329.47139894026151</v>
      </c>
      <c r="L37" s="3">
        <v>124.83966215252616</v>
      </c>
      <c r="M37" s="3">
        <v>42.085996307038194</v>
      </c>
      <c r="N37" s="3">
        <v>39.464169335301811</v>
      </c>
      <c r="O37" s="3">
        <v>35.42740835447983</v>
      </c>
      <c r="P37" s="3">
        <v>79.13249438909196</v>
      </c>
    </row>
    <row r="38" spans="1:16" x14ac:dyDescent="0.45">
      <c r="A38" s="4">
        <v>2016</v>
      </c>
      <c r="B38" s="3">
        <v>87.31826708153416</v>
      </c>
      <c r="C38" s="3">
        <v>37.421341802331824</v>
      </c>
      <c r="D38" s="3">
        <v>40.082485713276021</v>
      </c>
      <c r="E38" s="3">
        <v>53.91504376279881</v>
      </c>
      <c r="F38" s="3">
        <v>126.89901002569985</v>
      </c>
      <c r="G38" s="3">
        <v>42.115486124351584</v>
      </c>
      <c r="H38" s="3">
        <v>24.701579514823646</v>
      </c>
      <c r="I38" s="3">
        <v>61.776065765387081</v>
      </c>
      <c r="J38" s="3">
        <v>46.47153702507611</v>
      </c>
      <c r="K38" s="3">
        <v>303.1365065420743</v>
      </c>
      <c r="L38" s="3">
        <v>120.5752272891298</v>
      </c>
      <c r="M38" s="3">
        <v>31.334150134614202</v>
      </c>
      <c r="N38" s="3">
        <v>36.894415017078913</v>
      </c>
      <c r="O38" s="3">
        <v>31.31024684558842</v>
      </c>
      <c r="P38" s="3">
        <v>73.603809465598061</v>
      </c>
    </row>
    <row r="39" spans="1:16" x14ac:dyDescent="0.45">
      <c r="A39" s="4">
        <v>2017</v>
      </c>
      <c r="B39" s="3">
        <v>85.176749046137672</v>
      </c>
      <c r="C39" s="3">
        <v>39.355497070460586</v>
      </c>
      <c r="D39" s="3">
        <v>40.74249695452253</v>
      </c>
      <c r="E39" s="3">
        <v>61.021481739939922</v>
      </c>
      <c r="F39" s="3">
        <v>133.15517337195615</v>
      </c>
      <c r="G39" s="3">
        <v>44.642410622369582</v>
      </c>
      <c r="H39" s="3">
        <v>25.47203640870222</v>
      </c>
      <c r="I39" s="3">
        <v>68.168369742672695</v>
      </c>
      <c r="J39" s="3">
        <v>47.140409800149428</v>
      </c>
      <c r="K39" s="3">
        <v>316.47756986259003</v>
      </c>
      <c r="L39" s="3">
        <v>120.89142743363792</v>
      </c>
      <c r="M39" s="3">
        <v>29.99973067243435</v>
      </c>
      <c r="N39" s="3">
        <v>37.632413240426303</v>
      </c>
      <c r="O39" s="3">
        <v>34.423213572168592</v>
      </c>
      <c r="P39" s="3">
        <v>77.120917806641629</v>
      </c>
    </row>
    <row r="40" spans="1:16" x14ac:dyDescent="0.45">
      <c r="A40" s="4">
        <v>2018</v>
      </c>
      <c r="B40" s="3">
        <v>93.896319873230965</v>
      </c>
      <c r="C40" s="3">
        <v>43.074308955199484</v>
      </c>
      <c r="D40" s="3">
        <v>43.616969332388891</v>
      </c>
      <c r="E40" s="3">
        <v>62.448907025142262</v>
      </c>
      <c r="F40" s="3">
        <v>130.40262550212626</v>
      </c>
      <c r="G40" s="3">
        <v>48.447386945638101</v>
      </c>
      <c r="H40" s="3">
        <v>27.62605636516227</v>
      </c>
      <c r="I40" s="3">
        <v>72.163398299027307</v>
      </c>
      <c r="J40" s="3">
        <v>49.809396752043661</v>
      </c>
      <c r="K40" s="3">
        <v>325.1973590768651</v>
      </c>
      <c r="L40" s="3">
        <v>120.84186473098377</v>
      </c>
      <c r="M40" s="3">
        <v>32.514631724088389</v>
      </c>
      <c r="N40" s="3">
        <v>37.565784102137364</v>
      </c>
      <c r="O40" s="3">
        <v>36.609931802106999</v>
      </c>
      <c r="P40" s="3">
        <v>78.988865513436309</v>
      </c>
    </row>
    <row r="41" spans="1:16" x14ac:dyDescent="0.45">
      <c r="A41" s="4">
        <v>2019</v>
      </c>
      <c r="B41" s="3">
        <v>108.50965835795864</v>
      </c>
      <c r="C41" s="3">
        <v>37.627777535710813</v>
      </c>
      <c r="D41" s="3">
        <v>39.905403530644193</v>
      </c>
      <c r="E41" s="3">
        <v>60.688989216536513</v>
      </c>
      <c r="F41" s="3">
        <v>123.02856202794288</v>
      </c>
      <c r="G41" s="3">
        <v>49.24952658763214</v>
      </c>
      <c r="H41" s="3">
        <v>28.90557579944528</v>
      </c>
      <c r="I41" s="3">
        <v>68.841842259567841</v>
      </c>
      <c r="J41" s="3">
        <v>49.425525855614758</v>
      </c>
      <c r="K41" s="3">
        <v>321.70349721631072</v>
      </c>
      <c r="L41" s="3">
        <v>109.68951471516606</v>
      </c>
      <c r="M41" s="3">
        <v>31.578051281467474</v>
      </c>
      <c r="N41" s="3">
        <v>35.890096034242454</v>
      </c>
      <c r="O41" s="3">
        <v>35.216418108414466</v>
      </c>
      <c r="P41" s="3">
        <v>75.757138965219042</v>
      </c>
    </row>
    <row r="42" spans="1:16" x14ac:dyDescent="0.45">
      <c r="A42" s="4">
        <v>2020</v>
      </c>
      <c r="B42" s="3">
        <v>110.29100365845197</v>
      </c>
      <c r="C42" s="3">
        <v>32.97217540024274</v>
      </c>
      <c r="D42" s="3">
        <v>37.804125361393616</v>
      </c>
      <c r="E42" s="3">
        <v>64.900657099085208</v>
      </c>
      <c r="F42" s="3">
        <v>116.82858611492692</v>
      </c>
      <c r="G42" s="3">
        <v>40.918865595321932</v>
      </c>
      <c r="H42" s="3">
        <v>26.716280459429786</v>
      </c>
      <c r="I42" s="3">
        <v>58.169560302228149</v>
      </c>
      <c r="J42" s="3">
        <v>37.029289090060416</v>
      </c>
      <c r="K42" s="3">
        <v>332.77382652314003</v>
      </c>
      <c r="L42" s="3">
        <v>97.799694862687574</v>
      </c>
      <c r="M42" s="3">
        <v>26.271447376215018</v>
      </c>
      <c r="N42" s="3">
        <v>34.754295776105579</v>
      </c>
      <c r="O42" s="3">
        <v>31.367968978397364</v>
      </c>
      <c r="P42" s="3">
        <v>69.034045090956155</v>
      </c>
    </row>
    <row r="43" spans="1:16" x14ac:dyDescent="0.45">
      <c r="A43" s="4">
        <v>2021</v>
      </c>
      <c r="B43" s="3">
        <v>147.12311266317695</v>
      </c>
      <c r="C43" s="3">
        <v>40.197751253900435</v>
      </c>
      <c r="D43" s="3">
        <v>45.667683203815876</v>
      </c>
      <c r="E43" s="3">
        <v>65.838334586847765</v>
      </c>
      <c r="F43" s="3">
        <v>130.56985050658213</v>
      </c>
      <c r="G43" s="3">
        <v>43.053804791958541</v>
      </c>
      <c r="H43" s="3">
        <v>27.050143725709852</v>
      </c>
      <c r="I43" s="3">
        <v>63.484610488614578</v>
      </c>
      <c r="J43" s="3">
        <v>41.258506796886465</v>
      </c>
      <c r="K43" s="3">
        <v>333.33960933968098</v>
      </c>
      <c r="L43" s="3">
        <v>117.24343100777486</v>
      </c>
      <c r="M43" s="3">
        <v>27.724004703663109</v>
      </c>
      <c r="N43" s="3">
        <v>37.301990171391978</v>
      </c>
      <c r="O43" s="3">
        <v>36.940525425694055</v>
      </c>
      <c r="P43" s="3">
        <v>80.492339951864651</v>
      </c>
    </row>
    <row r="44" spans="1:16" x14ac:dyDescent="0.45">
      <c r="A44" s="4">
        <v>2022</v>
      </c>
      <c r="B44" s="3">
        <v>146.97396615445868</v>
      </c>
      <c r="C44" s="3">
        <v>45.393305403898921</v>
      </c>
      <c r="D44" s="3">
        <v>49.373094057942446</v>
      </c>
      <c r="E44" s="3">
        <v>72.372910084353194</v>
      </c>
      <c r="F44" s="3">
        <v>140.74554788086797</v>
      </c>
      <c r="G44" s="3">
        <v>49.39885418649061</v>
      </c>
      <c r="H44" s="3">
        <v>32.320585598423605</v>
      </c>
      <c r="I44" s="3">
        <v>72.41668658559189</v>
      </c>
      <c r="J44" s="3">
        <v>46.519245745955537</v>
      </c>
      <c r="K44" s="3">
        <v>336.86248904118401</v>
      </c>
      <c r="L44" s="3">
        <v>133.91343276535054</v>
      </c>
      <c r="M44" s="3">
        <v>33.779967270573493</v>
      </c>
      <c r="N44" s="3">
        <v>38.143819433151613</v>
      </c>
      <c r="O44" s="3">
        <v>46.84</v>
      </c>
      <c r="P44" s="3">
        <v>96.78306154100683</v>
      </c>
    </row>
    <row r="45" spans="1:16" x14ac:dyDescent="0.45">
      <c r="C45" s="18"/>
      <c r="D4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336-F0D8-421D-A063-3AC09F1B556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G1" zoomScale="96" zoomScaleNormal="96" workbookViewId="0">
      <selection activeCell="M15" sqref="M15"/>
    </sheetView>
  </sheetViews>
  <sheetFormatPr defaultRowHeight="14.25" x14ac:dyDescent="0.45"/>
  <cols>
    <col min="2" max="2" width="18.265625" customWidth="1"/>
    <col min="3" max="3" width="11.73046875" customWidth="1"/>
    <col min="4" max="4" width="14.1328125" customWidth="1"/>
    <col min="5" max="5" width="16.86328125" customWidth="1"/>
    <col min="6" max="6" width="14.1328125" customWidth="1"/>
    <col min="7" max="7" width="14.73046875" customWidth="1"/>
    <col min="8" max="8" width="12.86328125" customWidth="1"/>
    <col min="9" max="9" width="13.1328125" customWidth="1"/>
    <col min="10" max="10" width="12.86328125" customWidth="1"/>
    <col min="12" max="12" width="14.59765625" customWidth="1"/>
    <col min="13" max="13" width="11" customWidth="1"/>
    <col min="14" max="14" width="14.59765625" customWidth="1"/>
    <col min="15" max="15" width="14.265625" customWidth="1"/>
    <col min="16" max="16" width="13.265625" customWidth="1"/>
  </cols>
  <sheetData>
    <row r="1" spans="1:16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3">
        <v>187921</v>
      </c>
      <c r="C2" s="3">
        <v>148177096</v>
      </c>
      <c r="D2" s="3">
        <v>696828385</v>
      </c>
      <c r="E2" s="3">
        <v>33465781</v>
      </c>
      <c r="F2" s="3">
        <v>13215707</v>
      </c>
      <c r="G2" s="3">
        <v>15600442</v>
      </c>
      <c r="H2" s="3">
        <v>80624057</v>
      </c>
      <c r="I2" s="3">
        <v>48419546</v>
      </c>
      <c r="J2" s="3">
        <v>14943645</v>
      </c>
      <c r="K2" s="3">
        <v>2413945</v>
      </c>
      <c r="L2" s="3">
        <v>45737753</v>
      </c>
      <c r="M2" s="3">
        <v>83929765</v>
      </c>
      <c r="N2" s="3">
        <v>981235000</v>
      </c>
      <c r="O2" s="3">
        <v>116807000</v>
      </c>
      <c r="P2" s="3">
        <v>38123775</v>
      </c>
    </row>
    <row r="3" spans="1:16" x14ac:dyDescent="0.45">
      <c r="A3" s="32">
        <v>1981</v>
      </c>
      <c r="B3" s="3">
        <v>194099</v>
      </c>
      <c r="C3" s="3">
        <v>151686337</v>
      </c>
      <c r="D3" s="3">
        <v>712869298</v>
      </c>
      <c r="E3" s="3">
        <v>34110098</v>
      </c>
      <c r="F3" s="3">
        <v>13564594</v>
      </c>
      <c r="G3" s="3">
        <v>15969792</v>
      </c>
      <c r="H3" s="3">
        <v>84270202</v>
      </c>
      <c r="I3" s="3">
        <v>49679330</v>
      </c>
      <c r="J3" s="3">
        <v>15198918</v>
      </c>
      <c r="K3" s="3">
        <v>2532835</v>
      </c>
      <c r="L3" s="3">
        <v>46727292</v>
      </c>
      <c r="M3" s="3">
        <v>86154836</v>
      </c>
      <c r="N3" s="3">
        <v>993885000</v>
      </c>
      <c r="O3" s="3">
        <v>117661000</v>
      </c>
      <c r="P3" s="3">
        <v>38723248</v>
      </c>
    </row>
    <row r="4" spans="1:16" x14ac:dyDescent="0.45">
      <c r="A4" s="32">
        <v>1982</v>
      </c>
      <c r="B4" s="3">
        <v>200630</v>
      </c>
      <c r="C4" s="3">
        <v>155228658</v>
      </c>
      <c r="D4" s="3">
        <v>729169466</v>
      </c>
      <c r="E4" s="3">
        <v>34742586</v>
      </c>
      <c r="F4" s="3">
        <v>13921029</v>
      </c>
      <c r="G4" s="3">
        <v>16347124</v>
      </c>
      <c r="H4" s="3">
        <v>87828198</v>
      </c>
      <c r="I4" s="3">
        <v>50938522</v>
      </c>
      <c r="J4" s="3">
        <v>15438753</v>
      </c>
      <c r="K4" s="3">
        <v>2646466</v>
      </c>
      <c r="L4" s="3">
        <v>47700340</v>
      </c>
      <c r="M4" s="3">
        <v>88555336</v>
      </c>
      <c r="N4" s="3">
        <v>1008630000</v>
      </c>
      <c r="O4" s="3">
        <v>118480000</v>
      </c>
      <c r="P4" s="3">
        <v>39326352</v>
      </c>
    </row>
    <row r="5" spans="1:16" x14ac:dyDescent="0.45">
      <c r="A5" s="32">
        <v>1983</v>
      </c>
      <c r="B5" s="3">
        <v>207523</v>
      </c>
      <c r="C5" s="3">
        <v>158790611</v>
      </c>
      <c r="D5" s="3">
        <v>745826546</v>
      </c>
      <c r="E5" s="3">
        <v>35424262</v>
      </c>
      <c r="F5" s="3">
        <v>14292862</v>
      </c>
      <c r="G5" s="3">
        <v>16740664</v>
      </c>
      <c r="H5" s="3">
        <v>91080372</v>
      </c>
      <c r="I5" s="3">
        <v>52219685</v>
      </c>
      <c r="J5" s="3">
        <v>15658442</v>
      </c>
      <c r="K5" s="3">
        <v>2681061</v>
      </c>
      <c r="L5" s="3">
        <v>48670565</v>
      </c>
      <c r="M5" s="3">
        <v>91045478</v>
      </c>
      <c r="N5" s="3">
        <v>1023310000</v>
      </c>
      <c r="O5" s="3">
        <v>119307000</v>
      </c>
      <c r="P5" s="3">
        <v>39910403</v>
      </c>
    </row>
    <row r="6" spans="1:16" x14ac:dyDescent="0.45">
      <c r="A6" s="32">
        <v>1984</v>
      </c>
      <c r="B6" s="3">
        <v>214682</v>
      </c>
      <c r="C6" s="3">
        <v>162331962</v>
      </c>
      <c r="D6" s="3">
        <v>762895156</v>
      </c>
      <c r="E6" s="3">
        <v>36159838</v>
      </c>
      <c r="F6" s="3">
        <v>14686454</v>
      </c>
      <c r="G6" s="3">
        <v>17141610</v>
      </c>
      <c r="H6" s="3">
        <v>94003867</v>
      </c>
      <c r="I6" s="3">
        <v>53514959</v>
      </c>
      <c r="J6" s="3">
        <v>15872577</v>
      </c>
      <c r="K6" s="3">
        <v>2732221</v>
      </c>
      <c r="L6" s="3">
        <v>49636724</v>
      </c>
      <c r="M6" s="3">
        <v>93534239</v>
      </c>
      <c r="N6" s="3">
        <v>1036825000</v>
      </c>
      <c r="O6" s="3">
        <v>120083000</v>
      </c>
      <c r="P6" s="3">
        <v>40405956</v>
      </c>
    </row>
    <row r="7" spans="1:16" x14ac:dyDescent="0.45">
      <c r="A7" s="32">
        <v>1985</v>
      </c>
      <c r="B7" s="3">
        <v>222119</v>
      </c>
      <c r="C7" s="3">
        <v>165791694</v>
      </c>
      <c r="D7" s="3">
        <v>780242084</v>
      </c>
      <c r="E7" s="3">
        <v>36881020</v>
      </c>
      <c r="F7" s="3">
        <v>15108135</v>
      </c>
      <c r="G7" s="3">
        <v>17540571</v>
      </c>
      <c r="H7" s="3">
        <v>97121552</v>
      </c>
      <c r="I7" s="3">
        <v>54812660</v>
      </c>
      <c r="J7" s="3">
        <v>16092338</v>
      </c>
      <c r="K7" s="3">
        <v>2735957</v>
      </c>
      <c r="L7" s="3">
        <v>50594940</v>
      </c>
      <c r="M7" s="3">
        <v>95959099</v>
      </c>
      <c r="N7" s="3">
        <v>1051040000</v>
      </c>
      <c r="O7" s="3">
        <v>120837000</v>
      </c>
      <c r="P7" s="3">
        <v>40805744</v>
      </c>
    </row>
    <row r="8" spans="1:16" x14ac:dyDescent="0.45">
      <c r="A8" s="32">
        <v>1986</v>
      </c>
      <c r="B8" s="3">
        <v>229815</v>
      </c>
      <c r="C8" s="3">
        <v>169135273</v>
      </c>
      <c r="D8" s="3">
        <v>797878993</v>
      </c>
      <c r="E8" s="3">
        <v>37572340</v>
      </c>
      <c r="F8" s="3">
        <v>15558740</v>
      </c>
      <c r="G8" s="3">
        <v>17936926</v>
      </c>
      <c r="H8" s="3">
        <v>100618523</v>
      </c>
      <c r="I8" s="3">
        <v>56109838</v>
      </c>
      <c r="J8" s="3">
        <v>16317995</v>
      </c>
      <c r="K8" s="3">
        <v>2733373</v>
      </c>
      <c r="L8" s="3">
        <v>51542094</v>
      </c>
      <c r="M8" s="3">
        <v>98271746</v>
      </c>
      <c r="N8" s="3">
        <v>1066790000</v>
      </c>
      <c r="O8" s="3">
        <v>121482000</v>
      </c>
      <c r="P8" s="3">
        <v>41213674</v>
      </c>
    </row>
    <row r="9" spans="1:16" x14ac:dyDescent="0.45">
      <c r="A9" s="32">
        <v>1987</v>
      </c>
      <c r="B9" s="3">
        <v>237712</v>
      </c>
      <c r="C9" s="3">
        <v>172421390</v>
      </c>
      <c r="D9" s="3">
        <v>815716125</v>
      </c>
      <c r="E9" s="3">
        <v>38233171</v>
      </c>
      <c r="F9" s="3">
        <v>16033103</v>
      </c>
      <c r="G9" s="3">
        <v>18326204</v>
      </c>
      <c r="H9" s="3">
        <v>104251093</v>
      </c>
      <c r="I9" s="3">
        <v>57415175</v>
      </c>
      <c r="J9" s="3">
        <v>16547139</v>
      </c>
      <c r="K9" s="3">
        <v>2774789</v>
      </c>
      <c r="L9" s="3">
        <v>52479181</v>
      </c>
      <c r="M9" s="3">
        <v>100490256</v>
      </c>
      <c r="N9" s="3">
        <v>1084035000</v>
      </c>
      <c r="O9" s="3">
        <v>122069000</v>
      </c>
      <c r="P9" s="3">
        <v>41621690</v>
      </c>
    </row>
    <row r="10" spans="1:16" x14ac:dyDescent="0.45">
      <c r="A10" s="32">
        <v>1988</v>
      </c>
      <c r="B10" s="3">
        <v>245729</v>
      </c>
      <c r="C10" s="3">
        <v>175694647</v>
      </c>
      <c r="D10" s="3">
        <v>833729681</v>
      </c>
      <c r="E10" s="3">
        <v>38868270</v>
      </c>
      <c r="F10" s="3">
        <v>16524616</v>
      </c>
      <c r="G10" s="3">
        <v>18720745</v>
      </c>
      <c r="H10" s="3">
        <v>107967838</v>
      </c>
      <c r="I10" s="3">
        <v>58755923</v>
      </c>
      <c r="J10" s="3">
        <v>16773736</v>
      </c>
      <c r="K10" s="3">
        <v>2846108</v>
      </c>
      <c r="L10" s="3">
        <v>53410965</v>
      </c>
      <c r="M10" s="3">
        <v>102688833</v>
      </c>
      <c r="N10" s="3">
        <v>1101630000</v>
      </c>
      <c r="O10" s="3">
        <v>122578000</v>
      </c>
      <c r="P10" s="3">
        <v>42031247</v>
      </c>
    </row>
    <row r="11" spans="1:16" x14ac:dyDescent="0.45">
      <c r="A11" s="32">
        <v>1989</v>
      </c>
      <c r="B11" s="3">
        <v>253821</v>
      </c>
      <c r="C11" s="3">
        <v>178949174</v>
      </c>
      <c r="D11" s="3">
        <v>852012673</v>
      </c>
      <c r="E11" s="3">
        <v>39489419</v>
      </c>
      <c r="F11" s="3">
        <v>17020143</v>
      </c>
      <c r="G11" s="3">
        <v>19145077</v>
      </c>
      <c r="H11" s="3">
        <v>111670386</v>
      </c>
      <c r="I11" s="3">
        <v>60127343</v>
      </c>
      <c r="J11" s="3">
        <v>16990575</v>
      </c>
      <c r="K11" s="3">
        <v>2930901</v>
      </c>
      <c r="L11" s="3">
        <v>54324004</v>
      </c>
      <c r="M11" s="3">
        <v>104893674</v>
      </c>
      <c r="N11" s="3">
        <v>1118650000</v>
      </c>
      <c r="O11" s="3">
        <v>123069000</v>
      </c>
      <c r="P11" s="3">
        <v>42449038</v>
      </c>
    </row>
    <row r="12" spans="1:16" x14ac:dyDescent="0.45">
      <c r="A12" s="32">
        <v>1990</v>
      </c>
      <c r="B12" s="3">
        <v>261928</v>
      </c>
      <c r="C12" s="3">
        <v>182159874</v>
      </c>
      <c r="D12" s="3">
        <v>870452165</v>
      </c>
      <c r="E12" s="3">
        <v>40099553</v>
      </c>
      <c r="F12" s="3">
        <v>17517054</v>
      </c>
      <c r="G12" s="3">
        <v>19616530</v>
      </c>
      <c r="H12" s="3">
        <v>115414069</v>
      </c>
      <c r="I12" s="3">
        <v>61558898</v>
      </c>
      <c r="J12" s="3">
        <v>17204094</v>
      </c>
      <c r="K12" s="3">
        <v>3047132</v>
      </c>
      <c r="L12" s="3">
        <v>55228410</v>
      </c>
      <c r="M12" s="3">
        <v>107147651</v>
      </c>
      <c r="N12" s="3">
        <v>1135185000</v>
      </c>
      <c r="O12" s="3">
        <v>123478000</v>
      </c>
      <c r="P12" s="3">
        <v>42869283</v>
      </c>
    </row>
    <row r="13" spans="1:16" x14ac:dyDescent="0.45">
      <c r="A13" s="32">
        <v>1991</v>
      </c>
      <c r="B13" s="3">
        <v>269860</v>
      </c>
      <c r="C13" s="3">
        <v>185361228</v>
      </c>
      <c r="D13" s="3">
        <v>888941756</v>
      </c>
      <c r="E13" s="3">
        <v>40680533</v>
      </c>
      <c r="F13" s="3">
        <v>18017464</v>
      </c>
      <c r="G13" s="3">
        <v>20130779</v>
      </c>
      <c r="H13" s="3">
        <v>119203569</v>
      </c>
      <c r="I13" s="3">
        <v>63039751</v>
      </c>
      <c r="J13" s="3">
        <v>17416596</v>
      </c>
      <c r="K13" s="3">
        <v>3135083</v>
      </c>
      <c r="L13" s="3">
        <v>56099865</v>
      </c>
      <c r="M13" s="3">
        <v>109242834</v>
      </c>
      <c r="N13" s="3">
        <v>1150780000</v>
      </c>
      <c r="O13" s="3">
        <v>123964000</v>
      </c>
      <c r="P13" s="3">
        <v>43295704</v>
      </c>
    </row>
    <row r="14" spans="1:16" s="31" customFormat="1" x14ac:dyDescent="0.45">
      <c r="A14" s="30">
        <v>1992</v>
      </c>
      <c r="B14" s="3">
        <v>277416</v>
      </c>
      <c r="C14" s="3">
        <v>188558416</v>
      </c>
      <c r="D14" s="3">
        <v>907574049</v>
      </c>
      <c r="E14" s="3">
        <v>41237813</v>
      </c>
      <c r="F14" s="3">
        <v>18526708</v>
      </c>
      <c r="G14" s="3">
        <v>20702133</v>
      </c>
      <c r="H14" s="3">
        <v>122375179</v>
      </c>
      <c r="I14" s="3">
        <v>64543525</v>
      </c>
      <c r="J14" s="3">
        <v>17624457</v>
      </c>
      <c r="K14" s="3">
        <v>3230698</v>
      </c>
      <c r="L14" s="3">
        <v>56939020</v>
      </c>
      <c r="M14" s="3">
        <v>111272102</v>
      </c>
      <c r="N14" s="3">
        <v>1164970000</v>
      </c>
      <c r="O14" s="3">
        <v>124425000</v>
      </c>
      <c r="P14" s="3">
        <v>43747962</v>
      </c>
    </row>
    <row r="15" spans="1:16" x14ac:dyDescent="0.45">
      <c r="A15" s="4">
        <v>1993</v>
      </c>
      <c r="B15" s="3">
        <v>284713</v>
      </c>
      <c r="C15" s="3">
        <v>191737287</v>
      </c>
      <c r="D15" s="3">
        <v>926351297</v>
      </c>
      <c r="E15" s="3">
        <v>41788302</v>
      </c>
      <c r="F15" s="3">
        <v>19050077</v>
      </c>
      <c r="G15" s="3">
        <v>21267359</v>
      </c>
      <c r="H15" s="3">
        <v>125546615</v>
      </c>
      <c r="I15" s="3">
        <v>66083321</v>
      </c>
      <c r="J15" s="3">
        <v>17825611</v>
      </c>
      <c r="K15" s="3">
        <v>3313471</v>
      </c>
      <c r="L15" s="3">
        <v>57776082</v>
      </c>
      <c r="M15" s="3">
        <v>113418757</v>
      </c>
      <c r="N15" s="3">
        <v>1178440000</v>
      </c>
      <c r="O15" s="3">
        <v>124829000</v>
      </c>
      <c r="P15" s="3">
        <v>44194628</v>
      </c>
    </row>
    <row r="16" spans="1:16" x14ac:dyDescent="0.45">
      <c r="A16" s="4">
        <v>1994</v>
      </c>
      <c r="B16" s="3">
        <v>291935</v>
      </c>
      <c r="C16" s="3">
        <v>194928533</v>
      </c>
      <c r="D16" s="3">
        <v>945261958</v>
      </c>
      <c r="E16" s="3">
        <v>42337109</v>
      </c>
      <c r="F16" s="3">
        <v>19588703</v>
      </c>
      <c r="G16" s="3">
        <v>21794751</v>
      </c>
      <c r="H16" s="3">
        <v>129245139</v>
      </c>
      <c r="I16" s="3">
        <v>67650283</v>
      </c>
      <c r="J16" s="3">
        <v>18011744</v>
      </c>
      <c r="K16" s="3">
        <v>3419048</v>
      </c>
      <c r="L16" s="3">
        <v>58610010</v>
      </c>
      <c r="M16" s="3">
        <v>115614891</v>
      </c>
      <c r="N16" s="3">
        <v>1191835000</v>
      </c>
      <c r="O16" s="3">
        <v>125178000</v>
      </c>
      <c r="P16" s="3">
        <v>44641540</v>
      </c>
    </row>
    <row r="17" spans="1:16" x14ac:dyDescent="0.45">
      <c r="A17" s="4">
        <v>1995</v>
      </c>
      <c r="B17" s="3">
        <v>299097</v>
      </c>
      <c r="C17" s="3">
        <v>198140162</v>
      </c>
      <c r="D17" s="3">
        <v>964279129</v>
      </c>
      <c r="E17" s="3">
        <v>42880186</v>
      </c>
      <c r="F17" s="3">
        <v>20136888</v>
      </c>
      <c r="G17" s="3">
        <v>22305571</v>
      </c>
      <c r="H17" s="3">
        <v>133117476</v>
      </c>
      <c r="I17" s="3">
        <v>69250468</v>
      </c>
      <c r="J17" s="3">
        <v>18177572</v>
      </c>
      <c r="K17" s="3">
        <v>3524506</v>
      </c>
      <c r="L17" s="3">
        <v>59424834</v>
      </c>
      <c r="M17" s="3">
        <v>117793338</v>
      </c>
      <c r="N17" s="3">
        <v>1204855000</v>
      </c>
      <c r="O17" s="3">
        <v>125472000</v>
      </c>
      <c r="P17" s="3">
        <v>45092991</v>
      </c>
    </row>
    <row r="18" spans="1:16" x14ac:dyDescent="0.45">
      <c r="A18" s="4">
        <v>1996</v>
      </c>
      <c r="B18" s="3">
        <v>306196</v>
      </c>
      <c r="C18" s="3">
        <v>201373791</v>
      </c>
      <c r="D18" s="3">
        <v>983281218</v>
      </c>
      <c r="E18" s="3">
        <v>43423369</v>
      </c>
      <c r="F18" s="3">
        <v>20689051</v>
      </c>
      <c r="G18" s="3">
        <v>22783969</v>
      </c>
      <c r="H18" s="3">
        <v>137234810</v>
      </c>
      <c r="I18" s="3">
        <v>70944969</v>
      </c>
      <c r="J18" s="3">
        <v>18322506</v>
      </c>
      <c r="K18" s="3">
        <v>3670704</v>
      </c>
      <c r="L18" s="3">
        <v>60211096</v>
      </c>
      <c r="M18" s="3">
        <v>119876868</v>
      </c>
      <c r="N18" s="3">
        <v>1217550000</v>
      </c>
      <c r="O18" s="3">
        <v>125757000</v>
      </c>
      <c r="P18" s="3">
        <v>45524681</v>
      </c>
    </row>
    <row r="19" spans="1:16" x14ac:dyDescent="0.45">
      <c r="A19" s="4">
        <v>1997</v>
      </c>
      <c r="B19" s="3">
        <v>313215</v>
      </c>
      <c r="C19" s="3">
        <v>204628007</v>
      </c>
      <c r="D19" s="3">
        <v>1002335230</v>
      </c>
      <c r="E19" s="3">
        <v>43972046</v>
      </c>
      <c r="F19" s="3">
        <v>21249178</v>
      </c>
      <c r="G19" s="3">
        <v>23249417</v>
      </c>
      <c r="H19" s="3">
        <v>141330267</v>
      </c>
      <c r="I19" s="3">
        <v>72718837</v>
      </c>
      <c r="J19" s="3">
        <v>18449123</v>
      </c>
      <c r="K19" s="3">
        <v>3796038</v>
      </c>
      <c r="L19" s="3">
        <v>60989108</v>
      </c>
      <c r="M19" s="3">
        <v>122039226</v>
      </c>
      <c r="N19" s="3">
        <v>1230075000</v>
      </c>
      <c r="O19" s="3">
        <v>126057000</v>
      </c>
      <c r="P19" s="3">
        <v>45953580</v>
      </c>
    </row>
    <row r="20" spans="1:16" x14ac:dyDescent="0.45">
      <c r="A20" s="4">
        <v>1998</v>
      </c>
      <c r="B20" s="3">
        <v>320152</v>
      </c>
      <c r="C20" s="3">
        <v>207855486</v>
      </c>
      <c r="D20" s="3">
        <v>1021434576</v>
      </c>
      <c r="E20" s="3">
        <v>44516185</v>
      </c>
      <c r="F20" s="3">
        <v>21810542</v>
      </c>
      <c r="G20" s="3">
        <v>23703328</v>
      </c>
      <c r="H20" s="3">
        <v>145476106</v>
      </c>
      <c r="I20" s="3">
        <v>74491918</v>
      </c>
      <c r="J20" s="3">
        <v>18560798</v>
      </c>
      <c r="K20" s="3">
        <v>3927213</v>
      </c>
      <c r="L20" s="3">
        <v>61745217</v>
      </c>
      <c r="M20" s="3">
        <v>124350471</v>
      </c>
      <c r="N20" s="3">
        <v>1241935000</v>
      </c>
      <c r="O20" s="3">
        <v>126400000</v>
      </c>
      <c r="P20" s="3">
        <v>46286503</v>
      </c>
    </row>
    <row r="21" spans="1:16" x14ac:dyDescent="0.45">
      <c r="A21" s="4">
        <v>1999</v>
      </c>
      <c r="B21" s="3">
        <v>327045</v>
      </c>
      <c r="C21" s="3">
        <v>210996910</v>
      </c>
      <c r="D21" s="3">
        <v>1040500054</v>
      </c>
      <c r="E21" s="3">
        <v>45041636</v>
      </c>
      <c r="F21" s="3">
        <v>22368655</v>
      </c>
      <c r="G21" s="3">
        <v>24143157</v>
      </c>
      <c r="H21" s="3">
        <v>149694462</v>
      </c>
      <c r="I21" s="3">
        <v>76249064</v>
      </c>
      <c r="J21" s="3">
        <v>18670411</v>
      </c>
      <c r="K21" s="3">
        <v>3958723</v>
      </c>
      <c r="L21" s="3">
        <v>62442651</v>
      </c>
      <c r="M21" s="3">
        <v>126754824</v>
      </c>
      <c r="N21" s="3">
        <v>1252735000</v>
      </c>
      <c r="O21" s="3">
        <v>126631000</v>
      </c>
      <c r="P21" s="3">
        <v>46616677</v>
      </c>
    </row>
    <row r="22" spans="1:16" x14ac:dyDescent="0.45">
      <c r="A22" s="4">
        <v>2000</v>
      </c>
      <c r="B22" s="3">
        <v>333926</v>
      </c>
      <c r="C22" s="3">
        <v>214072421</v>
      </c>
      <c r="D22" s="3">
        <v>1059633675</v>
      </c>
      <c r="E22" s="3">
        <v>45538332</v>
      </c>
      <c r="F22" s="3">
        <v>22945150</v>
      </c>
      <c r="G22" s="3">
        <v>24559500</v>
      </c>
      <c r="H22" s="3">
        <v>154369924</v>
      </c>
      <c r="I22" s="3">
        <v>77958223</v>
      </c>
      <c r="J22" s="3">
        <v>18776371</v>
      </c>
      <c r="K22" s="3">
        <v>4027887</v>
      </c>
      <c r="L22" s="3">
        <v>63066603</v>
      </c>
      <c r="M22" s="3">
        <v>129193327</v>
      </c>
      <c r="N22" s="3">
        <v>1262645000</v>
      </c>
      <c r="O22" s="3">
        <v>126843000</v>
      </c>
      <c r="P22" s="3">
        <v>47008111</v>
      </c>
    </row>
    <row r="23" spans="1:16" x14ac:dyDescent="0.45">
      <c r="A23" s="4">
        <v>2001</v>
      </c>
      <c r="B23" s="3">
        <v>340748</v>
      </c>
      <c r="C23" s="3">
        <v>217112437</v>
      </c>
      <c r="D23" s="3">
        <v>1078970907</v>
      </c>
      <c r="E23" s="3">
        <v>46014826</v>
      </c>
      <c r="F23" s="3">
        <v>23542517</v>
      </c>
      <c r="G23" s="3">
        <v>24956071</v>
      </c>
      <c r="H23" s="3">
        <v>159217727</v>
      </c>
      <c r="I23" s="3">
        <v>79626086</v>
      </c>
      <c r="J23" s="3">
        <v>18920275</v>
      </c>
      <c r="K23" s="3">
        <v>4138012</v>
      </c>
      <c r="L23" s="3">
        <v>63649892</v>
      </c>
      <c r="M23" s="3">
        <v>131670484</v>
      </c>
      <c r="N23" s="3">
        <v>1271850000</v>
      </c>
      <c r="O23" s="3">
        <v>127149000</v>
      </c>
      <c r="P23" s="3">
        <v>47370164</v>
      </c>
    </row>
    <row r="24" spans="1:16" x14ac:dyDescent="0.45">
      <c r="A24" s="4">
        <v>2002</v>
      </c>
      <c r="B24" s="3">
        <v>347463</v>
      </c>
      <c r="C24" s="3">
        <v>220115092</v>
      </c>
      <c r="D24" s="3">
        <v>1098313039</v>
      </c>
      <c r="E24" s="3">
        <v>46480230</v>
      </c>
      <c r="F24" s="3">
        <v>24142445</v>
      </c>
      <c r="G24" s="3">
        <v>25332178</v>
      </c>
      <c r="H24" s="3">
        <v>163262807</v>
      </c>
      <c r="I24" s="3">
        <v>81285572</v>
      </c>
      <c r="J24" s="3">
        <v>19110707</v>
      </c>
      <c r="K24" s="3">
        <v>4175950</v>
      </c>
      <c r="L24" s="3">
        <v>64222580</v>
      </c>
      <c r="M24" s="3">
        <v>134139826</v>
      </c>
      <c r="N24" s="3">
        <v>1280400000</v>
      </c>
      <c r="O24" s="3">
        <v>127445000</v>
      </c>
      <c r="P24" s="3">
        <v>47644736</v>
      </c>
    </row>
    <row r="25" spans="1:16" x14ac:dyDescent="0.45">
      <c r="A25" s="4">
        <v>2003</v>
      </c>
      <c r="B25" s="3">
        <v>354045</v>
      </c>
      <c r="C25" s="3">
        <v>223080121</v>
      </c>
      <c r="D25" s="3">
        <v>1117415123</v>
      </c>
      <c r="E25" s="3">
        <v>46924293</v>
      </c>
      <c r="F25" s="3">
        <v>24739411</v>
      </c>
      <c r="G25" s="3">
        <v>25682908</v>
      </c>
      <c r="H25" s="3">
        <v>166876680</v>
      </c>
      <c r="I25" s="3">
        <v>82942837</v>
      </c>
      <c r="J25" s="3">
        <v>19303180</v>
      </c>
      <c r="K25" s="3">
        <v>4114826</v>
      </c>
      <c r="L25" s="3">
        <v>64776956</v>
      </c>
      <c r="M25" s="3">
        <v>136503206</v>
      </c>
      <c r="N25" s="3">
        <v>1288400000</v>
      </c>
      <c r="O25" s="3">
        <v>127718000</v>
      </c>
      <c r="P25" s="3">
        <v>47892330</v>
      </c>
    </row>
    <row r="26" spans="1:16" x14ac:dyDescent="0.45">
      <c r="A26" s="4">
        <v>2004</v>
      </c>
      <c r="B26" s="3">
        <v>360461</v>
      </c>
      <c r="C26" s="3">
        <v>225938595</v>
      </c>
      <c r="D26" s="3">
        <v>1136264583</v>
      </c>
      <c r="E26" s="3">
        <v>47338446</v>
      </c>
      <c r="F26" s="3">
        <v>25333247</v>
      </c>
      <c r="G26" s="3">
        <v>26003965</v>
      </c>
      <c r="H26" s="3">
        <v>170648620</v>
      </c>
      <c r="I26" s="3">
        <v>84607501</v>
      </c>
      <c r="J26" s="3">
        <v>19490431</v>
      </c>
      <c r="K26" s="3">
        <v>4166664</v>
      </c>
      <c r="L26" s="3">
        <v>65311166</v>
      </c>
      <c r="M26" s="3">
        <v>138789725</v>
      </c>
      <c r="N26" s="3">
        <v>1296075000</v>
      </c>
      <c r="O26" s="3">
        <v>127761000</v>
      </c>
      <c r="P26" s="3">
        <v>48082519</v>
      </c>
    </row>
    <row r="27" spans="1:16" x14ac:dyDescent="0.45">
      <c r="A27" s="4">
        <v>2005</v>
      </c>
      <c r="B27" s="3">
        <v>366717</v>
      </c>
      <c r="C27" s="3">
        <v>228805144</v>
      </c>
      <c r="D27" s="3">
        <v>1154638713</v>
      </c>
      <c r="E27" s="3">
        <v>47724471</v>
      </c>
      <c r="F27" s="3">
        <v>25923536</v>
      </c>
      <c r="G27" s="3">
        <v>26285110</v>
      </c>
      <c r="H27" s="3">
        <v>174372098</v>
      </c>
      <c r="I27" s="3">
        <v>86261250</v>
      </c>
      <c r="J27" s="3">
        <v>19673866</v>
      </c>
      <c r="K27" s="3">
        <v>4265762</v>
      </c>
      <c r="L27" s="3">
        <v>65821360</v>
      </c>
      <c r="M27" s="3">
        <v>140912590</v>
      </c>
      <c r="N27" s="3">
        <v>1303720000</v>
      </c>
      <c r="O27" s="3">
        <v>127773000</v>
      </c>
      <c r="P27" s="3">
        <v>48184561</v>
      </c>
    </row>
    <row r="28" spans="1:16" x14ac:dyDescent="0.45">
      <c r="A28" s="4">
        <v>2006</v>
      </c>
      <c r="B28" s="3">
        <v>372808</v>
      </c>
      <c r="C28" s="3">
        <v>231797427</v>
      </c>
      <c r="D28" s="3">
        <v>1172373788</v>
      </c>
      <c r="E28" s="3">
        <v>48088274</v>
      </c>
      <c r="F28" s="3">
        <v>26509413</v>
      </c>
      <c r="G28" s="3">
        <v>26518971</v>
      </c>
      <c r="H28" s="3">
        <v>178069984</v>
      </c>
      <c r="I28" s="3">
        <v>87901835</v>
      </c>
      <c r="J28" s="3">
        <v>19870706</v>
      </c>
      <c r="K28" s="3">
        <v>4401365</v>
      </c>
      <c r="L28" s="3">
        <v>66319525</v>
      </c>
      <c r="M28" s="3">
        <v>142628831</v>
      </c>
      <c r="N28" s="3">
        <v>1311020000</v>
      </c>
      <c r="O28" s="3">
        <v>127854000</v>
      </c>
      <c r="P28" s="3">
        <v>48438292</v>
      </c>
    </row>
    <row r="29" spans="1:16" x14ac:dyDescent="0.45">
      <c r="A29" s="4">
        <v>2007</v>
      </c>
      <c r="B29" s="3">
        <v>378748</v>
      </c>
      <c r="C29" s="3">
        <v>234858289</v>
      </c>
      <c r="D29" s="3">
        <v>1189691809</v>
      </c>
      <c r="E29" s="3">
        <v>48445647</v>
      </c>
      <c r="F29" s="3">
        <v>27092604</v>
      </c>
      <c r="G29" s="3">
        <v>26713655</v>
      </c>
      <c r="H29" s="3">
        <v>181924521</v>
      </c>
      <c r="I29" s="3">
        <v>89561377</v>
      </c>
      <c r="J29" s="3">
        <v>20078655</v>
      </c>
      <c r="K29" s="3">
        <v>4588599</v>
      </c>
      <c r="L29" s="3">
        <v>66826754</v>
      </c>
      <c r="M29" s="3">
        <v>144135934</v>
      </c>
      <c r="N29" s="3">
        <v>1317885000</v>
      </c>
      <c r="O29" s="3">
        <v>128001000</v>
      </c>
      <c r="P29" s="3">
        <v>48683638</v>
      </c>
    </row>
    <row r="30" spans="1:16" x14ac:dyDescent="0.45">
      <c r="A30" s="4">
        <v>2008</v>
      </c>
      <c r="B30" s="3">
        <v>384568</v>
      </c>
      <c r="C30" s="3">
        <v>237936543</v>
      </c>
      <c r="D30" s="3">
        <v>1206734806</v>
      </c>
      <c r="E30" s="3">
        <v>48729486</v>
      </c>
      <c r="F30" s="3">
        <v>27664296</v>
      </c>
      <c r="G30" s="3">
        <v>26881544</v>
      </c>
      <c r="H30" s="3">
        <v>185931955</v>
      </c>
      <c r="I30" s="3">
        <v>91252326</v>
      </c>
      <c r="J30" s="3">
        <v>20285643</v>
      </c>
      <c r="K30" s="3">
        <v>4839396</v>
      </c>
      <c r="L30" s="3">
        <v>67328239</v>
      </c>
      <c r="M30" s="3">
        <v>145421318</v>
      </c>
      <c r="N30" s="3">
        <v>1324655000</v>
      </c>
      <c r="O30" s="3">
        <v>128063000</v>
      </c>
      <c r="P30" s="3">
        <v>49054708</v>
      </c>
    </row>
    <row r="31" spans="1:16" x14ac:dyDescent="0.45">
      <c r="A31" s="4">
        <v>2009</v>
      </c>
      <c r="B31" s="3">
        <v>390311</v>
      </c>
      <c r="C31" s="3">
        <v>240981299</v>
      </c>
      <c r="D31" s="3">
        <v>1223640160</v>
      </c>
      <c r="E31" s="3">
        <v>49015836</v>
      </c>
      <c r="F31" s="3">
        <v>28217204</v>
      </c>
      <c r="G31" s="3">
        <v>27026941</v>
      </c>
      <c r="H31" s="3">
        <v>190123222</v>
      </c>
      <c r="I31" s="3">
        <v>92946951</v>
      </c>
      <c r="J31" s="3">
        <v>20482477</v>
      </c>
      <c r="K31" s="3">
        <v>4987573</v>
      </c>
      <c r="L31" s="3">
        <v>67813654</v>
      </c>
      <c r="M31" s="3">
        <v>146706810</v>
      </c>
      <c r="N31" s="3">
        <v>1331260000</v>
      </c>
      <c r="O31" s="3">
        <v>128047000</v>
      </c>
      <c r="P31" s="3">
        <v>49307835</v>
      </c>
    </row>
    <row r="32" spans="1:16" x14ac:dyDescent="0.45">
      <c r="A32" s="4">
        <v>2010</v>
      </c>
      <c r="B32" s="3">
        <v>396053</v>
      </c>
      <c r="C32" s="3">
        <v>244016173</v>
      </c>
      <c r="D32" s="3">
        <v>1240613620</v>
      </c>
      <c r="E32" s="3">
        <v>49390988</v>
      </c>
      <c r="F32" s="3">
        <v>28717731</v>
      </c>
      <c r="G32" s="3">
        <v>27161567</v>
      </c>
      <c r="H32" s="3">
        <v>194454498</v>
      </c>
      <c r="I32" s="3">
        <v>94636700</v>
      </c>
      <c r="J32" s="3">
        <v>20668557</v>
      </c>
      <c r="K32" s="3">
        <v>5076732</v>
      </c>
      <c r="L32" s="3">
        <v>68270489</v>
      </c>
      <c r="M32" s="3">
        <v>148391139</v>
      </c>
      <c r="N32" s="3">
        <v>1337705000</v>
      </c>
      <c r="O32" s="3">
        <v>128070000</v>
      </c>
      <c r="P32" s="3">
        <v>49554112</v>
      </c>
    </row>
    <row r="33" spans="1:16" x14ac:dyDescent="0.45">
      <c r="A33" s="4">
        <v>2011</v>
      </c>
      <c r="B33" s="3">
        <v>401506</v>
      </c>
      <c r="C33" s="3">
        <v>247099697</v>
      </c>
      <c r="D33" s="3">
        <v>1257621191</v>
      </c>
      <c r="E33" s="3">
        <v>49794522</v>
      </c>
      <c r="F33" s="3">
        <v>29184133</v>
      </c>
      <c r="G33" s="3">
        <v>27266399</v>
      </c>
      <c r="H33" s="3">
        <v>198602738</v>
      </c>
      <c r="I33" s="3">
        <v>96337913</v>
      </c>
      <c r="J33" s="3">
        <v>20859743</v>
      </c>
      <c r="K33" s="3">
        <v>5183688</v>
      </c>
      <c r="L33" s="3">
        <v>68712846</v>
      </c>
      <c r="M33" s="3">
        <v>150211005</v>
      </c>
      <c r="N33" s="3">
        <v>1345035000</v>
      </c>
      <c r="O33" s="3">
        <v>127833000</v>
      </c>
      <c r="P33" s="3">
        <v>49936638</v>
      </c>
    </row>
    <row r="34" spans="1:16" x14ac:dyDescent="0.45">
      <c r="A34" s="4">
        <v>2012</v>
      </c>
      <c r="B34" s="3">
        <v>406634</v>
      </c>
      <c r="C34" s="3">
        <v>250222695</v>
      </c>
      <c r="D34" s="3">
        <v>1274487215</v>
      </c>
      <c r="E34" s="3">
        <v>50218185</v>
      </c>
      <c r="F34" s="3">
        <v>29660212</v>
      </c>
      <c r="G34" s="3">
        <v>27330694</v>
      </c>
      <c r="H34" s="3">
        <v>202205861</v>
      </c>
      <c r="I34" s="3">
        <v>98032317</v>
      </c>
      <c r="J34" s="3">
        <v>21017147</v>
      </c>
      <c r="K34" s="3">
        <v>5312437</v>
      </c>
      <c r="L34" s="3">
        <v>69157023</v>
      </c>
      <c r="M34" s="3">
        <v>152090649</v>
      </c>
      <c r="N34" s="3">
        <v>1354190000</v>
      </c>
      <c r="O34" s="3">
        <v>127629000</v>
      </c>
      <c r="P34" s="3">
        <v>50199853</v>
      </c>
    </row>
    <row r="35" spans="1:16" x14ac:dyDescent="0.45">
      <c r="A35" s="4">
        <v>2013</v>
      </c>
      <c r="B35" s="3">
        <v>411702</v>
      </c>
      <c r="C35" s="3">
        <v>253275918</v>
      </c>
      <c r="D35" s="3">
        <v>1291132063</v>
      </c>
      <c r="E35" s="3">
        <v>50648334</v>
      </c>
      <c r="F35" s="3">
        <v>30134807</v>
      </c>
      <c r="G35" s="3">
        <v>27381555</v>
      </c>
      <c r="H35" s="3">
        <v>205337562</v>
      </c>
      <c r="I35" s="3">
        <v>99700107</v>
      </c>
      <c r="J35" s="3">
        <v>21131756</v>
      </c>
      <c r="K35" s="3">
        <v>5399162</v>
      </c>
      <c r="L35" s="3">
        <v>69578602</v>
      </c>
      <c r="M35" s="3">
        <v>154030139</v>
      </c>
      <c r="N35" s="3">
        <v>1363240000</v>
      </c>
      <c r="O35" s="3">
        <v>127445000</v>
      </c>
      <c r="P35" s="3">
        <v>50428893</v>
      </c>
    </row>
    <row r="36" spans="1:16" x14ac:dyDescent="0.45">
      <c r="A36" s="4">
        <v>2014</v>
      </c>
      <c r="B36" s="3">
        <v>416656</v>
      </c>
      <c r="C36" s="3">
        <v>256229761</v>
      </c>
      <c r="D36" s="3">
        <v>1307246509</v>
      </c>
      <c r="E36" s="3">
        <v>51072436</v>
      </c>
      <c r="F36" s="3">
        <v>30606459</v>
      </c>
      <c r="G36" s="3">
        <v>27462106</v>
      </c>
      <c r="H36" s="3">
        <v>208251628</v>
      </c>
      <c r="I36" s="3">
        <v>101325201</v>
      </c>
      <c r="J36" s="3">
        <v>21239457</v>
      </c>
      <c r="K36" s="3">
        <v>5469724</v>
      </c>
      <c r="L36" s="3">
        <v>69960943</v>
      </c>
      <c r="M36" s="3">
        <v>155961299</v>
      </c>
      <c r="N36" s="3">
        <v>1371860000</v>
      </c>
      <c r="O36" s="3">
        <v>127276000</v>
      </c>
      <c r="P36" s="3">
        <v>50746659</v>
      </c>
    </row>
    <row r="37" spans="1:16" x14ac:dyDescent="0.45">
      <c r="A37" s="4">
        <v>2015</v>
      </c>
      <c r="B37" s="3">
        <v>421437</v>
      </c>
      <c r="C37" s="3">
        <v>259091970</v>
      </c>
      <c r="D37" s="3">
        <v>1322866505</v>
      </c>
      <c r="E37" s="3">
        <v>51483949</v>
      </c>
      <c r="F37" s="3">
        <v>31068833</v>
      </c>
      <c r="G37" s="3">
        <v>27610325</v>
      </c>
      <c r="H37" s="3">
        <v>210969298</v>
      </c>
      <c r="I37" s="3">
        <v>103031365</v>
      </c>
      <c r="J37" s="3">
        <v>21336697</v>
      </c>
      <c r="K37" s="3">
        <v>5535002</v>
      </c>
      <c r="L37" s="3">
        <v>70294397</v>
      </c>
      <c r="M37" s="3">
        <v>157830000</v>
      </c>
      <c r="N37" s="3">
        <v>1379860000</v>
      </c>
      <c r="O37" s="3">
        <v>127141000</v>
      </c>
      <c r="P37" s="3">
        <v>51014947</v>
      </c>
    </row>
    <row r="38" spans="1:16" x14ac:dyDescent="0.45">
      <c r="A38" s="4">
        <v>2016</v>
      </c>
      <c r="B38" s="3">
        <v>425994</v>
      </c>
      <c r="C38" s="3">
        <v>261850182</v>
      </c>
      <c r="D38" s="3">
        <v>1338636340</v>
      </c>
      <c r="E38" s="3">
        <v>51892349</v>
      </c>
      <c r="F38" s="3">
        <v>31526418</v>
      </c>
      <c r="G38" s="3">
        <v>27861186</v>
      </c>
      <c r="H38" s="3">
        <v>213524840</v>
      </c>
      <c r="I38" s="3">
        <v>104875266</v>
      </c>
      <c r="J38" s="3">
        <v>21425494</v>
      </c>
      <c r="K38" s="3">
        <v>5607283</v>
      </c>
      <c r="L38" s="3">
        <v>70607037</v>
      </c>
      <c r="M38" s="3">
        <v>159784568</v>
      </c>
      <c r="N38" s="3">
        <v>1387790000</v>
      </c>
      <c r="O38" s="3">
        <v>127076000</v>
      </c>
      <c r="P38" s="3">
        <v>51217803</v>
      </c>
    </row>
    <row r="39" spans="1:16" x14ac:dyDescent="0.45">
      <c r="A39" s="4">
        <v>2017</v>
      </c>
      <c r="B39" s="3">
        <v>430276</v>
      </c>
      <c r="C39" s="3">
        <v>264498852</v>
      </c>
      <c r="D39" s="3">
        <v>1354195680</v>
      </c>
      <c r="E39" s="3">
        <v>52288341</v>
      </c>
      <c r="F39" s="3">
        <v>31975806</v>
      </c>
      <c r="G39" s="3">
        <v>28183426</v>
      </c>
      <c r="H39" s="3">
        <v>216379655</v>
      </c>
      <c r="I39" s="3">
        <v>106738501</v>
      </c>
      <c r="J39" s="3">
        <v>21506813</v>
      </c>
      <c r="K39" s="3">
        <v>5612253</v>
      </c>
      <c r="L39" s="3">
        <v>70898202</v>
      </c>
      <c r="M39" s="3">
        <v>161793964</v>
      </c>
      <c r="N39" s="3">
        <v>1396215000</v>
      </c>
      <c r="O39" s="3">
        <v>126972000</v>
      </c>
      <c r="P39" s="3">
        <v>51361911</v>
      </c>
    </row>
    <row r="40" spans="1:16" x14ac:dyDescent="0.45">
      <c r="A40" s="4">
        <v>2018</v>
      </c>
      <c r="B40" s="3">
        <v>434274</v>
      </c>
      <c r="C40" s="3">
        <v>267066843</v>
      </c>
      <c r="D40" s="3">
        <v>1369003306</v>
      </c>
      <c r="E40" s="3">
        <v>52666014</v>
      </c>
      <c r="F40" s="3">
        <v>32399271</v>
      </c>
      <c r="G40" s="3">
        <v>28506712</v>
      </c>
      <c r="H40" s="3">
        <v>219731479</v>
      </c>
      <c r="I40" s="3">
        <v>108568836</v>
      </c>
      <c r="J40" s="3">
        <v>21670000</v>
      </c>
      <c r="K40" s="3">
        <v>5638676</v>
      </c>
      <c r="L40" s="3">
        <v>71127802</v>
      </c>
      <c r="M40" s="3">
        <v>163683958</v>
      </c>
      <c r="N40" s="3">
        <v>1402760000</v>
      </c>
      <c r="O40" s="3">
        <v>126811000</v>
      </c>
      <c r="P40" s="3">
        <v>51585058</v>
      </c>
    </row>
    <row r="41" spans="1:16" x14ac:dyDescent="0.45">
      <c r="A41" s="4">
        <v>2019</v>
      </c>
      <c r="B41" s="3">
        <v>438048</v>
      </c>
      <c r="C41" s="3">
        <v>269582878</v>
      </c>
      <c r="D41" s="3">
        <v>1383112050</v>
      </c>
      <c r="E41" s="3">
        <v>53040212</v>
      </c>
      <c r="F41" s="3">
        <v>32804020</v>
      </c>
      <c r="G41" s="3">
        <v>28832496</v>
      </c>
      <c r="H41" s="3">
        <v>223293280</v>
      </c>
      <c r="I41" s="3">
        <v>110380804</v>
      </c>
      <c r="J41" s="3">
        <v>21803000</v>
      </c>
      <c r="K41" s="3">
        <v>5703569</v>
      </c>
      <c r="L41" s="3">
        <v>71307763</v>
      </c>
      <c r="M41" s="3">
        <v>165516222</v>
      </c>
      <c r="N41" s="3">
        <v>1407745000</v>
      </c>
      <c r="O41" s="3">
        <v>126633000</v>
      </c>
      <c r="P41" s="3">
        <v>51764822</v>
      </c>
    </row>
    <row r="42" spans="1:16" x14ac:dyDescent="0.45">
      <c r="A42" s="4">
        <v>2020</v>
      </c>
      <c r="B42" s="3">
        <v>441725</v>
      </c>
      <c r="C42" s="3">
        <v>271857970</v>
      </c>
      <c r="D42" s="3">
        <v>1396387127</v>
      </c>
      <c r="E42" s="3">
        <v>53423198</v>
      </c>
      <c r="F42" s="3">
        <v>33199993</v>
      </c>
      <c r="G42" s="3">
        <v>29348627</v>
      </c>
      <c r="H42" s="3">
        <v>227196741</v>
      </c>
      <c r="I42" s="3">
        <v>112190977</v>
      </c>
      <c r="J42" s="3">
        <v>21919000</v>
      </c>
      <c r="K42" s="3">
        <v>5685807</v>
      </c>
      <c r="L42" s="3">
        <v>71475664</v>
      </c>
      <c r="M42" s="3">
        <v>167420951</v>
      </c>
      <c r="N42" s="3">
        <v>1411100000</v>
      </c>
      <c r="O42" s="3">
        <v>126261000</v>
      </c>
      <c r="P42" s="3">
        <v>51836239</v>
      </c>
    </row>
    <row r="43" spans="1:16" x14ac:dyDescent="0.45">
      <c r="A43" s="4">
        <v>2021</v>
      </c>
      <c r="B43" s="3">
        <v>445373</v>
      </c>
      <c r="C43" s="3">
        <v>273753191</v>
      </c>
      <c r="D43" s="3">
        <v>1407563842</v>
      </c>
      <c r="E43" s="3">
        <v>53798084</v>
      </c>
      <c r="F43" s="3">
        <v>33573874</v>
      </c>
      <c r="G43" s="3">
        <v>30034989</v>
      </c>
      <c r="H43" s="3">
        <v>231402117</v>
      </c>
      <c r="I43" s="3">
        <v>113880328</v>
      </c>
      <c r="J43" s="3">
        <v>22156000</v>
      </c>
      <c r="K43" s="3">
        <v>5453566</v>
      </c>
      <c r="L43" s="3">
        <v>71601103</v>
      </c>
      <c r="M43" s="3">
        <v>169356251</v>
      </c>
      <c r="N43" s="3">
        <v>1412360000</v>
      </c>
      <c r="O43" s="3">
        <v>125681593</v>
      </c>
      <c r="P43" s="3">
        <v>51744876</v>
      </c>
    </row>
    <row r="44" spans="1:16" x14ac:dyDescent="0.45">
      <c r="A44" s="4">
        <v>2022</v>
      </c>
      <c r="B44" s="3">
        <v>449002</v>
      </c>
      <c r="C44" s="3">
        <v>275501339</v>
      </c>
      <c r="D44" s="3">
        <v>1417173173</v>
      </c>
      <c r="E44" s="3">
        <v>54179306</v>
      </c>
      <c r="F44" s="3">
        <v>33938221</v>
      </c>
      <c r="G44" s="3">
        <v>30547580</v>
      </c>
      <c r="H44" s="3">
        <v>235824862</v>
      </c>
      <c r="I44" s="3">
        <v>115559009</v>
      </c>
      <c r="J44" s="3">
        <v>22181000</v>
      </c>
      <c r="K44" s="3">
        <v>5637022</v>
      </c>
      <c r="L44" s="3">
        <v>71697030</v>
      </c>
      <c r="M44" s="3">
        <v>171186372</v>
      </c>
      <c r="N44" s="3">
        <v>1412175000</v>
      </c>
      <c r="O44" s="3">
        <v>125124989</v>
      </c>
      <c r="P44" s="3">
        <v>51628117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4"/>
  <sheetViews>
    <sheetView zoomScale="44" zoomScaleNormal="44" workbookViewId="0">
      <selection activeCell="P39" sqref="P39"/>
    </sheetView>
  </sheetViews>
  <sheetFormatPr defaultRowHeight="14.25" x14ac:dyDescent="0.45"/>
  <cols>
    <col min="2" max="2" width="11.59765625" customWidth="1"/>
    <col min="16" max="16" width="17.863281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1">
        <v>128381.54</v>
      </c>
      <c r="C2" s="1">
        <v>2062.4712</v>
      </c>
      <c r="D2" s="1">
        <v>1748.7791999999999</v>
      </c>
      <c r="E2" s="1">
        <v>605.12570000000005</v>
      </c>
      <c r="F2" s="1">
        <v>9580.384</v>
      </c>
      <c r="G2" s="1">
        <v>140.71605</v>
      </c>
      <c r="H2" s="1">
        <v>1919.3859</v>
      </c>
      <c r="I2" s="1">
        <v>3021.2824999999998</v>
      </c>
      <c r="J2" s="1">
        <v>1540.0143</v>
      </c>
      <c r="K2" s="1">
        <v>46473.77</v>
      </c>
      <c r="L2" s="1">
        <v>3178.1493999999998</v>
      </c>
      <c r="M2" s="1">
        <v>414.0412</v>
      </c>
      <c r="N2" s="1">
        <v>4914.1580000000004</v>
      </c>
      <c r="O2" s="1">
        <v>36254.54</v>
      </c>
      <c r="P2" s="1">
        <v>11894.838</v>
      </c>
    </row>
    <row r="3" spans="1:16" x14ac:dyDescent="0.45">
      <c r="A3" s="32">
        <v>1981</v>
      </c>
      <c r="B3" s="1">
        <v>128519.22</v>
      </c>
      <c r="C3" s="1">
        <v>2160.0718000000002</v>
      </c>
      <c r="D3" s="1">
        <v>1892.7515000000001</v>
      </c>
      <c r="E3" s="1">
        <v>612.05809999999997</v>
      </c>
      <c r="F3" s="1">
        <v>9649.4889999999996</v>
      </c>
      <c r="G3" s="1">
        <v>137.74970999999999</v>
      </c>
      <c r="H3" s="1">
        <v>1974.3527999999999</v>
      </c>
      <c r="I3" s="1">
        <v>2934.7937000000002</v>
      </c>
      <c r="J3" s="1">
        <v>1589.7699</v>
      </c>
      <c r="K3" s="1">
        <v>52354.79</v>
      </c>
      <c r="L3" s="1">
        <v>3128.7473</v>
      </c>
      <c r="M3" s="1">
        <v>427.59866</v>
      </c>
      <c r="N3" s="1">
        <v>4776.9409999999998</v>
      </c>
      <c r="O3" s="1">
        <v>35516.241999999998</v>
      </c>
      <c r="P3" s="1">
        <v>12272.544</v>
      </c>
    </row>
    <row r="4" spans="1:16" x14ac:dyDescent="0.45">
      <c r="A4" s="32">
        <v>1982</v>
      </c>
      <c r="B4" s="1">
        <v>135640.42000000001</v>
      </c>
      <c r="C4" s="1">
        <v>2152.163</v>
      </c>
      <c r="D4" s="1">
        <v>1832.2887000000001</v>
      </c>
      <c r="E4" s="1">
        <v>661.05475000000001</v>
      </c>
      <c r="F4" s="1">
        <v>10068.273999999999</v>
      </c>
      <c r="G4" s="1">
        <v>174.85508999999999</v>
      </c>
      <c r="H4" s="1">
        <v>2089.2024000000001</v>
      </c>
      <c r="I4" s="1">
        <v>2781.8584000000001</v>
      </c>
      <c r="J4" s="1">
        <v>1686.0884000000001</v>
      </c>
      <c r="K4" s="1">
        <v>49813.555</v>
      </c>
      <c r="L4" s="1">
        <v>3140.9097000000002</v>
      </c>
      <c r="M4" s="1">
        <v>458.93720000000002</v>
      </c>
      <c r="N4" s="1">
        <v>4910.6587</v>
      </c>
      <c r="O4" s="1">
        <v>33955.074000000001</v>
      </c>
      <c r="P4" s="1">
        <v>12068.727999999999</v>
      </c>
    </row>
    <row r="5" spans="1:16" x14ac:dyDescent="0.45">
      <c r="A5" s="32">
        <v>1983</v>
      </c>
      <c r="B5" s="1">
        <v>103056.6</v>
      </c>
      <c r="C5" s="1">
        <v>2228.0264000000002</v>
      </c>
      <c r="D5" s="1">
        <v>1883.8833</v>
      </c>
      <c r="E5" s="1">
        <v>663.23040000000003</v>
      </c>
      <c r="F5" s="1">
        <v>11261.694</v>
      </c>
      <c r="G5" s="1">
        <v>195.14613</v>
      </c>
      <c r="H5" s="1">
        <v>2153.6217999999999</v>
      </c>
      <c r="I5" s="1">
        <v>2935.5590000000002</v>
      </c>
      <c r="J5" s="1">
        <v>1639.57</v>
      </c>
      <c r="K5" s="1">
        <v>51587.983999999997</v>
      </c>
      <c r="L5" s="1">
        <v>3374.7064999999998</v>
      </c>
      <c r="M5" s="1">
        <v>441.42986999999999</v>
      </c>
      <c r="N5" s="1">
        <v>5147.26</v>
      </c>
      <c r="O5" s="1">
        <v>34213.546999999999</v>
      </c>
      <c r="P5" s="1">
        <v>12908.779</v>
      </c>
    </row>
    <row r="6" spans="1:16" x14ac:dyDescent="0.45">
      <c r="A6" s="32">
        <v>1984</v>
      </c>
      <c r="B6" s="1">
        <v>88017.86</v>
      </c>
      <c r="C6" s="1">
        <v>2399.0100000000002</v>
      </c>
      <c r="D6" s="1">
        <v>1967.3982000000001</v>
      </c>
      <c r="E6" s="1">
        <v>706.11053000000004</v>
      </c>
      <c r="F6" s="1">
        <v>11811.673000000001</v>
      </c>
      <c r="G6" s="1">
        <v>192.87585000000001</v>
      </c>
      <c r="H6" s="1">
        <v>2208.3130000000001</v>
      </c>
      <c r="I6" s="1">
        <v>2611.61</v>
      </c>
      <c r="J6" s="1">
        <v>1714.5940000000001</v>
      </c>
      <c r="K6" s="1">
        <v>53004.06</v>
      </c>
      <c r="L6" s="1">
        <v>3668.9787999999999</v>
      </c>
      <c r="M6" s="1">
        <v>464.45575000000002</v>
      </c>
      <c r="N6" s="1">
        <v>5444.6426000000001</v>
      </c>
      <c r="O6" s="1">
        <v>36907.599999999999</v>
      </c>
      <c r="P6" s="1">
        <v>13887.152</v>
      </c>
    </row>
    <row r="7" spans="1:16" x14ac:dyDescent="0.45">
      <c r="A7" s="32">
        <v>1985</v>
      </c>
      <c r="B7" s="1">
        <v>101527.69</v>
      </c>
      <c r="C7" s="1">
        <v>2490.9848999999999</v>
      </c>
      <c r="D7" s="1">
        <v>2030.4757</v>
      </c>
      <c r="E7" s="1">
        <v>699.12900000000002</v>
      </c>
      <c r="F7" s="1">
        <v>11376.896000000001</v>
      </c>
      <c r="G7" s="1">
        <v>172.61324999999999</v>
      </c>
      <c r="H7" s="1">
        <v>2246.2964000000002</v>
      </c>
      <c r="I7" s="1">
        <v>2464.0084999999999</v>
      </c>
      <c r="J7" s="1">
        <v>1596.7791999999999</v>
      </c>
      <c r="K7" s="1">
        <v>52827.37</v>
      </c>
      <c r="L7" s="1">
        <v>3761.0837000000001</v>
      </c>
      <c r="M7" s="1">
        <v>503.06952000000001</v>
      </c>
      <c r="N7" s="1">
        <v>5800.9233000000004</v>
      </c>
      <c r="O7" s="1">
        <v>36996.741999999998</v>
      </c>
      <c r="P7" s="1">
        <v>15137.73</v>
      </c>
    </row>
    <row r="8" spans="1:16" x14ac:dyDescent="0.45">
      <c r="A8" s="32">
        <v>1986</v>
      </c>
      <c r="B8" s="1">
        <v>65020.741999999998</v>
      </c>
      <c r="C8" s="1">
        <v>2607.5309999999999</v>
      </c>
      <c r="D8" s="1">
        <v>2125.1223</v>
      </c>
      <c r="E8" s="1">
        <v>698.70619999999997</v>
      </c>
      <c r="F8" s="1">
        <v>12125.576999999999</v>
      </c>
      <c r="G8" s="1">
        <v>227.17125999999999</v>
      </c>
      <c r="H8" s="1">
        <v>2298.183</v>
      </c>
      <c r="I8" s="1">
        <v>2444.7168000000001</v>
      </c>
      <c r="J8" s="1">
        <v>1657.5208</v>
      </c>
      <c r="K8" s="1">
        <v>59917.023000000001</v>
      </c>
      <c r="L8" s="1">
        <v>3930.1028000000001</v>
      </c>
      <c r="M8" s="1">
        <v>534.60504000000003</v>
      </c>
      <c r="N8" s="1">
        <v>5979.1080000000002</v>
      </c>
      <c r="O8" s="1">
        <v>36868.167999999998</v>
      </c>
      <c r="P8" s="1">
        <v>16754.162</v>
      </c>
    </row>
    <row r="9" spans="1:16" x14ac:dyDescent="0.45">
      <c r="A9" s="32">
        <v>1987</v>
      </c>
      <c r="B9" s="1">
        <v>100390.95</v>
      </c>
      <c r="C9" s="1">
        <v>2699.7530000000002</v>
      </c>
      <c r="D9" s="1">
        <v>2210.1482000000001</v>
      </c>
      <c r="E9" s="1">
        <v>678.91510000000005</v>
      </c>
      <c r="F9" s="1">
        <v>12132.968999999999</v>
      </c>
      <c r="G9" s="1">
        <v>253.22533000000001</v>
      </c>
      <c r="H9" s="1">
        <v>2488.0940000000001</v>
      </c>
      <c r="I9" s="1">
        <v>2584.3164000000002</v>
      </c>
      <c r="J9" s="1">
        <v>1680.8441</v>
      </c>
      <c r="K9" s="1">
        <v>61546.06</v>
      </c>
      <c r="L9" s="1">
        <v>4406.0410000000002</v>
      </c>
      <c r="M9" s="1">
        <v>577.01660000000004</v>
      </c>
      <c r="N9" s="1">
        <v>6336.5337</v>
      </c>
      <c r="O9" s="1">
        <v>37437.760000000002</v>
      </c>
      <c r="P9" s="1">
        <v>18311.111000000001</v>
      </c>
    </row>
    <row r="10" spans="1:16" x14ac:dyDescent="0.45">
      <c r="A10" s="32">
        <v>1988</v>
      </c>
      <c r="B10" s="1">
        <v>84126.48</v>
      </c>
      <c r="C10" s="1">
        <v>2796.9160000000002</v>
      </c>
      <c r="D10" s="1">
        <v>2353.6423</v>
      </c>
      <c r="E10" s="1">
        <v>642.33249999999998</v>
      </c>
      <c r="F10" s="1">
        <v>12381.6875</v>
      </c>
      <c r="G10" s="1">
        <v>245.25229999999999</v>
      </c>
      <c r="H10" s="1">
        <v>2552.25</v>
      </c>
      <c r="I10" s="1">
        <v>2785.0340000000001</v>
      </c>
      <c r="J10" s="1">
        <v>1640.4314999999999</v>
      </c>
      <c r="K10" s="1">
        <v>69581.31</v>
      </c>
      <c r="L10" s="1">
        <v>4872</v>
      </c>
      <c r="M10" s="1">
        <v>628.85486000000003</v>
      </c>
      <c r="N10" s="1">
        <v>6691.6210000000001</v>
      </c>
      <c r="O10" s="1">
        <v>39642.120000000003</v>
      </c>
      <c r="P10" s="1">
        <v>20161.307000000001</v>
      </c>
    </row>
    <row r="11" spans="1:16" x14ac:dyDescent="0.45">
      <c r="A11" s="32">
        <v>1989</v>
      </c>
      <c r="B11" s="1">
        <v>95691.67</v>
      </c>
      <c r="C11" s="1">
        <v>3044.8270000000002</v>
      </c>
      <c r="D11" s="1">
        <v>2515.7062999999998</v>
      </c>
      <c r="E11" s="1">
        <v>655.92309999999998</v>
      </c>
      <c r="F11" s="1">
        <v>13454.194</v>
      </c>
      <c r="G11" s="1">
        <v>240.75</v>
      </c>
      <c r="H11" s="1">
        <v>2617.0308</v>
      </c>
      <c r="I11" s="1">
        <v>2943.8325</v>
      </c>
      <c r="J11" s="1">
        <v>1577.079</v>
      </c>
      <c r="K11" s="1">
        <v>77583.520000000004</v>
      </c>
      <c r="L11" s="1">
        <v>5543.5883999999996</v>
      </c>
      <c r="M11" s="1">
        <v>663.66489999999999</v>
      </c>
      <c r="N11" s="1">
        <v>6907.9116000000004</v>
      </c>
      <c r="O11" s="1">
        <v>40848.023000000001</v>
      </c>
      <c r="P11" s="1">
        <v>21626.703000000001</v>
      </c>
    </row>
    <row r="12" spans="1:16" x14ac:dyDescent="0.45">
      <c r="A12" s="32">
        <v>1990</v>
      </c>
      <c r="B12" s="1">
        <v>78462.11</v>
      </c>
      <c r="C12" s="1">
        <v>3294.7917000000002</v>
      </c>
      <c r="D12" s="1">
        <v>2643.1104</v>
      </c>
      <c r="E12" s="1">
        <v>626.52269999999999</v>
      </c>
      <c r="F12" s="1">
        <v>13757.189</v>
      </c>
      <c r="G12" s="1">
        <v>282.64832000000001</v>
      </c>
      <c r="H12" s="1">
        <v>2646.973</v>
      </c>
      <c r="I12" s="1">
        <v>3047.1233000000002</v>
      </c>
      <c r="J12" s="1">
        <v>1737.2018</v>
      </c>
      <c r="K12" s="1">
        <v>90365.28</v>
      </c>
      <c r="L12" s="1">
        <v>6410.9706999999999</v>
      </c>
      <c r="M12" s="1">
        <v>689.29552999999999</v>
      </c>
      <c r="N12" s="1">
        <v>6880.6625999999997</v>
      </c>
      <c r="O12" s="1">
        <v>42192.62</v>
      </c>
      <c r="P12" s="1">
        <v>24162.186000000002</v>
      </c>
    </row>
    <row r="13" spans="1:16" x14ac:dyDescent="0.45">
      <c r="A13" s="32">
        <v>1991</v>
      </c>
      <c r="B13" s="1">
        <v>60861.88</v>
      </c>
      <c r="C13" s="1">
        <v>3522.5187999999998</v>
      </c>
      <c r="D13" s="1">
        <v>2730.9582999999998</v>
      </c>
      <c r="E13" s="1">
        <v>611.50229999999999</v>
      </c>
      <c r="F13" s="1">
        <v>16754.076000000001</v>
      </c>
      <c r="G13" s="1">
        <v>314.06229999999999</v>
      </c>
      <c r="H13" s="1">
        <v>2715.5279999999998</v>
      </c>
      <c r="I13" s="1">
        <v>2929.0785999999998</v>
      </c>
      <c r="J13" s="1">
        <v>1712.5369000000001</v>
      </c>
      <c r="K13" s="1">
        <v>89185.585999999996</v>
      </c>
      <c r="L13" s="1">
        <v>6963.2719999999999</v>
      </c>
      <c r="M13" s="1">
        <v>652.25890000000004</v>
      </c>
      <c r="N13" s="1">
        <v>7122.3509999999997</v>
      </c>
      <c r="O13" s="1">
        <v>43008.555</v>
      </c>
      <c r="P13" s="1">
        <v>27100.134999999998</v>
      </c>
    </row>
    <row r="14" spans="1:16" x14ac:dyDescent="0.45">
      <c r="A14" s="30">
        <v>1992</v>
      </c>
      <c r="B14" s="1">
        <v>57892.042999999998</v>
      </c>
      <c r="C14" s="1">
        <v>3801.7941999999998</v>
      </c>
      <c r="D14" s="1">
        <v>2812.7422000000001</v>
      </c>
      <c r="E14" s="1">
        <v>630.84466999999995</v>
      </c>
      <c r="F14" s="1">
        <v>18381.809000000001</v>
      </c>
      <c r="G14" s="1">
        <v>322.01544000000001</v>
      </c>
      <c r="H14" s="1">
        <v>2778.5747000000001</v>
      </c>
      <c r="I14" s="1">
        <v>3068.9492</v>
      </c>
      <c r="J14" s="1">
        <v>1815.5715</v>
      </c>
      <c r="K14" s="1">
        <v>92492.51</v>
      </c>
      <c r="L14" s="1">
        <v>7506.6049999999996</v>
      </c>
      <c r="M14" s="1">
        <v>698.38310000000001</v>
      </c>
      <c r="N14" s="1">
        <v>7411.3945000000003</v>
      </c>
      <c r="O14" s="1">
        <v>43327.995999999999</v>
      </c>
      <c r="P14" s="1">
        <v>30416.184000000001</v>
      </c>
    </row>
    <row r="15" spans="1:16" x14ac:dyDescent="0.45">
      <c r="A15" s="4">
        <v>1993</v>
      </c>
      <c r="B15" s="1">
        <v>53614.46</v>
      </c>
      <c r="C15" s="1">
        <v>3983.7982999999999</v>
      </c>
      <c r="D15" s="1">
        <v>2824.2505000000001</v>
      </c>
      <c r="E15" s="1">
        <v>665.22644000000003</v>
      </c>
      <c r="F15" s="1">
        <v>17979.701000000001</v>
      </c>
      <c r="G15" s="1">
        <v>320.27237000000002</v>
      </c>
      <c r="H15" s="1">
        <v>2997.4011</v>
      </c>
      <c r="I15" s="1">
        <v>3288.4229999999998</v>
      </c>
      <c r="J15" s="1">
        <v>1957.905</v>
      </c>
      <c r="K15" s="1">
        <v>97840.07</v>
      </c>
      <c r="L15" s="1">
        <v>8394.3955000000005</v>
      </c>
      <c r="M15" s="1">
        <v>753.27710000000002</v>
      </c>
      <c r="N15" s="1">
        <v>7908.6752999999999</v>
      </c>
      <c r="O15" s="1">
        <v>43862.707000000002</v>
      </c>
      <c r="P15" s="1">
        <v>33184.629999999997</v>
      </c>
    </row>
    <row r="16" spans="1:16" x14ac:dyDescent="0.45">
      <c r="A16" s="4">
        <v>1994</v>
      </c>
      <c r="B16" s="1">
        <v>50252.98</v>
      </c>
      <c r="C16" s="1">
        <v>4102.2560000000003</v>
      </c>
      <c r="D16" s="1">
        <v>2916.78</v>
      </c>
      <c r="E16" s="1">
        <v>768.19330000000002</v>
      </c>
      <c r="F16" s="1">
        <v>18568.719000000001</v>
      </c>
      <c r="G16" s="1">
        <v>350.82409999999999</v>
      </c>
      <c r="H16" s="1">
        <v>3012.7393000000002</v>
      </c>
      <c r="I16" s="1">
        <v>3346.2202000000002</v>
      </c>
      <c r="J16" s="1">
        <v>2099.1561999999999</v>
      </c>
      <c r="K16" s="1">
        <v>108498.16</v>
      </c>
      <c r="L16" s="1">
        <v>9300.7980000000007</v>
      </c>
      <c r="M16" s="1">
        <v>784.41503999999998</v>
      </c>
      <c r="N16" s="1">
        <v>8323.4680000000008</v>
      </c>
      <c r="O16" s="1">
        <v>45380.561999999998</v>
      </c>
      <c r="P16" s="1">
        <v>35601.616999999998</v>
      </c>
    </row>
    <row r="17" spans="1:16" x14ac:dyDescent="0.45">
      <c r="A17" s="4">
        <v>1995</v>
      </c>
      <c r="B17" s="1">
        <v>60665.79</v>
      </c>
      <c r="C17" s="1">
        <v>4392.2640000000001</v>
      </c>
      <c r="D17" s="1">
        <v>3072.884</v>
      </c>
      <c r="E17" s="1">
        <v>804.47095000000002</v>
      </c>
      <c r="F17" s="1">
        <v>19762.298999999999</v>
      </c>
      <c r="G17" s="1">
        <v>379.11971999999997</v>
      </c>
      <c r="H17" s="1">
        <v>3085.0909999999999</v>
      </c>
      <c r="I17" s="1">
        <v>3733.4612000000002</v>
      </c>
      <c r="J17" s="1">
        <v>2241.1260000000002</v>
      </c>
      <c r="K17" s="1">
        <v>109750.07</v>
      </c>
      <c r="L17" s="1">
        <v>10355.3125</v>
      </c>
      <c r="M17" s="1">
        <v>909.29280000000006</v>
      </c>
      <c r="N17" s="1">
        <v>8498.7119999999995</v>
      </c>
      <c r="O17" s="1">
        <v>47580.195</v>
      </c>
      <c r="P17" s="1">
        <v>38704.720000000001</v>
      </c>
    </row>
    <row r="18" spans="1:16" x14ac:dyDescent="0.45">
      <c r="A18" s="4">
        <v>1996</v>
      </c>
      <c r="B18" s="1">
        <v>55188.805</v>
      </c>
      <c r="C18" s="1">
        <v>4633.9022999999997</v>
      </c>
      <c r="D18" s="1">
        <v>3134.0286000000001</v>
      </c>
      <c r="E18" s="1">
        <v>802.51099999999997</v>
      </c>
      <c r="F18" s="1">
        <v>21473.817999999999</v>
      </c>
      <c r="G18" s="1">
        <v>421.09924000000001</v>
      </c>
      <c r="H18" s="1">
        <v>3187.431</v>
      </c>
      <c r="I18" s="1">
        <v>3904.6828999999998</v>
      </c>
      <c r="J18" s="1">
        <v>2338.9191999999998</v>
      </c>
      <c r="K18" s="1">
        <v>107471.89</v>
      </c>
      <c r="L18" s="1">
        <v>11562.688</v>
      </c>
      <c r="M18" s="1">
        <v>935.98090000000002</v>
      </c>
      <c r="N18" s="1">
        <v>8880.1260000000002</v>
      </c>
      <c r="O18" s="1">
        <v>48386.64</v>
      </c>
      <c r="P18" s="1">
        <v>42497.311999999998</v>
      </c>
    </row>
    <row r="19" spans="1:16" x14ac:dyDescent="0.45">
      <c r="A19" s="4">
        <v>1997</v>
      </c>
      <c r="B19" s="1">
        <v>57698.684000000001</v>
      </c>
      <c r="C19" s="1">
        <v>4948.9565000000002</v>
      </c>
      <c r="D19" s="1">
        <v>3244.4333000000001</v>
      </c>
      <c r="E19" s="1">
        <v>844.21140000000003</v>
      </c>
      <c r="F19" s="1">
        <v>24257.473000000002</v>
      </c>
      <c r="G19" s="1">
        <v>445.4051</v>
      </c>
      <c r="H19" s="1">
        <v>2992.1723999999999</v>
      </c>
      <c r="I19" s="1">
        <v>4157.9179999999997</v>
      </c>
      <c r="J19" s="1">
        <v>2397.6028000000001</v>
      </c>
      <c r="K19" s="1">
        <v>109768.45</v>
      </c>
      <c r="L19" s="1">
        <v>12016.98</v>
      </c>
      <c r="M19" s="1">
        <v>966.00744999999995</v>
      </c>
      <c r="N19" s="1">
        <v>8871.482</v>
      </c>
      <c r="O19" s="1">
        <v>49199.972999999998</v>
      </c>
      <c r="P19" s="1">
        <v>46366.663999999997</v>
      </c>
    </row>
    <row r="20" spans="1:16" x14ac:dyDescent="0.45">
      <c r="A20" s="4">
        <v>1998</v>
      </c>
      <c r="B20" s="1">
        <v>51055.582000000002</v>
      </c>
      <c r="C20" s="1">
        <v>4789.7163</v>
      </c>
      <c r="D20" s="1">
        <v>3377.1095999999998</v>
      </c>
      <c r="E20" s="1">
        <v>923.95420000000001</v>
      </c>
      <c r="F20" s="1">
        <v>22715.671999999999</v>
      </c>
      <c r="G20" s="1">
        <v>531.41459999999995</v>
      </c>
      <c r="H20" s="1">
        <v>3119.7483000000002</v>
      </c>
      <c r="I20" s="1">
        <v>4044.8638000000001</v>
      </c>
      <c r="J20" s="1">
        <v>2540.6016</v>
      </c>
      <c r="K20" s="1">
        <v>108245.53</v>
      </c>
      <c r="L20" s="1">
        <v>10935.625</v>
      </c>
      <c r="M20" s="1">
        <v>1009.7201</v>
      </c>
      <c r="N20" s="1">
        <v>8822.7849999999999</v>
      </c>
      <c r="O20" s="1">
        <v>48110.82</v>
      </c>
      <c r="P20" s="1">
        <v>42134.332000000002</v>
      </c>
    </row>
    <row r="21" spans="1:16" x14ac:dyDescent="0.45">
      <c r="A21" s="4">
        <v>1999</v>
      </c>
      <c r="B21" s="1">
        <v>58967.64</v>
      </c>
      <c r="C21" s="1">
        <v>5151.6660000000002</v>
      </c>
      <c r="D21" s="1">
        <v>3411.3298</v>
      </c>
      <c r="E21" s="1">
        <v>925.74816999999996</v>
      </c>
      <c r="F21" s="1">
        <v>23668.324000000001</v>
      </c>
      <c r="G21" s="1">
        <v>589.57100000000003</v>
      </c>
      <c r="H21" s="1">
        <v>3164.5929999999998</v>
      </c>
      <c r="I21" s="1">
        <v>4002.2667999999999</v>
      </c>
      <c r="J21" s="1">
        <v>2716.5598</v>
      </c>
      <c r="K21" s="1">
        <v>104456.76</v>
      </c>
      <c r="L21" s="1">
        <v>11459.634</v>
      </c>
      <c r="M21" s="1">
        <v>1001.8188</v>
      </c>
      <c r="N21" s="1">
        <v>9069.4330000000009</v>
      </c>
      <c r="O21" s="1">
        <v>48803.296999999999</v>
      </c>
      <c r="P21" s="1">
        <v>45648.046999999999</v>
      </c>
    </row>
    <row r="22" spans="1:16" x14ac:dyDescent="0.45">
      <c r="A22" s="4">
        <v>2000</v>
      </c>
      <c r="B22" s="1">
        <v>58884.86</v>
      </c>
      <c r="C22" s="1">
        <v>5435.4354999999996</v>
      </c>
      <c r="D22" s="1">
        <v>3518.6821</v>
      </c>
      <c r="E22" s="1">
        <v>1055.1343999999999</v>
      </c>
      <c r="F22" s="1">
        <v>26639.928</v>
      </c>
      <c r="G22" s="1">
        <v>599.05600000000004</v>
      </c>
      <c r="H22" s="1">
        <v>3133.7341000000001</v>
      </c>
      <c r="I22" s="1">
        <v>3945.0947000000001</v>
      </c>
      <c r="J22" s="1">
        <v>2851.8083000000001</v>
      </c>
      <c r="K22" s="1">
        <v>109289.08</v>
      </c>
      <c r="L22" s="1">
        <v>11764.549000000001</v>
      </c>
      <c r="M22" s="1">
        <v>1053.6212</v>
      </c>
      <c r="N22" s="1">
        <v>9334.9359999999997</v>
      </c>
      <c r="O22" s="1">
        <v>49229.383000000002</v>
      </c>
      <c r="P22" s="1">
        <v>48001.296999999999</v>
      </c>
    </row>
    <row r="23" spans="1:16" x14ac:dyDescent="0.45">
      <c r="A23" s="4">
        <v>2001</v>
      </c>
      <c r="B23" s="1">
        <v>65610.27</v>
      </c>
      <c r="C23" s="1">
        <v>5740.4345999999996</v>
      </c>
      <c r="D23" s="1">
        <v>3469.8364000000001</v>
      </c>
      <c r="E23" s="1">
        <v>963.84076000000005</v>
      </c>
      <c r="F23" s="1">
        <v>26582.326000000001</v>
      </c>
      <c r="G23" s="1">
        <v>622.0788</v>
      </c>
      <c r="H23" s="1">
        <v>3109.8933000000002</v>
      </c>
      <c r="I23" s="1">
        <v>3776.7449000000001</v>
      </c>
      <c r="J23" s="1">
        <v>2750.116</v>
      </c>
      <c r="K23" s="1">
        <v>121494.55499999999</v>
      </c>
      <c r="L23" s="1">
        <v>12293.458000000001</v>
      </c>
      <c r="M23" s="1">
        <v>1181.6239</v>
      </c>
      <c r="N23" s="1">
        <v>9797.8119999999999</v>
      </c>
      <c r="O23" s="1">
        <v>48662.785000000003</v>
      </c>
      <c r="P23" s="1">
        <v>48871.347999999998</v>
      </c>
    </row>
    <row r="24" spans="1:16" x14ac:dyDescent="0.45">
      <c r="A24" s="4">
        <v>2002</v>
      </c>
      <c r="B24" s="1">
        <v>75133.31</v>
      </c>
      <c r="C24" s="1">
        <v>5815.3860000000004</v>
      </c>
      <c r="D24" s="1">
        <v>3519.7168000000001</v>
      </c>
      <c r="E24" s="1">
        <v>1107.3801000000001</v>
      </c>
      <c r="F24" s="1">
        <v>27303.565999999999</v>
      </c>
      <c r="G24" s="1">
        <v>645.29060000000004</v>
      </c>
      <c r="H24" s="1">
        <v>3148.9677999999999</v>
      </c>
      <c r="I24" s="1">
        <v>3717.366</v>
      </c>
      <c r="J24" s="1">
        <v>2799.9560000000001</v>
      </c>
      <c r="K24" s="1">
        <v>115456.87</v>
      </c>
      <c r="L24" s="1">
        <v>13208.064</v>
      </c>
      <c r="M24" s="1">
        <v>1163.1385</v>
      </c>
      <c r="N24" s="1">
        <v>10602.087</v>
      </c>
      <c r="O24" s="1">
        <v>48643.8</v>
      </c>
      <c r="P24" s="1">
        <v>50846.504000000001</v>
      </c>
    </row>
    <row r="25" spans="1:16" x14ac:dyDescent="0.45">
      <c r="A25" s="4">
        <v>2003</v>
      </c>
      <c r="B25" s="1">
        <v>76284.740000000005</v>
      </c>
      <c r="C25" s="1">
        <v>6224.9413999999997</v>
      </c>
      <c r="D25" s="1">
        <v>3583.3395999999998</v>
      </c>
      <c r="E25" s="1">
        <v>1236.4875</v>
      </c>
      <c r="F25" s="1">
        <v>28867.148000000001</v>
      </c>
      <c r="G25" s="1">
        <v>669.50134000000003</v>
      </c>
      <c r="H25" s="1">
        <v>3355.3328000000001</v>
      </c>
      <c r="I25" s="1">
        <v>3758.5122000000001</v>
      </c>
      <c r="J25" s="1">
        <v>2852.4663</v>
      </c>
      <c r="K25" s="1">
        <v>107484.375</v>
      </c>
      <c r="L25" s="1">
        <v>14080.671</v>
      </c>
      <c r="M25" s="1">
        <v>1208.1465000000001</v>
      </c>
      <c r="N25" s="1">
        <v>12273.32</v>
      </c>
      <c r="O25" s="1">
        <v>48392.92</v>
      </c>
      <c r="P25" s="1">
        <v>52236.245999999999</v>
      </c>
    </row>
    <row r="26" spans="1:16" x14ac:dyDescent="0.45">
      <c r="A26" s="4">
        <v>2004</v>
      </c>
      <c r="B26" s="1">
        <v>83202.559999999998</v>
      </c>
      <c r="C26" s="1">
        <v>6087.6787000000004</v>
      </c>
      <c r="D26" s="1">
        <v>3826.2053000000001</v>
      </c>
      <c r="E26" s="1">
        <v>1285.3595</v>
      </c>
      <c r="F26" s="1">
        <v>30459.574000000001</v>
      </c>
      <c r="G26" s="1">
        <v>660.46559999999999</v>
      </c>
      <c r="H26" s="1">
        <v>3651.1396</v>
      </c>
      <c r="I26" s="1">
        <v>3771.797</v>
      </c>
      <c r="J26" s="1">
        <v>2745.2892999999999</v>
      </c>
      <c r="K26" s="1">
        <v>119262.51</v>
      </c>
      <c r="L26" s="1">
        <v>15161.755999999999</v>
      </c>
      <c r="M26" s="1">
        <v>1261.4670000000001</v>
      </c>
      <c r="N26" s="1">
        <v>14272.745000000001</v>
      </c>
      <c r="O26" s="1">
        <v>48887.336000000003</v>
      </c>
      <c r="P26" s="1">
        <v>53247.425999999999</v>
      </c>
    </row>
    <row r="27" spans="1:16" x14ac:dyDescent="0.45">
      <c r="A27" s="4">
        <v>2005</v>
      </c>
      <c r="B27" s="1">
        <v>92130.18</v>
      </c>
      <c r="C27" s="1">
        <v>6186.4364999999998</v>
      </c>
      <c r="D27" s="1">
        <v>3987.0565999999999</v>
      </c>
      <c r="E27" s="1">
        <v>1642.7947999999999</v>
      </c>
      <c r="F27" s="1">
        <v>32213.138999999999</v>
      </c>
      <c r="G27" s="1">
        <v>678.47529999999995</v>
      </c>
      <c r="H27" s="1">
        <v>3707.498</v>
      </c>
      <c r="I27" s="1">
        <v>3713.3245000000002</v>
      </c>
      <c r="J27" s="1">
        <v>3140.5315000000001</v>
      </c>
      <c r="K27" s="1">
        <v>123551.64</v>
      </c>
      <c r="L27" s="1">
        <v>15521.235000000001</v>
      </c>
      <c r="M27" s="1">
        <v>1345.8510000000001</v>
      </c>
      <c r="N27" s="1">
        <v>16114.157999999999</v>
      </c>
      <c r="O27" s="1">
        <v>49007.163999999997</v>
      </c>
      <c r="P27" s="1">
        <v>54864.957000000002</v>
      </c>
    </row>
    <row r="28" spans="1:16" x14ac:dyDescent="0.45">
      <c r="A28" s="4">
        <v>2006</v>
      </c>
      <c r="B28" s="1">
        <v>139666.79999999999</v>
      </c>
      <c r="C28" s="1">
        <v>6211.2920000000004</v>
      </c>
      <c r="D28" s="1">
        <v>4136.6674999999996</v>
      </c>
      <c r="E28" s="1">
        <v>1538.9808</v>
      </c>
      <c r="F28" s="1">
        <v>31831.440999999999</v>
      </c>
      <c r="G28" s="1">
        <v>663.45460000000003</v>
      </c>
      <c r="H28" s="1">
        <v>3826.2024000000001</v>
      </c>
      <c r="I28" s="1">
        <v>3471.6637999999998</v>
      </c>
      <c r="J28" s="1">
        <v>3338.2831999999999</v>
      </c>
      <c r="K28" s="1">
        <v>131721.67000000001</v>
      </c>
      <c r="L28" s="1">
        <v>15733.904</v>
      </c>
      <c r="M28" s="1">
        <v>1438.7639999999999</v>
      </c>
      <c r="N28" s="1">
        <v>17552.815999999999</v>
      </c>
      <c r="O28" s="1">
        <v>48855.34</v>
      </c>
      <c r="P28" s="1">
        <v>55579.964999999997</v>
      </c>
    </row>
    <row r="29" spans="1:16" x14ac:dyDescent="0.45">
      <c r="A29" s="4">
        <v>2007</v>
      </c>
      <c r="B29" s="1">
        <v>144318.16</v>
      </c>
      <c r="C29" s="1">
        <v>6579.23</v>
      </c>
      <c r="D29" s="1">
        <v>4423.9287000000004</v>
      </c>
      <c r="E29" s="1">
        <v>1648.7915</v>
      </c>
      <c r="F29" s="1">
        <v>33221.49</v>
      </c>
      <c r="G29" s="1">
        <v>653.86755000000005</v>
      </c>
      <c r="H29" s="1">
        <v>3981.9286999999999</v>
      </c>
      <c r="I29" s="1">
        <v>3535.2363</v>
      </c>
      <c r="J29" s="1">
        <v>3358.7993000000001</v>
      </c>
      <c r="K29" s="1">
        <v>136257.9</v>
      </c>
      <c r="L29" s="1">
        <v>16149.867</v>
      </c>
      <c r="M29" s="1">
        <v>1458.1193000000001</v>
      </c>
      <c r="N29" s="1">
        <v>18955.008000000002</v>
      </c>
      <c r="O29" s="1">
        <v>48292.938000000002</v>
      </c>
      <c r="P29" s="1">
        <v>57040.523000000001</v>
      </c>
    </row>
    <row r="30" spans="1:16" x14ac:dyDescent="0.45">
      <c r="A30" s="4">
        <v>2008</v>
      </c>
      <c r="B30" s="1">
        <v>145980.9</v>
      </c>
      <c r="C30" s="1">
        <v>6569.1009999999997</v>
      </c>
      <c r="D30" s="1">
        <v>4616.3389999999999</v>
      </c>
      <c r="E30" s="1">
        <v>1504.8369</v>
      </c>
      <c r="F30" s="1">
        <v>33712.133000000002</v>
      </c>
      <c r="G30" s="1">
        <v>719.46136000000001</v>
      </c>
      <c r="H30" s="1">
        <v>3915.4009999999998</v>
      </c>
      <c r="I30" s="1">
        <v>3587.5803000000001</v>
      </c>
      <c r="J30" s="1">
        <v>3134.0297999999998</v>
      </c>
      <c r="K30" s="1">
        <v>140055.12</v>
      </c>
      <c r="L30" s="1">
        <v>16027.416999999999</v>
      </c>
      <c r="M30" s="1">
        <v>1528.5889999999999</v>
      </c>
      <c r="N30" s="1">
        <v>19560.7</v>
      </c>
      <c r="O30" s="1">
        <v>47418.41</v>
      </c>
      <c r="P30" s="1">
        <v>57774.65</v>
      </c>
    </row>
    <row r="31" spans="1:16" x14ac:dyDescent="0.45">
      <c r="A31" s="4">
        <v>2009</v>
      </c>
      <c r="B31" s="1">
        <v>95420.39</v>
      </c>
      <c r="C31" s="1">
        <v>6662.8239999999996</v>
      </c>
      <c r="D31" s="1">
        <v>4892.3793999999998</v>
      </c>
      <c r="E31" s="1">
        <v>1377.9010000000001</v>
      </c>
      <c r="F31" s="1">
        <v>32003.473000000002</v>
      </c>
      <c r="G31" s="1">
        <v>818.67523000000006</v>
      </c>
      <c r="H31" s="1">
        <v>3879.5596</v>
      </c>
      <c r="I31" s="1">
        <v>3563.5925000000002</v>
      </c>
      <c r="J31" s="1">
        <v>3147.0713000000001</v>
      </c>
      <c r="K31" s="1">
        <v>145354.04999999999</v>
      </c>
      <c r="L31" s="1">
        <v>16344.103999999999</v>
      </c>
      <c r="M31" s="1">
        <v>1660.9722999999999</v>
      </c>
      <c r="N31" s="1">
        <v>20281.067999999999</v>
      </c>
      <c r="O31" s="1">
        <v>43254.305</v>
      </c>
      <c r="P31" s="1">
        <v>57865.917999999998</v>
      </c>
    </row>
    <row r="32" spans="1:16" x14ac:dyDescent="0.45">
      <c r="A32" s="4">
        <v>2010</v>
      </c>
      <c r="B32" s="1">
        <v>107111.19</v>
      </c>
      <c r="C32" s="1">
        <v>7121.8190000000004</v>
      </c>
      <c r="D32" s="1">
        <v>5033.7749999999996</v>
      </c>
      <c r="E32" s="1">
        <v>1386.8824</v>
      </c>
      <c r="F32" s="1">
        <v>32487.745999999999</v>
      </c>
      <c r="G32" s="1">
        <v>868.66949999999997</v>
      </c>
      <c r="H32" s="1">
        <v>3809.4281999999998</v>
      </c>
      <c r="I32" s="1">
        <v>3601.5785999999998</v>
      </c>
      <c r="J32" s="1">
        <v>3368.2033999999999</v>
      </c>
      <c r="K32" s="1">
        <v>149763.22</v>
      </c>
      <c r="L32" s="1">
        <v>17299.504000000001</v>
      </c>
      <c r="M32" s="1">
        <v>1685.9304</v>
      </c>
      <c r="N32" s="1">
        <v>21551.546999999999</v>
      </c>
      <c r="O32" s="1">
        <v>46114.938000000002</v>
      </c>
      <c r="P32" s="1">
        <v>62221.305</v>
      </c>
    </row>
    <row r="33" spans="1:36" x14ac:dyDescent="0.45">
      <c r="A33" s="4">
        <v>2011</v>
      </c>
      <c r="B33" s="1">
        <v>108531.15</v>
      </c>
      <c r="C33" s="1">
        <v>7429.8622999999998</v>
      </c>
      <c r="D33" s="1">
        <v>5236.9769999999999</v>
      </c>
      <c r="E33" s="1">
        <v>1505.1958</v>
      </c>
      <c r="F33" s="1">
        <v>32524.594000000001</v>
      </c>
      <c r="G33" s="1">
        <v>922.14340000000004</v>
      </c>
      <c r="H33" s="1">
        <v>3727.3542000000002</v>
      </c>
      <c r="I33" s="1">
        <v>3608.6260000000002</v>
      </c>
      <c r="J33" s="1">
        <v>3623.1970000000001</v>
      </c>
      <c r="K33" s="1">
        <v>151959.9</v>
      </c>
      <c r="L33" s="1">
        <v>17644.098000000002</v>
      </c>
      <c r="M33" s="1">
        <v>1806.3943999999999</v>
      </c>
      <c r="N33" s="1">
        <v>23090.884999999998</v>
      </c>
      <c r="O33" s="1">
        <v>43712.98</v>
      </c>
      <c r="P33" s="1">
        <v>64630.86</v>
      </c>
    </row>
    <row r="34" spans="1:36" x14ac:dyDescent="0.45">
      <c r="A34" s="4">
        <v>2012</v>
      </c>
      <c r="B34" s="1">
        <v>104173.734</v>
      </c>
      <c r="C34" s="1">
        <v>7574.4570000000003</v>
      </c>
      <c r="D34" s="1">
        <v>5447.3413</v>
      </c>
      <c r="E34" s="1">
        <v>1779.6029000000001</v>
      </c>
      <c r="F34" s="1">
        <v>35010.120000000003</v>
      </c>
      <c r="G34" s="1">
        <v>967.20619999999997</v>
      </c>
      <c r="H34" s="1">
        <v>3401.6624000000002</v>
      </c>
      <c r="I34" s="1">
        <v>3668.3667</v>
      </c>
      <c r="J34" s="1">
        <v>3708.9926999999998</v>
      </c>
      <c r="K34" s="1">
        <v>149476.57999999999</v>
      </c>
      <c r="L34" s="1">
        <v>18817.509999999998</v>
      </c>
      <c r="M34" s="1">
        <v>1938.1482000000001</v>
      </c>
      <c r="N34" s="1">
        <v>23873.234</v>
      </c>
      <c r="O34" s="1">
        <v>43428.843999999997</v>
      </c>
      <c r="P34" s="1">
        <v>64802.52</v>
      </c>
      <c r="AJ34" t="s">
        <v>17</v>
      </c>
    </row>
    <row r="35" spans="1:36" x14ac:dyDescent="0.45">
      <c r="A35" s="4">
        <v>2013</v>
      </c>
      <c r="B35" s="1">
        <v>95693.625</v>
      </c>
      <c r="C35" s="1">
        <v>7225.1826000000001</v>
      </c>
      <c r="D35" s="1">
        <v>5555.5483000000004</v>
      </c>
      <c r="E35" s="1">
        <v>2042.9813999999999</v>
      </c>
      <c r="F35" s="1">
        <v>36062.542999999998</v>
      </c>
      <c r="G35" s="1">
        <v>1020.5796</v>
      </c>
      <c r="H35" s="1">
        <v>3661.0075999999999</v>
      </c>
      <c r="I35" s="1">
        <v>3865.761</v>
      </c>
      <c r="J35" s="1">
        <v>3748.5814999999998</v>
      </c>
      <c r="K35" s="1">
        <v>148317.19</v>
      </c>
      <c r="L35" s="1">
        <v>18809.136999999999</v>
      </c>
      <c r="M35" s="1">
        <v>1991.1695999999999</v>
      </c>
      <c r="N35" s="1">
        <v>24600.36</v>
      </c>
      <c r="O35" s="1">
        <v>43171.46</v>
      </c>
      <c r="P35" s="1">
        <v>64441.535000000003</v>
      </c>
    </row>
    <row r="36" spans="1:36" x14ac:dyDescent="0.45">
      <c r="A36" s="4">
        <v>2014</v>
      </c>
      <c r="B36" s="1">
        <v>106339.25</v>
      </c>
      <c r="C36" s="1">
        <v>7235.558</v>
      </c>
      <c r="D36" s="1">
        <v>5857.2837</v>
      </c>
      <c r="E36" s="1">
        <v>2368.4949000000001</v>
      </c>
      <c r="F36" s="1">
        <v>35862.222999999998</v>
      </c>
      <c r="G36" s="1">
        <v>1099.4447</v>
      </c>
      <c r="H36" s="1">
        <v>3725.9506999999999</v>
      </c>
      <c r="I36" s="1">
        <v>4002.7449000000001</v>
      </c>
      <c r="J36" s="1">
        <v>4007.7143999999998</v>
      </c>
      <c r="K36" s="1">
        <v>148692.51999999999</v>
      </c>
      <c r="L36" s="1">
        <v>19310.581999999999</v>
      </c>
      <c r="M36" s="1">
        <v>2040.6984</v>
      </c>
      <c r="N36" s="1">
        <v>25072.023000000001</v>
      </c>
      <c r="O36" s="1">
        <v>42146.167999999998</v>
      </c>
      <c r="P36" s="1">
        <v>64414.167999999998</v>
      </c>
    </row>
    <row r="37" spans="1:36" x14ac:dyDescent="0.45">
      <c r="A37" s="4">
        <v>2015</v>
      </c>
      <c r="B37" s="1">
        <v>116170.31</v>
      </c>
      <c r="C37" s="1">
        <v>7266.8945000000003</v>
      </c>
      <c r="D37" s="1">
        <v>5988.8334999999997</v>
      </c>
      <c r="E37" s="1">
        <v>2192.5250000000001</v>
      </c>
      <c r="F37" s="1">
        <v>35878.008000000002</v>
      </c>
      <c r="G37" s="1">
        <v>979.09580000000005</v>
      </c>
      <c r="H37" s="1">
        <v>3867.1925999999999</v>
      </c>
      <c r="I37" s="1">
        <v>4314.0645000000004</v>
      </c>
      <c r="J37" s="1">
        <v>4476.9306999999999</v>
      </c>
      <c r="K37" s="1">
        <v>155468.98000000001</v>
      </c>
      <c r="L37" s="1">
        <v>19661.768</v>
      </c>
      <c r="M37" s="1">
        <v>2440.7685999999999</v>
      </c>
      <c r="N37" s="1">
        <v>25209.49</v>
      </c>
      <c r="O37" s="1">
        <v>41622.67</v>
      </c>
      <c r="P37" s="1">
        <v>64988.355000000003</v>
      </c>
    </row>
    <row r="38" spans="1:36" x14ac:dyDescent="0.45">
      <c r="A38" s="4">
        <v>2016</v>
      </c>
      <c r="B38" s="1">
        <v>120051.6</v>
      </c>
      <c r="C38" s="1">
        <v>7212.07</v>
      </c>
      <c r="D38" s="1">
        <v>6184.2494999999999</v>
      </c>
      <c r="E38" s="1">
        <v>2501.5963999999999</v>
      </c>
      <c r="F38" s="1">
        <v>37199.58</v>
      </c>
      <c r="G38" s="1">
        <v>1426.1302000000001</v>
      </c>
      <c r="H38" s="1">
        <v>4163.3915999999999</v>
      </c>
      <c r="I38" s="1">
        <v>4629.1176999999998</v>
      </c>
      <c r="J38" s="1">
        <v>4878.1419999999998</v>
      </c>
      <c r="K38" s="1">
        <v>162248.22</v>
      </c>
      <c r="L38" s="1">
        <v>19981.581999999999</v>
      </c>
      <c r="M38" s="1">
        <v>2415.7280000000001</v>
      </c>
      <c r="N38" s="1">
        <v>25164.803</v>
      </c>
      <c r="O38" s="1">
        <v>41172.285000000003</v>
      </c>
      <c r="P38" s="1">
        <v>66508.259999999995</v>
      </c>
    </row>
    <row r="39" spans="1:36" x14ac:dyDescent="0.45">
      <c r="A39" s="4">
        <v>2017</v>
      </c>
      <c r="B39" s="1">
        <v>119337.05499999999</v>
      </c>
      <c r="C39" s="1">
        <v>7388.5230000000001</v>
      </c>
      <c r="D39" s="1">
        <v>6346.3545000000004</v>
      </c>
      <c r="E39" s="1">
        <v>3203.9011</v>
      </c>
      <c r="F39" s="1">
        <v>37162.887000000002</v>
      </c>
      <c r="G39" s="1">
        <v>1614.7568000000001</v>
      </c>
      <c r="H39" s="1">
        <v>4348.8296</v>
      </c>
      <c r="I39" s="1">
        <v>4989.8896000000004</v>
      </c>
      <c r="J39" s="1">
        <v>4726.2839999999997</v>
      </c>
      <c r="K39" s="1">
        <v>164801.44</v>
      </c>
      <c r="L39" s="1">
        <v>20264.653999999999</v>
      </c>
      <c r="M39" s="1">
        <v>2494.1149999999998</v>
      </c>
      <c r="N39" s="1">
        <v>25987.611000000001</v>
      </c>
      <c r="O39" s="1">
        <v>41783.035000000003</v>
      </c>
      <c r="P39" s="1">
        <v>66910.399999999994</v>
      </c>
    </row>
    <row r="40" spans="1:36" x14ac:dyDescent="0.45">
      <c r="A40" s="4">
        <v>2018</v>
      </c>
      <c r="B40" s="1">
        <v>122979.12</v>
      </c>
      <c r="C40" s="1">
        <v>8026.8909999999996</v>
      </c>
      <c r="D40" s="1">
        <v>6633.665</v>
      </c>
      <c r="E40" s="1">
        <v>3270.8009999999999</v>
      </c>
      <c r="F40" s="1">
        <v>37333.03</v>
      </c>
      <c r="G40" s="1">
        <v>1753.6006</v>
      </c>
      <c r="H40" s="1">
        <v>4419.1684999999998</v>
      </c>
      <c r="I40" s="1">
        <v>5040.6440000000002</v>
      </c>
      <c r="J40" s="1">
        <v>4876.866</v>
      </c>
      <c r="K40" s="1">
        <v>163526.76999999999</v>
      </c>
      <c r="L40" s="1">
        <v>20834.088</v>
      </c>
      <c r="M40" s="1">
        <v>2630.0277999999998</v>
      </c>
      <c r="N40" s="1">
        <v>27109.42</v>
      </c>
      <c r="O40" s="1">
        <v>41694.160000000003</v>
      </c>
      <c r="P40" s="1">
        <v>67828.929999999993</v>
      </c>
    </row>
    <row r="41" spans="1:36" x14ac:dyDescent="0.45">
      <c r="A41" s="4">
        <v>2019</v>
      </c>
      <c r="B41" s="1">
        <v>120314.98</v>
      </c>
      <c r="C41" s="1">
        <v>8474.4794999999995</v>
      </c>
      <c r="D41" s="1">
        <v>6731.8050000000003</v>
      </c>
      <c r="E41" s="1">
        <v>3197.22</v>
      </c>
      <c r="F41" s="1">
        <v>37823.5</v>
      </c>
      <c r="G41" s="1">
        <v>1700.5831000000001</v>
      </c>
      <c r="H41" s="1">
        <v>4400.1157000000003</v>
      </c>
      <c r="I41" s="1">
        <v>5104.3909999999996</v>
      </c>
      <c r="J41" s="1">
        <v>4973.5986000000003</v>
      </c>
      <c r="K41" s="1">
        <v>158657.89000000001</v>
      </c>
      <c r="L41" s="1">
        <v>20792.384999999998</v>
      </c>
      <c r="M41" s="1">
        <v>2916.3175999999999</v>
      </c>
      <c r="N41" s="1">
        <v>28277.445</v>
      </c>
      <c r="O41" s="1">
        <v>40868.688000000002</v>
      </c>
      <c r="P41" s="1">
        <v>66896.13</v>
      </c>
    </row>
    <row r="42" spans="1:36" x14ac:dyDescent="0.45">
      <c r="A42" s="4">
        <v>2020</v>
      </c>
      <c r="B42" s="1">
        <v>125303.02</v>
      </c>
      <c r="C42" s="1">
        <v>7771.0420000000004</v>
      </c>
      <c r="D42" s="1">
        <v>6317.0959999999995</v>
      </c>
      <c r="E42" s="1">
        <v>3183.1046999999999</v>
      </c>
      <c r="F42" s="1">
        <v>35997.362999999998</v>
      </c>
      <c r="G42" s="1">
        <v>1677.7974999999999</v>
      </c>
      <c r="H42" s="1">
        <v>4301.192</v>
      </c>
      <c r="I42" s="1">
        <v>4565.3383999999996</v>
      </c>
      <c r="J42" s="1">
        <v>4853.1103999999996</v>
      </c>
      <c r="K42" s="1">
        <v>154256.29999999999</v>
      </c>
      <c r="L42" s="1">
        <v>19298.085999999999</v>
      </c>
      <c r="M42" s="1">
        <v>2730.078</v>
      </c>
      <c r="N42" s="1">
        <v>29133.936000000002</v>
      </c>
      <c r="O42" s="1">
        <v>38029.269999999997</v>
      </c>
      <c r="P42" s="1">
        <v>64311.133000000002</v>
      </c>
    </row>
    <row r="43" spans="1:36" x14ac:dyDescent="0.45">
      <c r="A43" s="4">
        <v>2021</v>
      </c>
      <c r="B43" s="1">
        <v>103268.1</v>
      </c>
      <c r="C43" s="1">
        <v>7871.8433000000005</v>
      </c>
      <c r="D43" s="1">
        <v>6809.62</v>
      </c>
      <c r="E43" s="1">
        <v>3064.8483999999999</v>
      </c>
      <c r="F43" s="1">
        <v>37897.133000000002</v>
      </c>
      <c r="G43" s="1">
        <v>1607.6346000000001</v>
      </c>
      <c r="H43" s="1">
        <v>4683.5730000000003</v>
      </c>
      <c r="I43" s="1">
        <v>4791.9375</v>
      </c>
      <c r="J43" s="1">
        <v>4884.5293000000001</v>
      </c>
      <c r="K43" s="1">
        <v>153295.16</v>
      </c>
      <c r="L43" s="1">
        <v>19425.64</v>
      </c>
      <c r="M43" s="1">
        <v>2831.1619000000001</v>
      </c>
      <c r="N43" s="1">
        <v>30768.826000000001</v>
      </c>
      <c r="O43" s="1">
        <v>39995.086000000003</v>
      </c>
      <c r="P43" s="1">
        <v>67330.304999999993</v>
      </c>
    </row>
    <row r="44" spans="1:36" x14ac:dyDescent="0.45">
      <c r="A44" s="4">
        <v>2022</v>
      </c>
      <c r="B44" s="1">
        <v>1346.94</v>
      </c>
      <c r="C44" s="1">
        <v>9854.4549999999999</v>
      </c>
      <c r="D44" s="1">
        <v>7143.4062000000004</v>
      </c>
      <c r="E44" s="1">
        <v>1402.19</v>
      </c>
      <c r="F44" s="1">
        <v>39586.995999999999</v>
      </c>
      <c r="G44" s="3">
        <v>11064</v>
      </c>
      <c r="H44" s="1">
        <v>4242.7533999999996</v>
      </c>
      <c r="I44" s="1">
        <v>5066.7856000000002</v>
      </c>
      <c r="J44" s="1">
        <v>4347.6360000000004</v>
      </c>
      <c r="K44" s="1">
        <v>147084.84</v>
      </c>
      <c r="L44" s="1">
        <v>19616.776999999998</v>
      </c>
      <c r="M44" s="1">
        <v>2912.0479</v>
      </c>
      <c r="N44" s="1">
        <v>31051.48</v>
      </c>
      <c r="O44" s="1">
        <v>39984.913999999997</v>
      </c>
      <c r="P44" s="1">
        <v>68126.19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0E4-E56A-4F34-A539-4721C388F58B}">
  <dimension ref="A1:M2496"/>
  <sheetViews>
    <sheetView topLeftCell="A2490" workbookViewId="0">
      <selection sqref="A1:XFD1048576"/>
    </sheetView>
  </sheetViews>
  <sheetFormatPr defaultRowHeight="14.25" x14ac:dyDescent="0.45"/>
  <sheetData>
    <row r="1" spans="1:13" x14ac:dyDescent="0.45">
      <c r="F1" t="s">
        <v>54</v>
      </c>
      <c r="G1" t="s">
        <v>25</v>
      </c>
      <c r="H1" t="s">
        <v>27</v>
      </c>
      <c r="I1" t="s">
        <v>29</v>
      </c>
      <c r="J1" t="s">
        <v>31</v>
      </c>
      <c r="K1" t="s">
        <v>55</v>
      </c>
      <c r="L1" t="s">
        <v>32</v>
      </c>
      <c r="M1" t="s">
        <v>56</v>
      </c>
    </row>
    <row r="2" spans="1:13" x14ac:dyDescent="0.45">
      <c r="A2" t="s">
        <v>0</v>
      </c>
      <c r="B2" t="s">
        <v>18</v>
      </c>
      <c r="C2" t="s">
        <v>19</v>
      </c>
      <c r="D2" t="s">
        <v>50</v>
      </c>
      <c r="E2" t="s">
        <v>0</v>
      </c>
      <c r="F2" t="s">
        <v>53</v>
      </c>
      <c r="G2" t="s">
        <v>24</v>
      </c>
      <c r="H2" t="s">
        <v>33</v>
      </c>
      <c r="I2" t="s">
        <v>26</v>
      </c>
      <c r="J2" t="s">
        <v>52</v>
      </c>
      <c r="K2" t="s">
        <v>28</v>
      </c>
      <c r="L2" t="s">
        <v>30</v>
      </c>
      <c r="M2" t="s">
        <v>51</v>
      </c>
    </row>
    <row r="3" spans="1:13" x14ac:dyDescent="0.45">
      <c r="A3">
        <v>1980</v>
      </c>
      <c r="B3">
        <v>1</v>
      </c>
      <c r="C3" t="s">
        <v>57</v>
      </c>
      <c r="D3" t="s">
        <v>58</v>
      </c>
      <c r="F3">
        <v>0</v>
      </c>
    </row>
    <row r="4" spans="1:13" x14ac:dyDescent="0.45">
      <c r="A4">
        <v>1981</v>
      </c>
      <c r="B4">
        <v>1</v>
      </c>
      <c r="C4" t="s">
        <v>57</v>
      </c>
      <c r="D4" t="s">
        <v>58</v>
      </c>
      <c r="F4">
        <v>0</v>
      </c>
    </row>
    <row r="5" spans="1:13" x14ac:dyDescent="0.45">
      <c r="A5">
        <v>1982</v>
      </c>
      <c r="B5">
        <v>1</v>
      </c>
      <c r="C5" t="s">
        <v>57</v>
      </c>
      <c r="D5" t="s">
        <v>58</v>
      </c>
      <c r="F5" t="s">
        <v>34</v>
      </c>
    </row>
    <row r="6" spans="1:13" x14ac:dyDescent="0.45">
      <c r="A6">
        <v>1983</v>
      </c>
      <c r="B6">
        <v>1</v>
      </c>
      <c r="C6" t="s">
        <v>57</v>
      </c>
      <c r="D6" t="s">
        <v>58</v>
      </c>
      <c r="F6" t="s">
        <v>34</v>
      </c>
    </row>
    <row r="7" spans="1:13" x14ac:dyDescent="0.45">
      <c r="A7">
        <v>1984</v>
      </c>
      <c r="B7">
        <v>1</v>
      </c>
      <c r="C7" t="s">
        <v>57</v>
      </c>
      <c r="D7" t="s">
        <v>58</v>
      </c>
      <c r="F7" t="s">
        <v>34</v>
      </c>
    </row>
    <row r="8" spans="1:13" x14ac:dyDescent="0.45">
      <c r="A8">
        <v>1985</v>
      </c>
      <c r="B8">
        <v>1</v>
      </c>
      <c r="C8" t="s">
        <v>57</v>
      </c>
      <c r="D8" t="s">
        <v>58</v>
      </c>
      <c r="F8" t="s">
        <v>34</v>
      </c>
    </row>
    <row r="9" spans="1:13" x14ac:dyDescent="0.45">
      <c r="A9">
        <v>1986</v>
      </c>
      <c r="B9">
        <v>1</v>
      </c>
      <c r="C9" t="s">
        <v>57</v>
      </c>
      <c r="D9" t="s">
        <v>58</v>
      </c>
      <c r="F9" t="s">
        <v>34</v>
      </c>
    </row>
    <row r="10" spans="1:13" x14ac:dyDescent="0.45">
      <c r="A10">
        <v>1987</v>
      </c>
      <c r="B10">
        <v>1</v>
      </c>
      <c r="C10" t="s">
        <v>57</v>
      </c>
      <c r="D10" t="s">
        <v>58</v>
      </c>
      <c r="F10" t="s">
        <v>34</v>
      </c>
    </row>
    <row r="11" spans="1:13" x14ac:dyDescent="0.45">
      <c r="A11">
        <v>1988</v>
      </c>
      <c r="B11">
        <v>1</v>
      </c>
      <c r="C11" t="s">
        <v>57</v>
      </c>
      <c r="D11" t="s">
        <v>58</v>
      </c>
      <c r="F11" t="s">
        <v>34</v>
      </c>
    </row>
    <row r="12" spans="1:13" x14ac:dyDescent="0.45">
      <c r="A12">
        <v>1989</v>
      </c>
      <c r="B12">
        <v>1</v>
      </c>
      <c r="C12" t="s">
        <v>57</v>
      </c>
      <c r="D12" t="s">
        <v>58</v>
      </c>
      <c r="F12" t="s">
        <v>34</v>
      </c>
    </row>
    <row r="13" spans="1:13" x14ac:dyDescent="0.45">
      <c r="A13">
        <v>1990</v>
      </c>
      <c r="B13">
        <v>1</v>
      </c>
      <c r="C13" t="s">
        <v>57</v>
      </c>
      <c r="D13" t="s">
        <v>58</v>
      </c>
      <c r="F13" t="s">
        <v>34</v>
      </c>
    </row>
    <row r="14" spans="1:13" x14ac:dyDescent="0.45">
      <c r="A14">
        <v>1991</v>
      </c>
      <c r="B14">
        <v>1</v>
      </c>
      <c r="C14" t="s">
        <v>57</v>
      </c>
      <c r="D14" t="s">
        <v>58</v>
      </c>
      <c r="F14" t="s">
        <v>34</v>
      </c>
    </row>
    <row r="15" spans="1:13" x14ac:dyDescent="0.45">
      <c r="A15">
        <v>1992</v>
      </c>
      <c r="B15">
        <v>1</v>
      </c>
      <c r="C15" t="s">
        <v>57</v>
      </c>
      <c r="D15" t="s">
        <v>58</v>
      </c>
      <c r="F15" t="s">
        <v>34</v>
      </c>
    </row>
    <row r="16" spans="1:13" x14ac:dyDescent="0.45">
      <c r="A16">
        <v>1993</v>
      </c>
      <c r="B16">
        <v>1</v>
      </c>
      <c r="C16" t="s">
        <v>57</v>
      </c>
      <c r="D16" t="s">
        <v>58</v>
      </c>
      <c r="F16" t="s">
        <v>34</v>
      </c>
    </row>
    <row r="17" spans="1:6" x14ac:dyDescent="0.45">
      <c r="A17">
        <v>1994</v>
      </c>
      <c r="B17">
        <v>1</v>
      </c>
      <c r="C17" t="s">
        <v>57</v>
      </c>
      <c r="D17" t="s">
        <v>58</v>
      </c>
      <c r="F17" t="s">
        <v>34</v>
      </c>
    </row>
    <row r="18" spans="1:6" x14ac:dyDescent="0.45">
      <c r="A18">
        <v>1995</v>
      </c>
      <c r="B18">
        <v>1</v>
      </c>
      <c r="C18" t="s">
        <v>57</v>
      </c>
      <c r="D18" t="s">
        <v>58</v>
      </c>
      <c r="F18" t="s">
        <v>34</v>
      </c>
    </row>
    <row r="19" spans="1:6" x14ac:dyDescent="0.45">
      <c r="A19">
        <v>1996</v>
      </c>
      <c r="B19">
        <v>1</v>
      </c>
      <c r="C19" t="s">
        <v>57</v>
      </c>
      <c r="D19" t="s">
        <v>58</v>
      </c>
      <c r="F19" t="s">
        <v>34</v>
      </c>
    </row>
    <row r="20" spans="1:6" x14ac:dyDescent="0.45">
      <c r="A20">
        <v>1997</v>
      </c>
      <c r="B20">
        <v>1</v>
      </c>
      <c r="C20" t="s">
        <v>57</v>
      </c>
      <c r="D20" t="s">
        <v>58</v>
      </c>
      <c r="F20" t="s">
        <v>34</v>
      </c>
    </row>
    <row r="21" spans="1:6" x14ac:dyDescent="0.45">
      <c r="A21">
        <v>1998</v>
      </c>
      <c r="B21">
        <v>1</v>
      </c>
      <c r="C21" t="s">
        <v>57</v>
      </c>
      <c r="D21" t="s">
        <v>58</v>
      </c>
      <c r="F21" t="s">
        <v>34</v>
      </c>
    </row>
    <row r="22" spans="1:6" x14ac:dyDescent="0.45">
      <c r="A22">
        <v>1999</v>
      </c>
      <c r="B22">
        <v>1</v>
      </c>
      <c r="C22" t="s">
        <v>57</v>
      </c>
      <c r="D22" t="s">
        <v>58</v>
      </c>
      <c r="F22" t="s">
        <v>34</v>
      </c>
    </row>
    <row r="23" spans="1:6" x14ac:dyDescent="0.45">
      <c r="A23">
        <v>2000</v>
      </c>
      <c r="B23">
        <v>1</v>
      </c>
      <c r="C23" t="s">
        <v>57</v>
      </c>
      <c r="D23" t="s">
        <v>58</v>
      </c>
      <c r="F23" t="s">
        <v>34</v>
      </c>
    </row>
    <row r="24" spans="1:6" x14ac:dyDescent="0.45">
      <c r="A24">
        <v>2001</v>
      </c>
      <c r="B24">
        <v>1</v>
      </c>
      <c r="C24" t="s">
        <v>57</v>
      </c>
      <c r="D24" t="s">
        <v>58</v>
      </c>
      <c r="F24" t="s">
        <v>34</v>
      </c>
    </row>
    <row r="25" spans="1:6" x14ac:dyDescent="0.45">
      <c r="A25">
        <v>2002</v>
      </c>
      <c r="B25">
        <v>1</v>
      </c>
      <c r="C25" t="s">
        <v>57</v>
      </c>
      <c r="D25" t="s">
        <v>58</v>
      </c>
      <c r="F25" t="s">
        <v>34</v>
      </c>
    </row>
    <row r="26" spans="1:6" x14ac:dyDescent="0.45">
      <c r="A26">
        <v>2003</v>
      </c>
      <c r="B26">
        <v>1</v>
      </c>
      <c r="C26" t="s">
        <v>57</v>
      </c>
      <c r="D26" t="s">
        <v>58</v>
      </c>
      <c r="F26">
        <v>2.2119260264035958E-2</v>
      </c>
    </row>
    <row r="27" spans="1:6" x14ac:dyDescent="0.45">
      <c r="A27">
        <v>2004</v>
      </c>
      <c r="B27">
        <v>1</v>
      </c>
      <c r="C27" t="s">
        <v>57</v>
      </c>
      <c r="D27" t="s">
        <v>58</v>
      </c>
      <c r="F27">
        <v>-1.3397394009677911E-2</v>
      </c>
    </row>
    <row r="28" spans="1:6" x14ac:dyDescent="0.45">
      <c r="A28">
        <v>2005</v>
      </c>
      <c r="B28">
        <v>1</v>
      </c>
      <c r="C28" t="s">
        <v>57</v>
      </c>
      <c r="D28" t="s">
        <v>58</v>
      </c>
      <c r="F28">
        <v>2.4180847603247669E-2</v>
      </c>
    </row>
    <row r="29" spans="1:6" x14ac:dyDescent="0.45">
      <c r="A29">
        <v>2006</v>
      </c>
      <c r="B29">
        <v>1</v>
      </c>
      <c r="C29" t="s">
        <v>57</v>
      </c>
      <c r="D29" t="s">
        <v>58</v>
      </c>
      <c r="F29" t="s">
        <v>34</v>
      </c>
    </row>
    <row r="30" spans="1:6" x14ac:dyDescent="0.45">
      <c r="A30">
        <v>2007</v>
      </c>
      <c r="B30">
        <v>1</v>
      </c>
      <c r="C30" t="s">
        <v>57</v>
      </c>
      <c r="D30" t="s">
        <v>58</v>
      </c>
      <c r="F30" t="s">
        <v>34</v>
      </c>
    </row>
    <row r="31" spans="1:6" x14ac:dyDescent="0.45">
      <c r="A31">
        <v>2008</v>
      </c>
      <c r="B31">
        <v>1</v>
      </c>
      <c r="C31" t="s">
        <v>57</v>
      </c>
      <c r="D31" t="s">
        <v>58</v>
      </c>
      <c r="F31">
        <v>-1.897299230163798E-2</v>
      </c>
    </row>
    <row r="32" spans="1:6" x14ac:dyDescent="0.45">
      <c r="A32">
        <v>2009</v>
      </c>
      <c r="B32">
        <v>1</v>
      </c>
      <c r="C32" t="s">
        <v>57</v>
      </c>
      <c r="D32" t="s">
        <v>58</v>
      </c>
      <c r="F32">
        <v>1.9902383728511211E-3</v>
      </c>
    </row>
    <row r="33" spans="1:6" x14ac:dyDescent="0.45">
      <c r="A33">
        <v>2010</v>
      </c>
      <c r="B33">
        <v>1</v>
      </c>
      <c r="C33" t="s">
        <v>57</v>
      </c>
      <c r="D33" t="s">
        <v>58</v>
      </c>
      <c r="F33">
        <v>-7.8708051993277139E-3</v>
      </c>
    </row>
    <row r="34" spans="1:6" x14ac:dyDescent="0.45">
      <c r="A34">
        <v>2011</v>
      </c>
      <c r="B34">
        <v>1</v>
      </c>
      <c r="C34" t="s">
        <v>57</v>
      </c>
      <c r="D34" t="s">
        <v>58</v>
      </c>
      <c r="F34">
        <v>6.3865830184232312E-3</v>
      </c>
    </row>
    <row r="35" spans="1:6" x14ac:dyDescent="0.45">
      <c r="A35">
        <v>2012</v>
      </c>
      <c r="B35">
        <v>1</v>
      </c>
      <c r="C35" t="s">
        <v>57</v>
      </c>
      <c r="D35" t="s">
        <v>58</v>
      </c>
      <c r="F35">
        <v>-4.4510496313382289E-2</v>
      </c>
    </row>
    <row r="36" spans="1:6" x14ac:dyDescent="0.45">
      <c r="A36">
        <v>2013</v>
      </c>
      <c r="B36">
        <v>1</v>
      </c>
      <c r="C36" t="s">
        <v>57</v>
      </c>
      <c r="D36" t="s">
        <v>58</v>
      </c>
      <c r="F36">
        <v>2.667069750944951E-3</v>
      </c>
    </row>
    <row r="37" spans="1:6" x14ac:dyDescent="0.45">
      <c r="A37">
        <v>2014</v>
      </c>
      <c r="B37">
        <v>1</v>
      </c>
      <c r="C37" t="s">
        <v>57</v>
      </c>
      <c r="D37" t="s">
        <v>58</v>
      </c>
      <c r="F37">
        <v>-9.3445824002054195E-5</v>
      </c>
    </row>
    <row r="38" spans="1:6" x14ac:dyDescent="0.45">
      <c r="A38">
        <v>2015</v>
      </c>
      <c r="B38">
        <v>1</v>
      </c>
      <c r="C38" t="s">
        <v>57</v>
      </c>
      <c r="D38" t="s">
        <v>58</v>
      </c>
      <c r="F38">
        <v>1.13046306099865E-2</v>
      </c>
    </row>
    <row r="39" spans="1:6" x14ac:dyDescent="0.45">
      <c r="A39">
        <v>2016</v>
      </c>
      <c r="B39">
        <v>1</v>
      </c>
      <c r="C39" t="s">
        <v>57</v>
      </c>
      <c r="D39" t="s">
        <v>58</v>
      </c>
      <c r="F39">
        <v>7.7310686824148697E-2</v>
      </c>
    </row>
    <row r="40" spans="1:6" x14ac:dyDescent="0.45">
      <c r="A40">
        <v>2017</v>
      </c>
      <c r="B40">
        <v>1</v>
      </c>
      <c r="C40" t="s">
        <v>57</v>
      </c>
      <c r="D40" t="s">
        <v>58</v>
      </c>
      <c r="F40">
        <v>6.004618807641765E-2</v>
      </c>
    </row>
    <row r="41" spans="1:6" x14ac:dyDescent="0.45">
      <c r="A41">
        <v>2018</v>
      </c>
      <c r="B41">
        <v>1</v>
      </c>
      <c r="C41" t="s">
        <v>57</v>
      </c>
      <c r="D41" t="s">
        <v>58</v>
      </c>
      <c r="F41">
        <v>0.21494057993342902</v>
      </c>
    </row>
    <row r="42" spans="1:6" x14ac:dyDescent="0.45">
      <c r="A42">
        <v>2019</v>
      </c>
      <c r="B42">
        <v>1</v>
      </c>
      <c r="C42" t="s">
        <v>57</v>
      </c>
      <c r="D42" t="s">
        <v>58</v>
      </c>
      <c r="F42">
        <v>0.14000970452196271</v>
      </c>
    </row>
    <row r="43" spans="1:6" x14ac:dyDescent="0.45">
      <c r="A43">
        <v>2020</v>
      </c>
      <c r="B43">
        <v>1</v>
      </c>
      <c r="C43" t="s">
        <v>57</v>
      </c>
      <c r="D43" t="s">
        <v>58</v>
      </c>
      <c r="F43">
        <v>0.18655346980809964</v>
      </c>
    </row>
    <row r="44" spans="1:6" x14ac:dyDescent="0.45">
      <c r="A44">
        <v>2021</v>
      </c>
      <c r="B44">
        <v>1</v>
      </c>
      <c r="C44" t="s">
        <v>57</v>
      </c>
      <c r="D44" t="s">
        <v>58</v>
      </c>
      <c r="F44">
        <v>0.2158270152489026</v>
      </c>
    </row>
    <row r="45" spans="1:6" x14ac:dyDescent="0.45">
      <c r="A45">
        <v>2022</v>
      </c>
      <c r="B45">
        <v>1</v>
      </c>
      <c r="C45" t="s">
        <v>57</v>
      </c>
      <c r="D45" t="s">
        <v>58</v>
      </c>
      <c r="F45" t="s">
        <v>34</v>
      </c>
    </row>
    <row r="46" spans="1:6" x14ac:dyDescent="0.45">
      <c r="A46">
        <v>1980</v>
      </c>
      <c r="B46">
        <v>2</v>
      </c>
      <c r="C46" t="s">
        <v>59</v>
      </c>
      <c r="F46" t="s">
        <v>34</v>
      </c>
    </row>
    <row r="47" spans="1:6" x14ac:dyDescent="0.45">
      <c r="A47">
        <v>1981</v>
      </c>
      <c r="B47">
        <v>2</v>
      </c>
      <c r="C47" t="s">
        <v>59</v>
      </c>
      <c r="F47">
        <v>5.7456352922812215</v>
      </c>
    </row>
    <row r="48" spans="1:6" x14ac:dyDescent="0.45">
      <c r="A48">
        <v>1982</v>
      </c>
      <c r="B48">
        <v>2</v>
      </c>
      <c r="C48" t="s">
        <v>59</v>
      </c>
      <c r="F48">
        <v>2.9485968011894812</v>
      </c>
    </row>
    <row r="49" spans="1:6" x14ac:dyDescent="0.45">
      <c r="A49">
        <v>1983</v>
      </c>
      <c r="B49">
        <v>2</v>
      </c>
      <c r="C49" t="s">
        <v>59</v>
      </c>
      <c r="F49">
        <v>1.1049382619504371</v>
      </c>
    </row>
    <row r="50" spans="1:6" x14ac:dyDescent="0.45">
      <c r="A50">
        <v>1984</v>
      </c>
      <c r="B50">
        <v>2</v>
      </c>
      <c r="C50" t="s">
        <v>59</v>
      </c>
      <c r="F50">
        <v>-1.251596644058111</v>
      </c>
    </row>
    <row r="51" spans="1:6" x14ac:dyDescent="0.45">
      <c r="A51">
        <v>1985</v>
      </c>
      <c r="B51">
        <v>2</v>
      </c>
      <c r="C51" t="s">
        <v>59</v>
      </c>
      <c r="F51">
        <v>1.7806439592490335</v>
      </c>
    </row>
    <row r="52" spans="1:6" x14ac:dyDescent="0.45">
      <c r="A52">
        <v>1986</v>
      </c>
      <c r="B52">
        <v>2</v>
      </c>
      <c r="C52" t="s">
        <v>59</v>
      </c>
      <c r="F52">
        <v>5.6372431785211177</v>
      </c>
    </row>
    <row r="53" spans="1:6" x14ac:dyDescent="0.45">
      <c r="A53">
        <v>1987</v>
      </c>
      <c r="B53">
        <v>2</v>
      </c>
      <c r="C53" t="s">
        <v>59</v>
      </c>
      <c r="F53">
        <v>-0.78784265492724614</v>
      </c>
    </row>
    <row r="54" spans="1:6" x14ac:dyDescent="0.45">
      <c r="A54">
        <v>1988</v>
      </c>
      <c r="B54">
        <v>2</v>
      </c>
      <c r="C54" t="s">
        <v>59</v>
      </c>
      <c r="F54">
        <v>-1.4200396556639134</v>
      </c>
    </row>
    <row r="55" spans="1:6" x14ac:dyDescent="0.45">
      <c r="A55">
        <v>1989</v>
      </c>
      <c r="B55">
        <v>2</v>
      </c>
      <c r="C55" t="s">
        <v>59</v>
      </c>
      <c r="F55">
        <v>9.8365489718722756</v>
      </c>
    </row>
    <row r="56" spans="1:6" x14ac:dyDescent="0.45">
      <c r="A56">
        <v>1990</v>
      </c>
      <c r="B56">
        <v>2</v>
      </c>
      <c r="C56" t="s">
        <v>59</v>
      </c>
      <c r="F56">
        <v>-9.5756401699341467</v>
      </c>
    </row>
    <row r="57" spans="1:6" x14ac:dyDescent="0.45">
      <c r="A57">
        <v>1991</v>
      </c>
      <c r="B57">
        <v>2</v>
      </c>
      <c r="C57" t="s">
        <v>59</v>
      </c>
      <c r="F57">
        <v>-28.002141655909867</v>
      </c>
    </row>
    <row r="58" spans="1:6" x14ac:dyDescent="0.45">
      <c r="A58">
        <v>1992</v>
      </c>
      <c r="B58">
        <v>2</v>
      </c>
      <c r="C58" t="s">
        <v>59</v>
      </c>
      <c r="F58">
        <v>-7.1871109150003747</v>
      </c>
    </row>
    <row r="59" spans="1:6" x14ac:dyDescent="0.45">
      <c r="A59">
        <v>1993</v>
      </c>
      <c r="B59">
        <v>2</v>
      </c>
      <c r="C59" t="s">
        <v>59</v>
      </c>
      <c r="F59">
        <v>9.5594116849315043</v>
      </c>
    </row>
    <row r="60" spans="1:6" x14ac:dyDescent="0.45">
      <c r="A60">
        <v>1994</v>
      </c>
      <c r="B60">
        <v>2</v>
      </c>
      <c r="C60" t="s">
        <v>59</v>
      </c>
      <c r="F60">
        <v>8.3028665969967079</v>
      </c>
    </row>
    <row r="61" spans="1:6" x14ac:dyDescent="0.45">
      <c r="A61">
        <v>1995</v>
      </c>
      <c r="B61">
        <v>2</v>
      </c>
      <c r="C61" t="s">
        <v>59</v>
      </c>
      <c r="F61">
        <v>13.322333321683971</v>
      </c>
    </row>
    <row r="62" spans="1:6" x14ac:dyDescent="0.45">
      <c r="A62">
        <v>1996</v>
      </c>
      <c r="B62">
        <v>2</v>
      </c>
      <c r="C62" t="s">
        <v>59</v>
      </c>
      <c r="F62">
        <v>9.0999994364636052</v>
      </c>
    </row>
    <row r="63" spans="1:6" x14ac:dyDescent="0.45">
      <c r="A63">
        <v>1997</v>
      </c>
      <c r="B63">
        <v>2</v>
      </c>
      <c r="C63" t="s">
        <v>59</v>
      </c>
      <c r="F63">
        <v>-10.919984078139109</v>
      </c>
    </row>
    <row r="64" spans="1:6" x14ac:dyDescent="0.45">
      <c r="A64">
        <v>1998</v>
      </c>
      <c r="B64">
        <v>2</v>
      </c>
      <c r="C64" t="s">
        <v>59</v>
      </c>
      <c r="F64">
        <v>8.8294237583980646</v>
      </c>
    </row>
    <row r="65" spans="1:6" x14ac:dyDescent="0.45">
      <c r="A65">
        <v>1999</v>
      </c>
      <c r="B65">
        <v>2</v>
      </c>
      <c r="C65" t="s">
        <v>59</v>
      </c>
      <c r="F65">
        <v>12.890803640776326</v>
      </c>
    </row>
    <row r="66" spans="1:6" x14ac:dyDescent="0.45">
      <c r="A66">
        <v>2000</v>
      </c>
      <c r="B66">
        <v>2</v>
      </c>
      <c r="C66" t="s">
        <v>59</v>
      </c>
      <c r="F66">
        <v>6.9462165924425392</v>
      </c>
    </row>
    <row r="67" spans="1:6" x14ac:dyDescent="0.45">
      <c r="A67">
        <v>2001</v>
      </c>
      <c r="B67">
        <v>2</v>
      </c>
      <c r="C67" t="s">
        <v>59</v>
      </c>
      <c r="F67">
        <v>8.2933126312102274</v>
      </c>
    </row>
    <row r="68" spans="1:6" x14ac:dyDescent="0.45">
      <c r="A68">
        <v>2002</v>
      </c>
      <c r="B68">
        <v>2</v>
      </c>
      <c r="C68" t="s">
        <v>59</v>
      </c>
      <c r="F68">
        <v>4.5365241603567483</v>
      </c>
    </row>
    <row r="69" spans="1:6" x14ac:dyDescent="0.45">
      <c r="A69">
        <v>2003</v>
      </c>
      <c r="B69">
        <v>2</v>
      </c>
      <c r="C69" t="s">
        <v>59</v>
      </c>
      <c r="F69">
        <v>5.5286374649178782</v>
      </c>
    </row>
    <row r="70" spans="1:6" x14ac:dyDescent="0.45">
      <c r="A70">
        <v>2004</v>
      </c>
      <c r="B70">
        <v>2</v>
      </c>
      <c r="C70" t="s">
        <v>59</v>
      </c>
      <c r="F70">
        <v>5.5146679109791421</v>
      </c>
    </row>
    <row r="71" spans="1:6" x14ac:dyDescent="0.45">
      <c r="A71">
        <v>2005</v>
      </c>
      <c r="B71">
        <v>2</v>
      </c>
      <c r="C71" t="s">
        <v>59</v>
      </c>
      <c r="F71">
        <v>5.5264242469546474</v>
      </c>
    </row>
    <row r="72" spans="1:6" x14ac:dyDescent="0.45">
      <c r="A72">
        <v>2006</v>
      </c>
      <c r="B72">
        <v>2</v>
      </c>
      <c r="C72" t="s">
        <v>59</v>
      </c>
      <c r="F72">
        <v>5.9026590359192426</v>
      </c>
    </row>
    <row r="73" spans="1:6" x14ac:dyDescent="0.45">
      <c r="A73">
        <v>2007</v>
      </c>
      <c r="B73">
        <v>2</v>
      </c>
      <c r="C73" t="s">
        <v>59</v>
      </c>
      <c r="F73">
        <v>5.9832595185556698</v>
      </c>
    </row>
    <row r="74" spans="1:6" x14ac:dyDescent="0.45">
      <c r="A74">
        <v>2008</v>
      </c>
      <c r="B74">
        <v>2</v>
      </c>
      <c r="C74" t="s">
        <v>59</v>
      </c>
      <c r="F74">
        <v>7.5000414302015059</v>
      </c>
    </row>
    <row r="75" spans="1:6" x14ac:dyDescent="0.45">
      <c r="A75">
        <v>2009</v>
      </c>
      <c r="B75">
        <v>2</v>
      </c>
      <c r="C75" t="s">
        <v>59</v>
      </c>
      <c r="F75">
        <v>3.3542893498746054</v>
      </c>
    </row>
    <row r="76" spans="1:6" x14ac:dyDescent="0.45">
      <c r="A76">
        <v>2010</v>
      </c>
      <c r="B76">
        <v>2</v>
      </c>
      <c r="C76" t="s">
        <v>59</v>
      </c>
      <c r="F76">
        <v>3.7069381525531924</v>
      </c>
    </row>
    <row r="77" spans="1:6" x14ac:dyDescent="0.45">
      <c r="A77">
        <v>2011</v>
      </c>
      <c r="B77">
        <v>2</v>
      </c>
      <c r="C77" t="s">
        <v>59</v>
      </c>
      <c r="F77">
        <v>2.5454061445010439</v>
      </c>
    </row>
    <row r="78" spans="1:6" x14ac:dyDescent="0.45">
      <c r="A78">
        <v>2012</v>
      </c>
      <c r="B78">
        <v>2</v>
      </c>
      <c r="C78" t="s">
        <v>59</v>
      </c>
      <c r="F78">
        <v>1.4172427999077968</v>
      </c>
    </row>
    <row r="79" spans="1:6" x14ac:dyDescent="0.45">
      <c r="A79">
        <v>2013</v>
      </c>
      <c r="B79">
        <v>2</v>
      </c>
      <c r="C79" t="s">
        <v>59</v>
      </c>
      <c r="F79">
        <v>1.0020175407110798</v>
      </c>
    </row>
    <row r="80" spans="1:6" x14ac:dyDescent="0.45">
      <c r="A80">
        <v>2014</v>
      </c>
      <c r="B80">
        <v>2</v>
      </c>
      <c r="C80" t="s">
        <v>59</v>
      </c>
      <c r="F80">
        <v>1.774448852603939</v>
      </c>
    </row>
    <row r="81" spans="1:6" x14ac:dyDescent="0.45">
      <c r="A81">
        <v>2015</v>
      </c>
      <c r="B81">
        <v>2</v>
      </c>
      <c r="C81" t="s">
        <v>59</v>
      </c>
      <c r="F81">
        <v>2.2187263751780364</v>
      </c>
    </row>
    <row r="82" spans="1:6" x14ac:dyDescent="0.45">
      <c r="A82">
        <v>2016</v>
      </c>
      <c r="B82">
        <v>2</v>
      </c>
      <c r="C82" t="s">
        <v>59</v>
      </c>
      <c r="F82">
        <v>3.3149806838413696</v>
      </c>
    </row>
    <row r="83" spans="1:6" x14ac:dyDescent="0.45">
      <c r="A83">
        <v>2017</v>
      </c>
      <c r="B83">
        <v>2</v>
      </c>
      <c r="C83" t="s">
        <v>59</v>
      </c>
      <c r="F83">
        <v>3.8025987201905309</v>
      </c>
    </row>
    <row r="84" spans="1:6" x14ac:dyDescent="0.45">
      <c r="A84">
        <v>2018</v>
      </c>
      <c r="B84">
        <v>2</v>
      </c>
      <c r="C84" t="s">
        <v>59</v>
      </c>
      <c r="F84">
        <v>4.0193456169557606</v>
      </c>
    </row>
    <row r="85" spans="1:6" x14ac:dyDescent="0.45">
      <c r="A85">
        <v>2019</v>
      </c>
      <c r="B85">
        <v>2</v>
      </c>
      <c r="C85" t="s">
        <v>59</v>
      </c>
      <c r="F85">
        <v>2.08771199649604</v>
      </c>
    </row>
    <row r="86" spans="1:6" x14ac:dyDescent="0.45">
      <c r="A86">
        <v>2020</v>
      </c>
      <c r="B86">
        <v>2</v>
      </c>
      <c r="C86" t="s">
        <v>59</v>
      </c>
      <c r="F86">
        <v>-3.3020820386254144</v>
      </c>
    </row>
    <row r="87" spans="1:6" x14ac:dyDescent="0.45">
      <c r="A87">
        <v>2021</v>
      </c>
      <c r="B87">
        <v>2</v>
      </c>
      <c r="C87" t="s">
        <v>59</v>
      </c>
      <c r="F87">
        <v>8.9085278183118248</v>
      </c>
    </row>
    <row r="88" spans="1:6" x14ac:dyDescent="0.45">
      <c r="A88">
        <v>2022</v>
      </c>
      <c r="B88">
        <v>2</v>
      </c>
      <c r="C88" t="s">
        <v>59</v>
      </c>
      <c r="F88">
        <v>4.856401652273064</v>
      </c>
    </row>
    <row r="89" spans="1:6" x14ac:dyDescent="0.45">
      <c r="A89">
        <v>1980</v>
      </c>
      <c r="B89">
        <v>3</v>
      </c>
      <c r="C89" t="s">
        <v>60</v>
      </c>
      <c r="F89">
        <v>7.9384614525964819E-2</v>
      </c>
    </row>
    <row r="90" spans="1:6" x14ac:dyDescent="0.45">
      <c r="A90">
        <v>1981</v>
      </c>
      <c r="B90">
        <v>3</v>
      </c>
      <c r="C90" t="s">
        <v>60</v>
      </c>
      <c r="F90">
        <v>3.2915357709004618E-2</v>
      </c>
    </row>
    <row r="91" spans="1:6" x14ac:dyDescent="0.45">
      <c r="A91">
        <v>1982</v>
      </c>
      <c r="B91">
        <v>3</v>
      </c>
      <c r="C91" t="s">
        <v>60</v>
      </c>
      <c r="F91">
        <v>2.5048172249188289E-2</v>
      </c>
    </row>
    <row r="92" spans="1:6" x14ac:dyDescent="0.45">
      <c r="A92">
        <v>1983</v>
      </c>
      <c r="B92">
        <v>3</v>
      </c>
      <c r="C92" t="s">
        <v>60</v>
      </c>
      <c r="F92">
        <v>2.9952931152963699E-2</v>
      </c>
    </row>
    <row r="93" spans="1:6" x14ac:dyDescent="0.45">
      <c r="A93">
        <v>1984</v>
      </c>
      <c r="B93">
        <v>3</v>
      </c>
      <c r="C93" t="s">
        <v>60</v>
      </c>
      <c r="F93">
        <v>2.7279521360403056E-2</v>
      </c>
    </row>
    <row r="94" spans="1:6" x14ac:dyDescent="0.45">
      <c r="A94">
        <v>1985</v>
      </c>
      <c r="B94">
        <v>3</v>
      </c>
      <c r="C94" t="s">
        <v>60</v>
      </c>
      <c r="F94">
        <v>4.1194642419382938E-3</v>
      </c>
    </row>
    <row r="95" spans="1:6" x14ac:dyDescent="0.45">
      <c r="A95">
        <v>1986</v>
      </c>
      <c r="B95">
        <v>3</v>
      </c>
      <c r="C95" t="s">
        <v>60</v>
      </c>
      <c r="F95">
        <v>-8.3472456802146412E-3</v>
      </c>
    </row>
    <row r="96" spans="1:6" x14ac:dyDescent="0.45">
      <c r="A96">
        <v>1987</v>
      </c>
      <c r="B96">
        <v>3</v>
      </c>
      <c r="C96" t="s">
        <v>60</v>
      </c>
      <c r="F96">
        <v>2.2551747083911649E-2</v>
      </c>
    </row>
    <row r="97" spans="1:6" x14ac:dyDescent="0.45">
      <c r="A97">
        <v>1988</v>
      </c>
      <c r="B97">
        <v>3</v>
      </c>
      <c r="C97" t="s">
        <v>60</v>
      </c>
      <c r="F97">
        <v>8.2975680752167859E-3</v>
      </c>
    </row>
    <row r="98" spans="1:6" x14ac:dyDescent="0.45">
      <c r="A98">
        <v>1989</v>
      </c>
      <c r="B98">
        <v>3</v>
      </c>
      <c r="C98" t="s">
        <v>60</v>
      </c>
      <c r="F98">
        <v>1.4646821738624629E-2</v>
      </c>
    </row>
    <row r="99" spans="1:6" x14ac:dyDescent="0.45">
      <c r="A99">
        <v>1990</v>
      </c>
      <c r="B99">
        <v>3</v>
      </c>
      <c r="C99" t="s">
        <v>60</v>
      </c>
      <c r="F99">
        <v>7.556674746418102E-3</v>
      </c>
    </row>
    <row r="100" spans="1:6" x14ac:dyDescent="0.45">
      <c r="A100">
        <v>1991</v>
      </c>
      <c r="B100">
        <v>3</v>
      </c>
      <c r="C100" t="s">
        <v>60</v>
      </c>
      <c r="F100">
        <v>0.11000592376334033</v>
      </c>
    </row>
    <row r="101" spans="1:6" x14ac:dyDescent="0.45">
      <c r="A101">
        <v>1992</v>
      </c>
      <c r="B101">
        <v>3</v>
      </c>
      <c r="C101" t="s">
        <v>60</v>
      </c>
      <c r="F101">
        <v>2.0831973462469505E-6</v>
      </c>
    </row>
    <row r="102" spans="1:6" x14ac:dyDescent="0.45">
      <c r="A102">
        <v>1993</v>
      </c>
      <c r="B102">
        <v>3</v>
      </c>
      <c r="C102" t="s">
        <v>60</v>
      </c>
      <c r="F102">
        <v>2.0021789933162563E-6</v>
      </c>
    </row>
    <row r="103" spans="1:6" x14ac:dyDescent="0.45">
      <c r="A103">
        <v>1994</v>
      </c>
      <c r="B103">
        <v>3</v>
      </c>
      <c r="C103" t="s">
        <v>60</v>
      </c>
      <c r="F103">
        <v>2.3505531898128771E-6</v>
      </c>
    </row>
    <row r="104" spans="1:6" x14ac:dyDescent="0.45">
      <c r="A104">
        <v>1995</v>
      </c>
      <c r="B104">
        <v>3</v>
      </c>
      <c r="C104" t="s">
        <v>60</v>
      </c>
      <c r="F104">
        <v>2.3943899440677205E-6</v>
      </c>
    </row>
    <row r="105" spans="1:6" x14ac:dyDescent="0.45">
      <c r="A105">
        <v>1996</v>
      </c>
      <c r="B105">
        <v>3</v>
      </c>
      <c r="C105" t="s">
        <v>60</v>
      </c>
      <c r="F105">
        <v>2.1303086710746215E-6</v>
      </c>
    </row>
    <row r="106" spans="1:6" x14ac:dyDescent="0.45">
      <c r="A106">
        <v>1997</v>
      </c>
      <c r="B106">
        <v>3</v>
      </c>
      <c r="C106" t="s">
        <v>60</v>
      </c>
      <c r="F106">
        <v>2.0756528968789463E-6</v>
      </c>
    </row>
    <row r="107" spans="1:6" x14ac:dyDescent="0.45">
      <c r="A107">
        <v>1998</v>
      </c>
      <c r="B107">
        <v>3</v>
      </c>
      <c r="C107" t="s">
        <v>60</v>
      </c>
      <c r="F107">
        <v>2.0752148341708406E-3</v>
      </c>
    </row>
    <row r="108" spans="1:6" x14ac:dyDescent="0.45">
      <c r="A108">
        <v>1999</v>
      </c>
      <c r="B108">
        <v>3</v>
      </c>
      <c r="C108" t="s">
        <v>60</v>
      </c>
      <c r="F108">
        <v>1.5624784010817513E-2</v>
      </c>
    </row>
    <row r="109" spans="1:6" x14ac:dyDescent="0.45">
      <c r="A109">
        <v>2000</v>
      </c>
      <c r="B109">
        <v>3</v>
      </c>
      <c r="C109" t="s">
        <v>60</v>
      </c>
      <c r="F109">
        <v>2.5004380799338161E-2</v>
      </c>
    </row>
    <row r="110" spans="1:6" x14ac:dyDescent="0.45">
      <c r="A110">
        <v>2001</v>
      </c>
      <c r="B110">
        <v>3</v>
      </c>
      <c r="C110" t="s">
        <v>60</v>
      </c>
      <c r="F110">
        <v>1.6987946508645494E-2</v>
      </c>
    </row>
    <row r="111" spans="1:6" x14ac:dyDescent="0.45">
      <c r="A111">
        <v>2002</v>
      </c>
      <c r="B111">
        <v>3</v>
      </c>
      <c r="C111" t="s">
        <v>60</v>
      </c>
      <c r="F111">
        <v>0.17365993993136092</v>
      </c>
    </row>
    <row r="112" spans="1:6" x14ac:dyDescent="0.45">
      <c r="A112">
        <v>2003</v>
      </c>
      <c r="B112">
        <v>3</v>
      </c>
      <c r="C112" t="s">
        <v>60</v>
      </c>
      <c r="F112">
        <v>4.1731544645104042E-2</v>
      </c>
    </row>
    <row r="113" spans="1:6" x14ac:dyDescent="0.45">
      <c r="A113">
        <v>2004</v>
      </c>
      <c r="B113">
        <v>3</v>
      </c>
      <c r="C113" t="s">
        <v>60</v>
      </c>
      <c r="F113">
        <v>0.28763903022865561</v>
      </c>
    </row>
    <row r="114" spans="1:6" x14ac:dyDescent="0.45">
      <c r="A114">
        <v>2005</v>
      </c>
      <c r="B114">
        <v>3</v>
      </c>
      <c r="C114" t="s">
        <v>60</v>
      </c>
      <c r="F114">
        <v>5.3295496790257912E-2</v>
      </c>
    </row>
    <row r="115" spans="1:6" x14ac:dyDescent="0.45">
      <c r="A115">
        <v>2006</v>
      </c>
      <c r="B115">
        <v>3</v>
      </c>
      <c r="C115" t="s">
        <v>60</v>
      </c>
      <c r="F115">
        <v>6.7505627658020914E-2</v>
      </c>
    </row>
    <row r="116" spans="1:6" x14ac:dyDescent="0.45">
      <c r="A116">
        <v>2007</v>
      </c>
      <c r="B116">
        <v>3</v>
      </c>
      <c r="C116" t="s">
        <v>60</v>
      </c>
      <c r="F116">
        <v>0.10890101423279062</v>
      </c>
    </row>
    <row r="117" spans="1:6" x14ac:dyDescent="0.45">
      <c r="A117">
        <v>2008</v>
      </c>
      <c r="B117">
        <v>3</v>
      </c>
      <c r="C117" t="s">
        <v>60</v>
      </c>
      <c r="F117">
        <v>0.18587781827936281</v>
      </c>
    </row>
    <row r="118" spans="1:6" x14ac:dyDescent="0.45">
      <c r="A118">
        <v>2009</v>
      </c>
      <c r="B118">
        <v>3</v>
      </c>
      <c r="C118" t="s">
        <v>60</v>
      </c>
      <c r="F118">
        <v>0.15627257507354159</v>
      </c>
    </row>
    <row r="119" spans="1:6" x14ac:dyDescent="0.45">
      <c r="A119">
        <v>2010</v>
      </c>
      <c r="B119">
        <v>3</v>
      </c>
      <c r="C119" t="s">
        <v>60</v>
      </c>
      <c r="F119">
        <v>0.13599449914225367</v>
      </c>
    </row>
    <row r="120" spans="1:6" x14ac:dyDescent="0.45">
      <c r="A120">
        <v>2011</v>
      </c>
      <c r="B120">
        <v>3</v>
      </c>
      <c r="C120" t="s">
        <v>60</v>
      </c>
      <c r="F120">
        <v>0.26694135030646421</v>
      </c>
    </row>
    <row r="121" spans="1:6" x14ac:dyDescent="0.45">
      <c r="A121">
        <v>2012</v>
      </c>
      <c r="B121">
        <v>3</v>
      </c>
      <c r="C121" t="s">
        <v>60</v>
      </c>
      <c r="F121">
        <v>-1.9823182122091238E-2</v>
      </c>
    </row>
    <row r="122" spans="1:6" x14ac:dyDescent="0.45">
      <c r="A122">
        <v>2013</v>
      </c>
      <c r="B122">
        <v>3</v>
      </c>
      <c r="C122" t="s">
        <v>60</v>
      </c>
      <c r="F122">
        <v>-0.12955511810578074</v>
      </c>
    </row>
    <row r="123" spans="1:6" x14ac:dyDescent="0.45">
      <c r="A123">
        <v>2014</v>
      </c>
      <c r="B123">
        <v>3</v>
      </c>
      <c r="C123" t="s">
        <v>60</v>
      </c>
      <c r="F123">
        <v>-8.6857258424642841E-3</v>
      </c>
    </row>
    <row r="124" spans="1:6" x14ac:dyDescent="0.45">
      <c r="A124">
        <v>2015</v>
      </c>
      <c r="B124">
        <v>3</v>
      </c>
      <c r="C124" t="s">
        <v>60</v>
      </c>
      <c r="F124">
        <v>6.0924669641818141E-2</v>
      </c>
    </row>
    <row r="125" spans="1:6" x14ac:dyDescent="0.45">
      <c r="A125">
        <v>2016</v>
      </c>
      <c r="B125">
        <v>3</v>
      </c>
      <c r="C125" t="s">
        <v>60</v>
      </c>
      <c r="F125">
        <v>2.9081832631518791E-2</v>
      </c>
    </row>
    <row r="126" spans="1:6" x14ac:dyDescent="0.45">
      <c r="A126">
        <v>2017</v>
      </c>
      <c r="B126">
        <v>3</v>
      </c>
      <c r="C126" t="s">
        <v>60</v>
      </c>
      <c r="F126">
        <v>-5.0362002078584746E-3</v>
      </c>
    </row>
    <row r="127" spans="1:6" x14ac:dyDescent="0.45">
      <c r="A127">
        <v>2018</v>
      </c>
      <c r="B127">
        <v>3</v>
      </c>
      <c r="C127" t="s">
        <v>60</v>
      </c>
      <c r="F127">
        <v>0.48379636107123286</v>
      </c>
    </row>
    <row r="128" spans="1:6" x14ac:dyDescent="0.45">
      <c r="A128">
        <v>2019</v>
      </c>
      <c r="B128">
        <v>3</v>
      </c>
      <c r="C128" t="s">
        <v>60</v>
      </c>
      <c r="F128">
        <v>1.8134830862865464E-2</v>
      </c>
    </row>
    <row r="129" spans="1:6" x14ac:dyDescent="0.45">
      <c r="A129">
        <v>2020</v>
      </c>
      <c r="B129">
        <v>3</v>
      </c>
      <c r="C129" t="s">
        <v>60</v>
      </c>
      <c r="F129">
        <v>1.002128518100855E-2</v>
      </c>
    </row>
    <row r="130" spans="1:6" x14ac:dyDescent="0.45">
      <c r="A130">
        <v>2021</v>
      </c>
      <c r="B130">
        <v>3</v>
      </c>
      <c r="C130" t="s">
        <v>60</v>
      </c>
      <c r="F130">
        <v>-3.1675141315248068E-2</v>
      </c>
    </row>
    <row r="131" spans="1:6" x14ac:dyDescent="0.45">
      <c r="A131">
        <v>2022</v>
      </c>
      <c r="B131">
        <v>3</v>
      </c>
      <c r="C131" t="s">
        <v>60</v>
      </c>
      <c r="F131">
        <v>3.6188386722498245E-2</v>
      </c>
    </row>
    <row r="132" spans="1:6" x14ac:dyDescent="0.45">
      <c r="A132">
        <v>1980</v>
      </c>
      <c r="B132">
        <v>4</v>
      </c>
      <c r="C132" t="s">
        <v>61</v>
      </c>
      <c r="F132" t="s">
        <v>34</v>
      </c>
    </row>
    <row r="133" spans="1:6" x14ac:dyDescent="0.45">
      <c r="A133">
        <v>1981</v>
      </c>
      <c r="B133">
        <v>4</v>
      </c>
      <c r="C133" t="s">
        <v>61</v>
      </c>
      <c r="F133" t="s">
        <v>34</v>
      </c>
    </row>
    <row r="134" spans="1:6" x14ac:dyDescent="0.45">
      <c r="A134">
        <v>1982</v>
      </c>
      <c r="B134">
        <v>4</v>
      </c>
      <c r="C134" t="s">
        <v>61</v>
      </c>
      <c r="F134" t="s">
        <v>34</v>
      </c>
    </row>
    <row r="135" spans="1:6" x14ac:dyDescent="0.45">
      <c r="A135">
        <v>1983</v>
      </c>
      <c r="B135">
        <v>4</v>
      </c>
      <c r="C135" t="s">
        <v>61</v>
      </c>
      <c r="F135" t="s">
        <v>34</v>
      </c>
    </row>
    <row r="136" spans="1:6" x14ac:dyDescent="0.45">
      <c r="A136">
        <v>1984</v>
      </c>
      <c r="B136">
        <v>4</v>
      </c>
      <c r="C136" t="s">
        <v>61</v>
      </c>
      <c r="F136" t="s">
        <v>34</v>
      </c>
    </row>
    <row r="137" spans="1:6" x14ac:dyDescent="0.45">
      <c r="A137">
        <v>1985</v>
      </c>
      <c r="B137">
        <v>4</v>
      </c>
      <c r="C137" t="s">
        <v>61</v>
      </c>
      <c r="F137" t="s">
        <v>34</v>
      </c>
    </row>
    <row r="138" spans="1:6" x14ac:dyDescent="0.45">
      <c r="A138">
        <v>1986</v>
      </c>
      <c r="B138">
        <v>4</v>
      </c>
      <c r="C138" t="s">
        <v>61</v>
      </c>
      <c r="F138" t="s">
        <v>34</v>
      </c>
    </row>
    <row r="139" spans="1:6" x14ac:dyDescent="0.45">
      <c r="A139">
        <v>1987</v>
      </c>
      <c r="B139">
        <v>4</v>
      </c>
      <c r="C139" t="s">
        <v>61</v>
      </c>
      <c r="F139" t="s">
        <v>34</v>
      </c>
    </row>
    <row r="140" spans="1:6" x14ac:dyDescent="0.45">
      <c r="A140">
        <v>1988</v>
      </c>
      <c r="B140">
        <v>4</v>
      </c>
      <c r="C140" t="s">
        <v>61</v>
      </c>
      <c r="F140" t="s">
        <v>34</v>
      </c>
    </row>
    <row r="141" spans="1:6" x14ac:dyDescent="0.45">
      <c r="A141">
        <v>1989</v>
      </c>
      <c r="B141">
        <v>4</v>
      </c>
      <c r="C141" t="s">
        <v>61</v>
      </c>
      <c r="F141" t="s">
        <v>34</v>
      </c>
    </row>
    <row r="142" spans="1:6" x14ac:dyDescent="0.45">
      <c r="A142">
        <v>1990</v>
      </c>
      <c r="B142">
        <v>4</v>
      </c>
      <c r="C142" t="s">
        <v>61</v>
      </c>
      <c r="F142" t="s">
        <v>34</v>
      </c>
    </row>
    <row r="143" spans="1:6" x14ac:dyDescent="0.45">
      <c r="A143">
        <v>1991</v>
      </c>
      <c r="B143">
        <v>4</v>
      </c>
      <c r="C143" t="s">
        <v>61</v>
      </c>
      <c r="F143" t="s">
        <v>34</v>
      </c>
    </row>
    <row r="144" spans="1:6" x14ac:dyDescent="0.45">
      <c r="A144">
        <v>1992</v>
      </c>
      <c r="B144">
        <v>4</v>
      </c>
      <c r="C144" t="s">
        <v>61</v>
      </c>
      <c r="F144" t="s">
        <v>34</v>
      </c>
    </row>
    <row r="145" spans="1:6" x14ac:dyDescent="0.45">
      <c r="A145">
        <v>1993</v>
      </c>
      <c r="B145">
        <v>4</v>
      </c>
      <c r="C145" t="s">
        <v>61</v>
      </c>
      <c r="F145" t="s">
        <v>34</v>
      </c>
    </row>
    <row r="146" spans="1:6" x14ac:dyDescent="0.45">
      <c r="A146">
        <v>1994</v>
      </c>
      <c r="B146">
        <v>4</v>
      </c>
      <c r="C146" t="s">
        <v>61</v>
      </c>
      <c r="F146" t="s">
        <v>34</v>
      </c>
    </row>
    <row r="147" spans="1:6" x14ac:dyDescent="0.45">
      <c r="A147">
        <v>1995</v>
      </c>
      <c r="B147">
        <v>4</v>
      </c>
      <c r="C147" t="s">
        <v>61</v>
      </c>
      <c r="F147" t="s">
        <v>34</v>
      </c>
    </row>
    <row r="148" spans="1:6" x14ac:dyDescent="0.45">
      <c r="A148">
        <v>1996</v>
      </c>
      <c r="B148">
        <v>4</v>
      </c>
      <c r="C148" t="s">
        <v>61</v>
      </c>
      <c r="F148" t="s">
        <v>34</v>
      </c>
    </row>
    <row r="149" spans="1:6" x14ac:dyDescent="0.45">
      <c r="A149">
        <v>1997</v>
      </c>
      <c r="B149">
        <v>4</v>
      </c>
      <c r="C149" t="s">
        <v>61</v>
      </c>
      <c r="F149" t="s">
        <v>34</v>
      </c>
    </row>
    <row r="150" spans="1:6" x14ac:dyDescent="0.45">
      <c r="A150">
        <v>1998</v>
      </c>
      <c r="B150">
        <v>4</v>
      </c>
      <c r="C150" t="s">
        <v>61</v>
      </c>
      <c r="F150" t="s">
        <v>34</v>
      </c>
    </row>
    <row r="151" spans="1:6" x14ac:dyDescent="0.45">
      <c r="A151">
        <v>1999</v>
      </c>
      <c r="B151">
        <v>4</v>
      </c>
      <c r="C151" t="s">
        <v>61</v>
      </c>
      <c r="F151" t="s">
        <v>34</v>
      </c>
    </row>
    <row r="152" spans="1:6" x14ac:dyDescent="0.45">
      <c r="A152">
        <v>2000</v>
      </c>
      <c r="B152">
        <v>4</v>
      </c>
      <c r="C152" t="s">
        <v>61</v>
      </c>
      <c r="F152" t="s">
        <v>34</v>
      </c>
    </row>
    <row r="153" spans="1:6" x14ac:dyDescent="0.45">
      <c r="A153">
        <v>2001</v>
      </c>
      <c r="B153">
        <v>4</v>
      </c>
      <c r="C153" t="s">
        <v>61</v>
      </c>
      <c r="F153" t="s">
        <v>34</v>
      </c>
    </row>
    <row r="154" spans="1:6" x14ac:dyDescent="0.45">
      <c r="A154">
        <v>2002</v>
      </c>
      <c r="B154">
        <v>4</v>
      </c>
      <c r="C154" t="s">
        <v>61</v>
      </c>
      <c r="F154" t="s">
        <v>34</v>
      </c>
    </row>
    <row r="155" spans="1:6" x14ac:dyDescent="0.45">
      <c r="A155">
        <v>2003</v>
      </c>
      <c r="B155">
        <v>4</v>
      </c>
      <c r="C155" t="s">
        <v>61</v>
      </c>
      <c r="F155" t="s">
        <v>34</v>
      </c>
    </row>
    <row r="156" spans="1:6" x14ac:dyDescent="0.45">
      <c r="A156">
        <v>2004</v>
      </c>
      <c r="B156">
        <v>4</v>
      </c>
      <c r="C156" t="s">
        <v>61</v>
      </c>
      <c r="F156" t="s">
        <v>34</v>
      </c>
    </row>
    <row r="157" spans="1:6" x14ac:dyDescent="0.45">
      <c r="A157">
        <v>2005</v>
      </c>
      <c r="B157">
        <v>4</v>
      </c>
      <c r="C157" t="s">
        <v>61</v>
      </c>
      <c r="F157" t="s">
        <v>34</v>
      </c>
    </row>
    <row r="158" spans="1:6" x14ac:dyDescent="0.45">
      <c r="A158">
        <v>2006</v>
      </c>
      <c r="B158">
        <v>4</v>
      </c>
      <c r="C158" t="s">
        <v>61</v>
      </c>
      <c r="F158" t="s">
        <v>34</v>
      </c>
    </row>
    <row r="159" spans="1:6" x14ac:dyDescent="0.45">
      <c r="A159">
        <v>2007</v>
      </c>
      <c r="B159">
        <v>4</v>
      </c>
      <c r="C159" t="s">
        <v>61</v>
      </c>
      <c r="F159" t="s">
        <v>34</v>
      </c>
    </row>
    <row r="160" spans="1:6" x14ac:dyDescent="0.45">
      <c r="A160">
        <v>2008</v>
      </c>
      <c r="B160">
        <v>4</v>
      </c>
      <c r="C160" t="s">
        <v>61</v>
      </c>
      <c r="F160" t="s">
        <v>34</v>
      </c>
    </row>
    <row r="161" spans="1:6" x14ac:dyDescent="0.45">
      <c r="A161">
        <v>2009</v>
      </c>
      <c r="B161">
        <v>4</v>
      </c>
      <c r="C161" t="s">
        <v>61</v>
      </c>
      <c r="F161" t="s">
        <v>34</v>
      </c>
    </row>
    <row r="162" spans="1:6" x14ac:dyDescent="0.45">
      <c r="A162">
        <v>2010</v>
      </c>
      <c r="B162">
        <v>4</v>
      </c>
      <c r="C162" t="s">
        <v>61</v>
      </c>
      <c r="F162" t="s">
        <v>34</v>
      </c>
    </row>
    <row r="163" spans="1:6" x14ac:dyDescent="0.45">
      <c r="A163">
        <v>2011</v>
      </c>
      <c r="B163">
        <v>4</v>
      </c>
      <c r="C163" t="s">
        <v>61</v>
      </c>
      <c r="F163" t="s">
        <v>34</v>
      </c>
    </row>
    <row r="164" spans="1:6" x14ac:dyDescent="0.45">
      <c r="A164">
        <v>2012</v>
      </c>
      <c r="B164">
        <v>4</v>
      </c>
      <c r="C164" t="s">
        <v>61</v>
      </c>
      <c r="F164" t="s">
        <v>34</v>
      </c>
    </row>
    <row r="165" spans="1:6" x14ac:dyDescent="0.45">
      <c r="A165">
        <v>2013</v>
      </c>
      <c r="B165">
        <v>4</v>
      </c>
      <c r="C165" t="s">
        <v>61</v>
      </c>
      <c r="F165" t="s">
        <v>34</v>
      </c>
    </row>
    <row r="166" spans="1:6" x14ac:dyDescent="0.45">
      <c r="A166">
        <v>2014</v>
      </c>
      <c r="B166">
        <v>4</v>
      </c>
      <c r="C166" t="s">
        <v>61</v>
      </c>
      <c r="F166" t="s">
        <v>34</v>
      </c>
    </row>
    <row r="167" spans="1:6" x14ac:dyDescent="0.45">
      <c r="A167">
        <v>2015</v>
      </c>
      <c r="B167">
        <v>4</v>
      </c>
      <c r="C167" t="s">
        <v>61</v>
      </c>
      <c r="F167" t="s">
        <v>34</v>
      </c>
    </row>
    <row r="168" spans="1:6" x14ac:dyDescent="0.45">
      <c r="A168">
        <v>2016</v>
      </c>
      <c r="B168">
        <v>4</v>
      </c>
      <c r="C168" t="s">
        <v>61</v>
      </c>
      <c r="F168" t="s">
        <v>34</v>
      </c>
    </row>
    <row r="169" spans="1:6" x14ac:dyDescent="0.45">
      <c r="A169">
        <v>2017</v>
      </c>
      <c r="B169">
        <v>4</v>
      </c>
      <c r="C169" t="s">
        <v>61</v>
      </c>
      <c r="F169" t="s">
        <v>34</v>
      </c>
    </row>
    <row r="170" spans="1:6" x14ac:dyDescent="0.45">
      <c r="A170">
        <v>2018</v>
      </c>
      <c r="B170">
        <v>4</v>
      </c>
      <c r="C170" t="s">
        <v>61</v>
      </c>
      <c r="F170" t="s">
        <v>34</v>
      </c>
    </row>
    <row r="171" spans="1:6" x14ac:dyDescent="0.45">
      <c r="A171">
        <v>2019</v>
      </c>
      <c r="B171">
        <v>4</v>
      </c>
      <c r="C171" t="s">
        <v>61</v>
      </c>
      <c r="F171" t="s">
        <v>34</v>
      </c>
    </row>
    <row r="172" spans="1:6" x14ac:dyDescent="0.45">
      <c r="A172">
        <v>2020</v>
      </c>
      <c r="B172">
        <v>4</v>
      </c>
      <c r="C172" t="s">
        <v>61</v>
      </c>
      <c r="F172" t="s">
        <v>34</v>
      </c>
    </row>
    <row r="173" spans="1:6" x14ac:dyDescent="0.45">
      <c r="A173">
        <v>2021</v>
      </c>
      <c r="B173">
        <v>4</v>
      </c>
      <c r="C173" t="s">
        <v>61</v>
      </c>
      <c r="F173" t="s">
        <v>34</v>
      </c>
    </row>
    <row r="174" spans="1:6" x14ac:dyDescent="0.45">
      <c r="A174">
        <v>2022</v>
      </c>
      <c r="B174">
        <v>4</v>
      </c>
      <c r="C174" t="s">
        <v>61</v>
      </c>
      <c r="F174" t="s">
        <v>34</v>
      </c>
    </row>
    <row r="175" spans="1:6" x14ac:dyDescent="0.45">
      <c r="A175">
        <v>1980</v>
      </c>
      <c r="B175">
        <v>5</v>
      </c>
      <c r="C175" t="s">
        <v>62</v>
      </c>
      <c r="F175" t="s">
        <v>34</v>
      </c>
    </row>
    <row r="176" spans="1:6" x14ac:dyDescent="0.45">
      <c r="A176">
        <v>1981</v>
      </c>
      <c r="B176">
        <v>5</v>
      </c>
      <c r="C176" t="s">
        <v>62</v>
      </c>
      <c r="F176">
        <v>-4.4000012186504449</v>
      </c>
    </row>
    <row r="177" spans="1:6" x14ac:dyDescent="0.45">
      <c r="A177">
        <v>1982</v>
      </c>
      <c r="B177">
        <v>5</v>
      </c>
      <c r="C177" t="s">
        <v>62</v>
      </c>
      <c r="F177">
        <v>0</v>
      </c>
    </row>
    <row r="178" spans="1:6" x14ac:dyDescent="0.45">
      <c r="A178">
        <v>1983</v>
      </c>
      <c r="B178">
        <v>5</v>
      </c>
      <c r="C178" t="s">
        <v>62</v>
      </c>
      <c r="F178">
        <v>4.2000014285374476</v>
      </c>
    </row>
    <row r="179" spans="1:6" x14ac:dyDescent="0.45">
      <c r="A179">
        <v>1984</v>
      </c>
      <c r="B179">
        <v>5</v>
      </c>
      <c r="C179" t="s">
        <v>62</v>
      </c>
      <c r="F179">
        <v>6.0000021650906064</v>
      </c>
    </row>
    <row r="180" spans="1:6" x14ac:dyDescent="0.45">
      <c r="A180">
        <v>1985</v>
      </c>
      <c r="B180">
        <v>5</v>
      </c>
      <c r="C180" t="s">
        <v>62</v>
      </c>
      <c r="F180">
        <v>3.499999490086239</v>
      </c>
    </row>
    <row r="181" spans="1:6" x14ac:dyDescent="0.45">
      <c r="A181">
        <v>1986</v>
      </c>
      <c r="B181">
        <v>5</v>
      </c>
      <c r="C181" t="s">
        <v>62</v>
      </c>
      <c r="F181">
        <v>2.9000017424685893</v>
      </c>
    </row>
    <row r="182" spans="1:6" x14ac:dyDescent="0.45">
      <c r="A182">
        <v>1987</v>
      </c>
      <c r="B182">
        <v>5</v>
      </c>
      <c r="C182" t="s">
        <v>62</v>
      </c>
      <c r="F182">
        <v>4.0827486351071798</v>
      </c>
    </row>
    <row r="183" spans="1:6" x14ac:dyDescent="0.45">
      <c r="A183">
        <v>1988</v>
      </c>
      <c r="B183">
        <v>5</v>
      </c>
      <c r="C183" t="s">
        <v>62</v>
      </c>
      <c r="F183">
        <v>6.1288904776508843</v>
      </c>
    </row>
    <row r="184" spans="1:6" x14ac:dyDescent="0.45">
      <c r="A184">
        <v>1989</v>
      </c>
      <c r="B184">
        <v>5</v>
      </c>
      <c r="C184" t="s">
        <v>62</v>
      </c>
      <c r="F184">
        <v>4.162146183746529E-2</v>
      </c>
    </row>
    <row r="185" spans="1:6" x14ac:dyDescent="0.45">
      <c r="A185">
        <v>1990</v>
      </c>
      <c r="B185">
        <v>5</v>
      </c>
      <c r="C185" t="s">
        <v>62</v>
      </c>
      <c r="F185">
        <v>-3.4500986850025299</v>
      </c>
    </row>
    <row r="186" spans="1:6" x14ac:dyDescent="0.45">
      <c r="A186">
        <v>1991</v>
      </c>
      <c r="B186">
        <v>5</v>
      </c>
      <c r="C186" t="s">
        <v>62</v>
      </c>
      <c r="F186">
        <v>0.99135930204474221</v>
      </c>
    </row>
    <row r="187" spans="1:6" x14ac:dyDescent="0.45">
      <c r="A187">
        <v>1992</v>
      </c>
      <c r="B187">
        <v>5</v>
      </c>
      <c r="C187" t="s">
        <v>62</v>
      </c>
      <c r="F187">
        <v>-5.8382807331314126</v>
      </c>
    </row>
    <row r="188" spans="1:6" x14ac:dyDescent="0.45">
      <c r="A188">
        <v>1993</v>
      </c>
      <c r="B188">
        <v>5</v>
      </c>
      <c r="C188" t="s">
        <v>62</v>
      </c>
      <c r="F188">
        <v>-23.983417442057799</v>
      </c>
    </row>
    <row r="189" spans="1:6" x14ac:dyDescent="0.45">
      <c r="A189">
        <v>1994</v>
      </c>
      <c r="B189">
        <v>5</v>
      </c>
      <c r="C189" t="s">
        <v>62</v>
      </c>
      <c r="F189">
        <v>1.3393634364799141</v>
      </c>
    </row>
    <row r="190" spans="1:6" x14ac:dyDescent="0.45">
      <c r="A190">
        <v>1995</v>
      </c>
      <c r="B190">
        <v>5</v>
      </c>
      <c r="C190" t="s">
        <v>62</v>
      </c>
      <c r="F190">
        <v>15.000000028863369</v>
      </c>
    </row>
    <row r="191" spans="1:6" x14ac:dyDescent="0.45">
      <c r="A191">
        <v>1996</v>
      </c>
      <c r="B191">
        <v>5</v>
      </c>
      <c r="C191" t="s">
        <v>62</v>
      </c>
      <c r="F191">
        <v>13.544369755102565</v>
      </c>
    </row>
    <row r="192" spans="1:6" x14ac:dyDescent="0.45">
      <c r="A192">
        <v>1997</v>
      </c>
      <c r="B192">
        <v>5</v>
      </c>
      <c r="C192" t="s">
        <v>62</v>
      </c>
      <c r="F192">
        <v>7.2742773546037256</v>
      </c>
    </row>
    <row r="193" spans="1:6" x14ac:dyDescent="0.45">
      <c r="A193">
        <v>1998</v>
      </c>
      <c r="B193">
        <v>5</v>
      </c>
      <c r="C193" t="s">
        <v>62</v>
      </c>
      <c r="F193">
        <v>4.6911464509355199</v>
      </c>
    </row>
    <row r="194" spans="1:6" x14ac:dyDescent="0.45">
      <c r="A194">
        <v>1999</v>
      </c>
      <c r="B194">
        <v>5</v>
      </c>
      <c r="C194" t="s">
        <v>62</v>
      </c>
      <c r="F194">
        <v>2.1814897184045776</v>
      </c>
    </row>
    <row r="195" spans="1:6" x14ac:dyDescent="0.45">
      <c r="A195">
        <v>2000</v>
      </c>
      <c r="B195">
        <v>5</v>
      </c>
      <c r="C195" t="s">
        <v>62</v>
      </c>
      <c r="F195">
        <v>3.0546242343078518</v>
      </c>
    </row>
    <row r="196" spans="1:6" x14ac:dyDescent="0.45">
      <c r="A196">
        <v>2001</v>
      </c>
      <c r="B196">
        <v>5</v>
      </c>
      <c r="C196" t="s">
        <v>62</v>
      </c>
      <c r="F196">
        <v>4.2059985561950981</v>
      </c>
    </row>
    <row r="197" spans="1:6" x14ac:dyDescent="0.45">
      <c r="A197">
        <v>2002</v>
      </c>
      <c r="B197">
        <v>5</v>
      </c>
      <c r="C197" t="s">
        <v>62</v>
      </c>
      <c r="F197">
        <v>13.66568876085617</v>
      </c>
    </row>
    <row r="198" spans="1:6" x14ac:dyDescent="0.45">
      <c r="A198">
        <v>2003</v>
      </c>
      <c r="B198">
        <v>5</v>
      </c>
      <c r="C198" t="s">
        <v>62</v>
      </c>
      <c r="F198">
        <v>2.9900000000000091</v>
      </c>
    </row>
    <row r="199" spans="1:6" x14ac:dyDescent="0.45">
      <c r="A199">
        <v>2004</v>
      </c>
      <c r="B199">
        <v>5</v>
      </c>
      <c r="C199" t="s">
        <v>62</v>
      </c>
      <c r="F199">
        <v>10.950000005946478</v>
      </c>
    </row>
    <row r="200" spans="1:6" x14ac:dyDescent="0.45">
      <c r="A200">
        <v>2005</v>
      </c>
      <c r="B200">
        <v>5</v>
      </c>
      <c r="C200" t="s">
        <v>62</v>
      </c>
      <c r="F200">
        <v>15.029999990551318</v>
      </c>
    </row>
    <row r="201" spans="1:6" x14ac:dyDescent="0.45">
      <c r="A201">
        <v>2006</v>
      </c>
      <c r="B201">
        <v>5</v>
      </c>
      <c r="C201" t="s">
        <v>62</v>
      </c>
      <c r="F201">
        <v>11.549999997879027</v>
      </c>
    </row>
    <row r="202" spans="1:6" x14ac:dyDescent="0.45">
      <c r="A202">
        <v>2007</v>
      </c>
      <c r="B202">
        <v>5</v>
      </c>
      <c r="C202" t="s">
        <v>62</v>
      </c>
      <c r="F202">
        <v>14.0100000086059</v>
      </c>
    </row>
    <row r="203" spans="1:6" x14ac:dyDescent="0.45">
      <c r="A203">
        <v>2008</v>
      </c>
      <c r="B203">
        <v>5</v>
      </c>
      <c r="C203" t="s">
        <v>62</v>
      </c>
      <c r="F203">
        <v>11.169999994214635</v>
      </c>
    </row>
    <row r="204" spans="1:6" x14ac:dyDescent="0.45">
      <c r="A204">
        <v>2009</v>
      </c>
      <c r="B204">
        <v>5</v>
      </c>
      <c r="C204" t="s">
        <v>62</v>
      </c>
      <c r="F204">
        <v>0.8600000021527876</v>
      </c>
    </row>
    <row r="205" spans="1:6" x14ac:dyDescent="0.45">
      <c r="A205">
        <v>2010</v>
      </c>
      <c r="B205">
        <v>5</v>
      </c>
      <c r="C205" t="s">
        <v>62</v>
      </c>
      <c r="F205">
        <v>4.3983759381076339</v>
      </c>
    </row>
    <row r="206" spans="1:6" x14ac:dyDescent="0.45">
      <c r="A206">
        <v>2011</v>
      </c>
      <c r="B206">
        <v>5</v>
      </c>
      <c r="C206" t="s">
        <v>62</v>
      </c>
      <c r="F206">
        <v>3.472053147981029</v>
      </c>
    </row>
    <row r="207" spans="1:6" x14ac:dyDescent="0.45">
      <c r="A207">
        <v>2012</v>
      </c>
      <c r="B207">
        <v>5</v>
      </c>
      <c r="C207" t="s">
        <v>62</v>
      </c>
      <c r="F207">
        <v>8.5421070758414146</v>
      </c>
    </row>
    <row r="208" spans="1:6" x14ac:dyDescent="0.45">
      <c r="A208">
        <v>2013</v>
      </c>
      <c r="B208">
        <v>5</v>
      </c>
      <c r="C208" t="s">
        <v>62</v>
      </c>
      <c r="F208">
        <v>4.9546130311273799</v>
      </c>
    </row>
    <row r="209" spans="1:6" x14ac:dyDescent="0.45">
      <c r="A209">
        <v>2014</v>
      </c>
      <c r="B209">
        <v>5</v>
      </c>
      <c r="C209" t="s">
        <v>62</v>
      </c>
      <c r="F209">
        <v>4.8225592696215642</v>
      </c>
    </row>
    <row r="210" spans="1:6" x14ac:dyDescent="0.45">
      <c r="A210">
        <v>2015</v>
      </c>
      <c r="B210">
        <v>5</v>
      </c>
      <c r="C210" t="s">
        <v>62</v>
      </c>
      <c r="F210">
        <v>0.94357156132500108</v>
      </c>
    </row>
    <row r="211" spans="1:6" x14ac:dyDescent="0.45">
      <c r="A211">
        <v>2016</v>
      </c>
      <c r="B211">
        <v>5</v>
      </c>
      <c r="C211" t="s">
        <v>62</v>
      </c>
      <c r="F211">
        <v>-2.5801112218828024</v>
      </c>
    </row>
    <row r="212" spans="1:6" x14ac:dyDescent="0.45">
      <c r="A212">
        <v>2017</v>
      </c>
      <c r="B212">
        <v>5</v>
      </c>
      <c r="C212" t="s">
        <v>62</v>
      </c>
      <c r="F212">
        <v>-0.14714982544920474</v>
      </c>
    </row>
    <row r="213" spans="1:6" x14ac:dyDescent="0.45">
      <c r="A213">
        <v>2018</v>
      </c>
      <c r="B213">
        <v>5</v>
      </c>
      <c r="C213" t="s">
        <v>62</v>
      </c>
      <c r="F213">
        <v>-1.3163616889689536</v>
      </c>
    </row>
    <row r="214" spans="1:6" x14ac:dyDescent="0.45">
      <c r="A214">
        <v>2019</v>
      </c>
      <c r="B214">
        <v>5</v>
      </c>
      <c r="C214" t="s">
        <v>62</v>
      </c>
      <c r="F214">
        <v>-0.70227295761601738</v>
      </c>
    </row>
    <row r="215" spans="1:6" x14ac:dyDescent="0.45">
      <c r="A215">
        <v>2020</v>
      </c>
      <c r="B215">
        <v>5</v>
      </c>
      <c r="C215" t="s">
        <v>62</v>
      </c>
      <c r="F215">
        <v>-5.6382147171493386</v>
      </c>
    </row>
    <row r="216" spans="1:6" x14ac:dyDescent="0.45">
      <c r="A216">
        <v>2021</v>
      </c>
      <c r="B216">
        <v>5</v>
      </c>
      <c r="C216" t="s">
        <v>62</v>
      </c>
      <c r="F216">
        <v>1.1992105214515334</v>
      </c>
    </row>
    <row r="217" spans="1:6" x14ac:dyDescent="0.45">
      <c r="A217">
        <v>2022</v>
      </c>
      <c r="B217">
        <v>5</v>
      </c>
      <c r="C217" t="s">
        <v>62</v>
      </c>
      <c r="F217">
        <v>3.0454030095492755</v>
      </c>
    </row>
    <row r="218" spans="1:6" x14ac:dyDescent="0.45">
      <c r="A218">
        <v>1980</v>
      </c>
      <c r="B218">
        <v>6</v>
      </c>
      <c r="C218" t="s">
        <v>63</v>
      </c>
      <c r="F218">
        <v>8.1614307966302704</v>
      </c>
    </row>
    <row r="219" spans="1:6" x14ac:dyDescent="0.45">
      <c r="A219">
        <v>1981</v>
      </c>
      <c r="B219">
        <v>6</v>
      </c>
      <c r="C219" t="s">
        <v>63</v>
      </c>
      <c r="F219">
        <v>3.8149161658073751</v>
      </c>
    </row>
    <row r="220" spans="1:6" x14ac:dyDescent="0.45">
      <c r="A220">
        <v>1982</v>
      </c>
      <c r="B220">
        <v>6</v>
      </c>
      <c r="C220" t="s">
        <v>63</v>
      </c>
      <c r="F220">
        <v>-8.4012264193177089E-2</v>
      </c>
    </row>
    <row r="221" spans="1:6" x14ac:dyDescent="0.45">
      <c r="A221">
        <v>1983</v>
      </c>
      <c r="B221">
        <v>6</v>
      </c>
      <c r="C221" t="s">
        <v>63</v>
      </c>
      <c r="F221">
        <v>5.3640162693937725</v>
      </c>
    </row>
    <row r="222" spans="1:6" x14ac:dyDescent="0.45">
      <c r="A222">
        <v>1984</v>
      </c>
      <c r="B222">
        <v>6</v>
      </c>
      <c r="C222" t="s">
        <v>63</v>
      </c>
      <c r="F222">
        <v>10.164995602966158</v>
      </c>
    </row>
    <row r="223" spans="1:6" x14ac:dyDescent="0.45">
      <c r="A223">
        <v>1985</v>
      </c>
      <c r="B223">
        <v>6</v>
      </c>
      <c r="C223" t="s">
        <v>63</v>
      </c>
      <c r="F223">
        <v>7.6437935932857073</v>
      </c>
    </row>
    <row r="224" spans="1:6" x14ac:dyDescent="0.45">
      <c r="A224">
        <v>1986</v>
      </c>
      <c r="B224">
        <v>6</v>
      </c>
      <c r="C224" t="s">
        <v>63</v>
      </c>
      <c r="F224">
        <v>11.493828566886904</v>
      </c>
    </row>
    <row r="225" spans="1:6" x14ac:dyDescent="0.45">
      <c r="A225">
        <v>1987</v>
      </c>
      <c r="B225">
        <v>6</v>
      </c>
      <c r="C225" t="s">
        <v>63</v>
      </c>
      <c r="F225">
        <v>6.6263688451840892</v>
      </c>
    </row>
    <row r="226" spans="1:6" x14ac:dyDescent="0.45">
      <c r="A226">
        <v>1988</v>
      </c>
      <c r="B226">
        <v>6</v>
      </c>
      <c r="C226" t="s">
        <v>63</v>
      </c>
      <c r="F226">
        <v>5.2132728968965409</v>
      </c>
    </row>
    <row r="227" spans="1:6" x14ac:dyDescent="0.45">
      <c r="A227">
        <v>1989</v>
      </c>
      <c r="B227">
        <v>6</v>
      </c>
      <c r="C227" t="s">
        <v>63</v>
      </c>
      <c r="F227">
        <v>5.2522746611495705</v>
      </c>
    </row>
    <row r="228" spans="1:6" x14ac:dyDescent="0.45">
      <c r="A228">
        <v>1990</v>
      </c>
      <c r="B228">
        <v>6</v>
      </c>
      <c r="C228" t="s">
        <v>63</v>
      </c>
      <c r="F228">
        <v>3.0117146835789015</v>
      </c>
    </row>
    <row r="229" spans="1:6" x14ac:dyDescent="0.45">
      <c r="A229">
        <v>1991</v>
      </c>
      <c r="B229">
        <v>6</v>
      </c>
      <c r="C229" t="s">
        <v>63</v>
      </c>
      <c r="F229">
        <v>2.1765786026594469</v>
      </c>
    </row>
    <row r="230" spans="1:6" x14ac:dyDescent="0.45">
      <c r="A230">
        <v>1992</v>
      </c>
      <c r="B230">
        <v>6</v>
      </c>
      <c r="C230" t="s">
        <v>63</v>
      </c>
      <c r="F230">
        <v>1.1584751914205356</v>
      </c>
    </row>
    <row r="231" spans="1:6" x14ac:dyDescent="0.45">
      <c r="A231">
        <v>1993</v>
      </c>
      <c r="B231">
        <v>6</v>
      </c>
      <c r="C231" t="s">
        <v>63</v>
      </c>
      <c r="F231">
        <v>5.2798787086169199</v>
      </c>
    </row>
    <row r="232" spans="1:6" x14ac:dyDescent="0.45">
      <c r="A232">
        <v>1994</v>
      </c>
      <c r="B232">
        <v>6</v>
      </c>
      <c r="C232" t="s">
        <v>63</v>
      </c>
      <c r="F232">
        <v>6.6767071032427481</v>
      </c>
    </row>
    <row r="233" spans="1:6" x14ac:dyDescent="0.45">
      <c r="A233">
        <v>1995</v>
      </c>
      <c r="B233">
        <v>6</v>
      </c>
      <c r="C233" t="s">
        <v>63</v>
      </c>
      <c r="F233">
        <v>-4.3595873823928883</v>
      </c>
    </row>
    <row r="234" spans="1:6" x14ac:dyDescent="0.45">
      <c r="A234">
        <v>1996</v>
      </c>
      <c r="B234">
        <v>6</v>
      </c>
      <c r="C234" t="s">
        <v>63</v>
      </c>
      <c r="F234">
        <v>6.6044597208230016</v>
      </c>
    </row>
    <row r="235" spans="1:6" x14ac:dyDescent="0.45">
      <c r="A235">
        <v>1997</v>
      </c>
      <c r="B235">
        <v>6</v>
      </c>
      <c r="C235" t="s">
        <v>63</v>
      </c>
      <c r="F235">
        <v>5.4716084820798159</v>
      </c>
    </row>
    <row r="236" spans="1:6" x14ac:dyDescent="0.45">
      <c r="A236">
        <v>1998</v>
      </c>
      <c r="B236">
        <v>6</v>
      </c>
      <c r="C236" t="s">
        <v>63</v>
      </c>
      <c r="F236">
        <v>4.7311250916374377</v>
      </c>
    </row>
    <row r="237" spans="1:6" x14ac:dyDescent="0.45">
      <c r="A237">
        <v>1999</v>
      </c>
      <c r="B237">
        <v>6</v>
      </c>
      <c r="C237" t="s">
        <v>63</v>
      </c>
      <c r="F237">
        <v>3.7076179103931821</v>
      </c>
    </row>
    <row r="238" spans="1:6" x14ac:dyDescent="0.45">
      <c r="A238">
        <v>2000</v>
      </c>
      <c r="B238">
        <v>6</v>
      </c>
      <c r="C238" t="s">
        <v>63</v>
      </c>
      <c r="F238">
        <v>6.2034312536117113</v>
      </c>
    </row>
    <row r="239" spans="1:6" x14ac:dyDescent="0.45">
      <c r="A239">
        <v>2001</v>
      </c>
      <c r="B239">
        <v>6</v>
      </c>
      <c r="C239" t="s">
        <v>63</v>
      </c>
      <c r="F239">
        <v>-4.5480034725828773</v>
      </c>
    </row>
    <row r="240" spans="1:6" x14ac:dyDescent="0.45">
      <c r="A240">
        <v>2002</v>
      </c>
      <c r="B240">
        <v>6</v>
      </c>
      <c r="C240" t="s">
        <v>63</v>
      </c>
      <c r="F240">
        <v>1.0274419697644817</v>
      </c>
    </row>
    <row r="241" spans="1:6" x14ac:dyDescent="0.45">
      <c r="A241">
        <v>2003</v>
      </c>
      <c r="B241">
        <v>6</v>
      </c>
      <c r="C241" t="s">
        <v>63</v>
      </c>
      <c r="F241">
        <v>6.0765436884838095</v>
      </c>
    </row>
    <row r="242" spans="1:6" x14ac:dyDescent="0.45">
      <c r="A242">
        <v>2004</v>
      </c>
      <c r="B242">
        <v>6</v>
      </c>
      <c r="C242" t="s">
        <v>63</v>
      </c>
      <c r="F242">
        <v>5.7670286118037666</v>
      </c>
    </row>
    <row r="243" spans="1:6" x14ac:dyDescent="0.45">
      <c r="A243">
        <v>2005</v>
      </c>
      <c r="B243">
        <v>6</v>
      </c>
      <c r="C243" t="s">
        <v>63</v>
      </c>
      <c r="F243">
        <v>6.4738313164198473</v>
      </c>
    </row>
    <row r="244" spans="1:6" x14ac:dyDescent="0.45">
      <c r="A244">
        <v>2006</v>
      </c>
      <c r="B244">
        <v>6</v>
      </c>
      <c r="C244" t="s">
        <v>63</v>
      </c>
      <c r="F244">
        <v>12.708148532773663</v>
      </c>
    </row>
    <row r="245" spans="1:6" x14ac:dyDescent="0.45">
      <c r="A245">
        <v>2007</v>
      </c>
      <c r="B245">
        <v>6</v>
      </c>
      <c r="C245" t="s">
        <v>63</v>
      </c>
      <c r="F245">
        <v>9.3153831633975699</v>
      </c>
    </row>
    <row r="246" spans="1:6" x14ac:dyDescent="0.45">
      <c r="A246">
        <v>2008</v>
      </c>
      <c r="B246">
        <v>6</v>
      </c>
      <c r="C246" t="s">
        <v>63</v>
      </c>
      <c r="F246">
        <v>-1.4340651943484772E-2</v>
      </c>
    </row>
    <row r="247" spans="1:6" x14ac:dyDescent="0.45">
      <c r="A247">
        <v>2009</v>
      </c>
      <c r="B247">
        <v>6</v>
      </c>
      <c r="C247" t="s">
        <v>63</v>
      </c>
      <c r="F247">
        <v>-11.962697248834303</v>
      </c>
    </row>
    <row r="248" spans="1:6" x14ac:dyDescent="0.45">
      <c r="A248">
        <v>2010</v>
      </c>
      <c r="B248">
        <v>6</v>
      </c>
      <c r="C248" t="s">
        <v>63</v>
      </c>
      <c r="F248">
        <v>-7.8405947441217734</v>
      </c>
    </row>
    <row r="249" spans="1:6" x14ac:dyDescent="0.45">
      <c r="A249">
        <v>2011</v>
      </c>
      <c r="B249">
        <v>6</v>
      </c>
      <c r="C249" t="s">
        <v>63</v>
      </c>
      <c r="F249">
        <v>-1.9586126283434311</v>
      </c>
    </row>
    <row r="250" spans="1:6" x14ac:dyDescent="0.45">
      <c r="A250">
        <v>2012</v>
      </c>
      <c r="B250">
        <v>6</v>
      </c>
      <c r="C250" t="s">
        <v>63</v>
      </c>
      <c r="F250">
        <v>1.4392685129439968</v>
      </c>
    </row>
    <row r="251" spans="1:6" x14ac:dyDescent="0.45">
      <c r="A251">
        <v>2013</v>
      </c>
      <c r="B251">
        <v>6</v>
      </c>
      <c r="C251" t="s">
        <v>63</v>
      </c>
      <c r="F251">
        <v>0.48593208079084604</v>
      </c>
    </row>
    <row r="252" spans="1:6" x14ac:dyDescent="0.45">
      <c r="A252">
        <v>2014</v>
      </c>
      <c r="B252">
        <v>6</v>
      </c>
      <c r="C252" t="s">
        <v>63</v>
      </c>
      <c r="F252">
        <v>2.2114525132299576</v>
      </c>
    </row>
    <row r="253" spans="1:6" x14ac:dyDescent="0.45">
      <c r="A253">
        <v>2015</v>
      </c>
      <c r="B253">
        <v>6</v>
      </c>
      <c r="C253" t="s">
        <v>63</v>
      </c>
      <c r="F253">
        <v>1.4451552987307679</v>
      </c>
    </row>
    <row r="254" spans="1:6" x14ac:dyDescent="0.45">
      <c r="A254">
        <v>2016</v>
      </c>
      <c r="B254">
        <v>6</v>
      </c>
      <c r="C254" t="s">
        <v>63</v>
      </c>
      <c r="F254">
        <v>4.0997655387776462</v>
      </c>
    </row>
    <row r="255" spans="1:6" x14ac:dyDescent="0.45">
      <c r="A255">
        <v>2017</v>
      </c>
      <c r="B255">
        <v>6</v>
      </c>
      <c r="C255" t="s">
        <v>63</v>
      </c>
      <c r="F255">
        <v>2.4633333659041625</v>
      </c>
    </row>
    <row r="256" spans="1:6" x14ac:dyDescent="0.45">
      <c r="A256">
        <v>2018</v>
      </c>
      <c r="B256">
        <v>6</v>
      </c>
      <c r="C256" t="s">
        <v>63</v>
      </c>
      <c r="F256">
        <v>6.9531860921973703</v>
      </c>
    </row>
    <row r="257" spans="1:6" x14ac:dyDescent="0.45">
      <c r="A257">
        <v>2019</v>
      </c>
      <c r="B257">
        <v>6</v>
      </c>
      <c r="C257" t="s">
        <v>63</v>
      </c>
      <c r="F257">
        <v>3.1004451498284737</v>
      </c>
    </row>
    <row r="258" spans="1:6" x14ac:dyDescent="0.45">
      <c r="A258">
        <v>2020</v>
      </c>
      <c r="B258">
        <v>6</v>
      </c>
      <c r="C258" t="s">
        <v>63</v>
      </c>
      <c r="F258">
        <v>-18.880399202632532</v>
      </c>
    </row>
    <row r="259" spans="1:6" x14ac:dyDescent="0.45">
      <c r="A259">
        <v>2021</v>
      </c>
      <c r="B259">
        <v>6</v>
      </c>
      <c r="C259" t="s">
        <v>63</v>
      </c>
      <c r="F259">
        <v>8.1917184618173025</v>
      </c>
    </row>
    <row r="260" spans="1:6" x14ac:dyDescent="0.45">
      <c r="A260">
        <v>2022</v>
      </c>
      <c r="B260">
        <v>6</v>
      </c>
      <c r="C260" t="s">
        <v>63</v>
      </c>
      <c r="F260">
        <v>9.5163956435946062</v>
      </c>
    </row>
    <row r="261" spans="1:6" x14ac:dyDescent="0.45">
      <c r="A261">
        <v>1980</v>
      </c>
      <c r="B261">
        <v>7</v>
      </c>
      <c r="C261" t="s">
        <v>64</v>
      </c>
      <c r="F261" t="s">
        <v>34</v>
      </c>
    </row>
    <row r="262" spans="1:6" x14ac:dyDescent="0.45">
      <c r="A262">
        <v>1981</v>
      </c>
      <c r="B262">
        <v>7</v>
      </c>
      <c r="C262" t="s">
        <v>64</v>
      </c>
      <c r="F262" t="s">
        <v>34</v>
      </c>
    </row>
    <row r="263" spans="1:6" x14ac:dyDescent="0.45">
      <c r="A263">
        <v>1982</v>
      </c>
      <c r="B263">
        <v>7</v>
      </c>
      <c r="C263" t="s">
        <v>64</v>
      </c>
      <c r="F263" t="s">
        <v>34</v>
      </c>
    </row>
    <row r="264" spans="1:6" x14ac:dyDescent="0.45">
      <c r="A264">
        <v>1983</v>
      </c>
      <c r="B264">
        <v>7</v>
      </c>
      <c r="C264" t="s">
        <v>64</v>
      </c>
      <c r="F264">
        <v>1.8266508356927572E-3</v>
      </c>
    </row>
    <row r="265" spans="1:6" x14ac:dyDescent="0.45">
      <c r="A265">
        <v>1984</v>
      </c>
      <c r="B265">
        <v>7</v>
      </c>
      <c r="C265" t="s">
        <v>64</v>
      </c>
      <c r="F265">
        <v>3.8551686554898094E-2</v>
      </c>
    </row>
    <row r="266" spans="1:6" x14ac:dyDescent="0.45">
      <c r="A266">
        <v>1985</v>
      </c>
      <c r="B266">
        <v>7</v>
      </c>
      <c r="C266" t="s">
        <v>64</v>
      </c>
      <c r="F266">
        <v>4.789713195098963E-2</v>
      </c>
    </row>
    <row r="267" spans="1:6" x14ac:dyDescent="0.45">
      <c r="A267">
        <v>1986</v>
      </c>
      <c r="B267">
        <v>7</v>
      </c>
      <c r="C267" t="s">
        <v>64</v>
      </c>
      <c r="F267">
        <v>1.0544568087258741E-2</v>
      </c>
    </row>
    <row r="268" spans="1:6" x14ac:dyDescent="0.45">
      <c r="A268">
        <v>1987</v>
      </c>
      <c r="B268">
        <v>7</v>
      </c>
      <c r="C268" t="s">
        <v>64</v>
      </c>
      <c r="F268">
        <v>4.4144914465354894E-2</v>
      </c>
    </row>
    <row r="269" spans="1:6" x14ac:dyDescent="0.45">
      <c r="A269">
        <v>1988</v>
      </c>
      <c r="B269">
        <v>7</v>
      </c>
      <c r="C269" t="s">
        <v>64</v>
      </c>
      <c r="F269">
        <v>-1.786612000504223E-2</v>
      </c>
    </row>
    <row r="270" spans="1:6" x14ac:dyDescent="0.45">
      <c r="A270">
        <v>1989</v>
      </c>
      <c r="B270">
        <v>7</v>
      </c>
      <c r="C270" t="s">
        <v>64</v>
      </c>
      <c r="F270">
        <v>8.4041305932209084E-2</v>
      </c>
    </row>
    <row r="271" spans="1:6" x14ac:dyDescent="0.45">
      <c r="A271">
        <v>1990</v>
      </c>
      <c r="B271">
        <v>7</v>
      </c>
      <c r="C271" t="s">
        <v>64</v>
      </c>
      <c r="F271">
        <v>2.4692133565917204E-2</v>
      </c>
    </row>
    <row r="272" spans="1:6" x14ac:dyDescent="0.45">
      <c r="A272">
        <v>1991</v>
      </c>
      <c r="B272">
        <v>7</v>
      </c>
      <c r="C272" t="s">
        <v>64</v>
      </c>
      <c r="F272">
        <v>2.6030833857813965E-2</v>
      </c>
    </row>
    <row r="273" spans="1:6" x14ac:dyDescent="0.45">
      <c r="A273">
        <v>1992</v>
      </c>
      <c r="B273">
        <v>7</v>
      </c>
      <c r="C273" t="s">
        <v>64</v>
      </c>
      <c r="F273">
        <v>0.50962488751946033</v>
      </c>
    </row>
    <row r="274" spans="1:6" x14ac:dyDescent="0.45">
      <c r="A274">
        <v>1993</v>
      </c>
      <c r="B274">
        <v>7</v>
      </c>
      <c r="C274" t="s">
        <v>64</v>
      </c>
      <c r="F274">
        <v>0.29782246020955028</v>
      </c>
    </row>
    <row r="275" spans="1:6" x14ac:dyDescent="0.45">
      <c r="A275">
        <v>1994</v>
      </c>
      <c r="B275">
        <v>7</v>
      </c>
      <c r="C275" t="s">
        <v>64</v>
      </c>
      <c r="F275">
        <v>0.39342914853946553</v>
      </c>
    </row>
    <row r="276" spans="1:6" x14ac:dyDescent="0.45">
      <c r="A276">
        <v>1995</v>
      </c>
      <c r="B276">
        <v>7</v>
      </c>
      <c r="C276" t="s">
        <v>64</v>
      </c>
      <c r="F276">
        <v>0.58021890716936964</v>
      </c>
    </row>
    <row r="277" spans="1:6" x14ac:dyDescent="0.45">
      <c r="A277">
        <v>1996</v>
      </c>
      <c r="B277">
        <v>7</v>
      </c>
      <c r="C277" t="s">
        <v>64</v>
      </c>
      <c r="F277">
        <v>0.58818683463791532</v>
      </c>
    </row>
    <row r="278" spans="1:6" x14ac:dyDescent="0.45">
      <c r="A278">
        <v>1997</v>
      </c>
      <c r="B278">
        <v>7</v>
      </c>
      <c r="C278" t="s">
        <v>64</v>
      </c>
      <c r="F278">
        <v>1.2472957976364052</v>
      </c>
    </row>
    <row r="279" spans="1:6" x14ac:dyDescent="0.45">
      <c r="A279">
        <v>1998</v>
      </c>
      <c r="B279">
        <v>7</v>
      </c>
      <c r="C279" t="s">
        <v>64</v>
      </c>
      <c r="F279">
        <v>0.77788613915619176</v>
      </c>
    </row>
    <row r="280" spans="1:6" x14ac:dyDescent="0.45">
      <c r="A280">
        <v>1999</v>
      </c>
      <c r="B280">
        <v>7</v>
      </c>
      <c r="C280" t="s">
        <v>64</v>
      </c>
      <c r="F280">
        <v>0.61027958931021475</v>
      </c>
    </row>
    <row r="281" spans="1:6" x14ac:dyDescent="0.45">
      <c r="A281">
        <v>2000</v>
      </c>
      <c r="B281">
        <v>7</v>
      </c>
      <c r="C281" t="s">
        <v>64</v>
      </c>
      <c r="F281">
        <v>0.3170359994679367</v>
      </c>
    </row>
    <row r="282" spans="1:6" x14ac:dyDescent="0.45">
      <c r="A282">
        <v>2001</v>
      </c>
      <c r="B282">
        <v>7</v>
      </c>
      <c r="C282" t="s">
        <v>64</v>
      </c>
      <c r="F282">
        <v>5.9872956221152289E-2</v>
      </c>
    </row>
    <row r="283" spans="1:6" x14ac:dyDescent="0.45">
      <c r="A283">
        <v>2002</v>
      </c>
      <c r="B283">
        <v>7</v>
      </c>
      <c r="C283" t="s">
        <v>64</v>
      </c>
      <c r="F283">
        <v>-0.64174611427474559</v>
      </c>
    </row>
    <row r="284" spans="1:6" x14ac:dyDescent="0.45">
      <c r="A284">
        <v>2003</v>
      </c>
      <c r="B284">
        <v>7</v>
      </c>
      <c r="C284" t="s">
        <v>64</v>
      </c>
      <c r="F284">
        <v>0.60647257225475804</v>
      </c>
    </row>
    <row r="285" spans="1:6" x14ac:dyDescent="0.45">
      <c r="A285">
        <v>2004</v>
      </c>
      <c r="B285">
        <v>7</v>
      </c>
      <c r="C285" t="s">
        <v>64</v>
      </c>
      <c r="F285">
        <v>0.41054202378295451</v>
      </c>
    </row>
    <row r="286" spans="1:6" x14ac:dyDescent="0.45">
      <c r="A286">
        <v>2005</v>
      </c>
      <c r="B286">
        <v>7</v>
      </c>
      <c r="C286" t="s">
        <v>64</v>
      </c>
      <c r="F286">
        <v>0.65969566472679819</v>
      </c>
    </row>
    <row r="287" spans="1:6" x14ac:dyDescent="0.45">
      <c r="A287">
        <v>2006</v>
      </c>
      <c r="B287">
        <v>7</v>
      </c>
      <c r="C287" t="s">
        <v>64</v>
      </c>
      <c r="F287">
        <v>1.0486538721647483</v>
      </c>
    </row>
    <row r="288" spans="1:6" x14ac:dyDescent="0.45">
      <c r="A288">
        <v>2007</v>
      </c>
      <c r="B288">
        <v>7</v>
      </c>
      <c r="C288" t="s">
        <v>64</v>
      </c>
      <c r="F288">
        <v>0.52315594945216315</v>
      </c>
    </row>
    <row r="289" spans="1:6" x14ac:dyDescent="0.45">
      <c r="A289">
        <v>2008</v>
      </c>
      <c r="B289">
        <v>7</v>
      </c>
      <c r="C289" t="s">
        <v>64</v>
      </c>
      <c r="F289">
        <v>0.38470575844308247</v>
      </c>
    </row>
    <row r="290" spans="1:6" x14ac:dyDescent="0.45">
      <c r="A290">
        <v>2009</v>
      </c>
      <c r="B290">
        <v>7</v>
      </c>
      <c r="C290" t="s">
        <v>64</v>
      </c>
      <c r="F290">
        <v>0.21369268903426217</v>
      </c>
    </row>
    <row r="291" spans="1:6" x14ac:dyDescent="0.45">
      <c r="A291">
        <v>2010</v>
      </c>
      <c r="B291">
        <v>7</v>
      </c>
      <c r="C291" t="s">
        <v>64</v>
      </c>
      <c r="F291">
        <v>0.22773801460406259</v>
      </c>
    </row>
    <row r="292" spans="1:6" x14ac:dyDescent="0.45">
      <c r="A292">
        <v>2011</v>
      </c>
      <c r="B292">
        <v>7</v>
      </c>
      <c r="C292" t="s">
        <v>64</v>
      </c>
      <c r="F292">
        <v>0.28067098064201518</v>
      </c>
    </row>
    <row r="293" spans="1:6" x14ac:dyDescent="0.45">
      <c r="A293">
        <v>2012</v>
      </c>
      <c r="B293">
        <v>7</v>
      </c>
      <c r="C293" t="s">
        <v>64</v>
      </c>
      <c r="F293">
        <v>0.19320212977602724</v>
      </c>
    </row>
    <row r="294" spans="1:6" x14ac:dyDescent="0.45">
      <c r="A294">
        <v>2013</v>
      </c>
      <c r="B294">
        <v>7</v>
      </c>
      <c r="C294" t="s">
        <v>64</v>
      </c>
      <c r="F294">
        <v>0.16121962458456518</v>
      </c>
    </row>
    <row r="295" spans="1:6" x14ac:dyDescent="0.45">
      <c r="A295">
        <v>2014</v>
      </c>
      <c r="B295">
        <v>7</v>
      </c>
      <c r="C295" t="s">
        <v>64</v>
      </c>
      <c r="F295">
        <v>0.36490017929375412</v>
      </c>
    </row>
    <row r="296" spans="1:6" x14ac:dyDescent="0.45">
      <c r="A296">
        <v>2015</v>
      </c>
      <c r="B296">
        <v>7</v>
      </c>
      <c r="C296" t="s">
        <v>64</v>
      </c>
      <c r="F296">
        <v>0.14716003008665651</v>
      </c>
    </row>
    <row r="297" spans="1:6" x14ac:dyDescent="0.45">
      <c r="A297">
        <v>2016</v>
      </c>
      <c r="B297">
        <v>7</v>
      </c>
      <c r="C297" t="s">
        <v>64</v>
      </c>
      <c r="F297">
        <v>0.32043540231420103</v>
      </c>
    </row>
    <row r="298" spans="1:6" x14ac:dyDescent="0.45">
      <c r="A298">
        <v>2017</v>
      </c>
      <c r="B298">
        <v>7</v>
      </c>
      <c r="C298" t="s">
        <v>64</v>
      </c>
      <c r="F298">
        <v>0.17954929118848595</v>
      </c>
    </row>
    <row r="299" spans="1:6" x14ac:dyDescent="0.45">
      <c r="A299">
        <v>2018</v>
      </c>
      <c r="B299">
        <v>7</v>
      </c>
      <c r="C299" t="s">
        <v>64</v>
      </c>
      <c r="F299">
        <v>0.32887121807517072</v>
      </c>
    </row>
    <row r="300" spans="1:6" x14ac:dyDescent="0.45">
      <c r="A300">
        <v>2019</v>
      </c>
      <c r="B300">
        <v>7</v>
      </c>
      <c r="C300" t="s">
        <v>64</v>
      </c>
      <c r="F300">
        <v>0.34008089865205471</v>
      </c>
    </row>
    <row r="301" spans="1:6" x14ac:dyDescent="0.45">
      <c r="A301">
        <v>2020</v>
      </c>
      <c r="B301">
        <v>7</v>
      </c>
      <c r="C301" t="s">
        <v>64</v>
      </c>
      <c r="F301">
        <v>0.30517326618752699</v>
      </c>
    </row>
    <row r="302" spans="1:6" x14ac:dyDescent="0.45">
      <c r="A302">
        <v>2021</v>
      </c>
      <c r="B302">
        <v>7</v>
      </c>
      <c r="C302" t="s">
        <v>64</v>
      </c>
      <c r="F302">
        <v>0.3149747626004632</v>
      </c>
    </row>
    <row r="303" spans="1:6" x14ac:dyDescent="0.45">
      <c r="A303">
        <v>2022</v>
      </c>
      <c r="B303">
        <v>7</v>
      </c>
      <c r="C303" t="s">
        <v>64</v>
      </c>
      <c r="F303">
        <v>0.32900349580041505</v>
      </c>
    </row>
    <row r="304" spans="1:6" x14ac:dyDescent="0.45">
      <c r="A304">
        <v>1980</v>
      </c>
      <c r="B304">
        <v>8</v>
      </c>
      <c r="C304" t="s">
        <v>65</v>
      </c>
      <c r="F304" t="s">
        <v>34</v>
      </c>
    </row>
    <row r="305" spans="1:6" x14ac:dyDescent="0.45">
      <c r="A305">
        <v>1981</v>
      </c>
      <c r="B305">
        <v>8</v>
      </c>
      <c r="C305" t="s">
        <v>65</v>
      </c>
      <c r="F305" t="s">
        <v>34</v>
      </c>
    </row>
    <row r="306" spans="1:6" x14ac:dyDescent="0.45">
      <c r="A306">
        <v>1982</v>
      </c>
      <c r="B306">
        <v>8</v>
      </c>
      <c r="C306" t="s">
        <v>65</v>
      </c>
      <c r="F306" t="s">
        <v>34</v>
      </c>
    </row>
    <row r="307" spans="1:6" x14ac:dyDescent="0.45">
      <c r="A307">
        <v>1983</v>
      </c>
      <c r="B307">
        <v>8</v>
      </c>
      <c r="C307" t="s">
        <v>65</v>
      </c>
      <c r="F307" t="s">
        <v>34</v>
      </c>
    </row>
    <row r="308" spans="1:6" x14ac:dyDescent="0.45">
      <c r="A308">
        <v>1984</v>
      </c>
      <c r="B308">
        <v>8</v>
      </c>
      <c r="C308" t="s">
        <v>65</v>
      </c>
      <c r="F308" t="s">
        <v>34</v>
      </c>
    </row>
    <row r="309" spans="1:6" x14ac:dyDescent="0.45">
      <c r="A309">
        <v>1985</v>
      </c>
      <c r="B309">
        <v>8</v>
      </c>
      <c r="C309" t="s">
        <v>65</v>
      </c>
      <c r="F309" t="s">
        <v>34</v>
      </c>
    </row>
    <row r="310" spans="1:6" x14ac:dyDescent="0.45">
      <c r="A310">
        <v>1986</v>
      </c>
      <c r="B310">
        <v>8</v>
      </c>
      <c r="C310" t="s">
        <v>65</v>
      </c>
      <c r="F310" t="s">
        <v>34</v>
      </c>
    </row>
    <row r="311" spans="1:6" x14ac:dyDescent="0.45">
      <c r="A311">
        <v>1987</v>
      </c>
      <c r="B311">
        <v>8</v>
      </c>
      <c r="C311" t="s">
        <v>65</v>
      </c>
      <c r="F311" t="s">
        <v>34</v>
      </c>
    </row>
    <row r="312" spans="1:6" x14ac:dyDescent="0.45">
      <c r="A312">
        <v>1988</v>
      </c>
      <c r="B312">
        <v>8</v>
      </c>
      <c r="C312" t="s">
        <v>65</v>
      </c>
      <c r="F312" t="s">
        <v>34</v>
      </c>
    </row>
    <row r="313" spans="1:6" x14ac:dyDescent="0.45">
      <c r="A313">
        <v>1989</v>
      </c>
      <c r="B313">
        <v>8</v>
      </c>
      <c r="C313" t="s">
        <v>65</v>
      </c>
      <c r="F313" t="s">
        <v>34</v>
      </c>
    </row>
    <row r="314" spans="1:6" x14ac:dyDescent="0.45">
      <c r="A314">
        <v>1990</v>
      </c>
      <c r="B314">
        <v>8</v>
      </c>
      <c r="C314" t="s">
        <v>65</v>
      </c>
      <c r="F314" t="s">
        <v>34</v>
      </c>
    </row>
    <row r="315" spans="1:6" x14ac:dyDescent="0.45">
      <c r="A315">
        <v>1991</v>
      </c>
      <c r="B315">
        <v>8</v>
      </c>
      <c r="C315" t="s">
        <v>65</v>
      </c>
      <c r="F315" t="s">
        <v>34</v>
      </c>
    </row>
    <row r="316" spans="1:6" x14ac:dyDescent="0.45">
      <c r="A316">
        <v>1992</v>
      </c>
      <c r="B316">
        <v>8</v>
      </c>
      <c r="C316" t="s">
        <v>65</v>
      </c>
      <c r="F316" t="s">
        <v>34</v>
      </c>
    </row>
    <row r="317" spans="1:6" x14ac:dyDescent="0.45">
      <c r="A317">
        <v>1993</v>
      </c>
      <c r="B317">
        <v>8</v>
      </c>
      <c r="C317" t="s">
        <v>65</v>
      </c>
      <c r="F317" t="s">
        <v>34</v>
      </c>
    </row>
    <row r="318" spans="1:6" x14ac:dyDescent="0.45">
      <c r="A318">
        <v>1994</v>
      </c>
      <c r="B318">
        <v>8</v>
      </c>
      <c r="C318" t="s">
        <v>65</v>
      </c>
      <c r="F318">
        <v>0</v>
      </c>
    </row>
    <row r="319" spans="1:6" x14ac:dyDescent="0.45">
      <c r="A319">
        <v>1995</v>
      </c>
      <c r="B319">
        <v>8</v>
      </c>
      <c r="C319" t="s">
        <v>65</v>
      </c>
      <c r="F319">
        <v>0</v>
      </c>
    </row>
    <row r="320" spans="1:6" x14ac:dyDescent="0.45">
      <c r="A320">
        <v>1996</v>
      </c>
      <c r="B320">
        <v>8</v>
      </c>
      <c r="C320" t="s">
        <v>65</v>
      </c>
      <c r="F320">
        <v>0</v>
      </c>
    </row>
    <row r="321" spans="1:6" x14ac:dyDescent="0.45">
      <c r="A321">
        <v>1997</v>
      </c>
      <c r="B321">
        <v>8</v>
      </c>
      <c r="C321" t="s">
        <v>65</v>
      </c>
      <c r="F321">
        <v>0</v>
      </c>
    </row>
    <row r="322" spans="1:6" x14ac:dyDescent="0.45">
      <c r="A322">
        <v>1998</v>
      </c>
      <c r="B322">
        <v>8</v>
      </c>
      <c r="C322" t="s">
        <v>65</v>
      </c>
      <c r="F322">
        <v>0.60969735505607392</v>
      </c>
    </row>
    <row r="323" spans="1:6" x14ac:dyDescent="0.45">
      <c r="A323">
        <v>1999</v>
      </c>
      <c r="B323">
        <v>8</v>
      </c>
      <c r="C323" t="s">
        <v>65</v>
      </c>
      <c r="F323">
        <v>0</v>
      </c>
    </row>
    <row r="324" spans="1:6" x14ac:dyDescent="0.45">
      <c r="A324">
        <v>2000</v>
      </c>
      <c r="B324">
        <v>8</v>
      </c>
      <c r="C324" t="s">
        <v>65</v>
      </c>
      <c r="F324">
        <v>0</v>
      </c>
    </row>
    <row r="325" spans="1:6" x14ac:dyDescent="0.45">
      <c r="A325">
        <v>2001</v>
      </c>
      <c r="B325">
        <v>8</v>
      </c>
      <c r="C325" t="s">
        <v>65</v>
      </c>
      <c r="F325">
        <v>0</v>
      </c>
    </row>
    <row r="326" spans="1:6" x14ac:dyDescent="0.45">
      <c r="A326">
        <v>2002</v>
      </c>
      <c r="B326">
        <v>8</v>
      </c>
      <c r="C326" t="s">
        <v>65</v>
      </c>
      <c r="F326">
        <v>6.4460353145507536E-5</v>
      </c>
    </row>
    <row r="327" spans="1:6" x14ac:dyDescent="0.45">
      <c r="A327">
        <v>2003</v>
      </c>
      <c r="B327">
        <v>8</v>
      </c>
      <c r="C327" t="s">
        <v>65</v>
      </c>
      <c r="F327">
        <v>2.1695920507926413E-2</v>
      </c>
    </row>
    <row r="328" spans="1:6" x14ac:dyDescent="0.45">
      <c r="A328">
        <v>2004</v>
      </c>
      <c r="B328">
        <v>8</v>
      </c>
      <c r="C328" t="s">
        <v>65</v>
      </c>
      <c r="F328">
        <v>-3.4740000639990466E-3</v>
      </c>
    </row>
    <row r="329" spans="1:6" x14ac:dyDescent="0.45">
      <c r="A329">
        <v>2005</v>
      </c>
      <c r="B329">
        <v>8</v>
      </c>
      <c r="C329" t="s">
        <v>65</v>
      </c>
      <c r="F329">
        <v>0.10997004107430323</v>
      </c>
    </row>
    <row r="330" spans="1:6" x14ac:dyDescent="0.45">
      <c r="A330">
        <v>2006</v>
      </c>
      <c r="B330">
        <v>8</v>
      </c>
      <c r="C330" t="s">
        <v>65</v>
      </c>
      <c r="F330">
        <v>0.35440889895537203</v>
      </c>
    </row>
    <row r="331" spans="1:6" x14ac:dyDescent="0.45">
      <c r="A331">
        <v>2007</v>
      </c>
      <c r="B331">
        <v>8</v>
      </c>
      <c r="C331" t="s">
        <v>65</v>
      </c>
      <c r="F331">
        <v>9.658291474854791E-2</v>
      </c>
    </row>
    <row r="332" spans="1:6" x14ac:dyDescent="0.45">
      <c r="A332">
        <v>2008</v>
      </c>
      <c r="B332">
        <v>8</v>
      </c>
      <c r="C332" t="s">
        <v>65</v>
      </c>
      <c r="F332">
        <v>0.26158767315468384</v>
      </c>
    </row>
    <row r="333" spans="1:6" x14ac:dyDescent="0.45">
      <c r="A333">
        <v>2009</v>
      </c>
      <c r="B333">
        <v>8</v>
      </c>
      <c r="C333" t="s">
        <v>65</v>
      </c>
      <c r="F333">
        <v>0.604079510817501</v>
      </c>
    </row>
    <row r="334" spans="1:6" x14ac:dyDescent="0.45">
      <c r="A334">
        <v>2010</v>
      </c>
      <c r="B334">
        <v>8</v>
      </c>
      <c r="C334" t="s">
        <v>65</v>
      </c>
      <c r="F334">
        <v>0.29652500337389837</v>
      </c>
    </row>
    <row r="335" spans="1:6" x14ac:dyDescent="0.45">
      <c r="A335">
        <v>2011</v>
      </c>
      <c r="B335">
        <v>8</v>
      </c>
      <c r="C335" t="s">
        <v>65</v>
      </c>
      <c r="F335">
        <v>2.1601175166657258</v>
      </c>
    </row>
    <row r="336" spans="1:6" x14ac:dyDescent="0.45">
      <c r="A336">
        <v>2012</v>
      </c>
      <c r="B336">
        <v>8</v>
      </c>
      <c r="C336" t="s">
        <v>65</v>
      </c>
      <c r="F336">
        <v>0.22059762358561255</v>
      </c>
    </row>
    <row r="337" spans="1:6" x14ac:dyDescent="0.45">
      <c r="A337">
        <v>2013</v>
      </c>
      <c r="B337">
        <v>8</v>
      </c>
      <c r="C337" t="s">
        <v>65</v>
      </c>
      <c r="F337">
        <v>0.27211227662597159</v>
      </c>
    </row>
    <row r="338" spans="1:6" x14ac:dyDescent="0.45">
      <c r="A338">
        <v>2014</v>
      </c>
      <c r="B338">
        <v>8</v>
      </c>
      <c r="C338" t="s">
        <v>65</v>
      </c>
      <c r="F338">
        <v>0.24810758289175683</v>
      </c>
    </row>
    <row r="339" spans="1:6" x14ac:dyDescent="0.45">
      <c r="A339">
        <v>2015</v>
      </c>
      <c r="B339">
        <v>8</v>
      </c>
      <c r="C339" t="s">
        <v>65</v>
      </c>
      <c r="F339">
        <v>0.27244390017884845</v>
      </c>
    </row>
    <row r="340" spans="1:6" x14ac:dyDescent="0.45">
      <c r="A340">
        <v>2016</v>
      </c>
      <c r="B340">
        <v>8</v>
      </c>
      <c r="C340" t="s">
        <v>65</v>
      </c>
      <c r="F340">
        <v>0.6686750558733251</v>
      </c>
    </row>
    <row r="341" spans="1:6" x14ac:dyDescent="0.45">
      <c r="A341">
        <v>2017</v>
      </c>
      <c r="B341">
        <v>8</v>
      </c>
      <c r="C341" t="s">
        <v>65</v>
      </c>
      <c r="F341">
        <v>0.25206617201408865</v>
      </c>
    </row>
    <row r="342" spans="1:6" x14ac:dyDescent="0.45">
      <c r="A342">
        <v>2018</v>
      </c>
      <c r="B342">
        <v>8</v>
      </c>
      <c r="C342" t="s">
        <v>65</v>
      </c>
      <c r="F342">
        <v>5.6289446253995727E-2</v>
      </c>
    </row>
    <row r="343" spans="1:6" x14ac:dyDescent="0.45">
      <c r="A343">
        <v>2019</v>
      </c>
      <c r="B343">
        <v>8</v>
      </c>
      <c r="C343" t="s">
        <v>65</v>
      </c>
      <c r="F343">
        <v>-0.97651974246329432</v>
      </c>
    </row>
    <row r="344" spans="1:6" x14ac:dyDescent="0.45">
      <c r="A344">
        <v>2020</v>
      </c>
      <c r="B344">
        <v>8</v>
      </c>
      <c r="C344" t="s">
        <v>65</v>
      </c>
      <c r="F344">
        <v>-0.21578484043940799</v>
      </c>
    </row>
    <row r="345" spans="1:6" x14ac:dyDescent="0.45">
      <c r="A345">
        <v>2021</v>
      </c>
      <c r="B345">
        <v>8</v>
      </c>
      <c r="C345" t="s">
        <v>65</v>
      </c>
      <c r="F345">
        <v>0.17720226974759848</v>
      </c>
    </row>
    <row r="346" spans="1:6" x14ac:dyDescent="0.45">
      <c r="A346">
        <v>2022</v>
      </c>
      <c r="B346">
        <v>8</v>
      </c>
      <c r="C346" t="s">
        <v>65</v>
      </c>
      <c r="F346">
        <v>0.2549260883283056</v>
      </c>
    </row>
    <row r="347" spans="1:6" x14ac:dyDescent="0.45">
      <c r="A347">
        <v>1980</v>
      </c>
      <c r="B347">
        <v>9</v>
      </c>
      <c r="C347" t="s">
        <v>66</v>
      </c>
      <c r="D347" t="s">
        <v>67</v>
      </c>
      <c r="F347" t="s">
        <v>34</v>
      </c>
    </row>
    <row r="348" spans="1:6" x14ac:dyDescent="0.45">
      <c r="A348">
        <v>1981</v>
      </c>
      <c r="B348">
        <v>9</v>
      </c>
      <c r="C348" t="s">
        <v>66</v>
      </c>
      <c r="D348" t="s">
        <v>67</v>
      </c>
      <c r="F348" t="s">
        <v>34</v>
      </c>
    </row>
    <row r="349" spans="1:6" x14ac:dyDescent="0.45">
      <c r="A349">
        <v>1982</v>
      </c>
      <c r="B349">
        <v>9</v>
      </c>
      <c r="C349" t="s">
        <v>66</v>
      </c>
      <c r="D349" t="s">
        <v>67</v>
      </c>
      <c r="F349" t="s">
        <v>34</v>
      </c>
    </row>
    <row r="350" spans="1:6" x14ac:dyDescent="0.45">
      <c r="A350">
        <v>1983</v>
      </c>
      <c r="B350">
        <v>9</v>
      </c>
      <c r="C350" t="s">
        <v>66</v>
      </c>
      <c r="D350" t="s">
        <v>67</v>
      </c>
      <c r="F350" t="s">
        <v>34</v>
      </c>
    </row>
    <row r="351" spans="1:6" x14ac:dyDescent="0.45">
      <c r="A351">
        <v>1984</v>
      </c>
      <c r="B351">
        <v>9</v>
      </c>
      <c r="C351" t="s">
        <v>66</v>
      </c>
      <c r="D351" t="s">
        <v>67</v>
      </c>
      <c r="F351" t="s">
        <v>34</v>
      </c>
    </row>
    <row r="352" spans="1:6" x14ac:dyDescent="0.45">
      <c r="A352">
        <v>1985</v>
      </c>
      <c r="B352">
        <v>9</v>
      </c>
      <c r="C352" t="s">
        <v>66</v>
      </c>
      <c r="D352" t="s">
        <v>67</v>
      </c>
      <c r="F352" t="s">
        <v>34</v>
      </c>
    </row>
    <row r="353" spans="1:6" x14ac:dyDescent="0.45">
      <c r="A353">
        <v>1986</v>
      </c>
      <c r="B353">
        <v>9</v>
      </c>
      <c r="C353" t="s">
        <v>66</v>
      </c>
      <c r="D353" t="s">
        <v>67</v>
      </c>
      <c r="F353">
        <v>0</v>
      </c>
    </row>
    <row r="354" spans="1:6" x14ac:dyDescent="0.45">
      <c r="A354">
        <v>1987</v>
      </c>
      <c r="B354">
        <v>9</v>
      </c>
      <c r="C354" t="s">
        <v>66</v>
      </c>
      <c r="D354" t="s">
        <v>67</v>
      </c>
      <c r="F354">
        <v>0</v>
      </c>
    </row>
    <row r="355" spans="1:6" x14ac:dyDescent="0.45">
      <c r="A355">
        <v>1988</v>
      </c>
      <c r="B355">
        <v>9</v>
      </c>
      <c r="C355" t="s">
        <v>66</v>
      </c>
      <c r="D355" t="s">
        <v>67</v>
      </c>
      <c r="F355">
        <v>0.37372471423220976</v>
      </c>
    </row>
    <row r="356" spans="1:6" x14ac:dyDescent="0.45">
      <c r="A356">
        <v>1989</v>
      </c>
      <c r="B356">
        <v>9</v>
      </c>
      <c r="C356" t="s">
        <v>66</v>
      </c>
      <c r="D356" t="s">
        <v>67</v>
      </c>
      <c r="F356">
        <v>7.2974863775100388E-2</v>
      </c>
    </row>
    <row r="357" spans="1:6" x14ac:dyDescent="0.45">
      <c r="A357">
        <v>1990</v>
      </c>
      <c r="B357">
        <v>9</v>
      </c>
      <c r="C357" t="s">
        <v>66</v>
      </c>
      <c r="D357" t="s">
        <v>67</v>
      </c>
      <c r="F357">
        <v>63.662189443316286</v>
      </c>
    </row>
    <row r="358" spans="1:6" x14ac:dyDescent="0.45">
      <c r="A358">
        <v>1991</v>
      </c>
      <c r="B358">
        <v>9</v>
      </c>
      <c r="C358" t="s">
        <v>66</v>
      </c>
      <c r="D358" t="s">
        <v>67</v>
      </c>
      <c r="F358">
        <v>20.304669453106978</v>
      </c>
    </row>
    <row r="359" spans="1:6" x14ac:dyDescent="0.45">
      <c r="A359">
        <v>1992</v>
      </c>
      <c r="B359">
        <v>9</v>
      </c>
      <c r="C359" t="s">
        <v>66</v>
      </c>
      <c r="D359" t="s">
        <v>67</v>
      </c>
      <c r="F359">
        <v>1.0372960372947553</v>
      </c>
    </row>
    <row r="360" spans="1:6" x14ac:dyDescent="0.45">
      <c r="A360">
        <v>1993</v>
      </c>
      <c r="B360">
        <v>9</v>
      </c>
      <c r="C360" t="s">
        <v>66</v>
      </c>
      <c r="D360" t="s">
        <v>67</v>
      </c>
      <c r="F360">
        <v>0.63434760185771011</v>
      </c>
    </row>
    <row r="361" spans="1:6" x14ac:dyDescent="0.45">
      <c r="A361">
        <v>1994</v>
      </c>
      <c r="B361">
        <v>9</v>
      </c>
      <c r="C361" t="s">
        <v>66</v>
      </c>
      <c r="D361" t="s">
        <v>67</v>
      </c>
      <c r="F361">
        <v>0.12107623318641256</v>
      </c>
    </row>
    <row r="362" spans="1:6" x14ac:dyDescent="0.45">
      <c r="A362">
        <v>1995</v>
      </c>
      <c r="B362">
        <v>9</v>
      </c>
      <c r="C362" t="s">
        <v>66</v>
      </c>
      <c r="D362" t="s">
        <v>67</v>
      </c>
      <c r="F362">
        <v>0.12690355329712355</v>
      </c>
    </row>
    <row r="363" spans="1:6" x14ac:dyDescent="0.45">
      <c r="A363">
        <v>1996</v>
      </c>
      <c r="B363">
        <v>9</v>
      </c>
      <c r="C363" t="s">
        <v>66</v>
      </c>
      <c r="D363" t="s">
        <v>67</v>
      </c>
      <c r="F363">
        <v>6.4777327935222687E-2</v>
      </c>
    </row>
    <row r="364" spans="1:6" x14ac:dyDescent="0.45">
      <c r="A364">
        <v>1997</v>
      </c>
      <c r="B364">
        <v>9</v>
      </c>
      <c r="C364" t="s">
        <v>66</v>
      </c>
      <c r="D364" t="s">
        <v>67</v>
      </c>
      <c r="F364">
        <v>1.4587892049598832E-2</v>
      </c>
    </row>
    <row r="365" spans="1:6" x14ac:dyDescent="0.45">
      <c r="A365">
        <v>1998</v>
      </c>
      <c r="B365">
        <v>9</v>
      </c>
      <c r="C365" t="s">
        <v>66</v>
      </c>
      <c r="D365" t="s">
        <v>67</v>
      </c>
      <c r="F365">
        <v>1.8785642401878553</v>
      </c>
    </row>
    <row r="366" spans="1:6" x14ac:dyDescent="0.45">
      <c r="A366">
        <v>1999</v>
      </c>
      <c r="B366">
        <v>9</v>
      </c>
      <c r="C366" t="s">
        <v>66</v>
      </c>
      <c r="D366" t="s">
        <v>67</v>
      </c>
      <c r="F366">
        <v>-0.10376134889753545</v>
      </c>
    </row>
    <row r="367" spans="1:6" x14ac:dyDescent="0.45">
      <c r="A367">
        <v>2000</v>
      </c>
      <c r="B367">
        <v>9</v>
      </c>
      <c r="C367" t="s">
        <v>66</v>
      </c>
      <c r="D367" t="s">
        <v>67</v>
      </c>
      <c r="F367">
        <v>0.14015291577704375</v>
      </c>
    </row>
    <row r="368" spans="1:6" x14ac:dyDescent="0.45">
      <c r="A368">
        <v>2001</v>
      </c>
      <c r="B368">
        <v>9</v>
      </c>
      <c r="C368" t="s">
        <v>66</v>
      </c>
      <c r="D368" t="s">
        <v>67</v>
      </c>
      <c r="F368">
        <v>-0.19442312009044815</v>
      </c>
    </row>
    <row r="369" spans="1:6" x14ac:dyDescent="0.45">
      <c r="A369">
        <v>2002</v>
      </c>
      <c r="B369">
        <v>9</v>
      </c>
      <c r="C369" t="s">
        <v>66</v>
      </c>
      <c r="D369" t="s">
        <v>67</v>
      </c>
      <c r="F369">
        <v>-0.31323860238630841</v>
      </c>
    </row>
    <row r="370" spans="1:6" x14ac:dyDescent="0.45">
      <c r="A370">
        <v>2003</v>
      </c>
      <c r="B370">
        <v>9</v>
      </c>
      <c r="C370" t="s">
        <v>66</v>
      </c>
      <c r="D370" t="s">
        <v>67</v>
      </c>
      <c r="F370">
        <v>-0.15851498786540433</v>
      </c>
    </row>
    <row r="371" spans="1:6" x14ac:dyDescent="0.45">
      <c r="A371">
        <v>2004</v>
      </c>
      <c r="B371">
        <v>9</v>
      </c>
      <c r="C371" t="s">
        <v>66</v>
      </c>
      <c r="D371" t="s">
        <v>67</v>
      </c>
      <c r="F371">
        <v>-0.3617311262449065</v>
      </c>
    </row>
    <row r="372" spans="1:6" x14ac:dyDescent="0.45">
      <c r="A372">
        <v>2005</v>
      </c>
      <c r="B372">
        <v>9</v>
      </c>
      <c r="C372" t="s">
        <v>66</v>
      </c>
      <c r="D372" t="s">
        <v>67</v>
      </c>
      <c r="F372">
        <v>-0.37557075112355359</v>
      </c>
    </row>
    <row r="373" spans="1:6" x14ac:dyDescent="0.45">
      <c r="A373">
        <v>2006</v>
      </c>
      <c r="B373">
        <v>9</v>
      </c>
      <c r="C373" t="s">
        <v>66</v>
      </c>
      <c r="D373" t="s">
        <v>67</v>
      </c>
      <c r="F373">
        <v>-0.51918190336596826</v>
      </c>
    </row>
    <row r="374" spans="1:6" x14ac:dyDescent="0.45">
      <c r="A374">
        <v>2007</v>
      </c>
      <c r="B374">
        <v>9</v>
      </c>
      <c r="C374" t="s">
        <v>66</v>
      </c>
      <c r="D374" t="s">
        <v>67</v>
      </c>
      <c r="F374">
        <v>1.4771609633926956</v>
      </c>
    </row>
    <row r="375" spans="1:6" x14ac:dyDescent="0.45">
      <c r="A375">
        <v>2008</v>
      </c>
      <c r="B375">
        <v>9</v>
      </c>
      <c r="C375" t="s">
        <v>66</v>
      </c>
      <c r="D375" t="s">
        <v>67</v>
      </c>
      <c r="F375">
        <v>9.8250859596770795E-2</v>
      </c>
    </row>
    <row r="376" spans="1:6" x14ac:dyDescent="0.45">
      <c r="A376">
        <v>2009</v>
      </c>
      <c r="B376">
        <v>9</v>
      </c>
      <c r="C376" t="s">
        <v>66</v>
      </c>
      <c r="D376" t="s">
        <v>67</v>
      </c>
      <c r="F376">
        <v>5.9064290386302475E-2</v>
      </c>
    </row>
    <row r="377" spans="1:6" x14ac:dyDescent="0.45">
      <c r="A377">
        <v>2010</v>
      </c>
      <c r="B377">
        <v>9</v>
      </c>
      <c r="C377" t="s">
        <v>66</v>
      </c>
      <c r="D377" t="s">
        <v>67</v>
      </c>
      <c r="F377">
        <v>0.1115680340733332</v>
      </c>
    </row>
    <row r="378" spans="1:6" x14ac:dyDescent="0.45">
      <c r="A378">
        <v>2011</v>
      </c>
      <c r="B378">
        <v>9</v>
      </c>
      <c r="C378" t="s">
        <v>66</v>
      </c>
      <c r="D378" t="s">
        <v>67</v>
      </c>
      <c r="F378">
        <v>0.11859964318450202</v>
      </c>
    </row>
    <row r="379" spans="1:6" x14ac:dyDescent="0.45">
      <c r="A379">
        <v>2012</v>
      </c>
      <c r="B379">
        <v>9</v>
      </c>
      <c r="C379" t="s">
        <v>66</v>
      </c>
      <c r="D379" t="s">
        <v>67</v>
      </c>
      <c r="F379">
        <v>0.1068096948169316</v>
      </c>
    </row>
    <row r="380" spans="1:6" x14ac:dyDescent="0.45">
      <c r="A380">
        <v>2013</v>
      </c>
      <c r="B380">
        <v>9</v>
      </c>
      <c r="C380" t="s">
        <v>66</v>
      </c>
      <c r="D380" t="s">
        <v>67</v>
      </c>
      <c r="F380">
        <v>0.16202558710065101</v>
      </c>
    </row>
    <row r="381" spans="1:6" x14ac:dyDescent="0.45">
      <c r="A381">
        <v>2014</v>
      </c>
      <c r="B381">
        <v>9</v>
      </c>
      <c r="C381" t="s">
        <v>66</v>
      </c>
      <c r="D381" t="s">
        <v>67</v>
      </c>
      <c r="F381">
        <v>0.31762103250026358</v>
      </c>
    </row>
    <row r="382" spans="1:6" x14ac:dyDescent="0.45">
      <c r="A382">
        <v>2015</v>
      </c>
      <c r="B382">
        <v>9</v>
      </c>
      <c r="C382" t="s">
        <v>66</v>
      </c>
      <c r="D382" t="s">
        <v>67</v>
      </c>
      <c r="F382">
        <v>0.354880756557239</v>
      </c>
    </row>
    <row r="383" spans="1:6" x14ac:dyDescent="0.45">
      <c r="A383">
        <v>2016</v>
      </c>
      <c r="B383">
        <v>9</v>
      </c>
      <c r="C383" t="s">
        <v>66</v>
      </c>
      <c r="D383" t="s">
        <v>67</v>
      </c>
      <c r="F383">
        <v>-1.4034862926167159E-2</v>
      </c>
    </row>
    <row r="384" spans="1:6" x14ac:dyDescent="0.45">
      <c r="A384">
        <v>2017</v>
      </c>
      <c r="B384">
        <v>9</v>
      </c>
      <c r="C384" t="s">
        <v>66</v>
      </c>
      <c r="D384" t="s">
        <v>67</v>
      </c>
      <c r="F384">
        <v>2.6898152919130465</v>
      </c>
    </row>
    <row r="385" spans="1:6" x14ac:dyDescent="0.45">
      <c r="A385">
        <v>2018</v>
      </c>
      <c r="B385">
        <v>9</v>
      </c>
      <c r="C385" t="s">
        <v>66</v>
      </c>
      <c r="D385" t="s">
        <v>67</v>
      </c>
      <c r="F385">
        <v>0.92700789657412275</v>
      </c>
    </row>
    <row r="386" spans="1:6" x14ac:dyDescent="0.45">
      <c r="A386">
        <v>2019</v>
      </c>
      <c r="B386">
        <v>9</v>
      </c>
      <c r="C386" t="s">
        <v>66</v>
      </c>
      <c r="D386" t="s">
        <v>67</v>
      </c>
      <c r="F386">
        <v>1.7597586133785679</v>
      </c>
    </row>
    <row r="387" spans="1:6" x14ac:dyDescent="0.45">
      <c r="A387">
        <v>2020</v>
      </c>
      <c r="B387">
        <v>9</v>
      </c>
      <c r="C387" t="s">
        <v>66</v>
      </c>
      <c r="D387" t="s">
        <v>67</v>
      </c>
      <c r="F387">
        <v>0.78327280019181089</v>
      </c>
    </row>
    <row r="388" spans="1:6" x14ac:dyDescent="0.45">
      <c r="A388">
        <v>2021</v>
      </c>
      <c r="B388">
        <v>9</v>
      </c>
      <c r="C388" t="s">
        <v>66</v>
      </c>
      <c r="D388" t="s">
        <v>67</v>
      </c>
      <c r="F388">
        <v>-0.15647493307881175</v>
      </c>
    </row>
    <row r="389" spans="1:6" x14ac:dyDescent="0.45">
      <c r="A389">
        <v>2022</v>
      </c>
      <c r="B389">
        <v>9</v>
      </c>
      <c r="C389" t="s">
        <v>66</v>
      </c>
      <c r="D389" t="s">
        <v>67</v>
      </c>
      <c r="F389">
        <v>3.4828260004404128</v>
      </c>
    </row>
    <row r="390" spans="1:6" x14ac:dyDescent="0.45">
      <c r="A390">
        <v>1980</v>
      </c>
      <c r="B390">
        <v>10</v>
      </c>
      <c r="C390" t="s">
        <v>68</v>
      </c>
      <c r="D390" t="s">
        <v>69</v>
      </c>
      <c r="F390">
        <v>0.3067021737515972</v>
      </c>
    </row>
    <row r="391" spans="1:6" x14ac:dyDescent="0.45">
      <c r="A391">
        <v>1981</v>
      </c>
      <c r="B391">
        <v>10</v>
      </c>
      <c r="C391" t="s">
        <v>68</v>
      </c>
      <c r="D391" t="s">
        <v>69</v>
      </c>
      <c r="F391">
        <v>0.41446064434923013</v>
      </c>
    </row>
    <row r="392" spans="1:6" x14ac:dyDescent="0.45">
      <c r="A392">
        <v>1982</v>
      </c>
      <c r="B392">
        <v>10</v>
      </c>
      <c r="C392" t="s">
        <v>68</v>
      </c>
      <c r="D392" t="s">
        <v>69</v>
      </c>
      <c r="F392">
        <v>0.35703965641022534</v>
      </c>
    </row>
    <row r="393" spans="1:6" x14ac:dyDescent="0.45">
      <c r="A393">
        <v>1983</v>
      </c>
      <c r="B393">
        <v>10</v>
      </c>
      <c r="C393" t="s">
        <v>68</v>
      </c>
      <c r="D393" t="s">
        <v>69</v>
      </c>
      <c r="F393">
        <v>0.29222470701482817</v>
      </c>
    </row>
    <row r="394" spans="1:6" x14ac:dyDescent="0.45">
      <c r="A394">
        <v>1984</v>
      </c>
      <c r="B394">
        <v>10</v>
      </c>
      <c r="C394" t="s">
        <v>68</v>
      </c>
      <c r="D394" t="s">
        <v>69</v>
      </c>
      <c r="F394">
        <v>0.7251083473547133</v>
      </c>
    </row>
    <row r="395" spans="1:6" x14ac:dyDescent="0.45">
      <c r="A395">
        <v>1985</v>
      </c>
      <c r="B395">
        <v>10</v>
      </c>
      <c r="C395" t="s">
        <v>68</v>
      </c>
      <c r="D395" t="s">
        <v>69</v>
      </c>
      <c r="F395">
        <v>1.0442582254164006</v>
      </c>
    </row>
    <row r="396" spans="1:6" x14ac:dyDescent="0.45">
      <c r="A396">
        <v>1986</v>
      </c>
      <c r="B396">
        <v>10</v>
      </c>
      <c r="C396" t="s">
        <v>68</v>
      </c>
      <c r="D396" t="s">
        <v>69</v>
      </c>
      <c r="F396">
        <v>1.8734117296666883</v>
      </c>
    </row>
    <row r="397" spans="1:6" x14ac:dyDescent="0.45">
      <c r="A397">
        <v>1987</v>
      </c>
      <c r="B397">
        <v>10</v>
      </c>
      <c r="C397" t="s">
        <v>68</v>
      </c>
      <c r="D397" t="s">
        <v>69</v>
      </c>
      <c r="F397">
        <v>2.691209892208791</v>
      </c>
    </row>
    <row r="398" spans="1:6" x14ac:dyDescent="0.45">
      <c r="A398">
        <v>1988</v>
      </c>
      <c r="B398">
        <v>10</v>
      </c>
      <c r="C398" t="s">
        <v>68</v>
      </c>
      <c r="D398" t="s">
        <v>69</v>
      </c>
      <c r="F398">
        <v>2.8988679943905882</v>
      </c>
    </row>
    <row r="399" spans="1:6" x14ac:dyDescent="0.45">
      <c r="A399">
        <v>1989</v>
      </c>
      <c r="B399">
        <v>10</v>
      </c>
      <c r="C399" t="s">
        <v>68</v>
      </c>
      <c r="D399" t="s">
        <v>69</v>
      </c>
      <c r="F399">
        <v>1.0085874757405138</v>
      </c>
    </row>
    <row r="400" spans="1:6" x14ac:dyDescent="0.45">
      <c r="A400">
        <v>1990</v>
      </c>
      <c r="B400">
        <v>10</v>
      </c>
      <c r="C400" t="s">
        <v>68</v>
      </c>
      <c r="D400" t="s">
        <v>69</v>
      </c>
      <c r="F400">
        <v>0.20328723443725172</v>
      </c>
    </row>
    <row r="401" spans="1:6" x14ac:dyDescent="0.45">
      <c r="A401">
        <v>1991</v>
      </c>
      <c r="B401">
        <v>10</v>
      </c>
      <c r="C401" t="s">
        <v>68</v>
      </c>
      <c r="D401" t="s">
        <v>69</v>
      </c>
      <c r="F401">
        <v>-0.35956284459872684</v>
      </c>
    </row>
    <row r="402" spans="1:6" x14ac:dyDescent="0.45">
      <c r="A402">
        <v>1992</v>
      </c>
      <c r="B402">
        <v>10</v>
      </c>
      <c r="C402" t="s">
        <v>68</v>
      </c>
      <c r="D402" t="s">
        <v>69</v>
      </c>
      <c r="F402">
        <v>1.1782264769653783</v>
      </c>
    </row>
    <row r="403" spans="1:6" x14ac:dyDescent="0.45">
      <c r="A403">
        <v>1993</v>
      </c>
      <c r="B403">
        <v>10</v>
      </c>
      <c r="C403" t="s">
        <v>68</v>
      </c>
      <c r="D403" t="s">
        <v>69</v>
      </c>
      <c r="F403">
        <v>0.81562262906497462</v>
      </c>
    </row>
    <row r="404" spans="1:6" x14ac:dyDescent="0.45">
      <c r="A404">
        <v>1994</v>
      </c>
      <c r="B404">
        <v>10</v>
      </c>
      <c r="C404" t="s">
        <v>68</v>
      </c>
      <c r="D404" t="s">
        <v>69</v>
      </c>
      <c r="F404">
        <v>0.56623388074184655</v>
      </c>
    </row>
    <row r="405" spans="1:6" x14ac:dyDescent="0.45">
      <c r="A405">
        <v>1995</v>
      </c>
      <c r="B405">
        <v>10</v>
      </c>
      <c r="C405" t="s">
        <v>68</v>
      </c>
      <c r="D405" t="s">
        <v>69</v>
      </c>
      <c r="F405">
        <v>1.0988654613722377</v>
      </c>
    </row>
    <row r="406" spans="1:6" x14ac:dyDescent="0.45">
      <c r="A406">
        <v>1996</v>
      </c>
      <c r="B406">
        <v>10</v>
      </c>
      <c r="C406" t="s">
        <v>68</v>
      </c>
      <c r="D406" t="s">
        <v>69</v>
      </c>
      <c r="F406">
        <v>1.2474142000926547</v>
      </c>
    </row>
    <row r="407" spans="1:6" x14ac:dyDescent="0.45">
      <c r="A407">
        <v>1997</v>
      </c>
      <c r="B407">
        <v>10</v>
      </c>
      <c r="C407" t="s">
        <v>68</v>
      </c>
      <c r="D407" t="s">
        <v>69</v>
      </c>
      <c r="F407">
        <v>1.3961309780870619</v>
      </c>
    </row>
    <row r="408" spans="1:6" x14ac:dyDescent="0.45">
      <c r="A408">
        <v>1998</v>
      </c>
      <c r="B408">
        <v>10</v>
      </c>
      <c r="C408" t="s">
        <v>68</v>
      </c>
      <c r="D408" t="s">
        <v>69</v>
      </c>
      <c r="F408">
        <v>1.1676122666983406</v>
      </c>
    </row>
    <row r="409" spans="1:6" x14ac:dyDescent="0.45">
      <c r="A409">
        <v>1999</v>
      </c>
      <c r="B409">
        <v>10</v>
      </c>
      <c r="C409" t="s">
        <v>68</v>
      </c>
      <c r="D409" t="s">
        <v>69</v>
      </c>
      <c r="F409">
        <v>7.9908420417238876E-2</v>
      </c>
    </row>
    <row r="410" spans="1:6" x14ac:dyDescent="0.45">
      <c r="A410">
        <v>2000</v>
      </c>
      <c r="B410">
        <v>10</v>
      </c>
      <c r="C410" t="s">
        <v>68</v>
      </c>
      <c r="D410" t="s">
        <v>69</v>
      </c>
      <c r="F410">
        <v>0.98398274126412899</v>
      </c>
    </row>
    <row r="411" spans="1:6" x14ac:dyDescent="0.45">
      <c r="A411">
        <v>2001</v>
      </c>
      <c r="B411">
        <v>10</v>
      </c>
      <c r="C411" t="s">
        <v>68</v>
      </c>
      <c r="D411" t="s">
        <v>69</v>
      </c>
      <c r="F411">
        <v>3.524709280802194</v>
      </c>
    </row>
    <row r="412" spans="1:6" x14ac:dyDescent="0.45">
      <c r="A412">
        <v>2002</v>
      </c>
      <c r="B412">
        <v>10</v>
      </c>
      <c r="C412" t="s">
        <v>68</v>
      </c>
      <c r="D412" t="s">
        <v>69</v>
      </c>
      <c r="F412">
        <v>1.7621397821421965</v>
      </c>
    </row>
    <row r="413" spans="1:6" x14ac:dyDescent="0.45">
      <c r="A413">
        <v>2003</v>
      </c>
      <c r="B413">
        <v>10</v>
      </c>
      <c r="C413" t="s">
        <v>68</v>
      </c>
      <c r="D413" t="s">
        <v>69</v>
      </c>
      <c r="F413">
        <v>3.9761126675769831</v>
      </c>
    </row>
    <row r="414" spans="1:6" x14ac:dyDescent="0.45">
      <c r="A414">
        <v>2004</v>
      </c>
      <c r="B414">
        <v>10</v>
      </c>
      <c r="C414" t="s">
        <v>68</v>
      </c>
      <c r="D414" t="s">
        <v>69</v>
      </c>
      <c r="F414">
        <v>1.5919447907958642</v>
      </c>
    </row>
    <row r="415" spans="1:6" x14ac:dyDescent="0.45">
      <c r="A415">
        <v>2005</v>
      </c>
      <c r="B415">
        <v>10</v>
      </c>
      <c r="C415" t="s">
        <v>68</v>
      </c>
      <c r="D415" t="s">
        <v>69</v>
      </c>
      <c r="F415">
        <v>-4.702275134436646</v>
      </c>
    </row>
    <row r="416" spans="1:6" x14ac:dyDescent="0.45">
      <c r="A416">
        <v>2006</v>
      </c>
      <c r="B416">
        <v>10</v>
      </c>
      <c r="C416" t="s">
        <v>68</v>
      </c>
      <c r="D416" t="s">
        <v>69</v>
      </c>
      <c r="F416">
        <v>3.2177936045403506</v>
      </c>
    </row>
    <row r="417" spans="1:6" x14ac:dyDescent="0.45">
      <c r="A417">
        <v>2007</v>
      </c>
      <c r="B417">
        <v>10</v>
      </c>
      <c r="C417" t="s">
        <v>68</v>
      </c>
      <c r="D417" t="s">
        <v>69</v>
      </c>
      <c r="F417">
        <v>1.6866264502348183</v>
      </c>
    </row>
    <row r="418" spans="1:6" x14ac:dyDescent="0.45">
      <c r="A418">
        <v>2008</v>
      </c>
      <c r="B418">
        <v>10</v>
      </c>
      <c r="C418" t="s">
        <v>68</v>
      </c>
      <c r="D418" t="s">
        <v>69</v>
      </c>
      <c r="F418">
        <v>3.0193445905897733</v>
      </c>
    </row>
    <row r="419" spans="1:6" x14ac:dyDescent="0.45">
      <c r="A419">
        <v>2009</v>
      </c>
      <c r="B419">
        <v>10</v>
      </c>
      <c r="C419" t="s">
        <v>68</v>
      </c>
      <c r="D419" t="s">
        <v>69</v>
      </c>
      <c r="F419">
        <v>1.2343143483218164</v>
      </c>
    </row>
    <row r="420" spans="1:6" x14ac:dyDescent="0.45">
      <c r="A420">
        <v>2010</v>
      </c>
      <c r="B420">
        <v>10</v>
      </c>
      <c r="C420" t="s">
        <v>68</v>
      </c>
      <c r="D420" t="s">
        <v>69</v>
      </c>
      <c r="F420">
        <v>1.5726986385100825</v>
      </c>
    </row>
    <row r="421" spans="1:6" x14ac:dyDescent="0.45">
      <c r="A421">
        <v>2011</v>
      </c>
      <c r="B421">
        <v>10</v>
      </c>
      <c r="C421" t="s">
        <v>68</v>
      </c>
      <c r="D421" t="s">
        <v>69</v>
      </c>
      <c r="F421">
        <v>0.58987857616732442</v>
      </c>
    </row>
    <row r="422" spans="1:6" x14ac:dyDescent="0.45">
      <c r="A422">
        <v>2012</v>
      </c>
      <c r="B422">
        <v>10</v>
      </c>
      <c r="C422" t="s">
        <v>68</v>
      </c>
      <c r="D422" t="s">
        <v>69</v>
      </c>
      <c r="F422">
        <v>0.37241299627219415</v>
      </c>
    </row>
    <row r="423" spans="1:6" x14ac:dyDescent="0.45">
      <c r="A423">
        <v>2013</v>
      </c>
      <c r="B423">
        <v>10</v>
      </c>
      <c r="C423" t="s">
        <v>68</v>
      </c>
      <c r="D423" t="s">
        <v>69</v>
      </c>
      <c r="F423">
        <v>-4.8798879736992269E-2</v>
      </c>
    </row>
    <row r="424" spans="1:6" x14ac:dyDescent="0.45">
      <c r="A424">
        <v>2014</v>
      </c>
      <c r="B424">
        <v>10</v>
      </c>
      <c r="C424" t="s">
        <v>68</v>
      </c>
      <c r="D424" t="s">
        <v>69</v>
      </c>
      <c r="F424">
        <v>1.5365596156810177</v>
      </c>
    </row>
    <row r="425" spans="1:6" x14ac:dyDescent="0.45">
      <c r="A425">
        <v>2015</v>
      </c>
      <c r="B425">
        <v>10</v>
      </c>
      <c r="C425" t="s">
        <v>68</v>
      </c>
      <c r="D425" t="s">
        <v>69</v>
      </c>
      <c r="F425">
        <v>0.61096307448744935</v>
      </c>
    </row>
    <row r="426" spans="1:6" x14ac:dyDescent="0.45">
      <c r="A426">
        <v>2016</v>
      </c>
      <c r="B426">
        <v>10</v>
      </c>
      <c r="C426" t="s">
        <v>68</v>
      </c>
      <c r="D426" t="s">
        <v>69</v>
      </c>
      <c r="F426">
        <v>-0.2574273891048246</v>
      </c>
    </row>
    <row r="427" spans="1:6" x14ac:dyDescent="0.45">
      <c r="A427">
        <v>2017</v>
      </c>
      <c r="B427">
        <v>10</v>
      </c>
      <c r="C427" t="s">
        <v>68</v>
      </c>
      <c r="D427" t="s">
        <v>69</v>
      </c>
      <c r="F427">
        <v>0.75401261147207366</v>
      </c>
    </row>
    <row r="428" spans="1:6" x14ac:dyDescent="0.45">
      <c r="A428">
        <v>2018</v>
      </c>
      <c r="B428">
        <v>10</v>
      </c>
      <c r="C428" t="s">
        <v>68</v>
      </c>
      <c r="D428" t="s">
        <v>69</v>
      </c>
      <c r="F428">
        <v>7.2164130407426558E-2</v>
      </c>
    </row>
    <row r="429" spans="1:6" x14ac:dyDescent="0.45">
      <c r="A429">
        <v>2019</v>
      </c>
      <c r="B429">
        <v>10</v>
      </c>
      <c r="C429" t="s">
        <v>68</v>
      </c>
      <c r="D429" t="s">
        <v>69</v>
      </c>
      <c r="F429">
        <v>0.71625414119633035</v>
      </c>
    </row>
    <row r="430" spans="1:6" x14ac:dyDescent="0.45">
      <c r="A430">
        <v>2020</v>
      </c>
      <c r="B430">
        <v>10</v>
      </c>
      <c r="C430" t="s">
        <v>68</v>
      </c>
      <c r="D430" t="s">
        <v>69</v>
      </c>
      <c r="F430">
        <v>0.62338198097939779</v>
      </c>
    </row>
    <row r="431" spans="1:6" x14ac:dyDescent="0.45">
      <c r="A431">
        <v>2021</v>
      </c>
      <c r="B431">
        <v>10</v>
      </c>
      <c r="C431" t="s">
        <v>68</v>
      </c>
      <c r="D431" t="s">
        <v>69</v>
      </c>
      <c r="F431">
        <v>0.45781910153434691</v>
      </c>
    </row>
    <row r="432" spans="1:6" x14ac:dyDescent="0.45">
      <c r="A432">
        <v>2022</v>
      </c>
      <c r="B432">
        <v>10</v>
      </c>
      <c r="C432" t="s">
        <v>68</v>
      </c>
      <c r="D432" t="s">
        <v>69</v>
      </c>
      <c r="F432">
        <v>7.2864336380825945</v>
      </c>
    </row>
    <row r="433" spans="1:6" x14ac:dyDescent="0.45">
      <c r="A433">
        <v>1980</v>
      </c>
      <c r="B433">
        <v>11</v>
      </c>
      <c r="C433" t="s">
        <v>70</v>
      </c>
      <c r="D433" t="s">
        <v>71</v>
      </c>
      <c r="F433">
        <v>0.12274108481475283</v>
      </c>
    </row>
    <row r="434" spans="1:6" x14ac:dyDescent="0.45">
      <c r="A434">
        <v>1981</v>
      </c>
      <c r="B434">
        <v>11</v>
      </c>
      <c r="C434" t="s">
        <v>70</v>
      </c>
      <c r="D434" t="s">
        <v>71</v>
      </c>
      <c r="F434">
        <v>0.29695543208311237</v>
      </c>
    </row>
    <row r="435" spans="1:6" x14ac:dyDescent="0.45">
      <c r="A435">
        <v>1982</v>
      </c>
      <c r="B435">
        <v>11</v>
      </c>
      <c r="C435" t="s">
        <v>70</v>
      </c>
      <c r="D435" t="s">
        <v>71</v>
      </c>
      <c r="F435">
        <v>0.19543940789299008</v>
      </c>
    </row>
    <row r="436" spans="1:6" x14ac:dyDescent="0.45">
      <c r="A436">
        <v>1983</v>
      </c>
      <c r="B436">
        <v>11</v>
      </c>
      <c r="C436" t="s">
        <v>70</v>
      </c>
      <c r="D436" t="s">
        <v>71</v>
      </c>
      <c r="F436">
        <v>0.26154650756757203</v>
      </c>
    </row>
    <row r="437" spans="1:6" x14ac:dyDescent="0.45">
      <c r="A437">
        <v>1984</v>
      </c>
      <c r="B437">
        <v>11</v>
      </c>
      <c r="C437" t="s">
        <v>70</v>
      </c>
      <c r="D437" t="s">
        <v>71</v>
      </c>
      <c r="F437">
        <v>0.10341934738581769</v>
      </c>
    </row>
    <row r="438" spans="1:6" x14ac:dyDescent="0.45">
      <c r="A438">
        <v>1985</v>
      </c>
      <c r="B438">
        <v>11</v>
      </c>
      <c r="C438" t="s">
        <v>70</v>
      </c>
      <c r="D438" t="s">
        <v>71</v>
      </c>
      <c r="F438">
        <v>6.2692532649175722E-2</v>
      </c>
    </row>
    <row r="439" spans="1:6" x14ac:dyDescent="0.45">
      <c r="A439">
        <v>1986</v>
      </c>
      <c r="B439">
        <v>11</v>
      </c>
      <c r="C439" t="s">
        <v>70</v>
      </c>
      <c r="D439" t="s">
        <v>71</v>
      </c>
      <c r="F439">
        <v>0.29762002515047581</v>
      </c>
    </row>
    <row r="440" spans="1:6" x14ac:dyDescent="0.45">
      <c r="A440">
        <v>1987</v>
      </c>
      <c r="B440">
        <v>11</v>
      </c>
      <c r="C440" t="s">
        <v>70</v>
      </c>
      <c r="D440" t="s">
        <v>71</v>
      </c>
      <c r="F440">
        <v>0.25480960535848557</v>
      </c>
    </row>
    <row r="441" spans="1:6" x14ac:dyDescent="0.45">
      <c r="A441">
        <v>1988</v>
      </c>
      <c r="B441">
        <v>11</v>
      </c>
      <c r="C441" t="s">
        <v>70</v>
      </c>
      <c r="D441" t="s">
        <v>71</v>
      </c>
      <c r="F441">
        <v>0.21258053119113834</v>
      </c>
    </row>
    <row r="442" spans="1:6" x14ac:dyDescent="0.45">
      <c r="A442">
        <v>1989</v>
      </c>
      <c r="B442">
        <v>11</v>
      </c>
      <c r="C442" t="s">
        <v>70</v>
      </c>
      <c r="D442" t="s">
        <v>71</v>
      </c>
      <c r="F442">
        <v>0.64732895171945992</v>
      </c>
    </row>
    <row r="443" spans="1:6" x14ac:dyDescent="0.45">
      <c r="A443">
        <v>1990</v>
      </c>
      <c r="B443">
        <v>11</v>
      </c>
      <c r="C443" t="s">
        <v>70</v>
      </c>
      <c r="D443" t="s">
        <v>71</v>
      </c>
      <c r="F443">
        <v>1.0218463285177202</v>
      </c>
    </row>
    <row r="444" spans="1:6" x14ac:dyDescent="0.45">
      <c r="A444">
        <v>1991</v>
      </c>
      <c r="B444">
        <v>11</v>
      </c>
      <c r="C444" t="s">
        <v>70</v>
      </c>
      <c r="D444" t="s">
        <v>71</v>
      </c>
      <c r="F444">
        <v>0.74398349540187214</v>
      </c>
    </row>
    <row r="445" spans="1:6" x14ac:dyDescent="0.45">
      <c r="A445">
        <v>1992</v>
      </c>
      <c r="B445">
        <v>11</v>
      </c>
      <c r="C445" t="s">
        <v>70</v>
      </c>
      <c r="D445" t="s">
        <v>71</v>
      </c>
      <c r="F445">
        <v>0.90222171961011999</v>
      </c>
    </row>
    <row r="446" spans="1:6" x14ac:dyDescent="0.45">
      <c r="A446">
        <v>1993</v>
      </c>
      <c r="B446">
        <v>11</v>
      </c>
      <c r="C446" t="s">
        <v>70</v>
      </c>
      <c r="D446" t="s">
        <v>71</v>
      </c>
      <c r="F446">
        <v>0.61905134258536532</v>
      </c>
    </row>
    <row r="447" spans="1:6" x14ac:dyDescent="0.45">
      <c r="A447">
        <v>1994</v>
      </c>
      <c r="B447">
        <v>11</v>
      </c>
      <c r="C447" t="s">
        <v>70</v>
      </c>
      <c r="D447" t="s">
        <v>71</v>
      </c>
      <c r="F447">
        <v>0.60973020373355657</v>
      </c>
    </row>
    <row r="448" spans="1:6" x14ac:dyDescent="0.45">
      <c r="A448">
        <v>1995</v>
      </c>
      <c r="B448">
        <v>11</v>
      </c>
      <c r="C448" t="s">
        <v>70</v>
      </c>
      <c r="D448" t="s">
        <v>71</v>
      </c>
      <c r="F448">
        <v>0.44953567760623658</v>
      </c>
    </row>
    <row r="449" spans="1:6" x14ac:dyDescent="0.45">
      <c r="A449">
        <v>1996</v>
      </c>
      <c r="B449">
        <v>11</v>
      </c>
      <c r="C449" t="s">
        <v>70</v>
      </c>
      <c r="D449" t="s">
        <v>71</v>
      </c>
      <c r="F449">
        <v>0.79623697362125945</v>
      </c>
    </row>
    <row r="450" spans="1:6" x14ac:dyDescent="0.45">
      <c r="A450">
        <v>1997</v>
      </c>
      <c r="B450">
        <v>11</v>
      </c>
      <c r="C450" t="s">
        <v>70</v>
      </c>
      <c r="D450" t="s">
        <v>71</v>
      </c>
      <c r="F450">
        <v>0.939127487397037</v>
      </c>
    </row>
    <row r="451" spans="1:6" x14ac:dyDescent="0.45">
      <c r="A451">
        <v>1998</v>
      </c>
      <c r="B451">
        <v>11</v>
      </c>
      <c r="C451" t="s">
        <v>70</v>
      </c>
      <c r="D451" t="s">
        <v>71</v>
      </c>
      <c r="F451">
        <v>1.268233041861347</v>
      </c>
    </row>
    <row r="452" spans="1:6" x14ac:dyDescent="0.45">
      <c r="A452">
        <v>1999</v>
      </c>
      <c r="B452">
        <v>11</v>
      </c>
      <c r="C452" t="s">
        <v>70</v>
      </c>
      <c r="D452" t="s">
        <v>71</v>
      </c>
      <c r="F452">
        <v>1.5193431017901515</v>
      </c>
    </row>
    <row r="453" spans="1:6" x14ac:dyDescent="0.45">
      <c r="A453">
        <v>2000</v>
      </c>
      <c r="B453">
        <v>11</v>
      </c>
      <c r="C453" t="s">
        <v>70</v>
      </c>
      <c r="D453" t="s">
        <v>71</v>
      </c>
      <c r="F453">
        <v>2.7925896132094055</v>
      </c>
    </row>
    <row r="454" spans="1:6" x14ac:dyDescent="0.45">
      <c r="A454">
        <v>2001</v>
      </c>
      <c r="B454">
        <v>11</v>
      </c>
      <c r="C454" t="s">
        <v>70</v>
      </c>
      <c r="D454" t="s">
        <v>71</v>
      </c>
      <c r="F454">
        <v>1.5300064126684352</v>
      </c>
    </row>
    <row r="455" spans="1:6" x14ac:dyDescent="0.45">
      <c r="A455">
        <v>2002</v>
      </c>
      <c r="B455">
        <v>11</v>
      </c>
      <c r="C455" t="s">
        <v>70</v>
      </c>
      <c r="D455" t="s">
        <v>71</v>
      </c>
      <c r="F455">
        <v>2.6961624368982529</v>
      </c>
    </row>
    <row r="456" spans="1:6" x14ac:dyDescent="0.45">
      <c r="A456">
        <v>2003</v>
      </c>
      <c r="B456">
        <v>11</v>
      </c>
      <c r="C456" t="s">
        <v>70</v>
      </c>
      <c r="D456" t="s">
        <v>71</v>
      </c>
      <c r="F456">
        <v>2.6155057501082024</v>
      </c>
    </row>
    <row r="457" spans="1:6" x14ac:dyDescent="0.45">
      <c r="A457">
        <v>2004</v>
      </c>
      <c r="B457">
        <v>11</v>
      </c>
      <c r="C457" t="s">
        <v>70</v>
      </c>
      <c r="D457" t="s">
        <v>71</v>
      </c>
      <c r="F457">
        <v>2.6636915100977228</v>
      </c>
    </row>
    <row r="458" spans="1:6" x14ac:dyDescent="0.45">
      <c r="A458">
        <v>2005</v>
      </c>
      <c r="B458">
        <v>11</v>
      </c>
      <c r="C458" t="s">
        <v>70</v>
      </c>
      <c r="D458" t="s">
        <v>71</v>
      </c>
      <c r="F458">
        <v>25.716993149448747</v>
      </c>
    </row>
    <row r="459" spans="1:6" x14ac:dyDescent="0.45">
      <c r="A459">
        <v>2006</v>
      </c>
      <c r="B459">
        <v>11</v>
      </c>
      <c r="C459" t="s">
        <v>70</v>
      </c>
      <c r="D459" t="s">
        <v>71</v>
      </c>
      <c r="F459">
        <v>4.7840624022084572</v>
      </c>
    </row>
    <row r="460" spans="1:6" x14ac:dyDescent="0.45">
      <c r="A460">
        <v>2007</v>
      </c>
      <c r="B460">
        <v>11</v>
      </c>
      <c r="C460" t="s">
        <v>70</v>
      </c>
      <c r="D460" t="s">
        <v>71</v>
      </c>
      <c r="F460">
        <v>20.309053620267147</v>
      </c>
    </row>
    <row r="461" spans="1:6" x14ac:dyDescent="0.45">
      <c r="A461">
        <v>2008</v>
      </c>
      <c r="B461">
        <v>11</v>
      </c>
      <c r="C461" t="s">
        <v>70</v>
      </c>
      <c r="D461" t="s">
        <v>71</v>
      </c>
      <c r="F461">
        <v>6.4582569004178509</v>
      </c>
    </row>
    <row r="462" spans="1:6" x14ac:dyDescent="0.45">
      <c r="A462">
        <v>2009</v>
      </c>
      <c r="B462">
        <v>11</v>
      </c>
      <c r="C462" t="s">
        <v>70</v>
      </c>
      <c r="D462" t="s">
        <v>71</v>
      </c>
      <c r="F462">
        <v>3.8725167539070062</v>
      </c>
    </row>
    <row r="463" spans="1:6" x14ac:dyDescent="0.45">
      <c r="A463">
        <v>2010</v>
      </c>
      <c r="B463">
        <v>11</v>
      </c>
      <c r="C463" t="s">
        <v>70</v>
      </c>
      <c r="D463" t="s">
        <v>71</v>
      </c>
      <c r="F463">
        <v>-3.652443041384581</v>
      </c>
    </row>
    <row r="464" spans="1:6" x14ac:dyDescent="0.45">
      <c r="A464">
        <v>2011</v>
      </c>
      <c r="B464">
        <v>11</v>
      </c>
      <c r="C464" t="s">
        <v>70</v>
      </c>
      <c r="D464" t="s">
        <v>71</v>
      </c>
      <c r="F464">
        <v>8.8363657633177244</v>
      </c>
    </row>
    <row r="465" spans="1:6" x14ac:dyDescent="0.45">
      <c r="A465">
        <v>2012</v>
      </c>
      <c r="B465">
        <v>11</v>
      </c>
      <c r="C465" t="s">
        <v>70</v>
      </c>
      <c r="D465" t="s">
        <v>71</v>
      </c>
      <c r="F465">
        <v>4.5051822282905976</v>
      </c>
    </row>
    <row r="466" spans="1:6" x14ac:dyDescent="0.45">
      <c r="A466">
        <v>2013</v>
      </c>
      <c r="B466">
        <v>11</v>
      </c>
      <c r="C466" t="s">
        <v>70</v>
      </c>
      <c r="D466" t="s">
        <v>71</v>
      </c>
      <c r="F466">
        <v>2.5642100196979145</v>
      </c>
    </row>
    <row r="467" spans="1:6" x14ac:dyDescent="0.45">
      <c r="A467">
        <v>2014</v>
      </c>
      <c r="B467">
        <v>11</v>
      </c>
      <c r="C467" t="s">
        <v>70</v>
      </c>
      <c r="D467" t="s">
        <v>71</v>
      </c>
      <c r="F467">
        <v>-0.1977849741326094</v>
      </c>
    </row>
    <row r="468" spans="1:6" x14ac:dyDescent="0.45">
      <c r="A468">
        <v>2015</v>
      </c>
      <c r="B468">
        <v>11</v>
      </c>
      <c r="C468" t="s">
        <v>70</v>
      </c>
      <c r="D468" t="s">
        <v>71</v>
      </c>
      <c r="F468">
        <v>-0.56011957602542695</v>
      </c>
    </row>
    <row r="469" spans="1:6" x14ac:dyDescent="0.45">
      <c r="A469">
        <v>2016</v>
      </c>
      <c r="B469">
        <v>11</v>
      </c>
      <c r="C469" t="s">
        <v>70</v>
      </c>
      <c r="D469" t="s">
        <v>71</v>
      </c>
      <c r="F469">
        <v>-6.7997125392571176</v>
      </c>
    </row>
    <row r="470" spans="1:6" x14ac:dyDescent="0.45">
      <c r="A470">
        <v>2017</v>
      </c>
      <c r="B470">
        <v>11</v>
      </c>
      <c r="C470" t="s">
        <v>70</v>
      </c>
      <c r="D470" t="s">
        <v>71</v>
      </c>
      <c r="F470">
        <v>2.4225293433156159</v>
      </c>
    </row>
    <row r="471" spans="1:6" x14ac:dyDescent="0.45">
      <c r="A471">
        <v>2018</v>
      </c>
      <c r="B471">
        <v>11</v>
      </c>
      <c r="C471" t="s">
        <v>70</v>
      </c>
      <c r="D471" t="s">
        <v>71</v>
      </c>
      <c r="F471">
        <v>-5.915302473507893</v>
      </c>
    </row>
    <row r="472" spans="1:6" x14ac:dyDescent="0.45">
      <c r="A472">
        <v>2019</v>
      </c>
      <c r="B472">
        <v>11</v>
      </c>
      <c r="C472" t="s">
        <v>70</v>
      </c>
      <c r="D472" t="s">
        <v>71</v>
      </c>
      <c r="F472">
        <v>-1.6118171577702032</v>
      </c>
    </row>
    <row r="473" spans="1:6" x14ac:dyDescent="0.45">
      <c r="A473">
        <v>2020</v>
      </c>
      <c r="B473">
        <v>11</v>
      </c>
      <c r="C473" t="s">
        <v>70</v>
      </c>
      <c r="D473" t="s">
        <v>71</v>
      </c>
      <c r="F473">
        <v>0.17482668415920352</v>
      </c>
    </row>
    <row r="474" spans="1:6" x14ac:dyDescent="0.45">
      <c r="A474">
        <v>2021</v>
      </c>
      <c r="B474">
        <v>11</v>
      </c>
      <c r="C474" t="s">
        <v>70</v>
      </c>
      <c r="D474" t="s">
        <v>71</v>
      </c>
      <c r="F474">
        <v>4.3683756737542971</v>
      </c>
    </row>
    <row r="475" spans="1:6" x14ac:dyDescent="0.45">
      <c r="A475">
        <v>2022</v>
      </c>
      <c r="B475">
        <v>11</v>
      </c>
      <c r="C475" t="s">
        <v>70</v>
      </c>
      <c r="D475" t="s">
        <v>71</v>
      </c>
      <c r="F475">
        <v>-0.50802598062688309</v>
      </c>
    </row>
    <row r="476" spans="1:6" x14ac:dyDescent="0.45">
      <c r="A476">
        <v>1980</v>
      </c>
      <c r="B476">
        <v>12</v>
      </c>
      <c r="C476" t="s">
        <v>72</v>
      </c>
      <c r="D476" t="s">
        <v>73</v>
      </c>
      <c r="F476" t="s">
        <v>34</v>
      </c>
    </row>
    <row r="477" spans="1:6" x14ac:dyDescent="0.45">
      <c r="A477">
        <v>1981</v>
      </c>
      <c r="B477">
        <v>12</v>
      </c>
      <c r="C477" t="s">
        <v>72</v>
      </c>
      <c r="D477" t="s">
        <v>73</v>
      </c>
      <c r="F477" t="s">
        <v>34</v>
      </c>
    </row>
    <row r="478" spans="1:6" x14ac:dyDescent="0.45">
      <c r="A478">
        <v>1982</v>
      </c>
      <c r="B478">
        <v>12</v>
      </c>
      <c r="C478" t="s">
        <v>72</v>
      </c>
      <c r="D478" t="s">
        <v>73</v>
      </c>
      <c r="F478" t="s">
        <v>34</v>
      </c>
    </row>
    <row r="479" spans="1:6" x14ac:dyDescent="0.45">
      <c r="A479">
        <v>1983</v>
      </c>
      <c r="B479">
        <v>12</v>
      </c>
      <c r="C479" t="s">
        <v>72</v>
      </c>
      <c r="D479" t="s">
        <v>73</v>
      </c>
      <c r="F479" t="s">
        <v>34</v>
      </c>
    </row>
    <row r="480" spans="1:6" x14ac:dyDescent="0.45">
      <c r="A480">
        <v>1984</v>
      </c>
      <c r="B480">
        <v>12</v>
      </c>
      <c r="C480" t="s">
        <v>72</v>
      </c>
      <c r="D480" t="s">
        <v>73</v>
      </c>
      <c r="F480" t="s">
        <v>34</v>
      </c>
    </row>
    <row r="481" spans="1:6" x14ac:dyDescent="0.45">
      <c r="A481">
        <v>1985</v>
      </c>
      <c r="B481">
        <v>12</v>
      </c>
      <c r="C481" t="s">
        <v>72</v>
      </c>
      <c r="D481" t="s">
        <v>73</v>
      </c>
      <c r="F481" t="s">
        <v>34</v>
      </c>
    </row>
    <row r="482" spans="1:6" x14ac:dyDescent="0.45">
      <c r="A482">
        <v>1986</v>
      </c>
      <c r="B482">
        <v>12</v>
      </c>
      <c r="C482" t="s">
        <v>72</v>
      </c>
      <c r="D482" t="s">
        <v>73</v>
      </c>
      <c r="F482" t="s">
        <v>34</v>
      </c>
    </row>
    <row r="483" spans="1:6" x14ac:dyDescent="0.45">
      <c r="A483">
        <v>1987</v>
      </c>
      <c r="B483">
        <v>12</v>
      </c>
      <c r="C483" t="s">
        <v>72</v>
      </c>
      <c r="D483" t="s">
        <v>73</v>
      </c>
      <c r="F483" t="s">
        <v>34</v>
      </c>
    </row>
    <row r="484" spans="1:6" x14ac:dyDescent="0.45">
      <c r="A484">
        <v>1988</v>
      </c>
      <c r="B484">
        <v>12</v>
      </c>
      <c r="C484" t="s">
        <v>72</v>
      </c>
      <c r="D484" t="s">
        <v>73</v>
      </c>
      <c r="F484" t="s">
        <v>34</v>
      </c>
    </row>
    <row r="485" spans="1:6" x14ac:dyDescent="0.45">
      <c r="A485">
        <v>1989</v>
      </c>
      <c r="B485">
        <v>12</v>
      </c>
      <c r="C485" t="s">
        <v>72</v>
      </c>
      <c r="D485" t="s">
        <v>73</v>
      </c>
      <c r="F485" t="s">
        <v>34</v>
      </c>
    </row>
    <row r="486" spans="1:6" x14ac:dyDescent="0.45">
      <c r="A486">
        <v>1990</v>
      </c>
      <c r="B486">
        <v>12</v>
      </c>
      <c r="C486" t="s">
        <v>72</v>
      </c>
      <c r="D486" t="s">
        <v>73</v>
      </c>
      <c r="F486" t="s">
        <v>34</v>
      </c>
    </row>
    <row r="487" spans="1:6" x14ac:dyDescent="0.45">
      <c r="A487">
        <v>1991</v>
      </c>
      <c r="B487">
        <v>12</v>
      </c>
      <c r="C487" t="s">
        <v>72</v>
      </c>
      <c r="D487" t="s">
        <v>73</v>
      </c>
      <c r="F487" t="s">
        <v>34</v>
      </c>
    </row>
    <row r="488" spans="1:6" x14ac:dyDescent="0.45">
      <c r="A488">
        <v>1992</v>
      </c>
      <c r="B488">
        <v>12</v>
      </c>
      <c r="C488" t="s">
        <v>72</v>
      </c>
      <c r="D488" t="s">
        <v>73</v>
      </c>
      <c r="F488" t="s">
        <v>34</v>
      </c>
    </row>
    <row r="489" spans="1:6" x14ac:dyDescent="0.45">
      <c r="A489">
        <v>1993</v>
      </c>
      <c r="B489">
        <v>12</v>
      </c>
      <c r="C489" t="s">
        <v>72</v>
      </c>
      <c r="D489" t="s">
        <v>73</v>
      </c>
      <c r="F489" t="s">
        <v>34</v>
      </c>
    </row>
    <row r="490" spans="1:6" x14ac:dyDescent="0.45">
      <c r="A490">
        <v>1994</v>
      </c>
      <c r="B490">
        <v>12</v>
      </c>
      <c r="C490" t="s">
        <v>72</v>
      </c>
      <c r="D490" t="s">
        <v>73</v>
      </c>
      <c r="F490" t="s">
        <v>34</v>
      </c>
    </row>
    <row r="491" spans="1:6" x14ac:dyDescent="0.45">
      <c r="A491">
        <v>1995</v>
      </c>
      <c r="B491">
        <v>12</v>
      </c>
      <c r="C491" t="s">
        <v>72</v>
      </c>
      <c r="D491" t="s">
        <v>73</v>
      </c>
      <c r="F491">
        <v>0</v>
      </c>
    </row>
    <row r="492" spans="1:6" x14ac:dyDescent="0.45">
      <c r="A492">
        <v>1996</v>
      </c>
      <c r="B492">
        <v>12</v>
      </c>
      <c r="C492" t="s">
        <v>72</v>
      </c>
      <c r="D492" t="s">
        <v>73</v>
      </c>
      <c r="F492">
        <v>0.1227530692694101</v>
      </c>
    </row>
    <row r="493" spans="1:6" x14ac:dyDescent="0.45">
      <c r="A493">
        <v>1997</v>
      </c>
      <c r="B493">
        <v>12</v>
      </c>
      <c r="C493" t="s">
        <v>72</v>
      </c>
      <c r="D493" t="s">
        <v>73</v>
      </c>
      <c r="F493">
        <v>1.009498780989773E-4</v>
      </c>
    </row>
    <row r="494" spans="1:6" x14ac:dyDescent="0.45">
      <c r="A494">
        <v>1998</v>
      </c>
      <c r="B494">
        <v>12</v>
      </c>
      <c r="C494" t="s">
        <v>72</v>
      </c>
      <c r="D494" t="s">
        <v>73</v>
      </c>
      <c r="F494">
        <v>4.4980526652328088E-4</v>
      </c>
    </row>
    <row r="495" spans="1:6" x14ac:dyDescent="0.45">
      <c r="A495">
        <v>1999</v>
      </c>
      <c r="B495">
        <v>12</v>
      </c>
      <c r="C495" t="s">
        <v>72</v>
      </c>
      <c r="D495" t="s">
        <v>73</v>
      </c>
      <c r="F495" t="s">
        <v>34</v>
      </c>
    </row>
    <row r="496" spans="1:6" x14ac:dyDescent="0.45">
      <c r="A496">
        <v>2000</v>
      </c>
      <c r="B496">
        <v>12</v>
      </c>
      <c r="C496" t="s">
        <v>72</v>
      </c>
      <c r="D496" t="s">
        <v>73</v>
      </c>
      <c r="F496">
        <v>1.441409804794303E-2</v>
      </c>
    </row>
    <row r="497" spans="1:6" x14ac:dyDescent="0.45">
      <c r="A497">
        <v>2001</v>
      </c>
      <c r="B497">
        <v>12</v>
      </c>
      <c r="C497" t="s">
        <v>72</v>
      </c>
      <c r="D497" t="s">
        <v>73</v>
      </c>
      <c r="F497">
        <v>10.390782751185192</v>
      </c>
    </row>
    <row r="498" spans="1:6" x14ac:dyDescent="0.45">
      <c r="A498">
        <v>2002</v>
      </c>
      <c r="B498">
        <v>12</v>
      </c>
      <c r="C498" t="s">
        <v>72</v>
      </c>
      <c r="D498" t="s">
        <v>73</v>
      </c>
      <c r="F498">
        <v>15.358282952313404</v>
      </c>
    </row>
    <row r="499" spans="1:6" x14ac:dyDescent="0.45">
      <c r="A499">
        <v>2003</v>
      </c>
      <c r="B499">
        <v>12</v>
      </c>
      <c r="C499" t="s">
        <v>72</v>
      </c>
      <c r="D499" t="s">
        <v>73</v>
      </c>
      <c r="F499">
        <v>22.752735200699643</v>
      </c>
    </row>
    <row r="500" spans="1:6" x14ac:dyDescent="0.45">
      <c r="A500">
        <v>2004</v>
      </c>
      <c r="B500">
        <v>12</v>
      </c>
      <c r="C500" t="s">
        <v>72</v>
      </c>
      <c r="D500" t="s">
        <v>73</v>
      </c>
      <c r="F500">
        <v>27.277803257883754</v>
      </c>
    </row>
    <row r="501" spans="1:6" x14ac:dyDescent="0.45">
      <c r="A501">
        <v>2005</v>
      </c>
      <c r="B501">
        <v>12</v>
      </c>
      <c r="C501" t="s">
        <v>72</v>
      </c>
      <c r="D501" t="s">
        <v>73</v>
      </c>
      <c r="F501">
        <v>30.329309524016768</v>
      </c>
    </row>
    <row r="502" spans="1:6" x14ac:dyDescent="0.45">
      <c r="A502">
        <v>2006</v>
      </c>
      <c r="B502">
        <v>12</v>
      </c>
      <c r="C502" t="s">
        <v>72</v>
      </c>
      <c r="D502" t="s">
        <v>73</v>
      </c>
      <c r="F502">
        <v>27.52578594192423</v>
      </c>
    </row>
    <row r="503" spans="1:6" x14ac:dyDescent="0.45">
      <c r="A503">
        <v>2007</v>
      </c>
      <c r="B503">
        <v>12</v>
      </c>
      <c r="C503" t="s">
        <v>72</v>
      </c>
      <c r="D503" t="s">
        <v>73</v>
      </c>
      <c r="F503">
        <v>29.134414963135345</v>
      </c>
    </row>
    <row r="504" spans="1:6" x14ac:dyDescent="0.45">
      <c r="A504">
        <v>2008</v>
      </c>
      <c r="B504">
        <v>12</v>
      </c>
      <c r="C504" t="s">
        <v>72</v>
      </c>
      <c r="D504" t="s">
        <v>73</v>
      </c>
      <c r="F504">
        <v>9.268190561922605</v>
      </c>
    </row>
    <row r="505" spans="1:6" x14ac:dyDescent="0.45">
      <c r="A505">
        <v>2009</v>
      </c>
      <c r="B505">
        <v>12</v>
      </c>
      <c r="C505" t="s">
        <v>72</v>
      </c>
      <c r="D505" t="s">
        <v>73</v>
      </c>
      <c r="F505">
        <v>6.2151685399969097</v>
      </c>
    </row>
    <row r="506" spans="1:6" x14ac:dyDescent="0.45">
      <c r="A506">
        <v>2010</v>
      </c>
      <c r="B506">
        <v>12</v>
      </c>
      <c r="C506" t="s">
        <v>72</v>
      </c>
      <c r="D506" t="s">
        <v>73</v>
      </c>
      <c r="F506">
        <v>5.7113632148828444</v>
      </c>
    </row>
    <row r="507" spans="1:6" x14ac:dyDescent="0.45">
      <c r="A507">
        <v>2011</v>
      </c>
      <c r="B507">
        <v>12</v>
      </c>
      <c r="C507" t="s">
        <v>72</v>
      </c>
      <c r="D507" t="s">
        <v>73</v>
      </c>
      <c r="F507">
        <v>5.3864857783264855</v>
      </c>
    </row>
    <row r="508" spans="1:6" x14ac:dyDescent="0.45">
      <c r="A508">
        <v>2012</v>
      </c>
      <c r="B508">
        <v>12</v>
      </c>
      <c r="C508" t="s">
        <v>72</v>
      </c>
      <c r="D508" t="s">
        <v>73</v>
      </c>
      <c r="F508">
        <v>6.4306064419010767</v>
      </c>
    </row>
    <row r="509" spans="1:6" x14ac:dyDescent="0.45">
      <c r="A509">
        <v>2013</v>
      </c>
      <c r="B509">
        <v>12</v>
      </c>
      <c r="C509" t="s">
        <v>72</v>
      </c>
      <c r="D509" t="s">
        <v>73</v>
      </c>
      <c r="F509">
        <v>1.9928207089254408</v>
      </c>
    </row>
    <row r="510" spans="1:6" x14ac:dyDescent="0.45">
      <c r="A510">
        <v>2014</v>
      </c>
      <c r="B510">
        <v>12</v>
      </c>
      <c r="C510" t="s">
        <v>72</v>
      </c>
      <c r="D510" t="s">
        <v>73</v>
      </c>
      <c r="F510">
        <v>2.6409870629747809</v>
      </c>
    </row>
    <row r="511" spans="1:6" x14ac:dyDescent="0.45">
      <c r="A511">
        <v>2015</v>
      </c>
      <c r="B511">
        <v>12</v>
      </c>
      <c r="C511" t="s">
        <v>72</v>
      </c>
      <c r="D511" t="s">
        <v>73</v>
      </c>
      <c r="F511">
        <v>6.0467325509231342</v>
      </c>
    </row>
    <row r="512" spans="1:6" x14ac:dyDescent="0.45">
      <c r="A512">
        <v>2016</v>
      </c>
      <c r="B512">
        <v>12</v>
      </c>
      <c r="C512" t="s">
        <v>72</v>
      </c>
      <c r="D512" t="s">
        <v>73</v>
      </c>
      <c r="F512">
        <v>6.7964222458874772</v>
      </c>
    </row>
    <row r="513" spans="1:6" x14ac:dyDescent="0.45">
      <c r="A513">
        <v>2017</v>
      </c>
      <c r="B513">
        <v>12</v>
      </c>
      <c r="C513" t="s">
        <v>72</v>
      </c>
      <c r="D513" t="s">
        <v>73</v>
      </c>
      <c r="F513">
        <v>6.2749994659778316</v>
      </c>
    </row>
    <row r="514" spans="1:6" x14ac:dyDescent="0.45">
      <c r="A514">
        <v>2018</v>
      </c>
      <c r="B514">
        <v>12</v>
      </c>
      <c r="C514" t="s">
        <v>72</v>
      </c>
      <c r="D514" t="s">
        <v>73</v>
      </c>
      <c r="F514">
        <v>3.7376028004157713</v>
      </c>
    </row>
    <row r="515" spans="1:6" x14ac:dyDescent="0.45">
      <c r="A515">
        <v>2019</v>
      </c>
      <c r="B515">
        <v>12</v>
      </c>
      <c r="C515" t="s">
        <v>72</v>
      </c>
      <c r="D515" t="s">
        <v>73</v>
      </c>
      <c r="F515">
        <v>5.0477583819517875</v>
      </c>
    </row>
    <row r="516" spans="1:6" x14ac:dyDescent="0.45">
      <c r="A516">
        <v>2020</v>
      </c>
      <c r="B516">
        <v>12</v>
      </c>
      <c r="C516" t="s">
        <v>72</v>
      </c>
      <c r="D516" t="s">
        <v>73</v>
      </c>
      <c r="F516">
        <v>1.9330522568102499</v>
      </c>
    </row>
    <row r="517" spans="1:6" x14ac:dyDescent="0.45">
      <c r="A517">
        <v>2021</v>
      </c>
      <c r="B517">
        <v>12</v>
      </c>
      <c r="C517" t="s">
        <v>72</v>
      </c>
      <c r="D517" t="s">
        <v>73</v>
      </c>
      <c r="F517">
        <v>0.14042210997047311</v>
      </c>
    </row>
    <row r="518" spans="1:6" x14ac:dyDescent="0.45">
      <c r="A518">
        <v>2022</v>
      </c>
      <c r="B518">
        <v>12</v>
      </c>
      <c r="C518" t="s">
        <v>72</v>
      </c>
      <c r="D518" t="s">
        <v>73</v>
      </c>
      <c r="F518">
        <v>0.21875976082339879</v>
      </c>
    </row>
    <row r="519" spans="1:6" x14ac:dyDescent="0.45">
      <c r="A519">
        <v>1980</v>
      </c>
      <c r="B519">
        <v>13</v>
      </c>
      <c r="C519" t="s">
        <v>74</v>
      </c>
      <c r="D519" t="s">
        <v>75</v>
      </c>
      <c r="F519" t="s">
        <v>34</v>
      </c>
    </row>
    <row r="520" spans="1:6" x14ac:dyDescent="0.45">
      <c r="A520">
        <v>1981</v>
      </c>
      <c r="B520">
        <v>13</v>
      </c>
      <c r="C520" t="s">
        <v>74</v>
      </c>
      <c r="D520" t="s">
        <v>75</v>
      </c>
      <c r="F520" t="s">
        <v>34</v>
      </c>
    </row>
    <row r="521" spans="1:6" x14ac:dyDescent="0.45">
      <c r="A521">
        <v>1982</v>
      </c>
      <c r="B521">
        <v>13</v>
      </c>
      <c r="C521" t="s">
        <v>74</v>
      </c>
      <c r="D521" t="s">
        <v>75</v>
      </c>
      <c r="F521" t="s">
        <v>34</v>
      </c>
    </row>
    <row r="522" spans="1:6" x14ac:dyDescent="0.45">
      <c r="A522">
        <v>1983</v>
      </c>
      <c r="B522">
        <v>13</v>
      </c>
      <c r="C522" t="s">
        <v>74</v>
      </c>
      <c r="D522" t="s">
        <v>75</v>
      </c>
      <c r="F522" t="s">
        <v>34</v>
      </c>
    </row>
    <row r="523" spans="1:6" x14ac:dyDescent="0.45">
      <c r="A523">
        <v>1984</v>
      </c>
      <c r="B523">
        <v>13</v>
      </c>
      <c r="C523" t="s">
        <v>74</v>
      </c>
      <c r="D523" t="s">
        <v>75</v>
      </c>
      <c r="F523" t="s">
        <v>34</v>
      </c>
    </row>
    <row r="524" spans="1:6" x14ac:dyDescent="0.45">
      <c r="A524">
        <v>1985</v>
      </c>
      <c r="B524">
        <v>13</v>
      </c>
      <c r="C524" t="s">
        <v>74</v>
      </c>
      <c r="D524" t="s">
        <v>75</v>
      </c>
      <c r="F524" t="s">
        <v>34</v>
      </c>
    </row>
    <row r="525" spans="1:6" x14ac:dyDescent="0.45">
      <c r="A525">
        <v>1986</v>
      </c>
      <c r="B525">
        <v>13</v>
      </c>
      <c r="C525" t="s">
        <v>74</v>
      </c>
      <c r="D525" t="s">
        <v>75</v>
      </c>
      <c r="F525" t="s">
        <v>34</v>
      </c>
    </row>
    <row r="526" spans="1:6" x14ac:dyDescent="0.45">
      <c r="A526">
        <v>1987</v>
      </c>
      <c r="B526">
        <v>13</v>
      </c>
      <c r="C526" t="s">
        <v>74</v>
      </c>
      <c r="D526" t="s">
        <v>75</v>
      </c>
      <c r="F526" t="s">
        <v>34</v>
      </c>
    </row>
    <row r="527" spans="1:6" x14ac:dyDescent="0.45">
      <c r="A527">
        <v>1988</v>
      </c>
      <c r="B527">
        <v>13</v>
      </c>
      <c r="C527" t="s">
        <v>74</v>
      </c>
      <c r="D527" t="s">
        <v>75</v>
      </c>
      <c r="F527" t="s">
        <v>34</v>
      </c>
    </row>
    <row r="528" spans="1:6" x14ac:dyDescent="0.45">
      <c r="A528">
        <v>1989</v>
      </c>
      <c r="B528">
        <v>13</v>
      </c>
      <c r="C528" t="s">
        <v>74</v>
      </c>
      <c r="D528" t="s">
        <v>75</v>
      </c>
      <c r="F528" t="s">
        <v>34</v>
      </c>
    </row>
    <row r="529" spans="1:6" x14ac:dyDescent="0.45">
      <c r="A529">
        <v>1990</v>
      </c>
      <c r="B529">
        <v>13</v>
      </c>
      <c r="C529" t="s">
        <v>74</v>
      </c>
      <c r="D529" t="s">
        <v>75</v>
      </c>
      <c r="F529" t="s">
        <v>34</v>
      </c>
    </row>
    <row r="530" spans="1:6" x14ac:dyDescent="0.45">
      <c r="A530">
        <v>1991</v>
      </c>
      <c r="B530">
        <v>13</v>
      </c>
      <c r="C530" t="s">
        <v>74</v>
      </c>
      <c r="D530" t="s">
        <v>75</v>
      </c>
      <c r="F530" t="s">
        <v>34</v>
      </c>
    </row>
    <row r="531" spans="1:6" x14ac:dyDescent="0.45">
      <c r="A531">
        <v>1992</v>
      </c>
      <c r="B531">
        <v>13</v>
      </c>
      <c r="C531" t="s">
        <v>74</v>
      </c>
      <c r="D531" t="s">
        <v>75</v>
      </c>
      <c r="F531" t="s">
        <v>34</v>
      </c>
    </row>
    <row r="532" spans="1:6" x14ac:dyDescent="0.45">
      <c r="A532">
        <v>1993</v>
      </c>
      <c r="B532">
        <v>13</v>
      </c>
      <c r="C532" t="s">
        <v>74</v>
      </c>
      <c r="D532" t="s">
        <v>75</v>
      </c>
      <c r="F532" t="s">
        <v>34</v>
      </c>
    </row>
    <row r="533" spans="1:6" x14ac:dyDescent="0.45">
      <c r="A533">
        <v>1994</v>
      </c>
      <c r="B533">
        <v>13</v>
      </c>
      <c r="C533" t="s">
        <v>74</v>
      </c>
      <c r="D533" t="s">
        <v>75</v>
      </c>
      <c r="F533" t="s">
        <v>34</v>
      </c>
    </row>
    <row r="534" spans="1:6" x14ac:dyDescent="0.45">
      <c r="A534">
        <v>1995</v>
      </c>
      <c r="B534">
        <v>13</v>
      </c>
      <c r="C534" t="s">
        <v>74</v>
      </c>
      <c r="D534" t="s">
        <v>75</v>
      </c>
      <c r="F534">
        <v>0</v>
      </c>
    </row>
    <row r="535" spans="1:6" x14ac:dyDescent="0.45">
      <c r="A535">
        <v>1996</v>
      </c>
      <c r="B535">
        <v>13</v>
      </c>
      <c r="C535" t="s">
        <v>74</v>
      </c>
      <c r="D535" t="s">
        <v>75</v>
      </c>
      <c r="F535">
        <v>0.1227530692694101</v>
      </c>
    </row>
    <row r="536" spans="1:6" x14ac:dyDescent="0.45">
      <c r="A536">
        <v>1997</v>
      </c>
      <c r="B536">
        <v>13</v>
      </c>
      <c r="C536" t="s">
        <v>74</v>
      </c>
      <c r="D536" t="s">
        <v>75</v>
      </c>
      <c r="F536">
        <v>1.009498780989773E-4</v>
      </c>
    </row>
    <row r="537" spans="1:6" x14ac:dyDescent="0.45">
      <c r="A537">
        <v>1998</v>
      </c>
      <c r="B537">
        <v>13</v>
      </c>
      <c r="C537" t="s">
        <v>74</v>
      </c>
      <c r="D537" t="s">
        <v>75</v>
      </c>
      <c r="F537">
        <v>4.4980526652328088E-4</v>
      </c>
    </row>
    <row r="538" spans="1:6" x14ac:dyDescent="0.45">
      <c r="A538">
        <v>1999</v>
      </c>
      <c r="B538">
        <v>13</v>
      </c>
      <c r="C538" t="s">
        <v>74</v>
      </c>
      <c r="D538" t="s">
        <v>75</v>
      </c>
      <c r="F538" t="s">
        <v>34</v>
      </c>
    </row>
    <row r="539" spans="1:6" x14ac:dyDescent="0.45">
      <c r="A539">
        <v>2000</v>
      </c>
      <c r="B539">
        <v>13</v>
      </c>
      <c r="C539" t="s">
        <v>74</v>
      </c>
      <c r="D539" t="s">
        <v>75</v>
      </c>
      <c r="F539">
        <v>1.441409804794303E-2</v>
      </c>
    </row>
    <row r="540" spans="1:6" x14ac:dyDescent="0.45">
      <c r="A540">
        <v>2001</v>
      </c>
      <c r="B540">
        <v>13</v>
      </c>
      <c r="C540" t="s">
        <v>74</v>
      </c>
      <c r="D540" t="s">
        <v>75</v>
      </c>
      <c r="F540">
        <v>10.390782751185192</v>
      </c>
    </row>
    <row r="541" spans="1:6" x14ac:dyDescent="0.45">
      <c r="A541">
        <v>2002</v>
      </c>
      <c r="B541">
        <v>13</v>
      </c>
      <c r="C541" t="s">
        <v>74</v>
      </c>
      <c r="D541" t="s">
        <v>75</v>
      </c>
      <c r="F541">
        <v>15.358282952313404</v>
      </c>
    </row>
    <row r="542" spans="1:6" x14ac:dyDescent="0.45">
      <c r="A542">
        <v>2003</v>
      </c>
      <c r="B542">
        <v>13</v>
      </c>
      <c r="C542" t="s">
        <v>74</v>
      </c>
      <c r="D542" t="s">
        <v>75</v>
      </c>
      <c r="F542">
        <v>22.752735200699643</v>
      </c>
    </row>
    <row r="543" spans="1:6" x14ac:dyDescent="0.45">
      <c r="A543">
        <v>2004</v>
      </c>
      <c r="B543">
        <v>13</v>
      </c>
      <c r="C543" t="s">
        <v>74</v>
      </c>
      <c r="D543" t="s">
        <v>75</v>
      </c>
      <c r="F543">
        <v>27.277803257883754</v>
      </c>
    </row>
    <row r="544" spans="1:6" x14ac:dyDescent="0.45">
      <c r="A544">
        <v>2005</v>
      </c>
      <c r="B544">
        <v>13</v>
      </c>
      <c r="C544" t="s">
        <v>74</v>
      </c>
      <c r="D544" t="s">
        <v>75</v>
      </c>
      <c r="F544">
        <v>30.329309524016768</v>
      </c>
    </row>
    <row r="545" spans="1:6" x14ac:dyDescent="0.45">
      <c r="A545">
        <v>2006</v>
      </c>
      <c r="B545">
        <v>13</v>
      </c>
      <c r="C545" t="s">
        <v>74</v>
      </c>
      <c r="D545" t="s">
        <v>75</v>
      </c>
      <c r="F545">
        <v>27.52578594192423</v>
      </c>
    </row>
    <row r="546" spans="1:6" x14ac:dyDescent="0.45">
      <c r="A546">
        <v>2007</v>
      </c>
      <c r="B546">
        <v>13</v>
      </c>
      <c r="C546" t="s">
        <v>74</v>
      </c>
      <c r="D546" t="s">
        <v>75</v>
      </c>
      <c r="F546">
        <v>29.134414963135345</v>
      </c>
    </row>
    <row r="547" spans="1:6" x14ac:dyDescent="0.45">
      <c r="A547">
        <v>2008</v>
      </c>
      <c r="B547">
        <v>13</v>
      </c>
      <c r="C547" t="s">
        <v>74</v>
      </c>
      <c r="D547" t="s">
        <v>75</v>
      </c>
      <c r="F547">
        <v>9.268190561922605</v>
      </c>
    </row>
    <row r="548" spans="1:6" x14ac:dyDescent="0.45">
      <c r="A548">
        <v>2009</v>
      </c>
      <c r="B548">
        <v>13</v>
      </c>
      <c r="C548" t="s">
        <v>74</v>
      </c>
      <c r="D548" t="s">
        <v>75</v>
      </c>
      <c r="F548">
        <v>6.2151685399969097</v>
      </c>
    </row>
    <row r="549" spans="1:6" x14ac:dyDescent="0.45">
      <c r="A549">
        <v>2010</v>
      </c>
      <c r="B549">
        <v>13</v>
      </c>
      <c r="C549" t="s">
        <v>74</v>
      </c>
      <c r="D549" t="s">
        <v>75</v>
      </c>
      <c r="F549">
        <v>5.7113632148828444</v>
      </c>
    </row>
    <row r="550" spans="1:6" x14ac:dyDescent="0.45">
      <c r="A550">
        <v>2011</v>
      </c>
      <c r="B550">
        <v>13</v>
      </c>
      <c r="C550" t="s">
        <v>74</v>
      </c>
      <c r="D550" t="s">
        <v>75</v>
      </c>
      <c r="F550">
        <v>5.3864857783264855</v>
      </c>
    </row>
    <row r="551" spans="1:6" x14ac:dyDescent="0.45">
      <c r="A551">
        <v>2012</v>
      </c>
      <c r="B551">
        <v>13</v>
      </c>
      <c r="C551" t="s">
        <v>74</v>
      </c>
      <c r="D551" t="s">
        <v>75</v>
      </c>
      <c r="F551">
        <v>6.4306064419010767</v>
      </c>
    </row>
    <row r="552" spans="1:6" x14ac:dyDescent="0.45">
      <c r="A552">
        <v>2013</v>
      </c>
      <c r="B552">
        <v>13</v>
      </c>
      <c r="C552" t="s">
        <v>74</v>
      </c>
      <c r="D552" t="s">
        <v>75</v>
      </c>
      <c r="F552">
        <v>1.9928207089254408</v>
      </c>
    </row>
    <row r="553" spans="1:6" x14ac:dyDescent="0.45">
      <c r="A553">
        <v>2014</v>
      </c>
      <c r="B553">
        <v>13</v>
      </c>
      <c r="C553" t="s">
        <v>74</v>
      </c>
      <c r="D553" t="s">
        <v>75</v>
      </c>
      <c r="F553">
        <v>2.6409870629747809</v>
      </c>
    </row>
    <row r="554" spans="1:6" x14ac:dyDescent="0.45">
      <c r="A554">
        <v>2015</v>
      </c>
      <c r="B554">
        <v>13</v>
      </c>
      <c r="C554" t="s">
        <v>74</v>
      </c>
      <c r="D554" t="s">
        <v>75</v>
      </c>
      <c r="F554">
        <v>6.0467325509231342</v>
      </c>
    </row>
    <row r="555" spans="1:6" x14ac:dyDescent="0.45">
      <c r="A555">
        <v>2016</v>
      </c>
      <c r="B555">
        <v>13</v>
      </c>
      <c r="C555" t="s">
        <v>74</v>
      </c>
      <c r="D555" t="s">
        <v>75</v>
      </c>
      <c r="F555">
        <v>6.7964222458874772</v>
      </c>
    </row>
    <row r="556" spans="1:6" x14ac:dyDescent="0.45">
      <c r="A556">
        <v>2017</v>
      </c>
      <c r="B556">
        <v>13</v>
      </c>
      <c r="C556" t="s">
        <v>74</v>
      </c>
      <c r="D556" t="s">
        <v>75</v>
      </c>
      <c r="F556">
        <v>6.2749994659778316</v>
      </c>
    </row>
    <row r="557" spans="1:6" x14ac:dyDescent="0.45">
      <c r="A557">
        <v>2018</v>
      </c>
      <c r="B557">
        <v>13</v>
      </c>
      <c r="C557" t="s">
        <v>74</v>
      </c>
      <c r="D557" t="s">
        <v>75</v>
      </c>
      <c r="F557">
        <v>3.7376028004157713</v>
      </c>
    </row>
    <row r="558" spans="1:6" x14ac:dyDescent="0.45">
      <c r="A558">
        <v>2019</v>
      </c>
      <c r="B558">
        <v>13</v>
      </c>
      <c r="C558" t="s">
        <v>74</v>
      </c>
      <c r="D558" t="s">
        <v>75</v>
      </c>
      <c r="F558">
        <v>5.0477583819517875</v>
      </c>
    </row>
    <row r="559" spans="1:6" x14ac:dyDescent="0.45">
      <c r="A559">
        <v>2020</v>
      </c>
      <c r="B559">
        <v>13</v>
      </c>
      <c r="C559" t="s">
        <v>74</v>
      </c>
      <c r="D559" t="s">
        <v>75</v>
      </c>
      <c r="F559">
        <v>1.9330522568102499</v>
      </c>
    </row>
    <row r="560" spans="1:6" x14ac:dyDescent="0.45">
      <c r="A560">
        <v>2021</v>
      </c>
      <c r="B560">
        <v>13</v>
      </c>
      <c r="C560" t="s">
        <v>74</v>
      </c>
      <c r="D560" t="s">
        <v>75</v>
      </c>
      <c r="F560">
        <v>0.14042210997047311</v>
      </c>
    </row>
    <row r="561" spans="1:6" x14ac:dyDescent="0.45">
      <c r="A561">
        <v>2022</v>
      </c>
      <c r="B561">
        <v>13</v>
      </c>
      <c r="C561" t="s">
        <v>74</v>
      </c>
      <c r="D561" t="s">
        <v>75</v>
      </c>
      <c r="F561">
        <v>0.21875976082339879</v>
      </c>
    </row>
    <row r="562" spans="1:6" x14ac:dyDescent="0.45">
      <c r="A562">
        <v>1980</v>
      </c>
      <c r="B562">
        <v>14</v>
      </c>
      <c r="C562" t="s">
        <v>15</v>
      </c>
      <c r="D562" t="s">
        <v>47</v>
      </c>
    </row>
    <row r="563" spans="1:6" x14ac:dyDescent="0.45">
      <c r="A563">
        <v>1981</v>
      </c>
      <c r="B563">
        <v>14</v>
      </c>
      <c r="C563" t="s">
        <v>15</v>
      </c>
      <c r="D563" t="s">
        <v>47</v>
      </c>
    </row>
    <row r="564" spans="1:6" x14ac:dyDescent="0.45">
      <c r="A564">
        <v>1982</v>
      </c>
      <c r="B564">
        <v>14</v>
      </c>
      <c r="C564" t="s">
        <v>15</v>
      </c>
      <c r="D564" t="s">
        <v>47</v>
      </c>
    </row>
    <row r="565" spans="1:6" x14ac:dyDescent="0.45">
      <c r="A565">
        <v>1983</v>
      </c>
      <c r="B565">
        <v>14</v>
      </c>
      <c r="C565" t="s">
        <v>15</v>
      </c>
      <c r="D565" t="s">
        <v>47</v>
      </c>
    </row>
    <row r="566" spans="1:6" x14ac:dyDescent="0.45">
      <c r="A566">
        <v>1984</v>
      </c>
      <c r="B566">
        <v>14</v>
      </c>
      <c r="C566" t="s">
        <v>15</v>
      </c>
      <c r="D566" t="s">
        <v>47</v>
      </c>
    </row>
    <row r="567" spans="1:6" x14ac:dyDescent="0.45">
      <c r="A567">
        <v>1985</v>
      </c>
      <c r="B567">
        <v>14</v>
      </c>
      <c r="C567" t="s">
        <v>15</v>
      </c>
      <c r="D567" t="s">
        <v>47</v>
      </c>
    </row>
    <row r="568" spans="1:6" x14ac:dyDescent="0.45">
      <c r="A568">
        <v>1986</v>
      </c>
      <c r="B568">
        <v>14</v>
      </c>
      <c r="C568" t="s">
        <v>15</v>
      </c>
    </row>
    <row r="569" spans="1:6" x14ac:dyDescent="0.45">
      <c r="A569">
        <v>1987</v>
      </c>
      <c r="B569">
        <v>14</v>
      </c>
      <c r="C569" t="s">
        <v>15</v>
      </c>
    </row>
    <row r="570" spans="1:6" x14ac:dyDescent="0.45">
      <c r="A570">
        <v>1988</v>
      </c>
      <c r="B570">
        <v>14</v>
      </c>
      <c r="C570" t="s">
        <v>15</v>
      </c>
    </row>
    <row r="571" spans="1:6" x14ac:dyDescent="0.45">
      <c r="A571">
        <v>1989</v>
      </c>
      <c r="B571">
        <v>14</v>
      </c>
      <c r="C571" t="s">
        <v>15</v>
      </c>
    </row>
    <row r="572" spans="1:6" x14ac:dyDescent="0.45">
      <c r="A572">
        <v>1990</v>
      </c>
      <c r="B572">
        <v>14</v>
      </c>
      <c r="C572" t="s">
        <v>15</v>
      </c>
    </row>
    <row r="573" spans="1:6" x14ac:dyDescent="0.45">
      <c r="A573">
        <v>1991</v>
      </c>
      <c r="B573">
        <v>14</v>
      </c>
      <c r="C573" t="s">
        <v>15</v>
      </c>
    </row>
    <row r="574" spans="1:6" x14ac:dyDescent="0.45">
      <c r="A574">
        <v>1992</v>
      </c>
      <c r="B574">
        <v>14</v>
      </c>
      <c r="C574" t="s">
        <v>15</v>
      </c>
    </row>
    <row r="575" spans="1:6" x14ac:dyDescent="0.45">
      <c r="A575">
        <v>1993</v>
      </c>
      <c r="B575">
        <v>14</v>
      </c>
      <c r="C575" t="s">
        <v>15</v>
      </c>
    </row>
    <row r="576" spans="1:6" x14ac:dyDescent="0.45">
      <c r="A576">
        <v>1994</v>
      </c>
      <c r="B576">
        <v>14</v>
      </c>
      <c r="C576" t="s">
        <v>15</v>
      </c>
    </row>
    <row r="577" spans="1:3" x14ac:dyDescent="0.45">
      <c r="A577">
        <v>1995</v>
      </c>
      <c r="B577">
        <v>14</v>
      </c>
      <c r="C577" t="s">
        <v>15</v>
      </c>
    </row>
    <row r="578" spans="1:3" x14ac:dyDescent="0.45">
      <c r="A578">
        <v>1996</v>
      </c>
      <c r="B578">
        <v>14</v>
      </c>
      <c r="C578" t="s">
        <v>15</v>
      </c>
    </row>
    <row r="579" spans="1:3" x14ac:dyDescent="0.45">
      <c r="A579">
        <v>1997</v>
      </c>
      <c r="B579">
        <v>14</v>
      </c>
      <c r="C579" t="s">
        <v>15</v>
      </c>
    </row>
    <row r="580" spans="1:3" x14ac:dyDescent="0.45">
      <c r="A580">
        <v>1998</v>
      </c>
      <c r="B580">
        <v>14</v>
      </c>
      <c r="C580" t="s">
        <v>15</v>
      </c>
    </row>
    <row r="581" spans="1:3" x14ac:dyDescent="0.45">
      <c r="A581">
        <v>1999</v>
      </c>
      <c r="B581">
        <v>14</v>
      </c>
      <c r="C581" t="s">
        <v>15</v>
      </c>
    </row>
    <row r="582" spans="1:3" x14ac:dyDescent="0.45">
      <c r="A582">
        <v>2000</v>
      </c>
      <c r="B582">
        <v>14</v>
      </c>
      <c r="C582" t="s">
        <v>15</v>
      </c>
    </row>
    <row r="583" spans="1:3" x14ac:dyDescent="0.45">
      <c r="A583">
        <v>2001</v>
      </c>
      <c r="B583">
        <v>14</v>
      </c>
      <c r="C583" t="s">
        <v>15</v>
      </c>
    </row>
    <row r="584" spans="1:3" x14ac:dyDescent="0.45">
      <c r="A584">
        <v>2002</v>
      </c>
      <c r="B584">
        <v>14</v>
      </c>
      <c r="C584" t="s">
        <v>15</v>
      </c>
    </row>
    <row r="585" spans="1:3" x14ac:dyDescent="0.45">
      <c r="A585">
        <v>2003</v>
      </c>
      <c r="B585">
        <v>14</v>
      </c>
      <c r="C585" t="s">
        <v>15</v>
      </c>
    </row>
    <row r="586" spans="1:3" x14ac:dyDescent="0.45">
      <c r="A586">
        <v>2004</v>
      </c>
      <c r="B586">
        <v>14</v>
      </c>
      <c r="C586" t="s">
        <v>15</v>
      </c>
    </row>
    <row r="587" spans="1:3" x14ac:dyDescent="0.45">
      <c r="A587">
        <v>2005</v>
      </c>
      <c r="B587">
        <v>14</v>
      </c>
      <c r="C587" t="s">
        <v>15</v>
      </c>
    </row>
    <row r="588" spans="1:3" x14ac:dyDescent="0.45">
      <c r="A588">
        <v>2006</v>
      </c>
      <c r="B588">
        <v>14</v>
      </c>
      <c r="C588" t="s">
        <v>15</v>
      </c>
    </row>
    <row r="589" spans="1:3" x14ac:dyDescent="0.45">
      <c r="A589">
        <v>2007</v>
      </c>
      <c r="B589">
        <v>14</v>
      </c>
      <c r="C589" t="s">
        <v>15</v>
      </c>
    </row>
    <row r="590" spans="1:3" x14ac:dyDescent="0.45">
      <c r="A590">
        <v>2008</v>
      </c>
      <c r="B590">
        <v>14</v>
      </c>
      <c r="C590" t="s">
        <v>15</v>
      </c>
    </row>
    <row r="591" spans="1:3" x14ac:dyDescent="0.45">
      <c r="A591">
        <v>2009</v>
      </c>
      <c r="B591">
        <v>14</v>
      </c>
      <c r="C591" t="s">
        <v>15</v>
      </c>
    </row>
    <row r="592" spans="1:3" x14ac:dyDescent="0.45">
      <c r="A592">
        <v>2010</v>
      </c>
      <c r="B592">
        <v>14</v>
      </c>
      <c r="C592" t="s">
        <v>15</v>
      </c>
    </row>
    <row r="593" spans="1:4" x14ac:dyDescent="0.45">
      <c r="A593">
        <v>2011</v>
      </c>
      <c r="B593">
        <v>14</v>
      </c>
      <c r="C593" t="s">
        <v>15</v>
      </c>
    </row>
    <row r="594" spans="1:4" x14ac:dyDescent="0.45">
      <c r="A594">
        <v>2012</v>
      </c>
      <c r="B594">
        <v>14</v>
      </c>
      <c r="C594" t="s">
        <v>15</v>
      </c>
    </row>
    <row r="595" spans="1:4" x14ac:dyDescent="0.45">
      <c r="A595">
        <v>2013</v>
      </c>
      <c r="B595">
        <v>14</v>
      </c>
      <c r="C595" t="s">
        <v>15</v>
      </c>
    </row>
    <row r="596" spans="1:4" x14ac:dyDescent="0.45">
      <c r="A596">
        <v>2014</v>
      </c>
      <c r="B596">
        <v>14</v>
      </c>
      <c r="C596" t="s">
        <v>15</v>
      </c>
    </row>
    <row r="597" spans="1:4" x14ac:dyDescent="0.45">
      <c r="A597">
        <v>2015</v>
      </c>
      <c r="B597">
        <v>14</v>
      </c>
      <c r="C597" t="s">
        <v>15</v>
      </c>
    </row>
    <row r="598" spans="1:4" x14ac:dyDescent="0.45">
      <c r="A598">
        <v>2016</v>
      </c>
      <c r="B598">
        <v>14</v>
      </c>
      <c r="C598" t="s">
        <v>15</v>
      </c>
    </row>
    <row r="599" spans="1:4" x14ac:dyDescent="0.45">
      <c r="A599">
        <v>2017</v>
      </c>
      <c r="B599">
        <v>14</v>
      </c>
      <c r="C599" t="s">
        <v>15</v>
      </c>
    </row>
    <row r="600" spans="1:4" x14ac:dyDescent="0.45">
      <c r="A600">
        <v>2018</v>
      </c>
      <c r="B600">
        <v>14</v>
      </c>
      <c r="C600" t="s">
        <v>15</v>
      </c>
    </row>
    <row r="601" spans="1:4" x14ac:dyDescent="0.45">
      <c r="A601">
        <v>2019</v>
      </c>
      <c r="B601">
        <v>14</v>
      </c>
      <c r="C601" t="s">
        <v>15</v>
      </c>
    </row>
    <row r="602" spans="1:4" x14ac:dyDescent="0.45">
      <c r="A602">
        <v>2020</v>
      </c>
      <c r="B602">
        <v>14</v>
      </c>
      <c r="C602" t="s">
        <v>15</v>
      </c>
    </row>
    <row r="603" spans="1:4" x14ac:dyDescent="0.45">
      <c r="A603">
        <v>2021</v>
      </c>
      <c r="B603">
        <v>14</v>
      </c>
      <c r="C603" t="s">
        <v>15</v>
      </c>
    </row>
    <row r="604" spans="1:4" x14ac:dyDescent="0.45">
      <c r="A604">
        <v>2022</v>
      </c>
      <c r="B604">
        <v>14</v>
      </c>
      <c r="C604" t="s">
        <v>15</v>
      </c>
    </row>
    <row r="605" spans="1:4" x14ac:dyDescent="0.45">
      <c r="A605">
        <v>1980</v>
      </c>
      <c r="B605">
        <v>15</v>
      </c>
      <c r="C605" t="s">
        <v>76</v>
      </c>
      <c r="D605" t="s">
        <v>77</v>
      </c>
    </row>
    <row r="606" spans="1:4" x14ac:dyDescent="0.45">
      <c r="A606">
        <v>1981</v>
      </c>
      <c r="B606">
        <v>15</v>
      </c>
      <c r="C606" t="s">
        <v>76</v>
      </c>
      <c r="D606" t="s">
        <v>77</v>
      </c>
    </row>
    <row r="607" spans="1:4" x14ac:dyDescent="0.45">
      <c r="A607">
        <v>1982</v>
      </c>
      <c r="B607">
        <v>15</v>
      </c>
      <c r="C607" t="s">
        <v>76</v>
      </c>
      <c r="D607" t="s">
        <v>77</v>
      </c>
    </row>
    <row r="608" spans="1:4" x14ac:dyDescent="0.45">
      <c r="A608">
        <v>1983</v>
      </c>
      <c r="B608">
        <v>15</v>
      </c>
      <c r="C608" t="s">
        <v>76</v>
      </c>
      <c r="D608" t="s">
        <v>77</v>
      </c>
    </row>
    <row r="609" spans="1:4" x14ac:dyDescent="0.45">
      <c r="A609">
        <v>1984</v>
      </c>
      <c r="B609">
        <v>15</v>
      </c>
      <c r="C609" t="s">
        <v>76</v>
      </c>
      <c r="D609" t="s">
        <v>77</v>
      </c>
    </row>
    <row r="610" spans="1:4" x14ac:dyDescent="0.45">
      <c r="A610">
        <v>1985</v>
      </c>
      <c r="B610">
        <v>15</v>
      </c>
      <c r="C610" t="s">
        <v>76</v>
      </c>
      <c r="D610" t="s">
        <v>77</v>
      </c>
    </row>
    <row r="611" spans="1:4" x14ac:dyDescent="0.45">
      <c r="A611">
        <v>1986</v>
      </c>
      <c r="B611">
        <v>15</v>
      </c>
      <c r="C611" t="s">
        <v>76</v>
      </c>
    </row>
    <row r="612" spans="1:4" x14ac:dyDescent="0.45">
      <c r="A612">
        <v>1987</v>
      </c>
      <c r="B612">
        <v>15</v>
      </c>
      <c r="C612" t="s">
        <v>76</v>
      </c>
    </row>
    <row r="613" spans="1:4" x14ac:dyDescent="0.45">
      <c r="A613">
        <v>1988</v>
      </c>
      <c r="B613">
        <v>15</v>
      </c>
      <c r="C613" t="s">
        <v>76</v>
      </c>
    </row>
    <row r="614" spans="1:4" x14ac:dyDescent="0.45">
      <c r="A614">
        <v>1989</v>
      </c>
      <c r="B614">
        <v>15</v>
      </c>
      <c r="C614" t="s">
        <v>76</v>
      </c>
    </row>
    <row r="615" spans="1:4" x14ac:dyDescent="0.45">
      <c r="A615">
        <v>1990</v>
      </c>
      <c r="B615">
        <v>15</v>
      </c>
      <c r="C615" t="s">
        <v>76</v>
      </c>
    </row>
    <row r="616" spans="1:4" x14ac:dyDescent="0.45">
      <c r="A616">
        <v>1991</v>
      </c>
      <c r="B616">
        <v>15</v>
      </c>
      <c r="C616" t="s">
        <v>76</v>
      </c>
    </row>
    <row r="617" spans="1:4" x14ac:dyDescent="0.45">
      <c r="A617">
        <v>1992</v>
      </c>
      <c r="B617">
        <v>15</v>
      </c>
      <c r="C617" t="s">
        <v>76</v>
      </c>
    </row>
    <row r="618" spans="1:4" x14ac:dyDescent="0.45">
      <c r="A618">
        <v>1993</v>
      </c>
      <c r="B618">
        <v>15</v>
      </c>
      <c r="C618" t="s">
        <v>76</v>
      </c>
    </row>
    <row r="619" spans="1:4" x14ac:dyDescent="0.45">
      <c r="A619">
        <v>1994</v>
      </c>
      <c r="B619">
        <v>15</v>
      </c>
      <c r="C619" t="s">
        <v>76</v>
      </c>
    </row>
    <row r="620" spans="1:4" x14ac:dyDescent="0.45">
      <c r="A620">
        <v>1995</v>
      </c>
      <c r="B620">
        <v>15</v>
      </c>
      <c r="C620" t="s">
        <v>76</v>
      </c>
    </row>
    <row r="621" spans="1:4" x14ac:dyDescent="0.45">
      <c r="A621">
        <v>1996</v>
      </c>
      <c r="B621">
        <v>15</v>
      </c>
      <c r="C621" t="s">
        <v>76</v>
      </c>
    </row>
    <row r="622" spans="1:4" x14ac:dyDescent="0.45">
      <c r="A622">
        <v>1997</v>
      </c>
      <c r="B622">
        <v>15</v>
      </c>
      <c r="C622" t="s">
        <v>76</v>
      </c>
    </row>
    <row r="623" spans="1:4" x14ac:dyDescent="0.45">
      <c r="A623">
        <v>1998</v>
      </c>
      <c r="B623">
        <v>15</v>
      </c>
      <c r="C623" t="s">
        <v>76</v>
      </c>
    </row>
    <row r="624" spans="1:4" x14ac:dyDescent="0.45">
      <c r="A624">
        <v>1999</v>
      </c>
      <c r="B624">
        <v>15</v>
      </c>
      <c r="C624" t="s">
        <v>76</v>
      </c>
    </row>
    <row r="625" spans="1:3" x14ac:dyDescent="0.45">
      <c r="A625">
        <v>2000</v>
      </c>
      <c r="B625">
        <v>15</v>
      </c>
      <c r="C625" t="s">
        <v>76</v>
      </c>
    </row>
    <row r="626" spans="1:3" x14ac:dyDescent="0.45">
      <c r="A626">
        <v>2001</v>
      </c>
      <c r="B626">
        <v>15</v>
      </c>
      <c r="C626" t="s">
        <v>76</v>
      </c>
    </row>
    <row r="627" spans="1:3" x14ac:dyDescent="0.45">
      <c r="A627">
        <v>2002</v>
      </c>
      <c r="B627">
        <v>15</v>
      </c>
      <c r="C627" t="s">
        <v>76</v>
      </c>
    </row>
    <row r="628" spans="1:3" x14ac:dyDescent="0.45">
      <c r="A628">
        <v>2003</v>
      </c>
      <c r="B628">
        <v>15</v>
      </c>
      <c r="C628" t="s">
        <v>76</v>
      </c>
    </row>
    <row r="629" spans="1:3" x14ac:dyDescent="0.45">
      <c r="A629">
        <v>2004</v>
      </c>
      <c r="B629">
        <v>15</v>
      </c>
      <c r="C629" t="s">
        <v>76</v>
      </c>
    </row>
    <row r="630" spans="1:3" x14ac:dyDescent="0.45">
      <c r="A630">
        <v>2005</v>
      </c>
      <c r="B630">
        <v>15</v>
      </c>
      <c r="C630" t="s">
        <v>76</v>
      </c>
    </row>
    <row r="631" spans="1:3" x14ac:dyDescent="0.45">
      <c r="A631">
        <v>2006</v>
      </c>
      <c r="B631">
        <v>15</v>
      </c>
      <c r="C631" t="s">
        <v>76</v>
      </c>
    </row>
    <row r="632" spans="1:3" x14ac:dyDescent="0.45">
      <c r="A632">
        <v>2007</v>
      </c>
      <c r="B632">
        <v>15</v>
      </c>
      <c r="C632" t="s">
        <v>76</v>
      </c>
    </row>
    <row r="633" spans="1:3" x14ac:dyDescent="0.45">
      <c r="A633">
        <v>2008</v>
      </c>
      <c r="B633">
        <v>15</v>
      </c>
      <c r="C633" t="s">
        <v>76</v>
      </c>
    </row>
    <row r="634" spans="1:3" x14ac:dyDescent="0.45">
      <c r="A634">
        <v>2009</v>
      </c>
      <c r="B634">
        <v>15</v>
      </c>
      <c r="C634" t="s">
        <v>76</v>
      </c>
    </row>
    <row r="635" spans="1:3" x14ac:dyDescent="0.45">
      <c r="A635">
        <v>2010</v>
      </c>
      <c r="B635">
        <v>15</v>
      </c>
      <c r="C635" t="s">
        <v>76</v>
      </c>
    </row>
    <row r="636" spans="1:3" x14ac:dyDescent="0.45">
      <c r="A636">
        <v>2011</v>
      </c>
      <c r="B636">
        <v>15</v>
      </c>
      <c r="C636" t="s">
        <v>76</v>
      </c>
    </row>
    <row r="637" spans="1:3" x14ac:dyDescent="0.45">
      <c r="A637">
        <v>2012</v>
      </c>
      <c r="B637">
        <v>15</v>
      </c>
      <c r="C637" t="s">
        <v>76</v>
      </c>
    </row>
    <row r="638" spans="1:3" x14ac:dyDescent="0.45">
      <c r="A638">
        <v>2013</v>
      </c>
      <c r="B638">
        <v>15</v>
      </c>
      <c r="C638" t="s">
        <v>76</v>
      </c>
    </row>
    <row r="639" spans="1:3" x14ac:dyDescent="0.45">
      <c r="A639">
        <v>2014</v>
      </c>
      <c r="B639">
        <v>15</v>
      </c>
      <c r="C639" t="s">
        <v>76</v>
      </c>
    </row>
    <row r="640" spans="1:3" x14ac:dyDescent="0.45">
      <c r="A640">
        <v>2015</v>
      </c>
      <c r="B640">
        <v>15</v>
      </c>
      <c r="C640" t="s">
        <v>76</v>
      </c>
    </row>
    <row r="641" spans="1:4" x14ac:dyDescent="0.45">
      <c r="A641">
        <v>2016</v>
      </c>
      <c r="B641">
        <v>15</v>
      </c>
      <c r="C641" t="s">
        <v>76</v>
      </c>
    </row>
    <row r="642" spans="1:4" x14ac:dyDescent="0.45">
      <c r="A642">
        <v>2017</v>
      </c>
      <c r="B642">
        <v>15</v>
      </c>
      <c r="C642" t="s">
        <v>76</v>
      </c>
    </row>
    <row r="643" spans="1:4" x14ac:dyDescent="0.45">
      <c r="A643">
        <v>2018</v>
      </c>
      <c r="B643">
        <v>15</v>
      </c>
      <c r="C643" t="s">
        <v>76</v>
      </c>
    </row>
    <row r="644" spans="1:4" x14ac:dyDescent="0.45">
      <c r="A644">
        <v>2019</v>
      </c>
      <c r="B644">
        <v>15</v>
      </c>
      <c r="C644" t="s">
        <v>76</v>
      </c>
    </row>
    <row r="645" spans="1:4" x14ac:dyDescent="0.45">
      <c r="A645">
        <v>2020</v>
      </c>
      <c r="B645">
        <v>15</v>
      </c>
      <c r="C645" t="s">
        <v>76</v>
      </c>
    </row>
    <row r="646" spans="1:4" x14ac:dyDescent="0.45">
      <c r="A646">
        <v>2021</v>
      </c>
      <c r="B646">
        <v>15</v>
      </c>
      <c r="C646" t="s">
        <v>76</v>
      </c>
    </row>
    <row r="647" spans="1:4" x14ac:dyDescent="0.45">
      <c r="A647">
        <v>2022</v>
      </c>
      <c r="B647">
        <v>15</v>
      </c>
      <c r="C647" t="s">
        <v>76</v>
      </c>
    </row>
    <row r="648" spans="1:4" x14ac:dyDescent="0.45">
      <c r="A648">
        <v>1980</v>
      </c>
      <c r="B648">
        <v>16</v>
      </c>
      <c r="C648" t="s">
        <v>78</v>
      </c>
      <c r="D648" t="s">
        <v>79</v>
      </c>
    </row>
    <row r="649" spans="1:4" x14ac:dyDescent="0.45">
      <c r="A649">
        <v>1981</v>
      </c>
      <c r="B649">
        <v>16</v>
      </c>
      <c r="C649" t="s">
        <v>78</v>
      </c>
      <c r="D649" t="s">
        <v>79</v>
      </c>
    </row>
    <row r="650" spans="1:4" x14ac:dyDescent="0.45">
      <c r="A650">
        <v>1982</v>
      </c>
      <c r="B650">
        <v>16</v>
      </c>
      <c r="C650" t="s">
        <v>78</v>
      </c>
      <c r="D650" t="s">
        <v>79</v>
      </c>
    </row>
    <row r="651" spans="1:4" x14ac:dyDescent="0.45">
      <c r="A651">
        <v>1983</v>
      </c>
      <c r="B651">
        <v>16</v>
      </c>
      <c r="C651" t="s">
        <v>78</v>
      </c>
      <c r="D651" t="s">
        <v>79</v>
      </c>
    </row>
    <row r="652" spans="1:4" x14ac:dyDescent="0.45">
      <c r="A652">
        <v>1984</v>
      </c>
      <c r="B652">
        <v>16</v>
      </c>
      <c r="C652" t="s">
        <v>78</v>
      </c>
      <c r="D652" t="s">
        <v>79</v>
      </c>
    </row>
    <row r="653" spans="1:4" x14ac:dyDescent="0.45">
      <c r="A653">
        <v>1985</v>
      </c>
      <c r="B653">
        <v>16</v>
      </c>
      <c r="C653" t="s">
        <v>78</v>
      </c>
      <c r="D653" t="s">
        <v>79</v>
      </c>
    </row>
    <row r="654" spans="1:4" x14ac:dyDescent="0.45">
      <c r="A654">
        <v>1986</v>
      </c>
      <c r="B654">
        <v>16</v>
      </c>
      <c r="C654" t="s">
        <v>78</v>
      </c>
    </row>
    <row r="655" spans="1:4" x14ac:dyDescent="0.45">
      <c r="A655">
        <v>1987</v>
      </c>
      <c r="B655">
        <v>16</v>
      </c>
      <c r="C655" t="s">
        <v>78</v>
      </c>
    </row>
    <row r="656" spans="1:4" x14ac:dyDescent="0.45">
      <c r="A656">
        <v>1988</v>
      </c>
      <c r="B656">
        <v>16</v>
      </c>
      <c r="C656" t="s">
        <v>78</v>
      </c>
    </row>
    <row r="657" spans="1:3" x14ac:dyDescent="0.45">
      <c r="A657">
        <v>1989</v>
      </c>
      <c r="B657">
        <v>16</v>
      </c>
      <c r="C657" t="s">
        <v>78</v>
      </c>
    </row>
    <row r="658" spans="1:3" x14ac:dyDescent="0.45">
      <c r="A658">
        <v>1990</v>
      </c>
      <c r="B658">
        <v>16</v>
      </c>
      <c r="C658" t="s">
        <v>78</v>
      </c>
    </row>
    <row r="659" spans="1:3" x14ac:dyDescent="0.45">
      <c r="A659">
        <v>1991</v>
      </c>
      <c r="B659">
        <v>16</v>
      </c>
      <c r="C659" t="s">
        <v>78</v>
      </c>
    </row>
    <row r="660" spans="1:3" x14ac:dyDescent="0.45">
      <c r="A660">
        <v>1992</v>
      </c>
      <c r="B660">
        <v>16</v>
      </c>
      <c r="C660" t="s">
        <v>78</v>
      </c>
    </row>
    <row r="661" spans="1:3" x14ac:dyDescent="0.45">
      <c r="A661">
        <v>1993</v>
      </c>
      <c r="B661">
        <v>16</v>
      </c>
      <c r="C661" t="s">
        <v>78</v>
      </c>
    </row>
    <row r="662" spans="1:3" x14ac:dyDescent="0.45">
      <c r="A662">
        <v>1994</v>
      </c>
      <c r="B662">
        <v>16</v>
      </c>
      <c r="C662" t="s">
        <v>78</v>
      </c>
    </row>
    <row r="663" spans="1:3" x14ac:dyDescent="0.45">
      <c r="A663">
        <v>1995</v>
      </c>
      <c r="B663">
        <v>16</v>
      </c>
      <c r="C663" t="s">
        <v>78</v>
      </c>
    </row>
    <row r="664" spans="1:3" x14ac:dyDescent="0.45">
      <c r="A664">
        <v>1996</v>
      </c>
      <c r="B664">
        <v>16</v>
      </c>
      <c r="C664" t="s">
        <v>78</v>
      </c>
    </row>
    <row r="665" spans="1:3" x14ac:dyDescent="0.45">
      <c r="A665">
        <v>1997</v>
      </c>
      <c r="B665">
        <v>16</v>
      </c>
      <c r="C665" t="s">
        <v>78</v>
      </c>
    </row>
    <row r="666" spans="1:3" x14ac:dyDescent="0.45">
      <c r="A666">
        <v>1998</v>
      </c>
      <c r="B666">
        <v>16</v>
      </c>
      <c r="C666" t="s">
        <v>78</v>
      </c>
    </row>
    <row r="667" spans="1:3" x14ac:dyDescent="0.45">
      <c r="A667">
        <v>1999</v>
      </c>
      <c r="B667">
        <v>16</v>
      </c>
      <c r="C667" t="s">
        <v>78</v>
      </c>
    </row>
    <row r="668" spans="1:3" x14ac:dyDescent="0.45">
      <c r="A668">
        <v>2000</v>
      </c>
      <c r="B668">
        <v>16</v>
      </c>
      <c r="C668" t="s">
        <v>78</v>
      </c>
    </row>
    <row r="669" spans="1:3" x14ac:dyDescent="0.45">
      <c r="A669">
        <v>2001</v>
      </c>
      <c r="B669">
        <v>16</v>
      </c>
      <c r="C669" t="s">
        <v>78</v>
      </c>
    </row>
    <row r="670" spans="1:3" x14ac:dyDescent="0.45">
      <c r="A670">
        <v>2002</v>
      </c>
      <c r="B670">
        <v>16</v>
      </c>
      <c r="C670" t="s">
        <v>78</v>
      </c>
    </row>
    <row r="671" spans="1:3" x14ac:dyDescent="0.45">
      <c r="A671">
        <v>2003</v>
      </c>
      <c r="B671">
        <v>16</v>
      </c>
      <c r="C671" t="s">
        <v>78</v>
      </c>
    </row>
    <row r="672" spans="1:3" x14ac:dyDescent="0.45">
      <c r="A672">
        <v>2004</v>
      </c>
      <c r="B672">
        <v>16</v>
      </c>
      <c r="C672" t="s">
        <v>78</v>
      </c>
    </row>
    <row r="673" spans="1:3" x14ac:dyDescent="0.45">
      <c r="A673">
        <v>2005</v>
      </c>
      <c r="B673">
        <v>16</v>
      </c>
      <c r="C673" t="s">
        <v>78</v>
      </c>
    </row>
    <row r="674" spans="1:3" x14ac:dyDescent="0.45">
      <c r="A674">
        <v>2006</v>
      </c>
      <c r="B674">
        <v>16</v>
      </c>
      <c r="C674" t="s">
        <v>78</v>
      </c>
    </row>
    <row r="675" spans="1:3" x14ac:dyDescent="0.45">
      <c r="A675">
        <v>2007</v>
      </c>
      <c r="B675">
        <v>16</v>
      </c>
      <c r="C675" t="s">
        <v>78</v>
      </c>
    </row>
    <row r="676" spans="1:3" x14ac:dyDescent="0.45">
      <c r="A676">
        <v>2008</v>
      </c>
      <c r="B676">
        <v>16</v>
      </c>
      <c r="C676" t="s">
        <v>78</v>
      </c>
    </row>
    <row r="677" spans="1:3" x14ac:dyDescent="0.45">
      <c r="A677">
        <v>2009</v>
      </c>
      <c r="B677">
        <v>16</v>
      </c>
      <c r="C677" t="s">
        <v>78</v>
      </c>
    </row>
    <row r="678" spans="1:3" x14ac:dyDescent="0.45">
      <c r="A678">
        <v>2010</v>
      </c>
      <c r="B678">
        <v>16</v>
      </c>
      <c r="C678" t="s">
        <v>78</v>
      </c>
    </row>
    <row r="679" spans="1:3" x14ac:dyDescent="0.45">
      <c r="A679">
        <v>2011</v>
      </c>
      <c r="B679">
        <v>16</v>
      </c>
      <c r="C679" t="s">
        <v>78</v>
      </c>
    </row>
    <row r="680" spans="1:3" x14ac:dyDescent="0.45">
      <c r="A680">
        <v>2012</v>
      </c>
      <c r="B680">
        <v>16</v>
      </c>
      <c r="C680" t="s">
        <v>78</v>
      </c>
    </row>
    <row r="681" spans="1:3" x14ac:dyDescent="0.45">
      <c r="A681">
        <v>2013</v>
      </c>
      <c r="B681">
        <v>16</v>
      </c>
      <c r="C681" t="s">
        <v>78</v>
      </c>
    </row>
    <row r="682" spans="1:3" x14ac:dyDescent="0.45">
      <c r="A682">
        <v>2014</v>
      </c>
      <c r="B682">
        <v>16</v>
      </c>
      <c r="C682" t="s">
        <v>78</v>
      </c>
    </row>
    <row r="683" spans="1:3" x14ac:dyDescent="0.45">
      <c r="A683">
        <v>2015</v>
      </c>
      <c r="B683">
        <v>16</v>
      </c>
      <c r="C683" t="s">
        <v>78</v>
      </c>
    </row>
    <row r="684" spans="1:3" x14ac:dyDescent="0.45">
      <c r="A684">
        <v>2016</v>
      </c>
      <c r="B684">
        <v>16</v>
      </c>
      <c r="C684" t="s">
        <v>78</v>
      </c>
    </row>
    <row r="685" spans="1:3" x14ac:dyDescent="0.45">
      <c r="A685">
        <v>2017</v>
      </c>
      <c r="B685">
        <v>16</v>
      </c>
      <c r="C685" t="s">
        <v>78</v>
      </c>
    </row>
    <row r="686" spans="1:3" x14ac:dyDescent="0.45">
      <c r="A686">
        <v>2018</v>
      </c>
      <c r="B686">
        <v>16</v>
      </c>
      <c r="C686" t="s">
        <v>78</v>
      </c>
    </row>
    <row r="687" spans="1:3" x14ac:dyDescent="0.45">
      <c r="A687">
        <v>2019</v>
      </c>
      <c r="B687">
        <v>16</v>
      </c>
      <c r="C687" t="s">
        <v>78</v>
      </c>
    </row>
    <row r="688" spans="1:3" x14ac:dyDescent="0.45">
      <c r="A688">
        <v>2020</v>
      </c>
      <c r="B688">
        <v>16</v>
      </c>
      <c r="C688" t="s">
        <v>78</v>
      </c>
    </row>
    <row r="689" spans="1:4" x14ac:dyDescent="0.45">
      <c r="A689">
        <v>2021</v>
      </c>
      <c r="B689">
        <v>16</v>
      </c>
      <c r="C689" t="s">
        <v>78</v>
      </c>
    </row>
    <row r="690" spans="1:4" x14ac:dyDescent="0.45">
      <c r="A690">
        <v>2022</v>
      </c>
      <c r="B690">
        <v>16</v>
      </c>
      <c r="C690" t="s">
        <v>78</v>
      </c>
    </row>
    <row r="691" spans="1:4" x14ac:dyDescent="0.45">
      <c r="A691">
        <v>1980</v>
      </c>
      <c r="B691">
        <v>17</v>
      </c>
      <c r="C691" t="s">
        <v>80</v>
      </c>
      <c r="D691" t="s">
        <v>81</v>
      </c>
    </row>
    <row r="692" spans="1:4" x14ac:dyDescent="0.45">
      <c r="A692">
        <v>1981</v>
      </c>
      <c r="B692">
        <v>17</v>
      </c>
      <c r="C692" t="s">
        <v>80</v>
      </c>
      <c r="D692" t="s">
        <v>81</v>
      </c>
    </row>
    <row r="693" spans="1:4" x14ac:dyDescent="0.45">
      <c r="A693">
        <v>1982</v>
      </c>
      <c r="B693">
        <v>17</v>
      </c>
      <c r="C693" t="s">
        <v>80</v>
      </c>
      <c r="D693" t="s">
        <v>81</v>
      </c>
    </row>
    <row r="694" spans="1:4" x14ac:dyDescent="0.45">
      <c r="A694">
        <v>1983</v>
      </c>
      <c r="B694">
        <v>17</v>
      </c>
      <c r="C694" t="s">
        <v>80</v>
      </c>
      <c r="D694" t="s">
        <v>81</v>
      </c>
    </row>
    <row r="695" spans="1:4" x14ac:dyDescent="0.45">
      <c r="A695">
        <v>1984</v>
      </c>
      <c r="B695">
        <v>17</v>
      </c>
      <c r="C695" t="s">
        <v>80</v>
      </c>
      <c r="D695" t="s">
        <v>81</v>
      </c>
    </row>
    <row r="696" spans="1:4" x14ac:dyDescent="0.45">
      <c r="A696">
        <v>1985</v>
      </c>
      <c r="B696">
        <v>17</v>
      </c>
      <c r="C696" t="s">
        <v>80</v>
      </c>
      <c r="D696" t="s">
        <v>81</v>
      </c>
    </row>
    <row r="697" spans="1:4" x14ac:dyDescent="0.45">
      <c r="A697">
        <v>1986</v>
      </c>
      <c r="B697">
        <v>17</v>
      </c>
      <c r="C697" t="s">
        <v>80</v>
      </c>
    </row>
    <row r="698" spans="1:4" x14ac:dyDescent="0.45">
      <c r="A698">
        <v>1987</v>
      </c>
      <c r="B698">
        <v>17</v>
      </c>
      <c r="C698" t="s">
        <v>80</v>
      </c>
    </row>
    <row r="699" spans="1:4" x14ac:dyDescent="0.45">
      <c r="A699">
        <v>1988</v>
      </c>
      <c r="B699">
        <v>17</v>
      </c>
      <c r="C699" t="s">
        <v>80</v>
      </c>
    </row>
    <row r="700" spans="1:4" x14ac:dyDescent="0.45">
      <c r="A700">
        <v>1989</v>
      </c>
      <c r="B700">
        <v>17</v>
      </c>
      <c r="C700" t="s">
        <v>80</v>
      </c>
    </row>
    <row r="701" spans="1:4" x14ac:dyDescent="0.45">
      <c r="A701">
        <v>1990</v>
      </c>
      <c r="B701">
        <v>17</v>
      </c>
      <c r="C701" t="s">
        <v>80</v>
      </c>
    </row>
    <row r="702" spans="1:4" x14ac:dyDescent="0.45">
      <c r="A702">
        <v>1991</v>
      </c>
      <c r="B702">
        <v>17</v>
      </c>
      <c r="C702" t="s">
        <v>80</v>
      </c>
    </row>
    <row r="703" spans="1:4" x14ac:dyDescent="0.45">
      <c r="A703">
        <v>1992</v>
      </c>
      <c r="B703">
        <v>17</v>
      </c>
      <c r="C703" t="s">
        <v>80</v>
      </c>
    </row>
    <row r="704" spans="1:4" x14ac:dyDescent="0.45">
      <c r="A704">
        <v>1993</v>
      </c>
      <c r="B704">
        <v>17</v>
      </c>
      <c r="C704" t="s">
        <v>80</v>
      </c>
    </row>
    <row r="705" spans="1:3" x14ac:dyDescent="0.45">
      <c r="A705">
        <v>1994</v>
      </c>
      <c r="B705">
        <v>17</v>
      </c>
      <c r="C705" t="s">
        <v>80</v>
      </c>
    </row>
    <row r="706" spans="1:3" x14ac:dyDescent="0.45">
      <c r="A706">
        <v>1995</v>
      </c>
      <c r="B706">
        <v>17</v>
      </c>
      <c r="C706" t="s">
        <v>80</v>
      </c>
    </row>
    <row r="707" spans="1:3" x14ac:dyDescent="0.45">
      <c r="A707">
        <v>1996</v>
      </c>
      <c r="B707">
        <v>17</v>
      </c>
      <c r="C707" t="s">
        <v>80</v>
      </c>
    </row>
    <row r="708" spans="1:3" x14ac:dyDescent="0.45">
      <c r="A708">
        <v>1997</v>
      </c>
      <c r="B708">
        <v>17</v>
      </c>
      <c r="C708" t="s">
        <v>80</v>
      </c>
    </row>
    <row r="709" spans="1:3" x14ac:dyDescent="0.45">
      <c r="A709">
        <v>1998</v>
      </c>
      <c r="B709">
        <v>17</v>
      </c>
      <c r="C709" t="s">
        <v>80</v>
      </c>
    </row>
    <row r="710" spans="1:3" x14ac:dyDescent="0.45">
      <c r="A710">
        <v>1999</v>
      </c>
      <c r="B710">
        <v>17</v>
      </c>
      <c r="C710" t="s">
        <v>80</v>
      </c>
    </row>
    <row r="711" spans="1:3" x14ac:dyDescent="0.45">
      <c r="A711">
        <v>2000</v>
      </c>
      <c r="B711">
        <v>17</v>
      </c>
      <c r="C711" t="s">
        <v>80</v>
      </c>
    </row>
    <row r="712" spans="1:3" x14ac:dyDescent="0.45">
      <c r="A712">
        <v>2001</v>
      </c>
      <c r="B712">
        <v>17</v>
      </c>
      <c r="C712" t="s">
        <v>80</v>
      </c>
    </row>
    <row r="713" spans="1:3" x14ac:dyDescent="0.45">
      <c r="A713">
        <v>2002</v>
      </c>
      <c r="B713">
        <v>17</v>
      </c>
      <c r="C713" t="s">
        <v>80</v>
      </c>
    </row>
    <row r="714" spans="1:3" x14ac:dyDescent="0.45">
      <c r="A714">
        <v>2003</v>
      </c>
      <c r="B714">
        <v>17</v>
      </c>
      <c r="C714" t="s">
        <v>80</v>
      </c>
    </row>
    <row r="715" spans="1:3" x14ac:dyDescent="0.45">
      <c r="A715">
        <v>2004</v>
      </c>
      <c r="B715">
        <v>17</v>
      </c>
      <c r="C715" t="s">
        <v>80</v>
      </c>
    </row>
    <row r="716" spans="1:3" x14ac:dyDescent="0.45">
      <c r="A716">
        <v>2005</v>
      </c>
      <c r="B716">
        <v>17</v>
      </c>
      <c r="C716" t="s">
        <v>80</v>
      </c>
    </row>
    <row r="717" spans="1:3" x14ac:dyDescent="0.45">
      <c r="A717">
        <v>2006</v>
      </c>
      <c r="B717">
        <v>17</v>
      </c>
      <c r="C717" t="s">
        <v>80</v>
      </c>
    </row>
    <row r="718" spans="1:3" x14ac:dyDescent="0.45">
      <c r="A718">
        <v>2007</v>
      </c>
      <c r="B718">
        <v>17</v>
      </c>
      <c r="C718" t="s">
        <v>80</v>
      </c>
    </row>
    <row r="719" spans="1:3" x14ac:dyDescent="0.45">
      <c r="A719">
        <v>2008</v>
      </c>
      <c r="B719">
        <v>17</v>
      </c>
      <c r="C719" t="s">
        <v>80</v>
      </c>
    </row>
    <row r="720" spans="1:3" x14ac:dyDescent="0.45">
      <c r="A720">
        <v>2009</v>
      </c>
      <c r="B720">
        <v>17</v>
      </c>
      <c r="C720" t="s">
        <v>80</v>
      </c>
    </row>
    <row r="721" spans="1:4" x14ac:dyDescent="0.45">
      <c r="A721">
        <v>2010</v>
      </c>
      <c r="B721">
        <v>17</v>
      </c>
      <c r="C721" t="s">
        <v>80</v>
      </c>
    </row>
    <row r="722" spans="1:4" x14ac:dyDescent="0.45">
      <c r="A722">
        <v>2011</v>
      </c>
      <c r="B722">
        <v>17</v>
      </c>
      <c r="C722" t="s">
        <v>80</v>
      </c>
    </row>
    <row r="723" spans="1:4" x14ac:dyDescent="0.45">
      <c r="A723">
        <v>2012</v>
      </c>
      <c r="B723">
        <v>17</v>
      </c>
      <c r="C723" t="s">
        <v>80</v>
      </c>
    </row>
    <row r="724" spans="1:4" x14ac:dyDescent="0.45">
      <c r="A724">
        <v>2013</v>
      </c>
      <c r="B724">
        <v>17</v>
      </c>
      <c r="C724" t="s">
        <v>80</v>
      </c>
    </row>
    <row r="725" spans="1:4" x14ac:dyDescent="0.45">
      <c r="A725">
        <v>2014</v>
      </c>
      <c r="B725">
        <v>17</v>
      </c>
      <c r="C725" t="s">
        <v>80</v>
      </c>
    </row>
    <row r="726" spans="1:4" x14ac:dyDescent="0.45">
      <c r="A726">
        <v>2015</v>
      </c>
      <c r="B726">
        <v>17</v>
      </c>
      <c r="C726" t="s">
        <v>80</v>
      </c>
    </row>
    <row r="727" spans="1:4" x14ac:dyDescent="0.45">
      <c r="A727">
        <v>2016</v>
      </c>
      <c r="B727">
        <v>17</v>
      </c>
      <c r="C727" t="s">
        <v>80</v>
      </c>
    </row>
    <row r="728" spans="1:4" x14ac:dyDescent="0.45">
      <c r="A728">
        <v>2017</v>
      </c>
      <c r="B728">
        <v>17</v>
      </c>
      <c r="C728" t="s">
        <v>80</v>
      </c>
    </row>
    <row r="729" spans="1:4" x14ac:dyDescent="0.45">
      <c r="A729">
        <v>2018</v>
      </c>
      <c r="B729">
        <v>17</v>
      </c>
      <c r="C729" t="s">
        <v>80</v>
      </c>
    </row>
    <row r="730" spans="1:4" x14ac:dyDescent="0.45">
      <c r="A730">
        <v>2019</v>
      </c>
      <c r="B730">
        <v>17</v>
      </c>
      <c r="C730" t="s">
        <v>80</v>
      </c>
    </row>
    <row r="731" spans="1:4" x14ac:dyDescent="0.45">
      <c r="A731">
        <v>2020</v>
      </c>
      <c r="B731">
        <v>17</v>
      </c>
      <c r="C731" t="s">
        <v>80</v>
      </c>
    </row>
    <row r="732" spans="1:4" x14ac:dyDescent="0.45">
      <c r="A732">
        <v>2021</v>
      </c>
      <c r="B732">
        <v>17</v>
      </c>
      <c r="C732" t="s">
        <v>80</v>
      </c>
    </row>
    <row r="733" spans="1:4" x14ac:dyDescent="0.45">
      <c r="A733">
        <v>2022</v>
      </c>
      <c r="B733">
        <v>17</v>
      </c>
      <c r="C733" t="s">
        <v>80</v>
      </c>
    </row>
    <row r="734" spans="1:4" x14ac:dyDescent="0.45">
      <c r="A734">
        <v>1980</v>
      </c>
      <c r="B734">
        <v>18</v>
      </c>
      <c r="C734" t="s">
        <v>82</v>
      </c>
      <c r="D734" t="s">
        <v>83</v>
      </c>
    </row>
    <row r="735" spans="1:4" x14ac:dyDescent="0.45">
      <c r="A735">
        <v>1981</v>
      </c>
      <c r="B735">
        <v>18</v>
      </c>
      <c r="C735" t="s">
        <v>82</v>
      </c>
      <c r="D735" t="s">
        <v>83</v>
      </c>
    </row>
    <row r="736" spans="1:4" x14ac:dyDescent="0.45">
      <c r="A736">
        <v>1982</v>
      </c>
      <c r="B736">
        <v>18</v>
      </c>
      <c r="C736" t="s">
        <v>82</v>
      </c>
      <c r="D736" t="s">
        <v>83</v>
      </c>
    </row>
    <row r="737" spans="1:4" x14ac:dyDescent="0.45">
      <c r="A737">
        <v>1983</v>
      </c>
      <c r="B737">
        <v>18</v>
      </c>
      <c r="C737" t="s">
        <v>82</v>
      </c>
      <c r="D737" t="s">
        <v>83</v>
      </c>
    </row>
    <row r="738" spans="1:4" x14ac:dyDescent="0.45">
      <c r="A738">
        <v>1984</v>
      </c>
      <c r="B738">
        <v>18</v>
      </c>
      <c r="C738" t="s">
        <v>82</v>
      </c>
      <c r="D738" t="s">
        <v>83</v>
      </c>
    </row>
    <row r="739" spans="1:4" x14ac:dyDescent="0.45">
      <c r="A739">
        <v>1985</v>
      </c>
      <c r="B739">
        <v>18</v>
      </c>
      <c r="C739" t="s">
        <v>82</v>
      </c>
      <c r="D739" t="s">
        <v>83</v>
      </c>
    </row>
    <row r="740" spans="1:4" x14ac:dyDescent="0.45">
      <c r="A740">
        <v>1986</v>
      </c>
      <c r="B740">
        <v>18</v>
      </c>
      <c r="C740" t="s">
        <v>82</v>
      </c>
      <c r="D740" t="s">
        <v>83</v>
      </c>
    </row>
    <row r="741" spans="1:4" x14ac:dyDescent="0.45">
      <c r="A741">
        <v>1987</v>
      </c>
      <c r="B741">
        <v>18</v>
      </c>
      <c r="C741" t="s">
        <v>82</v>
      </c>
      <c r="D741" t="s">
        <v>83</v>
      </c>
    </row>
    <row r="742" spans="1:4" x14ac:dyDescent="0.45">
      <c r="A742">
        <v>1988</v>
      </c>
      <c r="B742">
        <v>18</v>
      </c>
      <c r="C742" t="s">
        <v>82</v>
      </c>
      <c r="D742" t="s">
        <v>83</v>
      </c>
    </row>
    <row r="743" spans="1:4" x14ac:dyDescent="0.45">
      <c r="A743">
        <v>1989</v>
      </c>
      <c r="B743">
        <v>18</v>
      </c>
      <c r="C743" t="s">
        <v>82</v>
      </c>
      <c r="D743" t="s">
        <v>83</v>
      </c>
    </row>
    <row r="744" spans="1:4" x14ac:dyDescent="0.45">
      <c r="A744">
        <v>1990</v>
      </c>
      <c r="B744">
        <v>18</v>
      </c>
      <c r="C744" t="s">
        <v>82</v>
      </c>
      <c r="D744" t="s">
        <v>83</v>
      </c>
    </row>
    <row r="745" spans="1:4" x14ac:dyDescent="0.45">
      <c r="A745">
        <v>1991</v>
      </c>
      <c r="B745">
        <v>18</v>
      </c>
      <c r="C745" t="s">
        <v>82</v>
      </c>
      <c r="D745" t="s">
        <v>83</v>
      </c>
    </row>
    <row r="746" spans="1:4" x14ac:dyDescent="0.45">
      <c r="A746">
        <v>1992</v>
      </c>
      <c r="B746">
        <v>18</v>
      </c>
      <c r="C746" t="s">
        <v>82</v>
      </c>
      <c r="D746" t="s">
        <v>83</v>
      </c>
    </row>
    <row r="747" spans="1:4" x14ac:dyDescent="0.45">
      <c r="A747">
        <v>1993</v>
      </c>
      <c r="B747">
        <v>18</v>
      </c>
      <c r="C747" t="s">
        <v>82</v>
      </c>
      <c r="D747" t="s">
        <v>83</v>
      </c>
    </row>
    <row r="748" spans="1:4" x14ac:dyDescent="0.45">
      <c r="A748">
        <v>1994</v>
      </c>
      <c r="B748">
        <v>18</v>
      </c>
      <c r="C748" t="s">
        <v>82</v>
      </c>
      <c r="D748" t="s">
        <v>83</v>
      </c>
    </row>
    <row r="749" spans="1:4" x14ac:dyDescent="0.45">
      <c r="A749">
        <v>1995</v>
      </c>
      <c r="B749">
        <v>18</v>
      </c>
      <c r="C749" t="s">
        <v>82</v>
      </c>
      <c r="D749" t="s">
        <v>83</v>
      </c>
    </row>
    <row r="750" spans="1:4" x14ac:dyDescent="0.45">
      <c r="A750">
        <v>1996</v>
      </c>
      <c r="B750">
        <v>18</v>
      </c>
      <c r="C750" t="s">
        <v>82</v>
      </c>
      <c r="D750" t="s">
        <v>83</v>
      </c>
    </row>
    <row r="751" spans="1:4" x14ac:dyDescent="0.45">
      <c r="A751">
        <v>1997</v>
      </c>
      <c r="B751">
        <v>18</v>
      </c>
      <c r="C751" t="s">
        <v>82</v>
      </c>
      <c r="D751" t="s">
        <v>83</v>
      </c>
    </row>
    <row r="752" spans="1:4" x14ac:dyDescent="0.45">
      <c r="A752">
        <v>1998</v>
      </c>
      <c r="B752">
        <v>18</v>
      </c>
      <c r="C752" t="s">
        <v>82</v>
      </c>
      <c r="D752" t="s">
        <v>83</v>
      </c>
    </row>
    <row r="753" spans="1:4" x14ac:dyDescent="0.45">
      <c r="A753">
        <v>1999</v>
      </c>
      <c r="B753">
        <v>18</v>
      </c>
      <c r="C753" t="s">
        <v>82</v>
      </c>
      <c r="D753" t="s">
        <v>83</v>
      </c>
    </row>
    <row r="754" spans="1:4" x14ac:dyDescent="0.45">
      <c r="A754">
        <v>2000</v>
      </c>
      <c r="B754">
        <v>18</v>
      </c>
      <c r="C754" t="s">
        <v>82</v>
      </c>
      <c r="D754" t="s">
        <v>83</v>
      </c>
    </row>
    <row r="755" spans="1:4" x14ac:dyDescent="0.45">
      <c r="A755">
        <v>2001</v>
      </c>
      <c r="B755">
        <v>18</v>
      </c>
      <c r="C755" t="s">
        <v>82</v>
      </c>
      <c r="D755" t="s">
        <v>83</v>
      </c>
    </row>
    <row r="756" spans="1:4" x14ac:dyDescent="0.45">
      <c r="A756">
        <v>2002</v>
      </c>
      <c r="B756">
        <v>18</v>
      </c>
      <c r="C756" t="s">
        <v>82</v>
      </c>
      <c r="D756" t="s">
        <v>83</v>
      </c>
    </row>
    <row r="757" spans="1:4" x14ac:dyDescent="0.45">
      <c r="A757">
        <v>2003</v>
      </c>
      <c r="B757">
        <v>18</v>
      </c>
      <c r="C757" t="s">
        <v>82</v>
      </c>
      <c r="D757" t="s">
        <v>83</v>
      </c>
    </row>
    <row r="758" spans="1:4" x14ac:dyDescent="0.45">
      <c r="A758">
        <v>2004</v>
      </c>
      <c r="B758">
        <v>18</v>
      </c>
      <c r="C758" t="s">
        <v>82</v>
      </c>
      <c r="D758" t="s">
        <v>83</v>
      </c>
    </row>
    <row r="759" spans="1:4" x14ac:dyDescent="0.45">
      <c r="A759">
        <v>2005</v>
      </c>
      <c r="B759">
        <v>18</v>
      </c>
      <c r="C759" t="s">
        <v>82</v>
      </c>
      <c r="D759" t="s">
        <v>83</v>
      </c>
    </row>
    <row r="760" spans="1:4" x14ac:dyDescent="0.45">
      <c r="A760">
        <v>2006</v>
      </c>
      <c r="B760">
        <v>18</v>
      </c>
      <c r="C760" t="s">
        <v>82</v>
      </c>
      <c r="D760" t="s">
        <v>83</v>
      </c>
    </row>
    <row r="761" spans="1:4" x14ac:dyDescent="0.45">
      <c r="A761">
        <v>2007</v>
      </c>
      <c r="B761">
        <v>18</v>
      </c>
      <c r="C761" t="s">
        <v>82</v>
      </c>
      <c r="D761" t="s">
        <v>83</v>
      </c>
    </row>
    <row r="762" spans="1:4" x14ac:dyDescent="0.45">
      <c r="A762">
        <v>2008</v>
      </c>
      <c r="B762">
        <v>18</v>
      </c>
      <c r="C762" t="s">
        <v>82</v>
      </c>
      <c r="D762" t="s">
        <v>83</v>
      </c>
    </row>
    <row r="763" spans="1:4" x14ac:dyDescent="0.45">
      <c r="A763">
        <v>2009</v>
      </c>
      <c r="B763">
        <v>18</v>
      </c>
      <c r="C763" t="s">
        <v>82</v>
      </c>
      <c r="D763" t="s">
        <v>83</v>
      </c>
    </row>
    <row r="764" spans="1:4" x14ac:dyDescent="0.45">
      <c r="A764">
        <v>2010</v>
      </c>
      <c r="B764">
        <v>18</v>
      </c>
      <c r="C764" t="s">
        <v>82</v>
      </c>
      <c r="D764" t="s">
        <v>83</v>
      </c>
    </row>
    <row r="765" spans="1:4" x14ac:dyDescent="0.45">
      <c r="A765">
        <v>2011</v>
      </c>
      <c r="B765">
        <v>18</v>
      </c>
      <c r="C765" t="s">
        <v>82</v>
      </c>
      <c r="D765" t="s">
        <v>83</v>
      </c>
    </row>
    <row r="766" spans="1:4" x14ac:dyDescent="0.45">
      <c r="A766">
        <v>2012</v>
      </c>
      <c r="B766">
        <v>18</v>
      </c>
      <c r="C766" t="s">
        <v>82</v>
      </c>
      <c r="D766" t="s">
        <v>83</v>
      </c>
    </row>
    <row r="767" spans="1:4" x14ac:dyDescent="0.45">
      <c r="A767">
        <v>2013</v>
      </c>
      <c r="B767">
        <v>18</v>
      </c>
      <c r="C767" t="s">
        <v>82</v>
      </c>
      <c r="D767" t="s">
        <v>83</v>
      </c>
    </row>
    <row r="768" spans="1:4" x14ac:dyDescent="0.45">
      <c r="A768">
        <v>2014</v>
      </c>
      <c r="B768">
        <v>18</v>
      </c>
      <c r="C768" t="s">
        <v>82</v>
      </c>
      <c r="D768" t="s">
        <v>83</v>
      </c>
    </row>
    <row r="769" spans="1:4" x14ac:dyDescent="0.45">
      <c r="A769">
        <v>2015</v>
      </c>
      <c r="B769">
        <v>18</v>
      </c>
      <c r="C769" t="s">
        <v>82</v>
      </c>
      <c r="D769" t="s">
        <v>83</v>
      </c>
    </row>
    <row r="770" spans="1:4" x14ac:dyDescent="0.45">
      <c r="A770">
        <v>2016</v>
      </c>
      <c r="B770">
        <v>18</v>
      </c>
      <c r="C770" t="s">
        <v>82</v>
      </c>
      <c r="D770" t="s">
        <v>83</v>
      </c>
    </row>
    <row r="771" spans="1:4" x14ac:dyDescent="0.45">
      <c r="A771">
        <v>2017</v>
      </c>
      <c r="B771">
        <v>18</v>
      </c>
      <c r="C771" t="s">
        <v>82</v>
      </c>
      <c r="D771" t="s">
        <v>83</v>
      </c>
    </row>
    <row r="772" spans="1:4" x14ac:dyDescent="0.45">
      <c r="A772">
        <v>2018</v>
      </c>
      <c r="B772">
        <v>18</v>
      </c>
      <c r="C772" t="s">
        <v>82</v>
      </c>
      <c r="D772" t="s">
        <v>83</v>
      </c>
    </row>
    <row r="773" spans="1:4" x14ac:dyDescent="0.45">
      <c r="A773">
        <v>2019</v>
      </c>
      <c r="B773">
        <v>18</v>
      </c>
      <c r="C773" t="s">
        <v>82</v>
      </c>
      <c r="D773" t="s">
        <v>83</v>
      </c>
    </row>
    <row r="774" spans="1:4" x14ac:dyDescent="0.45">
      <c r="A774">
        <v>2020</v>
      </c>
      <c r="B774">
        <v>18</v>
      </c>
      <c r="C774" t="s">
        <v>82</v>
      </c>
      <c r="D774" t="s">
        <v>83</v>
      </c>
    </row>
    <row r="775" spans="1:4" x14ac:dyDescent="0.45">
      <c r="A775">
        <v>2021</v>
      </c>
      <c r="B775">
        <v>18</v>
      </c>
      <c r="C775" t="s">
        <v>82</v>
      </c>
      <c r="D775" t="s">
        <v>83</v>
      </c>
    </row>
    <row r="776" spans="1:4" x14ac:dyDescent="0.45">
      <c r="A776">
        <v>2022</v>
      </c>
      <c r="B776">
        <v>18</v>
      </c>
      <c r="C776" t="s">
        <v>82</v>
      </c>
      <c r="D776" t="s">
        <v>83</v>
      </c>
    </row>
    <row r="777" spans="1:4" x14ac:dyDescent="0.45">
      <c r="A777">
        <v>1980</v>
      </c>
      <c r="B777">
        <v>19</v>
      </c>
      <c r="C777" t="s">
        <v>84</v>
      </c>
      <c r="D777" t="s">
        <v>85</v>
      </c>
    </row>
    <row r="778" spans="1:4" x14ac:dyDescent="0.45">
      <c r="B778">
        <v>19</v>
      </c>
      <c r="C778" t="s">
        <v>84</v>
      </c>
      <c r="D778" t="s">
        <v>85</v>
      </c>
    </row>
    <row r="779" spans="1:4" x14ac:dyDescent="0.45">
      <c r="B779">
        <v>19</v>
      </c>
      <c r="C779" t="s">
        <v>84</v>
      </c>
      <c r="D779" t="s">
        <v>85</v>
      </c>
    </row>
    <row r="780" spans="1:4" x14ac:dyDescent="0.45">
      <c r="B780">
        <v>19</v>
      </c>
      <c r="C780" t="s">
        <v>84</v>
      </c>
      <c r="D780" t="s">
        <v>85</v>
      </c>
    </row>
    <row r="781" spans="1:4" x14ac:dyDescent="0.45">
      <c r="B781">
        <v>19</v>
      </c>
      <c r="C781" t="s">
        <v>84</v>
      </c>
      <c r="D781" t="s">
        <v>85</v>
      </c>
    </row>
    <row r="782" spans="1:4" x14ac:dyDescent="0.45">
      <c r="B782">
        <v>19</v>
      </c>
      <c r="C782" t="s">
        <v>84</v>
      </c>
      <c r="D782" t="s">
        <v>85</v>
      </c>
    </row>
    <row r="783" spans="1:4" x14ac:dyDescent="0.45">
      <c r="B783">
        <v>19</v>
      </c>
      <c r="C783" t="s">
        <v>84</v>
      </c>
    </row>
    <row r="784" spans="1:4" x14ac:dyDescent="0.45">
      <c r="B784">
        <v>19</v>
      </c>
      <c r="C784" t="s">
        <v>84</v>
      </c>
    </row>
    <row r="785" spans="2:3" x14ac:dyDescent="0.45">
      <c r="B785">
        <v>19</v>
      </c>
      <c r="C785" t="s">
        <v>84</v>
      </c>
    </row>
    <row r="786" spans="2:3" x14ac:dyDescent="0.45">
      <c r="B786">
        <v>19</v>
      </c>
      <c r="C786" t="s">
        <v>84</v>
      </c>
    </row>
    <row r="787" spans="2:3" x14ac:dyDescent="0.45">
      <c r="B787">
        <v>19</v>
      </c>
      <c r="C787" t="s">
        <v>84</v>
      </c>
    </row>
    <row r="788" spans="2:3" x14ac:dyDescent="0.45">
      <c r="B788">
        <v>19</v>
      </c>
      <c r="C788" t="s">
        <v>84</v>
      </c>
    </row>
    <row r="789" spans="2:3" x14ac:dyDescent="0.45">
      <c r="B789">
        <v>19</v>
      </c>
      <c r="C789" t="s">
        <v>84</v>
      </c>
    </row>
    <row r="790" spans="2:3" x14ac:dyDescent="0.45">
      <c r="B790">
        <v>19</v>
      </c>
      <c r="C790" t="s">
        <v>84</v>
      </c>
    </row>
    <row r="791" spans="2:3" x14ac:dyDescent="0.45">
      <c r="B791">
        <v>19</v>
      </c>
      <c r="C791" t="s">
        <v>84</v>
      </c>
    </row>
    <row r="792" spans="2:3" x14ac:dyDescent="0.45">
      <c r="B792">
        <v>19</v>
      </c>
      <c r="C792" t="s">
        <v>84</v>
      </c>
    </row>
    <row r="793" spans="2:3" x14ac:dyDescent="0.45">
      <c r="B793">
        <v>19</v>
      </c>
      <c r="C793" t="s">
        <v>84</v>
      </c>
    </row>
    <row r="794" spans="2:3" x14ac:dyDescent="0.45">
      <c r="B794">
        <v>19</v>
      </c>
      <c r="C794" t="s">
        <v>84</v>
      </c>
    </row>
    <row r="795" spans="2:3" x14ac:dyDescent="0.45">
      <c r="B795">
        <v>19</v>
      </c>
      <c r="C795" t="s">
        <v>84</v>
      </c>
    </row>
    <row r="796" spans="2:3" x14ac:dyDescent="0.45">
      <c r="B796">
        <v>19</v>
      </c>
      <c r="C796" t="s">
        <v>84</v>
      </c>
    </row>
    <row r="797" spans="2:3" x14ac:dyDescent="0.45">
      <c r="B797">
        <v>19</v>
      </c>
      <c r="C797" t="s">
        <v>84</v>
      </c>
    </row>
    <row r="798" spans="2:3" x14ac:dyDescent="0.45">
      <c r="B798">
        <v>19</v>
      </c>
      <c r="C798" t="s">
        <v>84</v>
      </c>
    </row>
    <row r="799" spans="2:3" x14ac:dyDescent="0.45">
      <c r="B799">
        <v>19</v>
      </c>
      <c r="C799" t="s">
        <v>84</v>
      </c>
    </row>
    <row r="800" spans="2:3" x14ac:dyDescent="0.45">
      <c r="B800">
        <v>19</v>
      </c>
      <c r="C800" t="s">
        <v>84</v>
      </c>
    </row>
    <row r="801" spans="2:3" x14ac:dyDescent="0.45">
      <c r="B801">
        <v>19</v>
      </c>
      <c r="C801" t="s">
        <v>84</v>
      </c>
    </row>
    <row r="802" spans="2:3" x14ac:dyDescent="0.45">
      <c r="B802">
        <v>19</v>
      </c>
      <c r="C802" t="s">
        <v>84</v>
      </c>
    </row>
    <row r="803" spans="2:3" x14ac:dyDescent="0.45">
      <c r="B803">
        <v>19</v>
      </c>
      <c r="C803" t="s">
        <v>84</v>
      </c>
    </row>
    <row r="804" spans="2:3" x14ac:dyDescent="0.45">
      <c r="B804">
        <v>19</v>
      </c>
      <c r="C804" t="s">
        <v>84</v>
      </c>
    </row>
    <row r="805" spans="2:3" x14ac:dyDescent="0.45">
      <c r="B805">
        <v>19</v>
      </c>
      <c r="C805" t="s">
        <v>84</v>
      </c>
    </row>
    <row r="806" spans="2:3" x14ac:dyDescent="0.45">
      <c r="B806">
        <v>19</v>
      </c>
      <c r="C806" t="s">
        <v>84</v>
      </c>
    </row>
    <row r="807" spans="2:3" x14ac:dyDescent="0.45">
      <c r="B807">
        <v>19</v>
      </c>
      <c r="C807" t="s">
        <v>84</v>
      </c>
    </row>
    <row r="808" spans="2:3" x14ac:dyDescent="0.45">
      <c r="B808">
        <v>19</v>
      </c>
      <c r="C808" t="s">
        <v>84</v>
      </c>
    </row>
    <row r="809" spans="2:3" x14ac:dyDescent="0.45">
      <c r="B809">
        <v>19</v>
      </c>
      <c r="C809" t="s">
        <v>84</v>
      </c>
    </row>
    <row r="810" spans="2:3" x14ac:dyDescent="0.45">
      <c r="B810">
        <v>19</v>
      </c>
      <c r="C810" t="s">
        <v>84</v>
      </c>
    </row>
    <row r="811" spans="2:3" x14ac:dyDescent="0.45">
      <c r="B811">
        <v>19</v>
      </c>
      <c r="C811" t="s">
        <v>84</v>
      </c>
    </row>
    <row r="812" spans="2:3" x14ac:dyDescent="0.45">
      <c r="B812">
        <v>19</v>
      </c>
      <c r="C812" t="s">
        <v>84</v>
      </c>
    </row>
    <row r="813" spans="2:3" x14ac:dyDescent="0.45">
      <c r="B813">
        <v>19</v>
      </c>
      <c r="C813" t="s">
        <v>84</v>
      </c>
    </row>
    <row r="814" spans="2:3" x14ac:dyDescent="0.45">
      <c r="B814">
        <v>19</v>
      </c>
      <c r="C814" t="s">
        <v>84</v>
      </c>
    </row>
    <row r="815" spans="2:3" x14ac:dyDescent="0.45">
      <c r="B815">
        <v>19</v>
      </c>
      <c r="C815" t="s">
        <v>84</v>
      </c>
    </row>
    <row r="816" spans="2:3" x14ac:dyDescent="0.45">
      <c r="B816">
        <v>19</v>
      </c>
      <c r="C816" t="s">
        <v>84</v>
      </c>
    </row>
    <row r="817" spans="1:4" x14ac:dyDescent="0.45">
      <c r="B817">
        <v>19</v>
      </c>
      <c r="C817" t="s">
        <v>84</v>
      </c>
    </row>
    <row r="818" spans="1:4" x14ac:dyDescent="0.45">
      <c r="B818">
        <v>19</v>
      </c>
      <c r="C818" t="s">
        <v>84</v>
      </c>
    </row>
    <row r="819" spans="1:4" x14ac:dyDescent="0.45">
      <c r="B819">
        <v>19</v>
      </c>
      <c r="C819" t="s">
        <v>84</v>
      </c>
    </row>
    <row r="820" spans="1:4" x14ac:dyDescent="0.45">
      <c r="A820">
        <v>1980</v>
      </c>
      <c r="B820">
        <v>20</v>
      </c>
      <c r="C820" t="s">
        <v>86</v>
      </c>
      <c r="D820" t="s">
        <v>87</v>
      </c>
    </row>
    <row r="821" spans="1:4" x14ac:dyDescent="0.45">
      <c r="A821">
        <v>1981</v>
      </c>
      <c r="B821">
        <v>20</v>
      </c>
      <c r="C821" t="s">
        <v>86</v>
      </c>
      <c r="D821" t="s">
        <v>87</v>
      </c>
    </row>
    <row r="822" spans="1:4" x14ac:dyDescent="0.45">
      <c r="A822">
        <v>1982</v>
      </c>
      <c r="B822">
        <v>20</v>
      </c>
      <c r="C822" t="s">
        <v>86</v>
      </c>
      <c r="D822" t="s">
        <v>87</v>
      </c>
    </row>
    <row r="823" spans="1:4" x14ac:dyDescent="0.45">
      <c r="A823">
        <v>1983</v>
      </c>
      <c r="B823">
        <v>20</v>
      </c>
      <c r="C823" t="s">
        <v>86</v>
      </c>
      <c r="D823" t="s">
        <v>87</v>
      </c>
    </row>
    <row r="824" spans="1:4" x14ac:dyDescent="0.45">
      <c r="A824">
        <v>1984</v>
      </c>
      <c r="B824">
        <v>20</v>
      </c>
      <c r="C824" t="s">
        <v>86</v>
      </c>
      <c r="D824" t="s">
        <v>87</v>
      </c>
    </row>
    <row r="825" spans="1:4" x14ac:dyDescent="0.45">
      <c r="A825">
        <v>1985</v>
      </c>
      <c r="B825">
        <v>20</v>
      </c>
      <c r="C825" t="s">
        <v>86</v>
      </c>
      <c r="D825" t="s">
        <v>87</v>
      </c>
    </row>
    <row r="826" spans="1:4" x14ac:dyDescent="0.45">
      <c r="A826">
        <v>1986</v>
      </c>
      <c r="B826">
        <v>20</v>
      </c>
      <c r="C826" t="s">
        <v>86</v>
      </c>
    </row>
    <row r="827" spans="1:4" x14ac:dyDescent="0.45">
      <c r="A827">
        <v>1987</v>
      </c>
      <c r="B827">
        <v>20</v>
      </c>
      <c r="C827" t="s">
        <v>86</v>
      </c>
    </row>
    <row r="828" spans="1:4" x14ac:dyDescent="0.45">
      <c r="A828">
        <v>1988</v>
      </c>
      <c r="B828">
        <v>20</v>
      </c>
      <c r="C828" t="s">
        <v>86</v>
      </c>
    </row>
    <row r="829" spans="1:4" x14ac:dyDescent="0.45">
      <c r="A829">
        <v>1989</v>
      </c>
      <c r="B829">
        <v>20</v>
      </c>
      <c r="C829" t="s">
        <v>86</v>
      </c>
    </row>
    <row r="830" spans="1:4" x14ac:dyDescent="0.45">
      <c r="A830">
        <v>1990</v>
      </c>
      <c r="B830">
        <v>20</v>
      </c>
      <c r="C830" t="s">
        <v>86</v>
      </c>
    </row>
    <row r="831" spans="1:4" x14ac:dyDescent="0.45">
      <c r="A831">
        <v>1991</v>
      </c>
      <c r="B831">
        <v>20</v>
      </c>
      <c r="C831" t="s">
        <v>86</v>
      </c>
    </row>
    <row r="832" spans="1:4" x14ac:dyDescent="0.45">
      <c r="A832">
        <v>1992</v>
      </c>
      <c r="B832">
        <v>20</v>
      </c>
      <c r="C832" t="s">
        <v>86</v>
      </c>
    </row>
    <row r="833" spans="1:3" x14ac:dyDescent="0.45">
      <c r="A833">
        <v>1993</v>
      </c>
      <c r="B833">
        <v>20</v>
      </c>
      <c r="C833" t="s">
        <v>86</v>
      </c>
    </row>
    <row r="834" spans="1:3" x14ac:dyDescent="0.45">
      <c r="A834">
        <v>1994</v>
      </c>
      <c r="B834">
        <v>20</v>
      </c>
      <c r="C834" t="s">
        <v>86</v>
      </c>
    </row>
    <row r="835" spans="1:3" x14ac:dyDescent="0.45">
      <c r="A835">
        <v>1995</v>
      </c>
      <c r="B835">
        <v>20</v>
      </c>
      <c r="C835" t="s">
        <v>86</v>
      </c>
    </row>
    <row r="836" spans="1:3" x14ac:dyDescent="0.45">
      <c r="A836">
        <v>1996</v>
      </c>
      <c r="B836">
        <v>20</v>
      </c>
      <c r="C836" t="s">
        <v>86</v>
      </c>
    </row>
    <row r="837" spans="1:3" x14ac:dyDescent="0.45">
      <c r="A837">
        <v>1997</v>
      </c>
      <c r="B837">
        <v>20</v>
      </c>
      <c r="C837" t="s">
        <v>86</v>
      </c>
    </row>
    <row r="838" spans="1:3" x14ac:dyDescent="0.45">
      <c r="A838">
        <v>1998</v>
      </c>
      <c r="B838">
        <v>20</v>
      </c>
      <c r="C838" t="s">
        <v>86</v>
      </c>
    </row>
    <row r="839" spans="1:3" x14ac:dyDescent="0.45">
      <c r="A839">
        <v>1999</v>
      </c>
      <c r="B839">
        <v>20</v>
      </c>
      <c r="C839" t="s">
        <v>86</v>
      </c>
    </row>
    <row r="840" spans="1:3" x14ac:dyDescent="0.45">
      <c r="A840">
        <v>2000</v>
      </c>
      <c r="B840">
        <v>20</v>
      </c>
      <c r="C840" t="s">
        <v>86</v>
      </c>
    </row>
    <row r="841" spans="1:3" x14ac:dyDescent="0.45">
      <c r="A841">
        <v>2001</v>
      </c>
      <c r="B841">
        <v>20</v>
      </c>
      <c r="C841" t="s">
        <v>86</v>
      </c>
    </row>
    <row r="842" spans="1:3" x14ac:dyDescent="0.45">
      <c r="A842">
        <v>2002</v>
      </c>
      <c r="B842">
        <v>20</v>
      </c>
      <c r="C842" t="s">
        <v>86</v>
      </c>
    </row>
    <row r="843" spans="1:3" x14ac:dyDescent="0.45">
      <c r="A843">
        <v>2003</v>
      </c>
      <c r="B843">
        <v>20</v>
      </c>
      <c r="C843" t="s">
        <v>86</v>
      </c>
    </row>
    <row r="844" spans="1:3" x14ac:dyDescent="0.45">
      <c r="A844">
        <v>2004</v>
      </c>
      <c r="B844">
        <v>20</v>
      </c>
      <c r="C844" t="s">
        <v>86</v>
      </c>
    </row>
    <row r="845" spans="1:3" x14ac:dyDescent="0.45">
      <c r="A845">
        <v>2005</v>
      </c>
      <c r="B845">
        <v>20</v>
      </c>
      <c r="C845" t="s">
        <v>86</v>
      </c>
    </row>
    <row r="846" spans="1:3" x14ac:dyDescent="0.45">
      <c r="A846">
        <v>2006</v>
      </c>
      <c r="B846">
        <v>20</v>
      </c>
      <c r="C846" t="s">
        <v>86</v>
      </c>
    </row>
    <row r="847" spans="1:3" x14ac:dyDescent="0.45">
      <c r="A847">
        <v>2007</v>
      </c>
      <c r="B847">
        <v>20</v>
      </c>
      <c r="C847" t="s">
        <v>86</v>
      </c>
    </row>
    <row r="848" spans="1:3" x14ac:dyDescent="0.45">
      <c r="A848">
        <v>2008</v>
      </c>
      <c r="B848">
        <v>20</v>
      </c>
      <c r="C848" t="s">
        <v>86</v>
      </c>
    </row>
    <row r="849" spans="1:13" x14ac:dyDescent="0.45">
      <c r="A849">
        <v>2009</v>
      </c>
      <c r="B849">
        <v>20</v>
      </c>
      <c r="C849" t="s">
        <v>86</v>
      </c>
    </row>
    <row r="850" spans="1:13" x14ac:dyDescent="0.45">
      <c r="A850">
        <v>2010</v>
      </c>
      <c r="B850">
        <v>20</v>
      </c>
      <c r="C850" t="s">
        <v>86</v>
      </c>
    </row>
    <row r="851" spans="1:13" x14ac:dyDescent="0.45">
      <c r="A851">
        <v>2011</v>
      </c>
      <c r="B851">
        <v>20</v>
      </c>
      <c r="C851" t="s">
        <v>86</v>
      </c>
    </row>
    <row r="852" spans="1:13" x14ac:dyDescent="0.45">
      <c r="A852">
        <v>2012</v>
      </c>
      <c r="B852">
        <v>20</v>
      </c>
      <c r="C852" t="s">
        <v>86</v>
      </c>
    </row>
    <row r="853" spans="1:13" x14ac:dyDescent="0.45">
      <c r="A853">
        <v>2013</v>
      </c>
      <c r="B853">
        <v>20</v>
      </c>
      <c r="C853" t="s">
        <v>86</v>
      </c>
    </row>
    <row r="854" spans="1:13" x14ac:dyDescent="0.45">
      <c r="A854">
        <v>2014</v>
      </c>
      <c r="B854">
        <v>20</v>
      </c>
      <c r="C854" t="s">
        <v>86</v>
      </c>
    </row>
    <row r="855" spans="1:13" x14ac:dyDescent="0.45">
      <c r="A855">
        <v>2015</v>
      </c>
      <c r="B855">
        <v>20</v>
      </c>
      <c r="C855" t="s">
        <v>86</v>
      </c>
    </row>
    <row r="856" spans="1:13" x14ac:dyDescent="0.45">
      <c r="A856">
        <v>2016</v>
      </c>
      <c r="B856">
        <v>20</v>
      </c>
      <c r="C856" t="s">
        <v>86</v>
      </c>
    </row>
    <row r="857" spans="1:13" x14ac:dyDescent="0.45">
      <c r="A857">
        <v>2017</v>
      </c>
      <c r="B857">
        <v>20</v>
      </c>
      <c r="C857" t="s">
        <v>86</v>
      </c>
    </row>
    <row r="858" spans="1:13" x14ac:dyDescent="0.45">
      <c r="A858">
        <v>2018</v>
      </c>
      <c r="B858">
        <v>20</v>
      </c>
      <c r="C858" t="s">
        <v>86</v>
      </c>
    </row>
    <row r="859" spans="1:13" x14ac:dyDescent="0.45">
      <c r="A859">
        <v>2019</v>
      </c>
      <c r="B859">
        <v>20</v>
      </c>
      <c r="C859" t="s">
        <v>86</v>
      </c>
    </row>
    <row r="860" spans="1:13" x14ac:dyDescent="0.45">
      <c r="A860">
        <v>2020</v>
      </c>
      <c r="B860">
        <v>20</v>
      </c>
      <c r="C860" t="s">
        <v>86</v>
      </c>
    </row>
    <row r="861" spans="1:13" x14ac:dyDescent="0.45">
      <c r="A861">
        <v>2021</v>
      </c>
      <c r="B861">
        <v>20</v>
      </c>
      <c r="C861" t="s">
        <v>86</v>
      </c>
    </row>
    <row r="862" spans="1:13" x14ac:dyDescent="0.45">
      <c r="A862">
        <v>2022</v>
      </c>
      <c r="B862">
        <v>20</v>
      </c>
      <c r="C862" t="s">
        <v>86</v>
      </c>
    </row>
    <row r="863" spans="1:13" x14ac:dyDescent="0.45">
      <c r="A863">
        <v>1980</v>
      </c>
      <c r="B863">
        <v>21</v>
      </c>
      <c r="C863" t="s">
        <v>20</v>
      </c>
      <c r="D863" t="s">
        <v>49</v>
      </c>
      <c r="E863">
        <v>1980</v>
      </c>
      <c r="F863">
        <v>86.113967266101952</v>
      </c>
      <c r="G863">
        <v>-9.9512939194995766</v>
      </c>
      <c r="H863">
        <v>2831.5851468106871</v>
      </c>
      <c r="I863">
        <v>-0.39705358426182313</v>
      </c>
      <c r="J863">
        <v>105.0257731958763</v>
      </c>
      <c r="K863">
        <v>187921</v>
      </c>
      <c r="L863">
        <v>128381.54</v>
      </c>
      <c r="M863">
        <v>2.1412083325833331</v>
      </c>
    </row>
    <row r="864" spans="1:13" x14ac:dyDescent="0.45">
      <c r="A864">
        <v>1981</v>
      </c>
      <c r="B864">
        <v>21</v>
      </c>
      <c r="C864" t="s">
        <v>20</v>
      </c>
      <c r="D864" t="s">
        <v>49</v>
      </c>
      <c r="E864">
        <v>1981</v>
      </c>
      <c r="F864">
        <v>9.021595023977298</v>
      </c>
      <c r="G864">
        <v>-22.378560796389777</v>
      </c>
      <c r="H864">
        <v>2980.6159440112497</v>
      </c>
      <c r="I864">
        <v>-0.25445286137992124</v>
      </c>
      <c r="J864">
        <v>106.85674020272103</v>
      </c>
      <c r="K864">
        <v>194099</v>
      </c>
      <c r="L864">
        <v>128519.22</v>
      </c>
      <c r="M864">
        <v>2.1126916659999999</v>
      </c>
    </row>
    <row r="865" spans="1:13" x14ac:dyDescent="0.45">
      <c r="A865">
        <v>1982</v>
      </c>
      <c r="B865">
        <v>21</v>
      </c>
      <c r="C865" t="s">
        <v>20</v>
      </c>
      <c r="D865" t="s">
        <v>49</v>
      </c>
      <c r="E865">
        <v>1982</v>
      </c>
      <c r="F865">
        <v>-4.8384433326173024</v>
      </c>
      <c r="G865">
        <v>0.57261011257112671</v>
      </c>
      <c r="H865">
        <v>3137.490467380263</v>
      </c>
      <c r="I865">
        <v>0.14563098180729847</v>
      </c>
      <c r="J865">
        <v>106.56950304092928</v>
      </c>
      <c r="K865">
        <v>200630</v>
      </c>
      <c r="L865">
        <v>135640.42000000001</v>
      </c>
      <c r="M865">
        <v>2.1400249991666667</v>
      </c>
    </row>
    <row r="866" spans="1:13" x14ac:dyDescent="0.45">
      <c r="A866">
        <v>1983</v>
      </c>
      <c r="B866">
        <v>21</v>
      </c>
      <c r="C866" t="s">
        <v>20</v>
      </c>
      <c r="D866" t="s">
        <v>49</v>
      </c>
      <c r="E866">
        <v>1983</v>
      </c>
      <c r="F866">
        <v>-11.420035315901288</v>
      </c>
      <c r="G866">
        <v>-2.8367500627397249</v>
      </c>
      <c r="H866">
        <v>3302.6215446108035</v>
      </c>
      <c r="I866">
        <v>9.4157252014180362E-2</v>
      </c>
      <c r="J866">
        <v>107.25144327232</v>
      </c>
      <c r="K866">
        <v>207523</v>
      </c>
      <c r="L866">
        <v>103056.6</v>
      </c>
      <c r="M866">
        <v>2.1130499989999998</v>
      </c>
    </row>
    <row r="867" spans="1:13" x14ac:dyDescent="0.45">
      <c r="A867">
        <v>1984</v>
      </c>
      <c r="B867">
        <v>21</v>
      </c>
      <c r="C867" t="s">
        <v>20</v>
      </c>
      <c r="D867" t="s">
        <v>49</v>
      </c>
      <c r="E867">
        <v>1984</v>
      </c>
      <c r="F867">
        <v>-1.2741715632398751</v>
      </c>
      <c r="G867">
        <v>-2.7548272348484346</v>
      </c>
      <c r="H867">
        <v>3476.4437311692673</v>
      </c>
      <c r="I867">
        <v>2.1149738692445932E-2</v>
      </c>
      <c r="J867">
        <v>213.82094631324929</v>
      </c>
      <c r="K867">
        <v>214682</v>
      </c>
      <c r="L867">
        <v>88017.86</v>
      </c>
      <c r="M867">
        <v>2.1330833330000001</v>
      </c>
    </row>
    <row r="868" spans="1:13" x14ac:dyDescent="0.45">
      <c r="A868">
        <v>1985</v>
      </c>
      <c r="B868">
        <v>21</v>
      </c>
      <c r="C868" t="s">
        <v>20</v>
      </c>
      <c r="D868" t="s">
        <v>49</v>
      </c>
      <c r="E868">
        <v>1985</v>
      </c>
      <c r="F868">
        <v>-2.4649410473008118</v>
      </c>
      <c r="G868">
        <v>-4.7890409828277285</v>
      </c>
      <c r="H868">
        <v>3659.4144538623868</v>
      </c>
      <c r="I868">
        <v>0.10415683447185581</v>
      </c>
      <c r="J868">
        <v>321.07238958556928</v>
      </c>
      <c r="K868">
        <v>222119</v>
      </c>
      <c r="L868">
        <v>101527.69</v>
      </c>
      <c r="M868">
        <v>2.2001499996666669</v>
      </c>
    </row>
    <row r="869" spans="1:13" x14ac:dyDescent="0.45">
      <c r="A869">
        <v>1986</v>
      </c>
      <c r="B869">
        <v>21</v>
      </c>
      <c r="C869" t="s">
        <v>20</v>
      </c>
      <c r="D869" t="s">
        <v>49</v>
      </c>
      <c r="E869">
        <v>1986</v>
      </c>
      <c r="F869">
        <v>-31.904747575869408</v>
      </c>
      <c r="G869">
        <v>-5.9733153647265738</v>
      </c>
      <c r="H869">
        <v>3852.0152145919865</v>
      </c>
      <c r="I869">
        <v>-0.25651083835546645</v>
      </c>
      <c r="J869">
        <v>534.89333589881858</v>
      </c>
      <c r="K869">
        <v>229815</v>
      </c>
      <c r="L869">
        <v>65020.741999999998</v>
      </c>
      <c r="M869">
        <v>2.1774166665000001</v>
      </c>
    </row>
    <row r="870" spans="1:13" x14ac:dyDescent="0.45">
      <c r="A870">
        <v>1987</v>
      </c>
      <c r="B870">
        <v>21</v>
      </c>
      <c r="C870" t="s">
        <v>20</v>
      </c>
      <c r="D870" t="s">
        <v>49</v>
      </c>
      <c r="E870">
        <v>1987</v>
      </c>
      <c r="F870">
        <v>10.729960713460002</v>
      </c>
      <c r="G870">
        <v>-1.3797024629845822</v>
      </c>
      <c r="H870">
        <v>4054.7528574652492</v>
      </c>
      <c r="I870">
        <v>-2.5413096818309761E-3</v>
      </c>
      <c r="J870">
        <v>855.9657254843878</v>
      </c>
      <c r="K870">
        <v>237712</v>
      </c>
      <c r="L870">
        <v>100390.95</v>
      </c>
      <c r="M870">
        <v>2.1059833333333331</v>
      </c>
    </row>
    <row r="871" spans="1:13" x14ac:dyDescent="0.45">
      <c r="A871">
        <v>1988</v>
      </c>
      <c r="B871">
        <v>21</v>
      </c>
      <c r="C871" t="s">
        <v>20</v>
      </c>
      <c r="D871" t="s">
        <v>49</v>
      </c>
      <c r="E871">
        <v>1988</v>
      </c>
      <c r="F871">
        <v>-7.6690730217596439</v>
      </c>
      <c r="G871">
        <v>-2.2009720313784982</v>
      </c>
      <c r="H871">
        <v>4268.1609025949992</v>
      </c>
      <c r="I871">
        <v>1.7096023860530399E-2</v>
      </c>
      <c r="J871">
        <v>1390.8590613832064</v>
      </c>
      <c r="K871">
        <v>245729</v>
      </c>
      <c r="L871">
        <v>84126.48</v>
      </c>
      <c r="M871">
        <v>2.0124249999999999</v>
      </c>
    </row>
    <row r="872" spans="1:13" x14ac:dyDescent="0.45">
      <c r="A872">
        <v>1989</v>
      </c>
      <c r="B872">
        <v>21</v>
      </c>
      <c r="C872" t="s">
        <v>20</v>
      </c>
      <c r="D872" t="s">
        <v>49</v>
      </c>
      <c r="E872">
        <v>1989</v>
      </c>
      <c r="F872">
        <v>8.6980499588853206</v>
      </c>
      <c r="G872">
        <v>-4.2280064552246017</v>
      </c>
      <c r="H872">
        <v>4492.8009500999997</v>
      </c>
      <c r="I872">
        <v>0.33494870576533353</v>
      </c>
      <c r="J872">
        <v>97.01921055937234</v>
      </c>
      <c r="K872">
        <v>253821</v>
      </c>
      <c r="L872">
        <v>95691.67</v>
      </c>
      <c r="M872">
        <v>1.9502583333333334</v>
      </c>
    </row>
    <row r="873" spans="1:13" x14ac:dyDescent="0.45">
      <c r="A873">
        <v>1990</v>
      </c>
      <c r="B873">
        <v>21</v>
      </c>
      <c r="C873" t="s">
        <v>20</v>
      </c>
      <c r="D873" t="s">
        <v>49</v>
      </c>
      <c r="E873">
        <v>1990</v>
      </c>
      <c r="F873">
        <v>8.4099637662913125</v>
      </c>
      <c r="G873">
        <v>-2.0394237739455576</v>
      </c>
      <c r="H873">
        <v>4729.264158</v>
      </c>
      <c r="I873">
        <v>0.19883612808859596</v>
      </c>
      <c r="J873">
        <v>99.075380034477362</v>
      </c>
      <c r="K873">
        <v>261928</v>
      </c>
      <c r="L873">
        <v>78462.11</v>
      </c>
      <c r="M873">
        <v>1.8125333333333331</v>
      </c>
    </row>
    <row r="874" spans="1:13" x14ac:dyDescent="0.45">
      <c r="A874">
        <v>1991</v>
      </c>
      <c r="B874">
        <v>21</v>
      </c>
      <c r="C874" t="s">
        <v>20</v>
      </c>
      <c r="D874" t="s">
        <v>49</v>
      </c>
      <c r="E874">
        <v>1991</v>
      </c>
      <c r="F874">
        <v>-2.8372808229556483</v>
      </c>
      <c r="G874">
        <v>0.11417078847395601</v>
      </c>
      <c r="H874">
        <v>4938.9447060000002</v>
      </c>
      <c r="I874">
        <v>0.13507036747458953</v>
      </c>
      <c r="J874">
        <v>106.8491008600469</v>
      </c>
      <c r="K874">
        <v>269860</v>
      </c>
      <c r="L874">
        <v>60861.88</v>
      </c>
      <c r="M874">
        <v>1.7275500000000001</v>
      </c>
    </row>
    <row r="875" spans="1:13" x14ac:dyDescent="0.45">
      <c r="A875">
        <v>1992</v>
      </c>
      <c r="B875">
        <v>21</v>
      </c>
      <c r="C875" t="s">
        <v>20</v>
      </c>
      <c r="D875" t="s">
        <v>49</v>
      </c>
      <c r="E875">
        <v>1992</v>
      </c>
      <c r="F875">
        <v>1.7268753562391908</v>
      </c>
      <c r="G875">
        <v>1.905263672507914</v>
      </c>
      <c r="H875">
        <v>5241.6785529999997</v>
      </c>
      <c r="I875">
        <v>0.16731865981902699</v>
      </c>
      <c r="J875">
        <v>105.78136463683052</v>
      </c>
      <c r="K875">
        <v>277416</v>
      </c>
      <c r="L875">
        <v>57892.042999999998</v>
      </c>
      <c r="M875">
        <v>1.6289666666666667</v>
      </c>
    </row>
    <row r="876" spans="1:13" x14ac:dyDescent="0.45">
      <c r="A876">
        <v>1993</v>
      </c>
      <c r="B876">
        <v>21</v>
      </c>
      <c r="C876" t="s">
        <v>20</v>
      </c>
      <c r="D876" t="s">
        <v>49</v>
      </c>
      <c r="E876">
        <v>1993</v>
      </c>
      <c r="F876">
        <v>-2.9514895271674106</v>
      </c>
      <c r="G876">
        <v>-2.2661649153605765</v>
      </c>
      <c r="H876">
        <v>5672.7311010000003</v>
      </c>
      <c r="I876">
        <v>0.19484966335041665</v>
      </c>
      <c r="J876">
        <v>106.52698221284294</v>
      </c>
      <c r="K876">
        <v>284713</v>
      </c>
      <c r="L876">
        <v>53614.46</v>
      </c>
      <c r="M876">
        <v>1.6157908333333333</v>
      </c>
    </row>
    <row r="877" spans="1:13" x14ac:dyDescent="0.45">
      <c r="A877">
        <v>1994</v>
      </c>
      <c r="B877">
        <v>21</v>
      </c>
      <c r="C877" t="s">
        <v>20</v>
      </c>
      <c r="D877" t="s">
        <v>49</v>
      </c>
      <c r="E877">
        <v>1994</v>
      </c>
      <c r="F877">
        <v>-8.7636265269017031</v>
      </c>
      <c r="G877">
        <v>0.59374699376495244</v>
      </c>
      <c r="H877">
        <v>5968.9235490000001</v>
      </c>
      <c r="I877">
        <v>0.14410773648762248</v>
      </c>
      <c r="J877">
        <v>99.487425917027068</v>
      </c>
      <c r="K877">
        <v>291935</v>
      </c>
      <c r="L877">
        <v>50252.98</v>
      </c>
      <c r="M877">
        <v>1.5274441666666667</v>
      </c>
    </row>
    <row r="878" spans="1:13" x14ac:dyDescent="0.45">
      <c r="A878">
        <v>1995</v>
      </c>
      <c r="B878">
        <v>21</v>
      </c>
      <c r="C878" t="s">
        <v>20</v>
      </c>
      <c r="D878" t="s">
        <v>49</v>
      </c>
      <c r="E878">
        <v>1995</v>
      </c>
      <c r="F878">
        <v>2.8729975322006709</v>
      </c>
      <c r="G878">
        <v>1.9769219592822935</v>
      </c>
      <c r="H878">
        <v>6347.0976959999998</v>
      </c>
      <c r="I878">
        <v>12.309839842136178</v>
      </c>
      <c r="J878">
        <v>115.54396423248883</v>
      </c>
      <c r="K878">
        <v>299097</v>
      </c>
      <c r="L878">
        <v>60665.79</v>
      </c>
      <c r="M878">
        <v>1.4173750000000001</v>
      </c>
    </row>
    <row r="879" spans="1:13" x14ac:dyDescent="0.45">
      <c r="A879">
        <v>1996</v>
      </c>
      <c r="B879">
        <v>21</v>
      </c>
      <c r="C879" t="s">
        <v>20</v>
      </c>
      <c r="D879" t="s">
        <v>49</v>
      </c>
      <c r="E879">
        <v>1996</v>
      </c>
      <c r="F879">
        <v>4.4887558151177842</v>
      </c>
      <c r="G879">
        <v>0.49313577982069035</v>
      </c>
      <c r="H879">
        <v>6545.244584</v>
      </c>
      <c r="I879">
        <v>12.77696781736676</v>
      </c>
      <c r="J879">
        <v>120.57396367669486</v>
      </c>
      <c r="K879">
        <v>306196</v>
      </c>
      <c r="L879">
        <v>55188.805</v>
      </c>
      <c r="M879">
        <v>1.4100408333333334</v>
      </c>
    </row>
    <row r="880" spans="1:13" x14ac:dyDescent="0.45">
      <c r="A880">
        <v>1997</v>
      </c>
      <c r="B880">
        <v>21</v>
      </c>
      <c r="C880" t="s">
        <v>20</v>
      </c>
      <c r="D880" t="s">
        <v>49</v>
      </c>
      <c r="E880">
        <v>1997</v>
      </c>
      <c r="F880">
        <v>8.5848533848929236</v>
      </c>
      <c r="G880">
        <v>-3.6791560133327437</v>
      </c>
      <c r="H880">
        <v>6968.3994709999997</v>
      </c>
      <c r="I880">
        <v>13.501978041769224</v>
      </c>
      <c r="J880">
        <v>115.67966826486978</v>
      </c>
      <c r="K880">
        <v>313215</v>
      </c>
      <c r="L880">
        <v>57698.684000000001</v>
      </c>
      <c r="M880">
        <v>1.4848058333333334</v>
      </c>
    </row>
    <row r="881" spans="1:13" x14ac:dyDescent="0.45">
      <c r="A881">
        <v>1998</v>
      </c>
      <c r="B881">
        <v>21</v>
      </c>
      <c r="C881" t="s">
        <v>20</v>
      </c>
      <c r="D881" t="s">
        <v>49</v>
      </c>
      <c r="E881">
        <v>1998</v>
      </c>
      <c r="F881">
        <v>-11.648573565925375</v>
      </c>
      <c r="G881">
        <v>-2.7131904526490445</v>
      </c>
      <c r="H881">
        <v>6207.5536590000002</v>
      </c>
      <c r="I881">
        <v>14.15032677605706</v>
      </c>
      <c r="J881">
        <v>107.87610619469025</v>
      </c>
      <c r="K881">
        <v>320152</v>
      </c>
      <c r="L881">
        <v>51055.582000000002</v>
      </c>
      <c r="M881">
        <v>1.6736016666666667</v>
      </c>
    </row>
    <row r="882" spans="1:13" x14ac:dyDescent="0.45">
      <c r="A882">
        <v>1999</v>
      </c>
      <c r="B882">
        <v>21</v>
      </c>
      <c r="C882" t="s">
        <v>20</v>
      </c>
      <c r="D882" t="s">
        <v>49</v>
      </c>
      <c r="E882">
        <v>1999</v>
      </c>
      <c r="F882">
        <v>11.59397647734886</v>
      </c>
      <c r="G882">
        <v>0.88016698985823894</v>
      </c>
      <c r="H882">
        <v>6295.9237460000004</v>
      </c>
      <c r="I882">
        <v>16.257598892326492</v>
      </c>
      <c r="J882">
        <v>104.21957163011415</v>
      </c>
      <c r="K882">
        <v>327045</v>
      </c>
      <c r="L882">
        <v>58967.64</v>
      </c>
      <c r="M882">
        <v>1.6949566666666667</v>
      </c>
    </row>
    <row r="883" spans="1:13" x14ac:dyDescent="0.45">
      <c r="A883">
        <v>2000</v>
      </c>
      <c r="B883">
        <v>21</v>
      </c>
      <c r="C883" t="s">
        <v>20</v>
      </c>
      <c r="D883" t="s">
        <v>49</v>
      </c>
      <c r="E883">
        <v>2000</v>
      </c>
      <c r="F883">
        <v>29.01570917416737</v>
      </c>
      <c r="G883">
        <v>0.73006945099547238</v>
      </c>
      <c r="H883">
        <v>6699.8146340000003</v>
      </c>
      <c r="I883">
        <v>9.1581656625393553</v>
      </c>
      <c r="J883">
        <v>103.17162546955518</v>
      </c>
      <c r="K883">
        <v>333926</v>
      </c>
      <c r="L883">
        <v>58884.86</v>
      </c>
      <c r="M883">
        <v>1.7239633333333333</v>
      </c>
    </row>
    <row r="884" spans="1:13" x14ac:dyDescent="0.45">
      <c r="A884">
        <v>2001</v>
      </c>
      <c r="B884">
        <v>21</v>
      </c>
      <c r="C884" t="s">
        <v>20</v>
      </c>
      <c r="D884" t="s">
        <v>49</v>
      </c>
      <c r="E884">
        <v>2001</v>
      </c>
      <c r="F884">
        <v>-5.5918980497648789</v>
      </c>
      <c r="G884">
        <v>0.68703697130274577</v>
      </c>
      <c r="H884">
        <v>6638.8789129999996</v>
      </c>
      <c r="I884">
        <v>1.0836354981273792</v>
      </c>
      <c r="J884">
        <v>108.71887067815631</v>
      </c>
      <c r="K884">
        <v>340748</v>
      </c>
      <c r="L884">
        <v>65610.27</v>
      </c>
      <c r="M884">
        <v>1.7917225000000001</v>
      </c>
    </row>
    <row r="885" spans="1:13" x14ac:dyDescent="0.45">
      <c r="A885">
        <v>2002</v>
      </c>
      <c r="B885">
        <v>21</v>
      </c>
      <c r="C885" t="s">
        <v>20</v>
      </c>
      <c r="D885" t="s">
        <v>49</v>
      </c>
      <c r="E885">
        <v>2002</v>
      </c>
      <c r="F885">
        <v>0.37420952853027245</v>
      </c>
      <c r="G885">
        <v>1.8646857286271086</v>
      </c>
      <c r="H885">
        <v>6677.8361919999998</v>
      </c>
      <c r="I885">
        <v>3.9304727667823833</v>
      </c>
      <c r="J885">
        <v>108.74796908221474</v>
      </c>
      <c r="K885">
        <v>347463</v>
      </c>
      <c r="L885">
        <v>75133.31</v>
      </c>
      <c r="M885">
        <v>1.7905883333333334</v>
      </c>
    </row>
    <row r="886" spans="1:13" x14ac:dyDescent="0.45">
      <c r="A886">
        <v>2003</v>
      </c>
      <c r="B886">
        <v>21</v>
      </c>
      <c r="C886" t="s">
        <v>20</v>
      </c>
      <c r="D886" t="s">
        <v>49</v>
      </c>
      <c r="E886">
        <v>2003</v>
      </c>
      <c r="F886">
        <v>6.1046110643027731</v>
      </c>
      <c r="G886">
        <v>0.99088274581464475</v>
      </c>
      <c r="H886">
        <v>7704.2675710000003</v>
      </c>
      <c r="I886">
        <v>1.8882634910026941</v>
      </c>
      <c r="J886">
        <v>105.2584675685025</v>
      </c>
      <c r="K886">
        <v>354045</v>
      </c>
      <c r="L886">
        <v>76284.740000000005</v>
      </c>
      <c r="M886">
        <v>1.7421833333333334</v>
      </c>
    </row>
    <row r="887" spans="1:13" x14ac:dyDescent="0.45">
      <c r="A887">
        <v>2004</v>
      </c>
      <c r="B887">
        <v>21</v>
      </c>
      <c r="C887" t="s">
        <v>20</v>
      </c>
      <c r="D887" t="s">
        <v>49</v>
      </c>
      <c r="E887">
        <v>2004</v>
      </c>
      <c r="F887">
        <v>15.886164657530614</v>
      </c>
      <c r="G887">
        <v>-1.2846012307221031</v>
      </c>
      <c r="H887">
        <v>7306.1121510000003</v>
      </c>
      <c r="I887">
        <v>1.4380458953369251</v>
      </c>
      <c r="J887">
        <v>100.58957068523169</v>
      </c>
      <c r="K887">
        <v>360461</v>
      </c>
      <c r="L887">
        <v>83202.559999999998</v>
      </c>
      <c r="M887">
        <v>1.6902283333333334</v>
      </c>
    </row>
    <row r="888" spans="1:13" x14ac:dyDescent="0.45">
      <c r="A888">
        <v>2005</v>
      </c>
      <c r="B888">
        <v>21</v>
      </c>
      <c r="C888" t="s">
        <v>20</v>
      </c>
      <c r="D888" t="s">
        <v>49</v>
      </c>
      <c r="E888">
        <v>2005</v>
      </c>
      <c r="F888">
        <v>18.766319143274799</v>
      </c>
      <c r="G888">
        <v>-1.3250510999311587</v>
      </c>
      <c r="H888">
        <v>7151.5529299999998</v>
      </c>
      <c r="I888">
        <v>1.8367522220663641</v>
      </c>
      <c r="J888">
        <v>97.457616621624311</v>
      </c>
      <c r="K888">
        <v>366717</v>
      </c>
      <c r="L888">
        <v>92130.18</v>
      </c>
      <c r="M888">
        <v>1.6643974999999998</v>
      </c>
    </row>
    <row r="889" spans="1:13" x14ac:dyDescent="0.45">
      <c r="A889">
        <v>2006</v>
      </c>
      <c r="B889">
        <v>21</v>
      </c>
      <c r="C889" t="s">
        <v>20</v>
      </c>
      <c r="D889" t="s">
        <v>49</v>
      </c>
      <c r="E889">
        <v>2006</v>
      </c>
      <c r="F889">
        <v>10.047721475542403</v>
      </c>
      <c r="G889">
        <v>2.6920521206136954</v>
      </c>
      <c r="H889">
        <v>9892.9806270000008</v>
      </c>
      <c r="I889">
        <v>0.76578541928519239</v>
      </c>
      <c r="J889">
        <v>96.941149359698883</v>
      </c>
      <c r="K889">
        <v>372808</v>
      </c>
      <c r="L889">
        <v>139666.79999999999</v>
      </c>
      <c r="M889">
        <v>1.5889333333333331</v>
      </c>
    </row>
    <row r="890" spans="1:13" x14ac:dyDescent="0.45">
      <c r="A890">
        <v>2007</v>
      </c>
      <c r="B890">
        <v>21</v>
      </c>
      <c r="C890" t="s">
        <v>20</v>
      </c>
      <c r="D890" t="s">
        <v>49</v>
      </c>
      <c r="E890">
        <v>2007</v>
      </c>
      <c r="F890">
        <v>1.1204476938103909</v>
      </c>
      <c r="G890">
        <v>-1.4161676468992681</v>
      </c>
      <c r="H890">
        <v>9390.3629239999991</v>
      </c>
      <c r="I890">
        <v>2.1035469795459747</v>
      </c>
      <c r="J890">
        <v>95.750467264403937</v>
      </c>
      <c r="K890">
        <v>378748</v>
      </c>
      <c r="L890">
        <v>144318.16</v>
      </c>
      <c r="M890">
        <v>1.5071016666666668</v>
      </c>
    </row>
    <row r="891" spans="1:13" x14ac:dyDescent="0.45">
      <c r="A891">
        <v>2008</v>
      </c>
      <c r="B891">
        <v>21</v>
      </c>
      <c r="C891" t="s">
        <v>20</v>
      </c>
      <c r="D891" t="s">
        <v>49</v>
      </c>
      <c r="E891">
        <v>2008</v>
      </c>
      <c r="F891">
        <v>12.692729958361795</v>
      </c>
      <c r="G891">
        <v>-3.423745708574728</v>
      </c>
      <c r="H891">
        <v>10245.032219999999</v>
      </c>
      <c r="I891">
        <v>1.5436517356414139</v>
      </c>
      <c r="J891">
        <v>105.91384407218389</v>
      </c>
      <c r="K891">
        <v>384568</v>
      </c>
      <c r="L891">
        <v>145980.9</v>
      </c>
      <c r="M891">
        <v>1.41716666666667</v>
      </c>
    </row>
    <row r="892" spans="1:13" x14ac:dyDescent="0.45">
      <c r="A892">
        <v>2009</v>
      </c>
      <c r="B892">
        <v>21</v>
      </c>
      <c r="C892" t="s">
        <v>20</v>
      </c>
      <c r="D892" t="s">
        <v>49</v>
      </c>
      <c r="E892">
        <v>2009</v>
      </c>
      <c r="F892">
        <v>-22.091416476352009</v>
      </c>
      <c r="G892">
        <v>-3.209963091116208</v>
      </c>
      <c r="H892">
        <v>10020.11202</v>
      </c>
      <c r="I892">
        <v>3.0336268952440562</v>
      </c>
      <c r="J892">
        <v>108.5726364876724</v>
      </c>
      <c r="K892">
        <v>390311</v>
      </c>
      <c r="L892">
        <v>95420.39</v>
      </c>
      <c r="M892">
        <v>1.4545692733233</v>
      </c>
    </row>
    <row r="893" spans="1:13" x14ac:dyDescent="0.45">
      <c r="A893">
        <v>2010</v>
      </c>
      <c r="B893">
        <v>21</v>
      </c>
      <c r="C893" t="s">
        <v>20</v>
      </c>
      <c r="D893" t="s">
        <v>49</v>
      </c>
      <c r="E893">
        <v>2010</v>
      </c>
      <c r="F893">
        <v>16.688282846399716</v>
      </c>
      <c r="G893">
        <v>1.1114798258206093</v>
      </c>
      <c r="H893">
        <v>9331.4406159999999</v>
      </c>
      <c r="I893">
        <v>3.5070612465923405</v>
      </c>
      <c r="J893">
        <v>95.368945960406634</v>
      </c>
      <c r="K893">
        <v>396053</v>
      </c>
      <c r="L893">
        <v>107111.19</v>
      </c>
      <c r="M893">
        <v>1.3635094736842099</v>
      </c>
    </row>
    <row r="894" spans="1:13" x14ac:dyDescent="0.45">
      <c r="A894">
        <v>2011</v>
      </c>
      <c r="B894">
        <v>21</v>
      </c>
      <c r="C894" t="s">
        <v>20</v>
      </c>
      <c r="D894" t="s">
        <v>49</v>
      </c>
      <c r="E894">
        <v>2011</v>
      </c>
      <c r="F894">
        <v>20.180505415162457</v>
      </c>
      <c r="G894">
        <v>2.3363151965061206</v>
      </c>
      <c r="H894">
        <v>9571.7075769999992</v>
      </c>
      <c r="I894">
        <v>3.7309878012947459</v>
      </c>
      <c r="J894">
        <v>99.536540359610342</v>
      </c>
      <c r="K894">
        <v>401506</v>
      </c>
      <c r="L894">
        <v>108531.15</v>
      </c>
      <c r="M894">
        <v>1.25791302014692</v>
      </c>
    </row>
    <row r="895" spans="1:13" x14ac:dyDescent="0.45">
      <c r="A895">
        <v>2012</v>
      </c>
      <c r="B895">
        <v>21</v>
      </c>
      <c r="C895" t="s">
        <v>20</v>
      </c>
      <c r="D895" t="s">
        <v>49</v>
      </c>
      <c r="E895">
        <v>2012</v>
      </c>
      <c r="F895">
        <v>1.2187026872860827</v>
      </c>
      <c r="G895">
        <v>-0.35975494439166766</v>
      </c>
      <c r="H895">
        <v>9531.8894380000002</v>
      </c>
      <c r="I895">
        <v>4.540557584937063</v>
      </c>
      <c r="J895">
        <v>105.64102397775221</v>
      </c>
      <c r="K895">
        <v>406634</v>
      </c>
      <c r="L895">
        <v>104173.734</v>
      </c>
      <c r="M895">
        <v>1.24956701649958</v>
      </c>
    </row>
    <row r="896" spans="1:13" x14ac:dyDescent="0.45">
      <c r="A896">
        <v>2013</v>
      </c>
      <c r="B896">
        <v>21</v>
      </c>
      <c r="C896" t="s">
        <v>20</v>
      </c>
      <c r="D896" t="s">
        <v>49</v>
      </c>
      <c r="E896">
        <v>2013</v>
      </c>
      <c r="F896">
        <v>-2.8213211698954268</v>
      </c>
      <c r="G896">
        <v>-3.3308448347230382</v>
      </c>
      <c r="H896">
        <v>9316.3516990000007</v>
      </c>
      <c r="I896">
        <v>4.2866586036684771</v>
      </c>
      <c r="J896">
        <v>110.93687883740448</v>
      </c>
      <c r="K896">
        <v>411702</v>
      </c>
      <c r="L896">
        <v>95693.625</v>
      </c>
      <c r="M896">
        <v>1.25116566976059</v>
      </c>
    </row>
    <row r="897" spans="1:13" x14ac:dyDescent="0.45">
      <c r="A897">
        <v>2014</v>
      </c>
      <c r="B897">
        <v>21</v>
      </c>
      <c r="C897" t="s">
        <v>20</v>
      </c>
      <c r="D897" t="s">
        <v>49</v>
      </c>
      <c r="E897">
        <v>2014</v>
      </c>
      <c r="F897">
        <v>-1.8464572836568607</v>
      </c>
      <c r="G897">
        <v>-3.6675189324305677</v>
      </c>
      <c r="H897">
        <v>9190.9014599999991</v>
      </c>
      <c r="I897">
        <v>3.3566082840069718</v>
      </c>
      <c r="J897">
        <v>102.42096881404751</v>
      </c>
      <c r="K897">
        <v>416656</v>
      </c>
      <c r="L897">
        <v>106339.25</v>
      </c>
      <c r="M897">
        <v>1.2670401230813999</v>
      </c>
    </row>
    <row r="898" spans="1:13" x14ac:dyDescent="0.45">
      <c r="A898">
        <v>2015</v>
      </c>
      <c r="B898">
        <v>21</v>
      </c>
      <c r="C898" t="s">
        <v>20</v>
      </c>
      <c r="D898" t="s">
        <v>49</v>
      </c>
      <c r="E898">
        <v>2015</v>
      </c>
      <c r="F898">
        <v>-17.612803134126182</v>
      </c>
      <c r="G898">
        <v>-1.522384231884061</v>
      </c>
      <c r="H898">
        <v>8467.0414209999999</v>
      </c>
      <c r="I898">
        <v>1.3247121971173728</v>
      </c>
      <c r="J898">
        <v>89.893790077624018</v>
      </c>
      <c r="K898">
        <v>421437</v>
      </c>
      <c r="L898">
        <v>116170.31</v>
      </c>
      <c r="M898">
        <v>1.37491084459887</v>
      </c>
    </row>
    <row r="899" spans="1:13" x14ac:dyDescent="0.45">
      <c r="A899">
        <v>2016</v>
      </c>
      <c r="B899">
        <v>21</v>
      </c>
      <c r="C899" t="s">
        <v>20</v>
      </c>
      <c r="D899" t="s">
        <v>49</v>
      </c>
      <c r="E899">
        <v>2016</v>
      </c>
      <c r="F899">
        <v>-9.1678616164634406</v>
      </c>
      <c r="G899">
        <v>-3.521143981982803</v>
      </c>
      <c r="H899">
        <v>9101.7552410000008</v>
      </c>
      <c r="I899">
        <v>-1.3205671521287252</v>
      </c>
      <c r="J899">
        <v>87.31826708153416</v>
      </c>
      <c r="K899">
        <v>425994</v>
      </c>
      <c r="L899">
        <v>120051.6</v>
      </c>
      <c r="M899">
        <v>1.3813468768828601</v>
      </c>
    </row>
    <row r="900" spans="1:13" x14ac:dyDescent="0.45">
      <c r="A900">
        <v>2017</v>
      </c>
      <c r="B900">
        <v>21</v>
      </c>
      <c r="C900" t="s">
        <v>20</v>
      </c>
      <c r="D900" t="s">
        <v>49</v>
      </c>
      <c r="E900">
        <v>2017</v>
      </c>
      <c r="F900">
        <v>4.9536902890191357</v>
      </c>
      <c r="G900">
        <v>0.32020543877322893</v>
      </c>
      <c r="H900">
        <v>9558.7439599999998</v>
      </c>
      <c r="I900">
        <v>3.8581836290895115</v>
      </c>
      <c r="J900">
        <v>85.176749046137672</v>
      </c>
      <c r="K900">
        <v>430276</v>
      </c>
      <c r="L900">
        <v>119337.05499999999</v>
      </c>
      <c r="M900">
        <v>1.3808911640528101</v>
      </c>
    </row>
    <row r="901" spans="1:13" x14ac:dyDescent="0.45">
      <c r="A901">
        <v>2018</v>
      </c>
      <c r="B901">
        <v>21</v>
      </c>
      <c r="C901" t="s">
        <v>20</v>
      </c>
      <c r="D901" t="s">
        <v>49</v>
      </c>
      <c r="E901">
        <v>2018</v>
      </c>
      <c r="F901">
        <v>9.2176534882716652</v>
      </c>
      <c r="G901">
        <v>-0.86886005686672263</v>
      </c>
      <c r="H901">
        <v>9852.9582800000007</v>
      </c>
      <c r="I901">
        <v>3.8047937188606822</v>
      </c>
      <c r="J901">
        <v>93.896319873230965</v>
      </c>
      <c r="K901">
        <v>434274</v>
      </c>
      <c r="L901">
        <v>122979.12</v>
      </c>
      <c r="M901">
        <v>1.3489185654253699</v>
      </c>
    </row>
    <row r="902" spans="1:13" x14ac:dyDescent="0.45">
      <c r="A902">
        <v>2019</v>
      </c>
      <c r="B902">
        <v>21</v>
      </c>
      <c r="C902" t="s">
        <v>20</v>
      </c>
      <c r="D902" t="s">
        <v>49</v>
      </c>
      <c r="E902">
        <v>2019</v>
      </c>
      <c r="F902">
        <v>-3.3357679753650018</v>
      </c>
      <c r="G902">
        <v>2.9742261522544027</v>
      </c>
      <c r="H902">
        <v>9392.1571999999996</v>
      </c>
      <c r="I902">
        <v>2.7711790920776744</v>
      </c>
      <c r="J902">
        <v>108.50965835795864</v>
      </c>
      <c r="K902">
        <v>438048</v>
      </c>
      <c r="L902">
        <v>120314.98</v>
      </c>
      <c r="M902">
        <v>1.36421851405475</v>
      </c>
    </row>
    <row r="903" spans="1:13" x14ac:dyDescent="0.45">
      <c r="A903">
        <v>2020</v>
      </c>
      <c r="B903">
        <v>21</v>
      </c>
      <c r="C903" t="s">
        <v>20</v>
      </c>
      <c r="D903" t="s">
        <v>49</v>
      </c>
      <c r="E903">
        <v>2020</v>
      </c>
      <c r="F903">
        <v>-10.863759635016208</v>
      </c>
      <c r="G903">
        <v>0.29171891700163144</v>
      </c>
      <c r="H903">
        <v>11914.03262</v>
      </c>
      <c r="I903">
        <v>4.7105771199678355</v>
      </c>
      <c r="J903">
        <v>110.29100365845197</v>
      </c>
      <c r="K903">
        <v>441725</v>
      </c>
      <c r="L903">
        <v>125303.02</v>
      </c>
      <c r="M903">
        <v>1.3646760811776435</v>
      </c>
    </row>
    <row r="904" spans="1:13" x14ac:dyDescent="0.45">
      <c r="A904">
        <v>2021</v>
      </c>
      <c r="B904">
        <v>21</v>
      </c>
      <c r="C904" t="s">
        <v>20</v>
      </c>
      <c r="D904" t="s">
        <v>49</v>
      </c>
      <c r="E904">
        <v>2021</v>
      </c>
      <c r="F904">
        <v>15.465928533965538</v>
      </c>
      <c r="G904">
        <v>-2.3968214424821213</v>
      </c>
      <c r="H904">
        <v>11984.287730769231</v>
      </c>
      <c r="I904">
        <v>1.4618171824937214</v>
      </c>
      <c r="J904">
        <v>147.12311266317695</v>
      </c>
      <c r="K904">
        <v>445373</v>
      </c>
      <c r="L904">
        <v>103268.1</v>
      </c>
      <c r="M904">
        <v>1.3592710535525878</v>
      </c>
    </row>
    <row r="905" spans="1:13" x14ac:dyDescent="0.45">
      <c r="A905">
        <v>2022</v>
      </c>
      <c r="B905">
        <v>21</v>
      </c>
      <c r="C905" t="s">
        <v>20</v>
      </c>
      <c r="D905" t="s">
        <v>49</v>
      </c>
      <c r="E905">
        <v>2022</v>
      </c>
      <c r="F905">
        <v>24.23672668028756</v>
      </c>
      <c r="G905">
        <v>-5.0853618019658802</v>
      </c>
      <c r="H905">
        <v>12804.029827218936</v>
      </c>
      <c r="I905">
        <v>-1.7529342128815846</v>
      </c>
      <c r="J905">
        <v>146.97396615445868</v>
      </c>
      <c r="K905">
        <v>449002</v>
      </c>
      <c r="L905">
        <v>1346.94</v>
      </c>
      <c r="M905">
        <v>1.3627218829283272</v>
      </c>
    </row>
    <row r="906" spans="1:13" x14ac:dyDescent="0.45">
      <c r="A906">
        <v>1980</v>
      </c>
      <c r="B906">
        <v>22</v>
      </c>
      <c r="C906" t="s">
        <v>88</v>
      </c>
      <c r="D906" t="s">
        <v>89</v>
      </c>
    </row>
    <row r="907" spans="1:13" x14ac:dyDescent="0.45">
      <c r="A907">
        <v>1981</v>
      </c>
      <c r="B907">
        <v>22</v>
      </c>
      <c r="C907" t="s">
        <v>88</v>
      </c>
      <c r="D907" t="s">
        <v>89</v>
      </c>
    </row>
    <row r="908" spans="1:13" x14ac:dyDescent="0.45">
      <c r="A908">
        <v>1982</v>
      </c>
      <c r="B908">
        <v>22</v>
      </c>
      <c r="C908" t="s">
        <v>88</v>
      </c>
      <c r="D908" t="s">
        <v>89</v>
      </c>
    </row>
    <row r="909" spans="1:13" x14ac:dyDescent="0.45">
      <c r="A909">
        <v>1983</v>
      </c>
      <c r="B909">
        <v>22</v>
      </c>
      <c r="C909" t="s">
        <v>88</v>
      </c>
      <c r="D909" t="s">
        <v>89</v>
      </c>
    </row>
    <row r="910" spans="1:13" x14ac:dyDescent="0.45">
      <c r="A910">
        <v>1984</v>
      </c>
      <c r="B910">
        <v>22</v>
      </c>
      <c r="C910" t="s">
        <v>88</v>
      </c>
      <c r="D910" t="s">
        <v>89</v>
      </c>
    </row>
    <row r="911" spans="1:13" x14ac:dyDescent="0.45">
      <c r="A911">
        <v>1985</v>
      </c>
      <c r="B911">
        <v>22</v>
      </c>
      <c r="C911" t="s">
        <v>88</v>
      </c>
      <c r="D911" t="s">
        <v>89</v>
      </c>
    </row>
    <row r="912" spans="1:13" x14ac:dyDescent="0.45">
      <c r="A912">
        <v>1986</v>
      </c>
      <c r="B912">
        <v>22</v>
      </c>
      <c r="C912" t="s">
        <v>88</v>
      </c>
      <c r="D912" t="s">
        <v>89</v>
      </c>
    </row>
    <row r="913" spans="1:4" x14ac:dyDescent="0.45">
      <c r="A913">
        <v>1987</v>
      </c>
      <c r="B913">
        <v>22</v>
      </c>
      <c r="C913" t="s">
        <v>88</v>
      </c>
      <c r="D913" t="s">
        <v>89</v>
      </c>
    </row>
    <row r="914" spans="1:4" x14ac:dyDescent="0.45">
      <c r="A914">
        <v>1988</v>
      </c>
      <c r="B914">
        <v>22</v>
      </c>
      <c r="C914" t="s">
        <v>88</v>
      </c>
      <c r="D914" t="s">
        <v>89</v>
      </c>
    </row>
    <row r="915" spans="1:4" x14ac:dyDescent="0.45">
      <c r="A915">
        <v>1989</v>
      </c>
      <c r="B915">
        <v>22</v>
      </c>
      <c r="C915" t="s">
        <v>88</v>
      </c>
      <c r="D915" t="s">
        <v>89</v>
      </c>
    </row>
    <row r="916" spans="1:4" x14ac:dyDescent="0.45">
      <c r="A916">
        <v>1990</v>
      </c>
      <c r="B916">
        <v>22</v>
      </c>
      <c r="C916" t="s">
        <v>88</v>
      </c>
      <c r="D916" t="s">
        <v>89</v>
      </c>
    </row>
    <row r="917" spans="1:4" x14ac:dyDescent="0.45">
      <c r="A917">
        <v>1991</v>
      </c>
      <c r="B917">
        <v>22</v>
      </c>
      <c r="C917" t="s">
        <v>88</v>
      </c>
      <c r="D917" t="s">
        <v>89</v>
      </c>
    </row>
    <row r="918" spans="1:4" x14ac:dyDescent="0.45">
      <c r="A918">
        <v>1992</v>
      </c>
      <c r="B918">
        <v>22</v>
      </c>
      <c r="C918" t="s">
        <v>88</v>
      </c>
      <c r="D918" t="s">
        <v>89</v>
      </c>
    </row>
    <row r="919" spans="1:4" x14ac:dyDescent="0.45">
      <c r="A919">
        <v>1993</v>
      </c>
      <c r="B919">
        <v>22</v>
      </c>
      <c r="C919" t="s">
        <v>88</v>
      </c>
      <c r="D919" t="s">
        <v>89</v>
      </c>
    </row>
    <row r="920" spans="1:4" x14ac:dyDescent="0.45">
      <c r="A920">
        <v>1994</v>
      </c>
      <c r="B920">
        <v>22</v>
      </c>
      <c r="C920" t="s">
        <v>88</v>
      </c>
      <c r="D920" t="s">
        <v>89</v>
      </c>
    </row>
    <row r="921" spans="1:4" x14ac:dyDescent="0.45">
      <c r="A921">
        <v>1995</v>
      </c>
      <c r="B921">
        <v>22</v>
      </c>
      <c r="C921" t="s">
        <v>88</v>
      </c>
      <c r="D921" t="s">
        <v>89</v>
      </c>
    </row>
    <row r="922" spans="1:4" x14ac:dyDescent="0.45">
      <c r="A922">
        <v>1996</v>
      </c>
      <c r="B922">
        <v>22</v>
      </c>
      <c r="C922" t="s">
        <v>88</v>
      </c>
      <c r="D922" t="s">
        <v>89</v>
      </c>
    </row>
    <row r="923" spans="1:4" x14ac:dyDescent="0.45">
      <c r="A923">
        <v>1997</v>
      </c>
      <c r="B923">
        <v>22</v>
      </c>
      <c r="C923" t="s">
        <v>88</v>
      </c>
      <c r="D923" t="s">
        <v>89</v>
      </c>
    </row>
    <row r="924" spans="1:4" x14ac:dyDescent="0.45">
      <c r="A924">
        <v>1998</v>
      </c>
      <c r="B924">
        <v>22</v>
      </c>
      <c r="C924" t="s">
        <v>88</v>
      </c>
      <c r="D924" t="s">
        <v>89</v>
      </c>
    </row>
    <row r="925" spans="1:4" x14ac:dyDescent="0.45">
      <c r="A925">
        <v>1999</v>
      </c>
      <c r="B925">
        <v>22</v>
      </c>
      <c r="C925" t="s">
        <v>88</v>
      </c>
      <c r="D925" t="s">
        <v>89</v>
      </c>
    </row>
    <row r="926" spans="1:4" x14ac:dyDescent="0.45">
      <c r="A926">
        <v>2000</v>
      </c>
      <c r="B926">
        <v>22</v>
      </c>
      <c r="C926" t="s">
        <v>88</v>
      </c>
      <c r="D926" t="s">
        <v>89</v>
      </c>
    </row>
    <row r="927" spans="1:4" x14ac:dyDescent="0.45">
      <c r="A927">
        <v>2001</v>
      </c>
      <c r="B927">
        <v>22</v>
      </c>
      <c r="C927" t="s">
        <v>88</v>
      </c>
      <c r="D927" t="s">
        <v>89</v>
      </c>
    </row>
    <row r="928" spans="1:4" x14ac:dyDescent="0.45">
      <c r="A928">
        <v>2002</v>
      </c>
      <c r="B928">
        <v>22</v>
      </c>
      <c r="C928" t="s">
        <v>88</v>
      </c>
      <c r="D928" t="s">
        <v>89</v>
      </c>
    </row>
    <row r="929" spans="1:4" x14ac:dyDescent="0.45">
      <c r="A929">
        <v>2003</v>
      </c>
      <c r="B929">
        <v>22</v>
      </c>
      <c r="C929" t="s">
        <v>88</v>
      </c>
      <c r="D929" t="s">
        <v>89</v>
      </c>
    </row>
    <row r="930" spans="1:4" x14ac:dyDescent="0.45">
      <c r="A930">
        <v>2004</v>
      </c>
      <c r="B930">
        <v>22</v>
      </c>
      <c r="C930" t="s">
        <v>88</v>
      </c>
      <c r="D930" t="s">
        <v>89</v>
      </c>
    </row>
    <row r="931" spans="1:4" x14ac:dyDescent="0.45">
      <c r="A931">
        <v>2005</v>
      </c>
      <c r="B931">
        <v>22</v>
      </c>
      <c r="C931" t="s">
        <v>88</v>
      </c>
      <c r="D931" t="s">
        <v>89</v>
      </c>
    </row>
    <row r="932" spans="1:4" x14ac:dyDescent="0.45">
      <c r="A932">
        <v>2006</v>
      </c>
      <c r="B932">
        <v>22</v>
      </c>
      <c r="C932" t="s">
        <v>88</v>
      </c>
      <c r="D932" t="s">
        <v>89</v>
      </c>
    </row>
    <row r="933" spans="1:4" x14ac:dyDescent="0.45">
      <c r="A933">
        <v>2007</v>
      </c>
      <c r="B933">
        <v>22</v>
      </c>
      <c r="C933" t="s">
        <v>88</v>
      </c>
      <c r="D933" t="s">
        <v>89</v>
      </c>
    </row>
    <row r="934" spans="1:4" x14ac:dyDescent="0.45">
      <c r="A934">
        <v>2008</v>
      </c>
      <c r="B934">
        <v>22</v>
      </c>
      <c r="C934" t="s">
        <v>88</v>
      </c>
      <c r="D934" t="s">
        <v>89</v>
      </c>
    </row>
    <row r="935" spans="1:4" x14ac:dyDescent="0.45">
      <c r="A935">
        <v>2009</v>
      </c>
      <c r="B935">
        <v>22</v>
      </c>
      <c r="C935" t="s">
        <v>88</v>
      </c>
      <c r="D935" t="s">
        <v>89</v>
      </c>
    </row>
    <row r="936" spans="1:4" x14ac:dyDescent="0.45">
      <c r="A936">
        <v>2010</v>
      </c>
      <c r="B936">
        <v>22</v>
      </c>
      <c r="C936" t="s">
        <v>88</v>
      </c>
      <c r="D936" t="s">
        <v>89</v>
      </c>
    </row>
    <row r="937" spans="1:4" x14ac:dyDescent="0.45">
      <c r="A937">
        <v>2011</v>
      </c>
      <c r="B937">
        <v>22</v>
      </c>
      <c r="C937" t="s">
        <v>88</v>
      </c>
      <c r="D937" t="s">
        <v>89</v>
      </c>
    </row>
    <row r="938" spans="1:4" x14ac:dyDescent="0.45">
      <c r="A938">
        <v>2012</v>
      </c>
      <c r="B938">
        <v>22</v>
      </c>
      <c r="C938" t="s">
        <v>88</v>
      </c>
      <c r="D938" t="s">
        <v>89</v>
      </c>
    </row>
    <row r="939" spans="1:4" x14ac:dyDescent="0.45">
      <c r="A939">
        <v>2013</v>
      </c>
      <c r="B939">
        <v>22</v>
      </c>
      <c r="C939" t="s">
        <v>88</v>
      </c>
      <c r="D939" t="s">
        <v>89</v>
      </c>
    </row>
    <row r="940" spans="1:4" x14ac:dyDescent="0.45">
      <c r="A940">
        <v>2014</v>
      </c>
      <c r="B940">
        <v>22</v>
      </c>
      <c r="C940" t="s">
        <v>88</v>
      </c>
      <c r="D940" t="s">
        <v>89</v>
      </c>
    </row>
    <row r="941" spans="1:4" x14ac:dyDescent="0.45">
      <c r="A941">
        <v>2015</v>
      </c>
      <c r="B941">
        <v>22</v>
      </c>
      <c r="C941" t="s">
        <v>88</v>
      </c>
      <c r="D941" t="s">
        <v>89</v>
      </c>
    </row>
    <row r="942" spans="1:4" x14ac:dyDescent="0.45">
      <c r="A942">
        <v>2016</v>
      </c>
      <c r="B942">
        <v>22</v>
      </c>
      <c r="C942" t="s">
        <v>88</v>
      </c>
      <c r="D942" t="s">
        <v>89</v>
      </c>
    </row>
    <row r="943" spans="1:4" x14ac:dyDescent="0.45">
      <c r="A943">
        <v>2017</v>
      </c>
      <c r="B943">
        <v>22</v>
      </c>
      <c r="C943" t="s">
        <v>88</v>
      </c>
      <c r="D943" t="s">
        <v>89</v>
      </c>
    </row>
    <row r="944" spans="1:4" x14ac:dyDescent="0.45">
      <c r="A944">
        <v>2018</v>
      </c>
      <c r="B944">
        <v>22</v>
      </c>
      <c r="C944" t="s">
        <v>88</v>
      </c>
      <c r="D944" t="s">
        <v>89</v>
      </c>
    </row>
    <row r="945" spans="1:4" x14ac:dyDescent="0.45">
      <c r="A945">
        <v>2019</v>
      </c>
      <c r="B945">
        <v>22</v>
      </c>
      <c r="C945" t="s">
        <v>88</v>
      </c>
      <c r="D945" t="s">
        <v>89</v>
      </c>
    </row>
    <row r="946" spans="1:4" x14ac:dyDescent="0.45">
      <c r="A946">
        <v>2020</v>
      </c>
      <c r="B946">
        <v>22</v>
      </c>
      <c r="C946" t="s">
        <v>88</v>
      </c>
      <c r="D946" t="s">
        <v>89</v>
      </c>
    </row>
    <row r="947" spans="1:4" x14ac:dyDescent="0.45">
      <c r="A947">
        <v>2021</v>
      </c>
      <c r="B947">
        <v>22</v>
      </c>
      <c r="C947" t="s">
        <v>88</v>
      </c>
      <c r="D947" t="s">
        <v>89</v>
      </c>
    </row>
    <row r="948" spans="1:4" x14ac:dyDescent="0.45">
      <c r="A948">
        <v>2022</v>
      </c>
      <c r="B948">
        <v>22</v>
      </c>
      <c r="C948" t="s">
        <v>88</v>
      </c>
      <c r="D948" t="s">
        <v>89</v>
      </c>
    </row>
    <row r="949" spans="1:4" x14ac:dyDescent="0.45">
      <c r="A949">
        <v>1980</v>
      </c>
      <c r="B949">
        <v>22</v>
      </c>
      <c r="C949" t="s">
        <v>90</v>
      </c>
      <c r="D949" t="s">
        <v>91</v>
      </c>
    </row>
    <row r="950" spans="1:4" x14ac:dyDescent="0.45">
      <c r="A950">
        <v>1981</v>
      </c>
      <c r="B950">
        <v>22</v>
      </c>
      <c r="C950" t="s">
        <v>90</v>
      </c>
      <c r="D950" t="s">
        <v>91</v>
      </c>
    </row>
    <row r="951" spans="1:4" x14ac:dyDescent="0.45">
      <c r="A951">
        <v>1982</v>
      </c>
      <c r="B951">
        <v>22</v>
      </c>
      <c r="C951" t="s">
        <v>90</v>
      </c>
      <c r="D951" t="s">
        <v>91</v>
      </c>
    </row>
    <row r="952" spans="1:4" x14ac:dyDescent="0.45">
      <c r="A952">
        <v>1983</v>
      </c>
      <c r="B952">
        <v>22</v>
      </c>
      <c r="C952" t="s">
        <v>90</v>
      </c>
      <c r="D952" t="s">
        <v>91</v>
      </c>
    </row>
    <row r="953" spans="1:4" x14ac:dyDescent="0.45">
      <c r="A953">
        <v>1984</v>
      </c>
      <c r="B953">
        <v>22</v>
      </c>
      <c r="C953" t="s">
        <v>90</v>
      </c>
      <c r="D953" t="s">
        <v>91</v>
      </c>
    </row>
    <row r="954" spans="1:4" x14ac:dyDescent="0.45">
      <c r="A954">
        <v>1985</v>
      </c>
      <c r="B954">
        <v>22</v>
      </c>
      <c r="C954" t="s">
        <v>90</v>
      </c>
      <c r="D954" t="s">
        <v>91</v>
      </c>
    </row>
    <row r="955" spans="1:4" x14ac:dyDescent="0.45">
      <c r="A955">
        <v>1986</v>
      </c>
      <c r="B955">
        <v>22</v>
      </c>
      <c r="C955" t="s">
        <v>90</v>
      </c>
      <c r="D955" t="s">
        <v>91</v>
      </c>
    </row>
    <row r="956" spans="1:4" x14ac:dyDescent="0.45">
      <c r="A956">
        <v>1987</v>
      </c>
      <c r="B956">
        <v>22</v>
      </c>
      <c r="C956" t="s">
        <v>90</v>
      </c>
      <c r="D956" t="s">
        <v>91</v>
      </c>
    </row>
    <row r="957" spans="1:4" x14ac:dyDescent="0.45">
      <c r="A957">
        <v>1988</v>
      </c>
      <c r="B957">
        <v>22</v>
      </c>
      <c r="C957" t="s">
        <v>90</v>
      </c>
      <c r="D957" t="s">
        <v>91</v>
      </c>
    </row>
    <row r="958" spans="1:4" x14ac:dyDescent="0.45">
      <c r="A958">
        <v>1989</v>
      </c>
      <c r="B958">
        <v>22</v>
      </c>
      <c r="C958" t="s">
        <v>90</v>
      </c>
      <c r="D958" t="s">
        <v>91</v>
      </c>
    </row>
    <row r="959" spans="1:4" x14ac:dyDescent="0.45">
      <c r="A959">
        <v>1990</v>
      </c>
      <c r="B959">
        <v>22</v>
      </c>
      <c r="C959" t="s">
        <v>90</v>
      </c>
      <c r="D959" t="s">
        <v>91</v>
      </c>
    </row>
    <row r="960" spans="1:4" x14ac:dyDescent="0.45">
      <c r="A960">
        <v>1991</v>
      </c>
      <c r="B960">
        <v>22</v>
      </c>
      <c r="C960" t="s">
        <v>90</v>
      </c>
      <c r="D960" t="s">
        <v>91</v>
      </c>
    </row>
    <row r="961" spans="1:4" x14ac:dyDescent="0.45">
      <c r="A961">
        <v>1992</v>
      </c>
      <c r="B961">
        <v>22</v>
      </c>
      <c r="C961" t="s">
        <v>90</v>
      </c>
      <c r="D961" t="s">
        <v>91</v>
      </c>
    </row>
    <row r="962" spans="1:4" x14ac:dyDescent="0.45">
      <c r="A962">
        <v>1993</v>
      </c>
      <c r="B962">
        <v>22</v>
      </c>
      <c r="C962" t="s">
        <v>90</v>
      </c>
      <c r="D962" t="s">
        <v>91</v>
      </c>
    </row>
    <row r="963" spans="1:4" x14ac:dyDescent="0.45">
      <c r="A963">
        <v>1994</v>
      </c>
      <c r="B963">
        <v>22</v>
      </c>
      <c r="C963" t="s">
        <v>90</v>
      </c>
      <c r="D963" t="s">
        <v>91</v>
      </c>
    </row>
    <row r="964" spans="1:4" x14ac:dyDescent="0.45">
      <c r="A964">
        <v>1995</v>
      </c>
      <c r="B964">
        <v>22</v>
      </c>
      <c r="C964" t="s">
        <v>90</v>
      </c>
      <c r="D964" t="s">
        <v>91</v>
      </c>
    </row>
    <row r="965" spans="1:4" x14ac:dyDescent="0.45">
      <c r="A965">
        <v>1996</v>
      </c>
      <c r="B965">
        <v>22</v>
      </c>
      <c r="C965" t="s">
        <v>90</v>
      </c>
      <c r="D965" t="s">
        <v>91</v>
      </c>
    </row>
    <row r="966" spans="1:4" x14ac:dyDescent="0.45">
      <c r="A966">
        <v>1997</v>
      </c>
      <c r="B966">
        <v>22</v>
      </c>
      <c r="C966" t="s">
        <v>90</v>
      </c>
      <c r="D966" t="s">
        <v>91</v>
      </c>
    </row>
    <row r="967" spans="1:4" x14ac:dyDescent="0.45">
      <c r="A967">
        <v>1998</v>
      </c>
      <c r="B967">
        <v>22</v>
      </c>
      <c r="C967" t="s">
        <v>90</v>
      </c>
      <c r="D967" t="s">
        <v>91</v>
      </c>
    </row>
    <row r="968" spans="1:4" x14ac:dyDescent="0.45">
      <c r="A968">
        <v>1999</v>
      </c>
      <c r="B968">
        <v>22</v>
      </c>
      <c r="C968" t="s">
        <v>90</v>
      </c>
      <c r="D968" t="s">
        <v>91</v>
      </c>
    </row>
    <row r="969" spans="1:4" x14ac:dyDescent="0.45">
      <c r="A969">
        <v>2000</v>
      </c>
      <c r="B969">
        <v>22</v>
      </c>
      <c r="C969" t="s">
        <v>90</v>
      </c>
      <c r="D969" t="s">
        <v>91</v>
      </c>
    </row>
    <row r="970" spans="1:4" x14ac:dyDescent="0.45">
      <c r="A970">
        <v>2001</v>
      </c>
      <c r="B970">
        <v>22</v>
      </c>
      <c r="C970" t="s">
        <v>90</v>
      </c>
      <c r="D970" t="s">
        <v>91</v>
      </c>
    </row>
    <row r="971" spans="1:4" x14ac:dyDescent="0.45">
      <c r="A971">
        <v>2002</v>
      </c>
      <c r="B971">
        <v>22</v>
      </c>
      <c r="C971" t="s">
        <v>90</v>
      </c>
      <c r="D971" t="s">
        <v>91</v>
      </c>
    </row>
    <row r="972" spans="1:4" x14ac:dyDescent="0.45">
      <c r="A972">
        <v>2003</v>
      </c>
      <c r="B972">
        <v>22</v>
      </c>
      <c r="C972" t="s">
        <v>90</v>
      </c>
      <c r="D972" t="s">
        <v>91</v>
      </c>
    </row>
    <row r="973" spans="1:4" x14ac:dyDescent="0.45">
      <c r="A973">
        <v>2004</v>
      </c>
      <c r="B973">
        <v>22</v>
      </c>
      <c r="C973" t="s">
        <v>90</v>
      </c>
      <c r="D973" t="s">
        <v>91</v>
      </c>
    </row>
    <row r="974" spans="1:4" x14ac:dyDescent="0.45">
      <c r="A974">
        <v>2005</v>
      </c>
      <c r="B974">
        <v>22</v>
      </c>
      <c r="C974" t="s">
        <v>90</v>
      </c>
      <c r="D974" t="s">
        <v>91</v>
      </c>
    </row>
    <row r="975" spans="1:4" x14ac:dyDescent="0.45">
      <c r="A975">
        <v>2006</v>
      </c>
      <c r="B975">
        <v>22</v>
      </c>
      <c r="C975" t="s">
        <v>90</v>
      </c>
      <c r="D975" t="s">
        <v>91</v>
      </c>
    </row>
    <row r="976" spans="1:4" x14ac:dyDescent="0.45">
      <c r="A976">
        <v>2007</v>
      </c>
      <c r="B976">
        <v>22</v>
      </c>
      <c r="C976" t="s">
        <v>90</v>
      </c>
      <c r="D976" t="s">
        <v>91</v>
      </c>
    </row>
    <row r="977" spans="1:4" x14ac:dyDescent="0.45">
      <c r="A977">
        <v>2008</v>
      </c>
      <c r="B977">
        <v>22</v>
      </c>
      <c r="C977" t="s">
        <v>90</v>
      </c>
      <c r="D977" t="s">
        <v>91</v>
      </c>
    </row>
    <row r="978" spans="1:4" x14ac:dyDescent="0.45">
      <c r="A978">
        <v>2009</v>
      </c>
      <c r="B978">
        <v>22</v>
      </c>
      <c r="C978" t="s">
        <v>90</v>
      </c>
      <c r="D978" t="s">
        <v>91</v>
      </c>
    </row>
    <row r="979" spans="1:4" x14ac:dyDescent="0.45">
      <c r="A979">
        <v>2010</v>
      </c>
      <c r="B979">
        <v>22</v>
      </c>
      <c r="C979" t="s">
        <v>90</v>
      </c>
      <c r="D979" t="s">
        <v>91</v>
      </c>
    </row>
    <row r="980" spans="1:4" x14ac:dyDescent="0.45">
      <c r="A980">
        <v>2011</v>
      </c>
      <c r="B980">
        <v>22</v>
      </c>
      <c r="C980" t="s">
        <v>90</v>
      </c>
      <c r="D980" t="s">
        <v>91</v>
      </c>
    </row>
    <row r="981" spans="1:4" x14ac:dyDescent="0.45">
      <c r="A981">
        <v>2012</v>
      </c>
      <c r="B981">
        <v>22</v>
      </c>
      <c r="C981" t="s">
        <v>90</v>
      </c>
      <c r="D981" t="s">
        <v>91</v>
      </c>
    </row>
    <row r="982" spans="1:4" x14ac:dyDescent="0.45">
      <c r="A982">
        <v>2013</v>
      </c>
      <c r="B982">
        <v>22</v>
      </c>
      <c r="C982" t="s">
        <v>90</v>
      </c>
      <c r="D982" t="s">
        <v>91</v>
      </c>
    </row>
    <row r="983" spans="1:4" x14ac:dyDescent="0.45">
      <c r="A983">
        <v>2014</v>
      </c>
      <c r="B983">
        <v>22</v>
      </c>
      <c r="C983" t="s">
        <v>90</v>
      </c>
      <c r="D983" t="s">
        <v>91</v>
      </c>
    </row>
    <row r="984" spans="1:4" x14ac:dyDescent="0.45">
      <c r="A984">
        <v>2015</v>
      </c>
      <c r="B984">
        <v>22</v>
      </c>
      <c r="C984" t="s">
        <v>90</v>
      </c>
      <c r="D984" t="s">
        <v>91</v>
      </c>
    </row>
    <row r="985" spans="1:4" x14ac:dyDescent="0.45">
      <c r="A985">
        <v>2016</v>
      </c>
      <c r="B985">
        <v>22</v>
      </c>
      <c r="C985" t="s">
        <v>90</v>
      </c>
      <c r="D985" t="s">
        <v>91</v>
      </c>
    </row>
    <row r="986" spans="1:4" x14ac:dyDescent="0.45">
      <c r="A986">
        <v>2017</v>
      </c>
      <c r="B986">
        <v>22</v>
      </c>
      <c r="C986" t="s">
        <v>90</v>
      </c>
      <c r="D986" t="s">
        <v>91</v>
      </c>
    </row>
    <row r="987" spans="1:4" x14ac:dyDescent="0.45">
      <c r="A987">
        <v>2018</v>
      </c>
      <c r="B987">
        <v>22</v>
      </c>
      <c r="C987" t="s">
        <v>90</v>
      </c>
      <c r="D987" t="s">
        <v>91</v>
      </c>
    </row>
    <row r="988" spans="1:4" x14ac:dyDescent="0.45">
      <c r="A988">
        <v>2019</v>
      </c>
      <c r="B988">
        <v>22</v>
      </c>
      <c r="C988" t="s">
        <v>90</v>
      </c>
      <c r="D988" t="s">
        <v>91</v>
      </c>
    </row>
    <row r="989" spans="1:4" x14ac:dyDescent="0.45">
      <c r="A989">
        <v>2020</v>
      </c>
      <c r="B989">
        <v>22</v>
      </c>
      <c r="C989" t="s">
        <v>90</v>
      </c>
      <c r="D989" t="s">
        <v>91</v>
      </c>
    </row>
    <row r="990" spans="1:4" x14ac:dyDescent="0.45">
      <c r="A990">
        <v>2021</v>
      </c>
      <c r="B990">
        <v>22</v>
      </c>
      <c r="C990" t="s">
        <v>90</v>
      </c>
      <c r="D990" t="s">
        <v>91</v>
      </c>
    </row>
    <row r="991" spans="1:4" x14ac:dyDescent="0.45">
      <c r="A991">
        <v>2022</v>
      </c>
      <c r="B991">
        <v>22</v>
      </c>
      <c r="C991" t="s">
        <v>90</v>
      </c>
      <c r="D991" t="s">
        <v>91</v>
      </c>
    </row>
    <row r="992" spans="1:4" x14ac:dyDescent="0.45">
      <c r="A992">
        <v>1980</v>
      </c>
      <c r="B992">
        <v>23</v>
      </c>
      <c r="C992" t="s">
        <v>92</v>
      </c>
      <c r="D992" t="s">
        <v>93</v>
      </c>
    </row>
    <row r="993" spans="1:4" x14ac:dyDescent="0.45">
      <c r="A993">
        <v>1981</v>
      </c>
      <c r="B993">
        <v>23</v>
      </c>
      <c r="C993" t="s">
        <v>92</v>
      </c>
      <c r="D993" t="s">
        <v>93</v>
      </c>
    </row>
    <row r="994" spans="1:4" x14ac:dyDescent="0.45">
      <c r="A994">
        <v>1982</v>
      </c>
      <c r="B994">
        <v>23</v>
      </c>
      <c r="C994" t="s">
        <v>92</v>
      </c>
      <c r="D994" t="s">
        <v>93</v>
      </c>
    </row>
    <row r="995" spans="1:4" x14ac:dyDescent="0.45">
      <c r="A995">
        <v>1983</v>
      </c>
      <c r="B995">
        <v>23</v>
      </c>
      <c r="C995" t="s">
        <v>92</v>
      </c>
      <c r="D995" t="s">
        <v>93</v>
      </c>
    </row>
    <row r="996" spans="1:4" x14ac:dyDescent="0.45">
      <c r="A996">
        <v>1984</v>
      </c>
      <c r="B996">
        <v>23</v>
      </c>
      <c r="C996" t="s">
        <v>92</v>
      </c>
      <c r="D996" t="s">
        <v>93</v>
      </c>
    </row>
    <row r="997" spans="1:4" x14ac:dyDescent="0.45">
      <c r="A997">
        <v>1985</v>
      </c>
      <c r="B997">
        <v>23</v>
      </c>
      <c r="C997" t="s">
        <v>92</v>
      </c>
      <c r="D997" t="s">
        <v>93</v>
      </c>
    </row>
    <row r="998" spans="1:4" x14ac:dyDescent="0.45">
      <c r="A998">
        <v>1986</v>
      </c>
      <c r="B998">
        <v>23</v>
      </c>
      <c r="C998" t="s">
        <v>92</v>
      </c>
      <c r="D998" t="s">
        <v>93</v>
      </c>
    </row>
    <row r="999" spans="1:4" x14ac:dyDescent="0.45">
      <c r="A999">
        <v>1987</v>
      </c>
      <c r="B999">
        <v>23</v>
      </c>
      <c r="C999" t="s">
        <v>92</v>
      </c>
      <c r="D999" t="s">
        <v>93</v>
      </c>
    </row>
    <row r="1000" spans="1:4" x14ac:dyDescent="0.45">
      <c r="A1000">
        <v>1988</v>
      </c>
      <c r="B1000">
        <v>23</v>
      </c>
      <c r="C1000" t="s">
        <v>92</v>
      </c>
      <c r="D1000" t="s">
        <v>93</v>
      </c>
    </row>
    <row r="1001" spans="1:4" x14ac:dyDescent="0.45">
      <c r="A1001">
        <v>1989</v>
      </c>
      <c r="B1001">
        <v>23</v>
      </c>
      <c r="C1001" t="s">
        <v>92</v>
      </c>
      <c r="D1001" t="s">
        <v>93</v>
      </c>
    </row>
    <row r="1002" spans="1:4" x14ac:dyDescent="0.45">
      <c r="A1002">
        <v>1990</v>
      </c>
      <c r="B1002">
        <v>23</v>
      </c>
      <c r="C1002" t="s">
        <v>92</v>
      </c>
      <c r="D1002" t="s">
        <v>93</v>
      </c>
    </row>
    <row r="1003" spans="1:4" x14ac:dyDescent="0.45">
      <c r="A1003">
        <v>1991</v>
      </c>
      <c r="B1003">
        <v>23</v>
      </c>
      <c r="C1003" t="s">
        <v>92</v>
      </c>
      <c r="D1003" t="s">
        <v>93</v>
      </c>
    </row>
    <row r="1004" spans="1:4" x14ac:dyDescent="0.45">
      <c r="A1004">
        <v>1992</v>
      </c>
      <c r="B1004">
        <v>23</v>
      </c>
      <c r="C1004" t="s">
        <v>92</v>
      </c>
      <c r="D1004" t="s">
        <v>93</v>
      </c>
    </row>
    <row r="1005" spans="1:4" x14ac:dyDescent="0.45">
      <c r="A1005">
        <v>1993</v>
      </c>
      <c r="B1005">
        <v>23</v>
      </c>
      <c r="C1005" t="s">
        <v>92</v>
      </c>
      <c r="D1005" t="s">
        <v>93</v>
      </c>
    </row>
    <row r="1006" spans="1:4" x14ac:dyDescent="0.45">
      <c r="A1006">
        <v>1994</v>
      </c>
      <c r="B1006">
        <v>23</v>
      </c>
      <c r="C1006" t="s">
        <v>92</v>
      </c>
      <c r="D1006" t="s">
        <v>93</v>
      </c>
    </row>
    <row r="1007" spans="1:4" x14ac:dyDescent="0.45">
      <c r="A1007">
        <v>1995</v>
      </c>
      <c r="B1007">
        <v>23</v>
      </c>
      <c r="C1007" t="s">
        <v>92</v>
      </c>
      <c r="D1007" t="s">
        <v>93</v>
      </c>
    </row>
    <row r="1008" spans="1:4" x14ac:dyDescent="0.45">
      <c r="A1008">
        <v>1996</v>
      </c>
      <c r="B1008">
        <v>23</v>
      </c>
      <c r="C1008" t="s">
        <v>92</v>
      </c>
      <c r="D1008" t="s">
        <v>93</v>
      </c>
    </row>
    <row r="1009" spans="1:4" x14ac:dyDescent="0.45">
      <c r="A1009">
        <v>1997</v>
      </c>
      <c r="B1009">
        <v>23</v>
      </c>
      <c r="C1009" t="s">
        <v>92</v>
      </c>
      <c r="D1009" t="s">
        <v>93</v>
      </c>
    </row>
    <row r="1010" spans="1:4" x14ac:dyDescent="0.45">
      <c r="A1010">
        <v>1998</v>
      </c>
      <c r="B1010">
        <v>23</v>
      </c>
      <c r="C1010" t="s">
        <v>92</v>
      </c>
      <c r="D1010" t="s">
        <v>93</v>
      </c>
    </row>
    <row r="1011" spans="1:4" x14ac:dyDescent="0.45">
      <c r="A1011">
        <v>1999</v>
      </c>
      <c r="B1011">
        <v>23</v>
      </c>
      <c r="C1011" t="s">
        <v>92</v>
      </c>
      <c r="D1011" t="s">
        <v>93</v>
      </c>
    </row>
    <row r="1012" spans="1:4" x14ac:dyDescent="0.45">
      <c r="A1012">
        <v>2000</v>
      </c>
      <c r="B1012">
        <v>23</v>
      </c>
      <c r="C1012" t="s">
        <v>92</v>
      </c>
      <c r="D1012" t="s">
        <v>93</v>
      </c>
    </row>
    <row r="1013" spans="1:4" x14ac:dyDescent="0.45">
      <c r="A1013">
        <v>2001</v>
      </c>
      <c r="B1013">
        <v>23</v>
      </c>
      <c r="C1013" t="s">
        <v>92</v>
      </c>
      <c r="D1013" t="s">
        <v>93</v>
      </c>
    </row>
    <row r="1014" spans="1:4" x14ac:dyDescent="0.45">
      <c r="A1014">
        <v>2002</v>
      </c>
      <c r="B1014">
        <v>23</v>
      </c>
      <c r="C1014" t="s">
        <v>92</v>
      </c>
      <c r="D1014" t="s">
        <v>93</v>
      </c>
    </row>
    <row r="1015" spans="1:4" x14ac:dyDescent="0.45">
      <c r="A1015">
        <v>2003</v>
      </c>
      <c r="B1015">
        <v>23</v>
      </c>
      <c r="C1015" t="s">
        <v>92</v>
      </c>
      <c r="D1015" t="s">
        <v>93</v>
      </c>
    </row>
    <row r="1016" spans="1:4" x14ac:dyDescent="0.45">
      <c r="A1016">
        <v>2004</v>
      </c>
      <c r="B1016">
        <v>23</v>
      </c>
      <c r="C1016" t="s">
        <v>92</v>
      </c>
      <c r="D1016" t="s">
        <v>93</v>
      </c>
    </row>
    <row r="1017" spans="1:4" x14ac:dyDescent="0.45">
      <c r="A1017">
        <v>2005</v>
      </c>
      <c r="B1017">
        <v>23</v>
      </c>
      <c r="C1017" t="s">
        <v>92</v>
      </c>
      <c r="D1017" t="s">
        <v>93</v>
      </c>
    </row>
    <row r="1018" spans="1:4" x14ac:dyDescent="0.45">
      <c r="A1018">
        <v>2006</v>
      </c>
      <c r="B1018">
        <v>23</v>
      </c>
      <c r="C1018" t="s">
        <v>92</v>
      </c>
      <c r="D1018" t="s">
        <v>93</v>
      </c>
    </row>
    <row r="1019" spans="1:4" x14ac:dyDescent="0.45">
      <c r="A1019">
        <v>2007</v>
      </c>
      <c r="B1019">
        <v>23</v>
      </c>
      <c r="C1019" t="s">
        <v>92</v>
      </c>
      <c r="D1019" t="s">
        <v>93</v>
      </c>
    </row>
    <row r="1020" spans="1:4" x14ac:dyDescent="0.45">
      <c r="A1020">
        <v>2008</v>
      </c>
      <c r="B1020">
        <v>23</v>
      </c>
      <c r="C1020" t="s">
        <v>92</v>
      </c>
      <c r="D1020" t="s">
        <v>93</v>
      </c>
    </row>
    <row r="1021" spans="1:4" x14ac:dyDescent="0.45">
      <c r="A1021">
        <v>2009</v>
      </c>
      <c r="B1021">
        <v>23</v>
      </c>
      <c r="C1021" t="s">
        <v>92</v>
      </c>
      <c r="D1021" t="s">
        <v>93</v>
      </c>
    </row>
    <row r="1022" spans="1:4" x14ac:dyDescent="0.45">
      <c r="A1022">
        <v>2010</v>
      </c>
      <c r="B1022">
        <v>23</v>
      </c>
      <c r="C1022" t="s">
        <v>92</v>
      </c>
      <c r="D1022" t="s">
        <v>93</v>
      </c>
    </row>
    <row r="1023" spans="1:4" x14ac:dyDescent="0.45">
      <c r="A1023">
        <v>2011</v>
      </c>
      <c r="B1023">
        <v>23</v>
      </c>
      <c r="C1023" t="s">
        <v>92</v>
      </c>
      <c r="D1023" t="s">
        <v>93</v>
      </c>
    </row>
    <row r="1024" spans="1:4" x14ac:dyDescent="0.45">
      <c r="A1024">
        <v>2012</v>
      </c>
      <c r="B1024">
        <v>23</v>
      </c>
      <c r="C1024" t="s">
        <v>92</v>
      </c>
      <c r="D1024" t="s">
        <v>93</v>
      </c>
    </row>
    <row r="1025" spans="1:4" x14ac:dyDescent="0.45">
      <c r="A1025">
        <v>2013</v>
      </c>
      <c r="B1025">
        <v>23</v>
      </c>
      <c r="C1025" t="s">
        <v>92</v>
      </c>
      <c r="D1025" t="s">
        <v>93</v>
      </c>
    </row>
    <row r="1026" spans="1:4" x14ac:dyDescent="0.45">
      <c r="A1026">
        <v>2014</v>
      </c>
      <c r="B1026">
        <v>23</v>
      </c>
      <c r="C1026" t="s">
        <v>92</v>
      </c>
      <c r="D1026" t="s">
        <v>93</v>
      </c>
    </row>
    <row r="1027" spans="1:4" x14ac:dyDescent="0.45">
      <c r="A1027">
        <v>2015</v>
      </c>
      <c r="B1027">
        <v>23</v>
      </c>
      <c r="C1027" t="s">
        <v>92</v>
      </c>
      <c r="D1027" t="s">
        <v>93</v>
      </c>
    </row>
    <row r="1028" spans="1:4" x14ac:dyDescent="0.45">
      <c r="A1028">
        <v>2016</v>
      </c>
      <c r="B1028">
        <v>23</v>
      </c>
      <c r="C1028" t="s">
        <v>92</v>
      </c>
      <c r="D1028" t="s">
        <v>93</v>
      </c>
    </row>
    <row r="1029" spans="1:4" x14ac:dyDescent="0.45">
      <c r="A1029">
        <v>2017</v>
      </c>
      <c r="B1029">
        <v>23</v>
      </c>
      <c r="C1029" t="s">
        <v>92</v>
      </c>
      <c r="D1029" t="s">
        <v>93</v>
      </c>
    </row>
    <row r="1030" spans="1:4" x14ac:dyDescent="0.45">
      <c r="A1030">
        <v>2018</v>
      </c>
      <c r="B1030">
        <v>23</v>
      </c>
      <c r="C1030" t="s">
        <v>92</v>
      </c>
      <c r="D1030" t="s">
        <v>93</v>
      </c>
    </row>
    <row r="1031" spans="1:4" x14ac:dyDescent="0.45">
      <c r="A1031">
        <v>2019</v>
      </c>
      <c r="B1031">
        <v>23</v>
      </c>
      <c r="C1031" t="s">
        <v>92</v>
      </c>
      <c r="D1031" t="s">
        <v>93</v>
      </c>
    </row>
    <row r="1032" spans="1:4" x14ac:dyDescent="0.45">
      <c r="A1032">
        <v>2020</v>
      </c>
      <c r="B1032">
        <v>23</v>
      </c>
      <c r="C1032" t="s">
        <v>92</v>
      </c>
      <c r="D1032" t="s">
        <v>93</v>
      </c>
    </row>
    <row r="1033" spans="1:4" x14ac:dyDescent="0.45">
      <c r="A1033">
        <v>2021</v>
      </c>
      <c r="B1033">
        <v>23</v>
      </c>
      <c r="C1033" t="s">
        <v>92</v>
      </c>
      <c r="D1033" t="s">
        <v>93</v>
      </c>
    </row>
    <row r="1034" spans="1:4" x14ac:dyDescent="0.45">
      <c r="A1034">
        <v>2022</v>
      </c>
      <c r="B1034">
        <v>23</v>
      </c>
      <c r="C1034" t="s">
        <v>92</v>
      </c>
      <c r="D1034" t="s">
        <v>93</v>
      </c>
    </row>
    <row r="1035" spans="1:4" x14ac:dyDescent="0.45">
      <c r="A1035">
        <v>1980</v>
      </c>
      <c r="B1035">
        <v>24</v>
      </c>
      <c r="C1035" t="s">
        <v>94</v>
      </c>
      <c r="D1035" t="s">
        <v>95</v>
      </c>
    </row>
    <row r="1036" spans="1:4" x14ac:dyDescent="0.45">
      <c r="A1036">
        <v>1981</v>
      </c>
      <c r="B1036">
        <v>24</v>
      </c>
      <c r="C1036" t="s">
        <v>94</v>
      </c>
      <c r="D1036" t="s">
        <v>95</v>
      </c>
    </row>
    <row r="1037" spans="1:4" x14ac:dyDescent="0.45">
      <c r="A1037">
        <v>1982</v>
      </c>
      <c r="B1037">
        <v>24</v>
      </c>
      <c r="C1037" t="s">
        <v>94</v>
      </c>
      <c r="D1037" t="s">
        <v>95</v>
      </c>
    </row>
    <row r="1038" spans="1:4" x14ac:dyDescent="0.45">
      <c r="A1038">
        <v>1983</v>
      </c>
      <c r="B1038">
        <v>24</v>
      </c>
      <c r="C1038" t="s">
        <v>94</v>
      </c>
      <c r="D1038" t="s">
        <v>95</v>
      </c>
    </row>
    <row r="1039" spans="1:4" x14ac:dyDescent="0.45">
      <c r="A1039">
        <v>1984</v>
      </c>
      <c r="B1039">
        <v>24</v>
      </c>
      <c r="C1039" t="s">
        <v>94</v>
      </c>
      <c r="D1039" t="s">
        <v>95</v>
      </c>
    </row>
    <row r="1040" spans="1:4" x14ac:dyDescent="0.45">
      <c r="A1040">
        <v>1985</v>
      </c>
      <c r="B1040">
        <v>24</v>
      </c>
      <c r="C1040" t="s">
        <v>94</v>
      </c>
      <c r="D1040" t="s">
        <v>95</v>
      </c>
    </row>
    <row r="1041" spans="1:3" x14ac:dyDescent="0.45">
      <c r="A1041">
        <v>1986</v>
      </c>
      <c r="B1041">
        <v>24</v>
      </c>
      <c r="C1041" t="s">
        <v>94</v>
      </c>
    </row>
    <row r="1042" spans="1:3" x14ac:dyDescent="0.45">
      <c r="A1042">
        <v>1987</v>
      </c>
      <c r="B1042">
        <v>24</v>
      </c>
      <c r="C1042" t="s">
        <v>94</v>
      </c>
    </row>
    <row r="1043" spans="1:3" x14ac:dyDescent="0.45">
      <c r="A1043">
        <v>1988</v>
      </c>
      <c r="B1043">
        <v>24</v>
      </c>
      <c r="C1043" t="s">
        <v>94</v>
      </c>
    </row>
    <row r="1044" spans="1:3" x14ac:dyDescent="0.45">
      <c r="A1044">
        <v>1989</v>
      </c>
      <c r="B1044">
        <v>24</v>
      </c>
      <c r="C1044" t="s">
        <v>94</v>
      </c>
    </row>
    <row r="1045" spans="1:3" x14ac:dyDescent="0.45">
      <c r="A1045">
        <v>1990</v>
      </c>
      <c r="B1045">
        <v>24</v>
      </c>
      <c r="C1045" t="s">
        <v>94</v>
      </c>
    </row>
    <row r="1046" spans="1:3" x14ac:dyDescent="0.45">
      <c r="A1046">
        <v>1991</v>
      </c>
      <c r="B1046">
        <v>24</v>
      </c>
      <c r="C1046" t="s">
        <v>94</v>
      </c>
    </row>
    <row r="1047" spans="1:3" x14ac:dyDescent="0.45">
      <c r="A1047">
        <v>1992</v>
      </c>
      <c r="B1047">
        <v>24</v>
      </c>
      <c r="C1047" t="s">
        <v>94</v>
      </c>
    </row>
    <row r="1048" spans="1:3" x14ac:dyDescent="0.45">
      <c r="A1048">
        <v>1993</v>
      </c>
      <c r="B1048">
        <v>24</v>
      </c>
      <c r="C1048" t="s">
        <v>94</v>
      </c>
    </row>
    <row r="1049" spans="1:3" x14ac:dyDescent="0.45">
      <c r="A1049">
        <v>1994</v>
      </c>
      <c r="B1049">
        <v>24</v>
      </c>
      <c r="C1049" t="s">
        <v>94</v>
      </c>
    </row>
    <row r="1050" spans="1:3" x14ac:dyDescent="0.45">
      <c r="A1050">
        <v>1995</v>
      </c>
      <c r="B1050">
        <v>24</v>
      </c>
      <c r="C1050" t="s">
        <v>94</v>
      </c>
    </row>
    <row r="1051" spans="1:3" x14ac:dyDescent="0.45">
      <c r="A1051">
        <v>1996</v>
      </c>
      <c r="B1051">
        <v>24</v>
      </c>
      <c r="C1051" t="s">
        <v>94</v>
      </c>
    </row>
    <row r="1052" spans="1:3" x14ac:dyDescent="0.45">
      <c r="A1052">
        <v>1997</v>
      </c>
      <c r="B1052">
        <v>24</v>
      </c>
      <c r="C1052" t="s">
        <v>94</v>
      </c>
    </row>
    <row r="1053" spans="1:3" x14ac:dyDescent="0.45">
      <c r="A1053">
        <v>1998</v>
      </c>
      <c r="B1053">
        <v>24</v>
      </c>
      <c r="C1053" t="s">
        <v>94</v>
      </c>
    </row>
    <row r="1054" spans="1:3" x14ac:dyDescent="0.45">
      <c r="A1054">
        <v>1999</v>
      </c>
      <c r="B1054">
        <v>24</v>
      </c>
      <c r="C1054" t="s">
        <v>94</v>
      </c>
    </row>
    <row r="1055" spans="1:3" x14ac:dyDescent="0.45">
      <c r="A1055">
        <v>2000</v>
      </c>
      <c r="B1055">
        <v>24</v>
      </c>
      <c r="C1055" t="s">
        <v>94</v>
      </c>
    </row>
    <row r="1056" spans="1:3" x14ac:dyDescent="0.45">
      <c r="A1056">
        <v>2001</v>
      </c>
      <c r="B1056">
        <v>24</v>
      </c>
      <c r="C1056" t="s">
        <v>94</v>
      </c>
    </row>
    <row r="1057" spans="1:3" x14ac:dyDescent="0.45">
      <c r="A1057">
        <v>2002</v>
      </c>
      <c r="B1057">
        <v>24</v>
      </c>
      <c r="C1057" t="s">
        <v>94</v>
      </c>
    </row>
    <row r="1058" spans="1:3" x14ac:dyDescent="0.45">
      <c r="A1058">
        <v>2003</v>
      </c>
      <c r="B1058">
        <v>24</v>
      </c>
      <c r="C1058" t="s">
        <v>94</v>
      </c>
    </row>
    <row r="1059" spans="1:3" x14ac:dyDescent="0.45">
      <c r="A1059">
        <v>2004</v>
      </c>
      <c r="B1059">
        <v>24</v>
      </c>
      <c r="C1059" t="s">
        <v>94</v>
      </c>
    </row>
    <row r="1060" spans="1:3" x14ac:dyDescent="0.45">
      <c r="A1060">
        <v>2005</v>
      </c>
      <c r="B1060">
        <v>24</v>
      </c>
      <c r="C1060" t="s">
        <v>94</v>
      </c>
    </row>
    <row r="1061" spans="1:3" x14ac:dyDescent="0.45">
      <c r="A1061">
        <v>2006</v>
      </c>
      <c r="B1061">
        <v>24</v>
      </c>
      <c r="C1061" t="s">
        <v>94</v>
      </c>
    </row>
    <row r="1062" spans="1:3" x14ac:dyDescent="0.45">
      <c r="A1062">
        <v>2007</v>
      </c>
      <c r="B1062">
        <v>24</v>
      </c>
      <c r="C1062" t="s">
        <v>94</v>
      </c>
    </row>
    <row r="1063" spans="1:3" x14ac:dyDescent="0.45">
      <c r="A1063">
        <v>2008</v>
      </c>
      <c r="B1063">
        <v>24</v>
      </c>
      <c r="C1063" t="s">
        <v>94</v>
      </c>
    </row>
    <row r="1064" spans="1:3" x14ac:dyDescent="0.45">
      <c r="A1064">
        <v>2009</v>
      </c>
      <c r="B1064">
        <v>24</v>
      </c>
      <c r="C1064" t="s">
        <v>94</v>
      </c>
    </row>
    <row r="1065" spans="1:3" x14ac:dyDescent="0.45">
      <c r="A1065">
        <v>2010</v>
      </c>
      <c r="B1065">
        <v>24</v>
      </c>
      <c r="C1065" t="s">
        <v>94</v>
      </c>
    </row>
    <row r="1066" spans="1:3" x14ac:dyDescent="0.45">
      <c r="A1066">
        <v>2011</v>
      </c>
      <c r="B1066">
        <v>24</v>
      </c>
      <c r="C1066" t="s">
        <v>94</v>
      </c>
    </row>
    <row r="1067" spans="1:3" x14ac:dyDescent="0.45">
      <c r="A1067">
        <v>2012</v>
      </c>
      <c r="B1067">
        <v>24</v>
      </c>
      <c r="C1067" t="s">
        <v>94</v>
      </c>
    </row>
    <row r="1068" spans="1:3" x14ac:dyDescent="0.45">
      <c r="A1068">
        <v>2013</v>
      </c>
      <c r="B1068">
        <v>24</v>
      </c>
      <c r="C1068" t="s">
        <v>94</v>
      </c>
    </row>
    <row r="1069" spans="1:3" x14ac:dyDescent="0.45">
      <c r="A1069">
        <v>2014</v>
      </c>
      <c r="B1069">
        <v>24</v>
      </c>
      <c r="C1069" t="s">
        <v>94</v>
      </c>
    </row>
    <row r="1070" spans="1:3" x14ac:dyDescent="0.45">
      <c r="A1070">
        <v>2015</v>
      </c>
      <c r="B1070">
        <v>24</v>
      </c>
      <c r="C1070" t="s">
        <v>94</v>
      </c>
    </row>
    <row r="1071" spans="1:3" x14ac:dyDescent="0.45">
      <c r="A1071">
        <v>2016</v>
      </c>
      <c r="B1071">
        <v>24</v>
      </c>
      <c r="C1071" t="s">
        <v>94</v>
      </c>
    </row>
    <row r="1072" spans="1:3" x14ac:dyDescent="0.45">
      <c r="A1072">
        <v>2017</v>
      </c>
      <c r="B1072">
        <v>24</v>
      </c>
      <c r="C1072" t="s">
        <v>94</v>
      </c>
    </row>
    <row r="1073" spans="1:4" x14ac:dyDescent="0.45">
      <c r="A1073">
        <v>2018</v>
      </c>
      <c r="B1073">
        <v>24</v>
      </c>
      <c r="C1073" t="s">
        <v>94</v>
      </c>
    </row>
    <row r="1074" spans="1:4" x14ac:dyDescent="0.45">
      <c r="A1074">
        <v>2019</v>
      </c>
      <c r="B1074">
        <v>24</v>
      </c>
      <c r="C1074" t="s">
        <v>94</v>
      </c>
    </row>
    <row r="1075" spans="1:4" x14ac:dyDescent="0.45">
      <c r="A1075">
        <v>2020</v>
      </c>
      <c r="B1075">
        <v>24</v>
      </c>
      <c r="C1075" t="s">
        <v>94</v>
      </c>
    </row>
    <row r="1076" spans="1:4" x14ac:dyDescent="0.45">
      <c r="A1076">
        <v>2021</v>
      </c>
      <c r="B1076">
        <v>24</v>
      </c>
      <c r="C1076" t="s">
        <v>94</v>
      </c>
    </row>
    <row r="1077" spans="1:4" x14ac:dyDescent="0.45">
      <c r="A1077">
        <v>2022</v>
      </c>
      <c r="B1077">
        <v>24</v>
      </c>
      <c r="C1077" t="s">
        <v>94</v>
      </c>
    </row>
    <row r="1078" spans="1:4" x14ac:dyDescent="0.45">
      <c r="A1078">
        <v>1980</v>
      </c>
      <c r="B1078">
        <v>25</v>
      </c>
      <c r="C1078" t="s">
        <v>96</v>
      </c>
      <c r="D1078" t="s">
        <v>97</v>
      </c>
    </row>
    <row r="1079" spans="1:4" x14ac:dyDescent="0.45">
      <c r="A1079">
        <v>1981</v>
      </c>
      <c r="B1079">
        <v>25</v>
      </c>
      <c r="C1079" t="s">
        <v>96</v>
      </c>
      <c r="D1079" t="s">
        <v>97</v>
      </c>
    </row>
    <row r="1080" spans="1:4" x14ac:dyDescent="0.45">
      <c r="A1080">
        <v>1982</v>
      </c>
      <c r="B1080">
        <v>25</v>
      </c>
      <c r="C1080" t="s">
        <v>96</v>
      </c>
      <c r="D1080" t="s">
        <v>97</v>
      </c>
    </row>
    <row r="1081" spans="1:4" x14ac:dyDescent="0.45">
      <c r="A1081">
        <v>1983</v>
      </c>
      <c r="B1081">
        <v>25</v>
      </c>
      <c r="C1081" t="s">
        <v>96</v>
      </c>
      <c r="D1081" t="s">
        <v>97</v>
      </c>
    </row>
    <row r="1082" spans="1:4" x14ac:dyDescent="0.45">
      <c r="A1082">
        <v>1984</v>
      </c>
      <c r="B1082">
        <v>25</v>
      </c>
      <c r="C1082" t="s">
        <v>96</v>
      </c>
      <c r="D1082" t="s">
        <v>97</v>
      </c>
    </row>
    <row r="1083" spans="1:4" x14ac:dyDescent="0.45">
      <c r="A1083">
        <v>1985</v>
      </c>
      <c r="B1083">
        <v>25</v>
      </c>
      <c r="C1083" t="s">
        <v>96</v>
      </c>
      <c r="D1083" t="s">
        <v>97</v>
      </c>
    </row>
    <row r="1084" spans="1:4" x14ac:dyDescent="0.45">
      <c r="A1084">
        <v>1986</v>
      </c>
      <c r="B1084">
        <v>25</v>
      </c>
      <c r="C1084" t="s">
        <v>96</v>
      </c>
      <c r="D1084" t="s">
        <v>97</v>
      </c>
    </row>
    <row r="1085" spans="1:4" x14ac:dyDescent="0.45">
      <c r="A1085">
        <v>1987</v>
      </c>
      <c r="B1085">
        <v>25</v>
      </c>
      <c r="C1085" t="s">
        <v>96</v>
      </c>
      <c r="D1085" t="s">
        <v>97</v>
      </c>
    </row>
    <row r="1086" spans="1:4" x14ac:dyDescent="0.45">
      <c r="A1086">
        <v>1988</v>
      </c>
      <c r="B1086">
        <v>25</v>
      </c>
      <c r="C1086" t="s">
        <v>96</v>
      </c>
      <c r="D1086" t="s">
        <v>97</v>
      </c>
    </row>
    <row r="1087" spans="1:4" x14ac:dyDescent="0.45">
      <c r="A1087">
        <v>1989</v>
      </c>
      <c r="B1087">
        <v>25</v>
      </c>
      <c r="C1087" t="s">
        <v>96</v>
      </c>
      <c r="D1087" t="s">
        <v>97</v>
      </c>
    </row>
    <row r="1088" spans="1:4" x14ac:dyDescent="0.45">
      <c r="A1088">
        <v>1990</v>
      </c>
      <c r="B1088">
        <v>25</v>
      </c>
      <c r="C1088" t="s">
        <v>96</v>
      </c>
      <c r="D1088" t="s">
        <v>97</v>
      </c>
    </row>
    <row r="1089" spans="1:4" x14ac:dyDescent="0.45">
      <c r="A1089">
        <v>1991</v>
      </c>
      <c r="B1089">
        <v>25</v>
      </c>
      <c r="C1089" t="s">
        <v>96</v>
      </c>
      <c r="D1089" t="s">
        <v>97</v>
      </c>
    </row>
    <row r="1090" spans="1:4" x14ac:dyDescent="0.45">
      <c r="A1090">
        <v>1992</v>
      </c>
      <c r="B1090">
        <v>25</v>
      </c>
      <c r="C1090" t="s">
        <v>96</v>
      </c>
      <c r="D1090" t="s">
        <v>97</v>
      </c>
    </row>
    <row r="1091" spans="1:4" x14ac:dyDescent="0.45">
      <c r="A1091">
        <v>1993</v>
      </c>
      <c r="B1091">
        <v>25</v>
      </c>
      <c r="C1091" t="s">
        <v>96</v>
      </c>
      <c r="D1091" t="s">
        <v>97</v>
      </c>
    </row>
    <row r="1092" spans="1:4" x14ac:dyDescent="0.45">
      <c r="A1092">
        <v>1994</v>
      </c>
      <c r="B1092">
        <v>25</v>
      </c>
      <c r="C1092" t="s">
        <v>96</v>
      </c>
      <c r="D1092" t="s">
        <v>97</v>
      </c>
    </row>
    <row r="1093" spans="1:4" x14ac:dyDescent="0.45">
      <c r="A1093">
        <v>1995</v>
      </c>
      <c r="B1093">
        <v>25</v>
      </c>
      <c r="C1093" t="s">
        <v>96</v>
      </c>
      <c r="D1093" t="s">
        <v>97</v>
      </c>
    </row>
    <row r="1094" spans="1:4" x14ac:dyDescent="0.45">
      <c r="A1094">
        <v>1996</v>
      </c>
      <c r="B1094">
        <v>25</v>
      </c>
      <c r="C1094" t="s">
        <v>96</v>
      </c>
      <c r="D1094" t="s">
        <v>97</v>
      </c>
    </row>
    <row r="1095" spans="1:4" x14ac:dyDescent="0.45">
      <c r="A1095">
        <v>1997</v>
      </c>
      <c r="B1095">
        <v>25</v>
      </c>
      <c r="C1095" t="s">
        <v>96</v>
      </c>
      <c r="D1095" t="s">
        <v>97</v>
      </c>
    </row>
    <row r="1096" spans="1:4" x14ac:dyDescent="0.45">
      <c r="A1096">
        <v>1998</v>
      </c>
      <c r="B1096">
        <v>25</v>
      </c>
      <c r="C1096" t="s">
        <v>96</v>
      </c>
      <c r="D1096" t="s">
        <v>97</v>
      </c>
    </row>
    <row r="1097" spans="1:4" x14ac:dyDescent="0.45">
      <c r="A1097">
        <v>1999</v>
      </c>
      <c r="B1097">
        <v>25</v>
      </c>
      <c r="C1097" t="s">
        <v>96</v>
      </c>
      <c r="D1097" t="s">
        <v>97</v>
      </c>
    </row>
    <row r="1098" spans="1:4" x14ac:dyDescent="0.45">
      <c r="A1098">
        <v>2000</v>
      </c>
      <c r="B1098">
        <v>25</v>
      </c>
      <c r="C1098" t="s">
        <v>96</v>
      </c>
      <c r="D1098" t="s">
        <v>97</v>
      </c>
    </row>
    <row r="1099" spans="1:4" x14ac:dyDescent="0.45">
      <c r="A1099">
        <v>2001</v>
      </c>
      <c r="B1099">
        <v>25</v>
      </c>
      <c r="C1099" t="s">
        <v>96</v>
      </c>
      <c r="D1099" t="s">
        <v>97</v>
      </c>
    </row>
    <row r="1100" spans="1:4" x14ac:dyDescent="0.45">
      <c r="A1100">
        <v>2002</v>
      </c>
      <c r="B1100">
        <v>25</v>
      </c>
      <c r="C1100" t="s">
        <v>96</v>
      </c>
      <c r="D1100" t="s">
        <v>97</v>
      </c>
    </row>
    <row r="1101" spans="1:4" x14ac:dyDescent="0.45">
      <c r="A1101">
        <v>2003</v>
      </c>
      <c r="B1101">
        <v>25</v>
      </c>
      <c r="C1101" t="s">
        <v>96</v>
      </c>
      <c r="D1101" t="s">
        <v>97</v>
      </c>
    </row>
    <row r="1102" spans="1:4" x14ac:dyDescent="0.45">
      <c r="A1102">
        <v>2004</v>
      </c>
      <c r="B1102">
        <v>25</v>
      </c>
      <c r="C1102" t="s">
        <v>96</v>
      </c>
      <c r="D1102" t="s">
        <v>97</v>
      </c>
    </row>
    <row r="1103" spans="1:4" x14ac:dyDescent="0.45">
      <c r="A1103">
        <v>2005</v>
      </c>
      <c r="B1103">
        <v>25</v>
      </c>
      <c r="C1103" t="s">
        <v>96</v>
      </c>
      <c r="D1103" t="s">
        <v>97</v>
      </c>
    </row>
    <row r="1104" spans="1:4" x14ac:dyDescent="0.45">
      <c r="A1104">
        <v>2006</v>
      </c>
      <c r="B1104">
        <v>25</v>
      </c>
      <c r="C1104" t="s">
        <v>96</v>
      </c>
      <c r="D1104" t="s">
        <v>97</v>
      </c>
    </row>
    <row r="1105" spans="1:4" x14ac:dyDescent="0.45">
      <c r="A1105">
        <v>2007</v>
      </c>
      <c r="B1105">
        <v>25</v>
      </c>
      <c r="C1105" t="s">
        <v>96</v>
      </c>
      <c r="D1105" t="s">
        <v>97</v>
      </c>
    </row>
    <row r="1106" spans="1:4" x14ac:dyDescent="0.45">
      <c r="A1106">
        <v>2008</v>
      </c>
      <c r="B1106">
        <v>25</v>
      </c>
      <c r="C1106" t="s">
        <v>96</v>
      </c>
      <c r="D1106" t="s">
        <v>97</v>
      </c>
    </row>
    <row r="1107" spans="1:4" x14ac:dyDescent="0.45">
      <c r="A1107">
        <v>2009</v>
      </c>
      <c r="B1107">
        <v>25</v>
      </c>
      <c r="C1107" t="s">
        <v>96</v>
      </c>
      <c r="D1107" t="s">
        <v>97</v>
      </c>
    </row>
    <row r="1108" spans="1:4" x14ac:dyDescent="0.45">
      <c r="A1108">
        <v>2010</v>
      </c>
      <c r="B1108">
        <v>25</v>
      </c>
      <c r="C1108" t="s">
        <v>96</v>
      </c>
      <c r="D1108" t="s">
        <v>97</v>
      </c>
    </row>
    <row r="1109" spans="1:4" x14ac:dyDescent="0.45">
      <c r="A1109">
        <v>2011</v>
      </c>
      <c r="B1109">
        <v>25</v>
      </c>
      <c r="C1109" t="s">
        <v>96</v>
      </c>
      <c r="D1109" t="s">
        <v>97</v>
      </c>
    </row>
    <row r="1110" spans="1:4" x14ac:dyDescent="0.45">
      <c r="A1110">
        <v>2012</v>
      </c>
      <c r="B1110">
        <v>25</v>
      </c>
      <c r="C1110" t="s">
        <v>96</v>
      </c>
      <c r="D1110" t="s">
        <v>97</v>
      </c>
    </row>
    <row r="1111" spans="1:4" x14ac:dyDescent="0.45">
      <c r="A1111">
        <v>2013</v>
      </c>
      <c r="B1111">
        <v>25</v>
      </c>
      <c r="C1111" t="s">
        <v>96</v>
      </c>
      <c r="D1111" t="s">
        <v>97</v>
      </c>
    </row>
    <row r="1112" spans="1:4" x14ac:dyDescent="0.45">
      <c r="A1112">
        <v>2014</v>
      </c>
      <c r="B1112">
        <v>25</v>
      </c>
      <c r="C1112" t="s">
        <v>96</v>
      </c>
      <c r="D1112" t="s">
        <v>97</v>
      </c>
    </row>
    <row r="1113" spans="1:4" x14ac:dyDescent="0.45">
      <c r="A1113">
        <v>2015</v>
      </c>
      <c r="B1113">
        <v>25</v>
      </c>
      <c r="C1113" t="s">
        <v>96</v>
      </c>
      <c r="D1113" t="s">
        <v>97</v>
      </c>
    </row>
    <row r="1114" spans="1:4" x14ac:dyDescent="0.45">
      <c r="A1114">
        <v>2016</v>
      </c>
      <c r="B1114">
        <v>25</v>
      </c>
      <c r="C1114" t="s">
        <v>96</v>
      </c>
      <c r="D1114" t="s">
        <v>97</v>
      </c>
    </row>
    <row r="1115" spans="1:4" x14ac:dyDescent="0.45">
      <c r="A1115">
        <v>2017</v>
      </c>
      <c r="B1115">
        <v>25</v>
      </c>
      <c r="C1115" t="s">
        <v>96</v>
      </c>
      <c r="D1115" t="s">
        <v>97</v>
      </c>
    </row>
    <row r="1116" spans="1:4" x14ac:dyDescent="0.45">
      <c r="A1116">
        <v>2018</v>
      </c>
      <c r="B1116">
        <v>25</v>
      </c>
      <c r="C1116" t="s">
        <v>96</v>
      </c>
      <c r="D1116" t="s">
        <v>97</v>
      </c>
    </row>
    <row r="1117" spans="1:4" x14ac:dyDescent="0.45">
      <c r="A1117">
        <v>2019</v>
      </c>
      <c r="B1117">
        <v>25</v>
      </c>
      <c r="C1117" t="s">
        <v>96</v>
      </c>
      <c r="D1117" t="s">
        <v>97</v>
      </c>
    </row>
    <row r="1118" spans="1:4" x14ac:dyDescent="0.45">
      <c r="A1118">
        <v>2020</v>
      </c>
      <c r="B1118">
        <v>25</v>
      </c>
      <c r="C1118" t="s">
        <v>96</v>
      </c>
      <c r="D1118" t="s">
        <v>97</v>
      </c>
    </row>
    <row r="1119" spans="1:4" x14ac:dyDescent="0.45">
      <c r="A1119">
        <v>2021</v>
      </c>
      <c r="B1119">
        <v>25</v>
      </c>
      <c r="C1119" t="s">
        <v>96</v>
      </c>
      <c r="D1119" t="s">
        <v>97</v>
      </c>
    </row>
    <row r="1120" spans="1:4" x14ac:dyDescent="0.45">
      <c r="A1120">
        <v>2022</v>
      </c>
      <c r="B1120">
        <v>25</v>
      </c>
      <c r="C1120" t="s">
        <v>96</v>
      </c>
      <c r="D1120" t="s">
        <v>97</v>
      </c>
    </row>
    <row r="1121" spans="1:4" x14ac:dyDescent="0.45">
      <c r="A1121">
        <v>1980</v>
      </c>
      <c r="B1121">
        <v>26</v>
      </c>
      <c r="C1121" t="s">
        <v>98</v>
      </c>
      <c r="D1121" t="s">
        <v>99</v>
      </c>
    </row>
    <row r="1122" spans="1:4" x14ac:dyDescent="0.45">
      <c r="A1122">
        <v>1981</v>
      </c>
      <c r="B1122">
        <v>26</v>
      </c>
      <c r="C1122" t="s">
        <v>98</v>
      </c>
      <c r="D1122" t="s">
        <v>99</v>
      </c>
    </row>
    <row r="1123" spans="1:4" x14ac:dyDescent="0.45">
      <c r="A1123">
        <v>1982</v>
      </c>
      <c r="B1123">
        <v>26</v>
      </c>
      <c r="C1123" t="s">
        <v>98</v>
      </c>
      <c r="D1123" t="s">
        <v>99</v>
      </c>
    </row>
    <row r="1124" spans="1:4" x14ac:dyDescent="0.45">
      <c r="A1124">
        <v>1983</v>
      </c>
      <c r="B1124">
        <v>26</v>
      </c>
      <c r="C1124" t="s">
        <v>98</v>
      </c>
      <c r="D1124" t="s">
        <v>99</v>
      </c>
    </row>
    <row r="1125" spans="1:4" x14ac:dyDescent="0.45">
      <c r="A1125">
        <v>1984</v>
      </c>
      <c r="B1125">
        <v>26</v>
      </c>
      <c r="C1125" t="s">
        <v>98</v>
      </c>
      <c r="D1125" t="s">
        <v>99</v>
      </c>
    </row>
    <row r="1126" spans="1:4" x14ac:dyDescent="0.45">
      <c r="A1126">
        <v>1985</v>
      </c>
      <c r="B1126">
        <v>26</v>
      </c>
      <c r="C1126" t="s">
        <v>98</v>
      </c>
      <c r="D1126" t="s">
        <v>99</v>
      </c>
    </row>
    <row r="1127" spans="1:4" x14ac:dyDescent="0.45">
      <c r="A1127">
        <v>1986</v>
      </c>
      <c r="B1127">
        <v>26</v>
      </c>
      <c r="C1127" t="s">
        <v>98</v>
      </c>
      <c r="D1127" t="s">
        <v>99</v>
      </c>
    </row>
    <row r="1128" spans="1:4" x14ac:dyDescent="0.45">
      <c r="A1128">
        <v>1987</v>
      </c>
      <c r="B1128">
        <v>26</v>
      </c>
      <c r="C1128" t="s">
        <v>98</v>
      </c>
      <c r="D1128" t="s">
        <v>99</v>
      </c>
    </row>
    <row r="1129" spans="1:4" x14ac:dyDescent="0.45">
      <c r="A1129">
        <v>1988</v>
      </c>
      <c r="B1129">
        <v>26</v>
      </c>
      <c r="C1129" t="s">
        <v>98</v>
      </c>
      <c r="D1129" t="s">
        <v>99</v>
      </c>
    </row>
    <row r="1130" spans="1:4" x14ac:dyDescent="0.45">
      <c r="A1130">
        <v>1989</v>
      </c>
      <c r="B1130">
        <v>26</v>
      </c>
      <c r="C1130" t="s">
        <v>98</v>
      </c>
      <c r="D1130" t="s">
        <v>99</v>
      </c>
    </row>
    <row r="1131" spans="1:4" x14ac:dyDescent="0.45">
      <c r="A1131">
        <v>1990</v>
      </c>
      <c r="B1131">
        <v>26</v>
      </c>
      <c r="C1131" t="s">
        <v>98</v>
      </c>
      <c r="D1131" t="s">
        <v>99</v>
      </c>
    </row>
    <row r="1132" spans="1:4" x14ac:dyDescent="0.45">
      <c r="A1132">
        <v>1991</v>
      </c>
      <c r="B1132">
        <v>26</v>
      </c>
      <c r="C1132" t="s">
        <v>98</v>
      </c>
      <c r="D1132" t="s">
        <v>99</v>
      </c>
    </row>
    <row r="1133" spans="1:4" x14ac:dyDescent="0.45">
      <c r="A1133">
        <v>1992</v>
      </c>
      <c r="B1133">
        <v>26</v>
      </c>
      <c r="C1133" t="s">
        <v>98</v>
      </c>
      <c r="D1133" t="s">
        <v>99</v>
      </c>
    </row>
    <row r="1134" spans="1:4" x14ac:dyDescent="0.45">
      <c r="A1134">
        <v>1993</v>
      </c>
      <c r="B1134">
        <v>26</v>
      </c>
      <c r="C1134" t="s">
        <v>98</v>
      </c>
      <c r="D1134" t="s">
        <v>99</v>
      </c>
    </row>
    <row r="1135" spans="1:4" x14ac:dyDescent="0.45">
      <c r="A1135">
        <v>1994</v>
      </c>
      <c r="B1135">
        <v>26</v>
      </c>
      <c r="C1135" t="s">
        <v>98</v>
      </c>
      <c r="D1135" t="s">
        <v>99</v>
      </c>
    </row>
    <row r="1136" spans="1:4" x14ac:dyDescent="0.45">
      <c r="A1136">
        <v>1995</v>
      </c>
      <c r="B1136">
        <v>26</v>
      </c>
      <c r="C1136" t="s">
        <v>98</v>
      </c>
      <c r="D1136" t="s">
        <v>99</v>
      </c>
    </row>
    <row r="1137" spans="1:4" x14ac:dyDescent="0.45">
      <c r="A1137">
        <v>1996</v>
      </c>
      <c r="B1137">
        <v>26</v>
      </c>
      <c r="C1137" t="s">
        <v>98</v>
      </c>
      <c r="D1137" t="s">
        <v>99</v>
      </c>
    </row>
    <row r="1138" spans="1:4" x14ac:dyDescent="0.45">
      <c r="A1138">
        <v>1997</v>
      </c>
      <c r="B1138">
        <v>26</v>
      </c>
      <c r="C1138" t="s">
        <v>98</v>
      </c>
      <c r="D1138" t="s">
        <v>99</v>
      </c>
    </row>
    <row r="1139" spans="1:4" x14ac:dyDescent="0.45">
      <c r="A1139">
        <v>1998</v>
      </c>
      <c r="B1139">
        <v>26</v>
      </c>
      <c r="C1139" t="s">
        <v>98</v>
      </c>
      <c r="D1139" t="s">
        <v>99</v>
      </c>
    </row>
    <row r="1140" spans="1:4" x14ac:dyDescent="0.45">
      <c r="A1140">
        <v>1999</v>
      </c>
      <c r="B1140">
        <v>26</v>
      </c>
      <c r="C1140" t="s">
        <v>98</v>
      </c>
      <c r="D1140" t="s">
        <v>99</v>
      </c>
    </row>
    <row r="1141" spans="1:4" x14ac:dyDescent="0.45">
      <c r="A1141">
        <v>2000</v>
      </c>
      <c r="B1141">
        <v>26</v>
      </c>
      <c r="C1141" t="s">
        <v>98</v>
      </c>
      <c r="D1141" t="s">
        <v>99</v>
      </c>
    </row>
    <row r="1142" spans="1:4" x14ac:dyDescent="0.45">
      <c r="A1142">
        <v>2001</v>
      </c>
      <c r="B1142">
        <v>26</v>
      </c>
      <c r="C1142" t="s">
        <v>98</v>
      </c>
      <c r="D1142" t="s">
        <v>99</v>
      </c>
    </row>
    <row r="1143" spans="1:4" x14ac:dyDescent="0.45">
      <c r="A1143">
        <v>2002</v>
      </c>
      <c r="B1143">
        <v>26</v>
      </c>
      <c r="C1143" t="s">
        <v>98</v>
      </c>
      <c r="D1143" t="s">
        <v>99</v>
      </c>
    </row>
    <row r="1144" spans="1:4" x14ac:dyDescent="0.45">
      <c r="A1144">
        <v>2003</v>
      </c>
      <c r="B1144">
        <v>26</v>
      </c>
      <c r="C1144" t="s">
        <v>98</v>
      </c>
      <c r="D1144" t="s">
        <v>99</v>
      </c>
    </row>
    <row r="1145" spans="1:4" x14ac:dyDescent="0.45">
      <c r="A1145">
        <v>2004</v>
      </c>
      <c r="B1145">
        <v>26</v>
      </c>
      <c r="C1145" t="s">
        <v>98</v>
      </c>
      <c r="D1145" t="s">
        <v>99</v>
      </c>
    </row>
    <row r="1146" spans="1:4" x14ac:dyDescent="0.45">
      <c r="A1146">
        <v>2005</v>
      </c>
      <c r="B1146">
        <v>26</v>
      </c>
      <c r="C1146" t="s">
        <v>98</v>
      </c>
      <c r="D1146" t="s">
        <v>99</v>
      </c>
    </row>
    <row r="1147" spans="1:4" x14ac:dyDescent="0.45">
      <c r="A1147">
        <v>2006</v>
      </c>
      <c r="B1147">
        <v>26</v>
      </c>
      <c r="C1147" t="s">
        <v>98</v>
      </c>
      <c r="D1147" t="s">
        <v>99</v>
      </c>
    </row>
    <row r="1148" spans="1:4" x14ac:dyDescent="0.45">
      <c r="A1148">
        <v>2007</v>
      </c>
      <c r="B1148">
        <v>26</v>
      </c>
      <c r="C1148" t="s">
        <v>98</v>
      </c>
      <c r="D1148" t="s">
        <v>99</v>
      </c>
    </row>
    <row r="1149" spans="1:4" x14ac:dyDescent="0.45">
      <c r="A1149">
        <v>2008</v>
      </c>
      <c r="B1149">
        <v>26</v>
      </c>
      <c r="C1149" t="s">
        <v>98</v>
      </c>
      <c r="D1149" t="s">
        <v>99</v>
      </c>
    </row>
    <row r="1150" spans="1:4" x14ac:dyDescent="0.45">
      <c r="A1150">
        <v>2009</v>
      </c>
      <c r="B1150">
        <v>26</v>
      </c>
      <c r="C1150" t="s">
        <v>98</v>
      </c>
      <c r="D1150" t="s">
        <v>99</v>
      </c>
    </row>
    <row r="1151" spans="1:4" x14ac:dyDescent="0.45">
      <c r="A1151">
        <v>2010</v>
      </c>
      <c r="B1151">
        <v>26</v>
      </c>
      <c r="C1151" t="s">
        <v>98</v>
      </c>
      <c r="D1151" t="s">
        <v>99</v>
      </c>
    </row>
    <row r="1152" spans="1:4" x14ac:dyDescent="0.45">
      <c r="A1152">
        <v>2011</v>
      </c>
      <c r="B1152">
        <v>26</v>
      </c>
      <c r="C1152" t="s">
        <v>98</v>
      </c>
      <c r="D1152" t="s">
        <v>99</v>
      </c>
    </row>
    <row r="1153" spans="1:4" x14ac:dyDescent="0.45">
      <c r="A1153">
        <v>2012</v>
      </c>
      <c r="B1153">
        <v>26</v>
      </c>
      <c r="C1153" t="s">
        <v>98</v>
      </c>
      <c r="D1153" t="s">
        <v>99</v>
      </c>
    </row>
    <row r="1154" spans="1:4" x14ac:dyDescent="0.45">
      <c r="A1154">
        <v>2013</v>
      </c>
      <c r="B1154">
        <v>26</v>
      </c>
      <c r="C1154" t="s">
        <v>98</v>
      </c>
      <c r="D1154" t="s">
        <v>99</v>
      </c>
    </row>
    <row r="1155" spans="1:4" x14ac:dyDescent="0.45">
      <c r="A1155">
        <v>2014</v>
      </c>
      <c r="B1155">
        <v>26</v>
      </c>
      <c r="C1155" t="s">
        <v>98</v>
      </c>
      <c r="D1155" t="s">
        <v>99</v>
      </c>
    </row>
    <row r="1156" spans="1:4" x14ac:dyDescent="0.45">
      <c r="A1156">
        <v>2015</v>
      </c>
      <c r="B1156">
        <v>26</v>
      </c>
      <c r="C1156" t="s">
        <v>98</v>
      </c>
      <c r="D1156" t="s">
        <v>99</v>
      </c>
    </row>
    <row r="1157" spans="1:4" x14ac:dyDescent="0.45">
      <c r="A1157">
        <v>2016</v>
      </c>
      <c r="B1157">
        <v>26</v>
      </c>
      <c r="C1157" t="s">
        <v>98</v>
      </c>
      <c r="D1157" t="s">
        <v>99</v>
      </c>
    </row>
    <row r="1158" spans="1:4" x14ac:dyDescent="0.45">
      <c r="A1158">
        <v>2017</v>
      </c>
      <c r="B1158">
        <v>26</v>
      </c>
      <c r="C1158" t="s">
        <v>98</v>
      </c>
      <c r="D1158" t="s">
        <v>99</v>
      </c>
    </row>
    <row r="1159" spans="1:4" x14ac:dyDescent="0.45">
      <c r="A1159">
        <v>2018</v>
      </c>
      <c r="B1159">
        <v>26</v>
      </c>
      <c r="C1159" t="s">
        <v>98</v>
      </c>
      <c r="D1159" t="s">
        <v>99</v>
      </c>
    </row>
    <row r="1160" spans="1:4" x14ac:dyDescent="0.45">
      <c r="A1160">
        <v>2019</v>
      </c>
      <c r="B1160">
        <v>26</v>
      </c>
      <c r="C1160" t="s">
        <v>98</v>
      </c>
      <c r="D1160" t="s">
        <v>99</v>
      </c>
    </row>
    <row r="1161" spans="1:4" x14ac:dyDescent="0.45">
      <c r="A1161">
        <v>2020</v>
      </c>
      <c r="B1161">
        <v>26</v>
      </c>
      <c r="C1161" t="s">
        <v>98</v>
      </c>
      <c r="D1161" t="s">
        <v>99</v>
      </c>
    </row>
    <row r="1162" spans="1:4" x14ac:dyDescent="0.45">
      <c r="A1162">
        <v>2021</v>
      </c>
      <c r="B1162">
        <v>26</v>
      </c>
      <c r="C1162" t="s">
        <v>98</v>
      </c>
      <c r="D1162" t="s">
        <v>99</v>
      </c>
    </row>
    <row r="1163" spans="1:4" x14ac:dyDescent="0.45">
      <c r="A1163">
        <v>2022</v>
      </c>
      <c r="B1163">
        <v>26</v>
      </c>
      <c r="C1163" t="s">
        <v>98</v>
      </c>
      <c r="D1163" t="s">
        <v>99</v>
      </c>
    </row>
    <row r="1164" spans="1:4" x14ac:dyDescent="0.45">
      <c r="A1164">
        <v>1980</v>
      </c>
      <c r="B1164">
        <v>27</v>
      </c>
      <c r="C1164" t="s">
        <v>100</v>
      </c>
      <c r="D1164" t="s">
        <v>101</v>
      </c>
    </row>
    <row r="1165" spans="1:4" x14ac:dyDescent="0.45">
      <c r="A1165">
        <v>1981</v>
      </c>
      <c r="B1165">
        <v>27</v>
      </c>
      <c r="C1165" t="s">
        <v>100</v>
      </c>
      <c r="D1165" t="s">
        <v>101</v>
      </c>
    </row>
    <row r="1166" spans="1:4" x14ac:dyDescent="0.45">
      <c r="A1166">
        <v>1982</v>
      </c>
      <c r="B1166">
        <v>27</v>
      </c>
      <c r="C1166" t="s">
        <v>100</v>
      </c>
      <c r="D1166" t="s">
        <v>101</v>
      </c>
    </row>
    <row r="1167" spans="1:4" x14ac:dyDescent="0.45">
      <c r="A1167">
        <v>1983</v>
      </c>
      <c r="B1167">
        <v>27</v>
      </c>
      <c r="C1167" t="s">
        <v>100</v>
      </c>
      <c r="D1167" t="s">
        <v>101</v>
      </c>
    </row>
    <row r="1168" spans="1:4" x14ac:dyDescent="0.45">
      <c r="A1168">
        <v>1984</v>
      </c>
      <c r="B1168">
        <v>27</v>
      </c>
      <c r="C1168" t="s">
        <v>100</v>
      </c>
      <c r="D1168" t="s">
        <v>101</v>
      </c>
    </row>
    <row r="1169" spans="1:4" x14ac:dyDescent="0.45">
      <c r="A1169">
        <v>1985</v>
      </c>
      <c r="B1169">
        <v>27</v>
      </c>
      <c r="C1169" t="s">
        <v>100</v>
      </c>
      <c r="D1169" t="s">
        <v>101</v>
      </c>
    </row>
    <row r="1170" spans="1:4" x14ac:dyDescent="0.45">
      <c r="A1170">
        <v>1986</v>
      </c>
      <c r="B1170">
        <v>27</v>
      </c>
      <c r="C1170" t="s">
        <v>100</v>
      </c>
      <c r="D1170" t="s">
        <v>101</v>
      </c>
    </row>
    <row r="1171" spans="1:4" x14ac:dyDescent="0.45">
      <c r="A1171">
        <v>1987</v>
      </c>
      <c r="B1171">
        <v>27</v>
      </c>
      <c r="C1171" t="s">
        <v>100</v>
      </c>
      <c r="D1171" t="s">
        <v>101</v>
      </c>
    </row>
    <row r="1172" spans="1:4" x14ac:dyDescent="0.45">
      <c r="A1172">
        <v>1988</v>
      </c>
      <c r="B1172">
        <v>27</v>
      </c>
      <c r="C1172" t="s">
        <v>100</v>
      </c>
      <c r="D1172" t="s">
        <v>101</v>
      </c>
    </row>
    <row r="1173" spans="1:4" x14ac:dyDescent="0.45">
      <c r="A1173">
        <v>1989</v>
      </c>
      <c r="B1173">
        <v>27</v>
      </c>
      <c r="C1173" t="s">
        <v>100</v>
      </c>
      <c r="D1173" t="s">
        <v>101</v>
      </c>
    </row>
    <row r="1174" spans="1:4" x14ac:dyDescent="0.45">
      <c r="A1174">
        <v>1990</v>
      </c>
      <c r="B1174">
        <v>27</v>
      </c>
      <c r="C1174" t="s">
        <v>100</v>
      </c>
      <c r="D1174" t="s">
        <v>101</v>
      </c>
    </row>
    <row r="1175" spans="1:4" x14ac:dyDescent="0.45">
      <c r="A1175">
        <v>1991</v>
      </c>
      <c r="B1175">
        <v>27</v>
      </c>
      <c r="C1175" t="s">
        <v>100</v>
      </c>
      <c r="D1175" t="s">
        <v>101</v>
      </c>
    </row>
    <row r="1176" spans="1:4" x14ac:dyDescent="0.45">
      <c r="A1176">
        <v>1992</v>
      </c>
      <c r="B1176">
        <v>27</v>
      </c>
      <c r="C1176" t="s">
        <v>100</v>
      </c>
      <c r="D1176" t="s">
        <v>101</v>
      </c>
    </row>
    <row r="1177" spans="1:4" x14ac:dyDescent="0.45">
      <c r="A1177">
        <v>1993</v>
      </c>
      <c r="B1177">
        <v>27</v>
      </c>
      <c r="C1177" t="s">
        <v>100</v>
      </c>
      <c r="D1177" t="s">
        <v>101</v>
      </c>
    </row>
    <row r="1178" spans="1:4" x14ac:dyDescent="0.45">
      <c r="A1178">
        <v>1994</v>
      </c>
      <c r="B1178">
        <v>27</v>
      </c>
      <c r="C1178" t="s">
        <v>100</v>
      </c>
      <c r="D1178" t="s">
        <v>101</v>
      </c>
    </row>
    <row r="1179" spans="1:4" x14ac:dyDescent="0.45">
      <c r="A1179">
        <v>1995</v>
      </c>
      <c r="B1179">
        <v>27</v>
      </c>
      <c r="C1179" t="s">
        <v>100</v>
      </c>
      <c r="D1179" t="s">
        <v>101</v>
      </c>
    </row>
    <row r="1180" spans="1:4" x14ac:dyDescent="0.45">
      <c r="A1180">
        <v>1996</v>
      </c>
      <c r="B1180">
        <v>27</v>
      </c>
      <c r="C1180" t="s">
        <v>100</v>
      </c>
      <c r="D1180" t="s">
        <v>101</v>
      </c>
    </row>
    <row r="1181" spans="1:4" x14ac:dyDescent="0.45">
      <c r="A1181">
        <v>1997</v>
      </c>
      <c r="B1181">
        <v>27</v>
      </c>
      <c r="C1181" t="s">
        <v>100</v>
      </c>
      <c r="D1181" t="s">
        <v>101</v>
      </c>
    </row>
    <row r="1182" spans="1:4" x14ac:dyDescent="0.45">
      <c r="A1182">
        <v>1998</v>
      </c>
      <c r="B1182">
        <v>27</v>
      </c>
      <c r="C1182" t="s">
        <v>100</v>
      </c>
      <c r="D1182" t="s">
        <v>101</v>
      </c>
    </row>
    <row r="1183" spans="1:4" x14ac:dyDescent="0.45">
      <c r="A1183">
        <v>1999</v>
      </c>
      <c r="B1183">
        <v>27</v>
      </c>
      <c r="C1183" t="s">
        <v>100</v>
      </c>
      <c r="D1183" t="s">
        <v>101</v>
      </c>
    </row>
    <row r="1184" spans="1:4" x14ac:dyDescent="0.45">
      <c r="A1184">
        <v>2000</v>
      </c>
      <c r="B1184">
        <v>27</v>
      </c>
      <c r="C1184" t="s">
        <v>100</v>
      </c>
      <c r="D1184" t="s">
        <v>101</v>
      </c>
    </row>
    <row r="1185" spans="1:4" x14ac:dyDescent="0.45">
      <c r="A1185">
        <v>2001</v>
      </c>
      <c r="B1185">
        <v>27</v>
      </c>
      <c r="C1185" t="s">
        <v>100</v>
      </c>
      <c r="D1185" t="s">
        <v>101</v>
      </c>
    </row>
    <row r="1186" spans="1:4" x14ac:dyDescent="0.45">
      <c r="A1186">
        <v>2002</v>
      </c>
      <c r="B1186">
        <v>27</v>
      </c>
      <c r="C1186" t="s">
        <v>100</v>
      </c>
      <c r="D1186" t="s">
        <v>101</v>
      </c>
    </row>
    <row r="1187" spans="1:4" x14ac:dyDescent="0.45">
      <c r="A1187">
        <v>2003</v>
      </c>
      <c r="B1187">
        <v>27</v>
      </c>
      <c r="C1187" t="s">
        <v>100</v>
      </c>
      <c r="D1187" t="s">
        <v>101</v>
      </c>
    </row>
    <row r="1188" spans="1:4" x14ac:dyDescent="0.45">
      <c r="A1188">
        <v>2004</v>
      </c>
      <c r="B1188">
        <v>27</v>
      </c>
      <c r="C1188" t="s">
        <v>100</v>
      </c>
      <c r="D1188" t="s">
        <v>101</v>
      </c>
    </row>
    <row r="1189" spans="1:4" x14ac:dyDescent="0.45">
      <c r="A1189">
        <v>2005</v>
      </c>
      <c r="B1189">
        <v>27</v>
      </c>
      <c r="C1189" t="s">
        <v>100</v>
      </c>
      <c r="D1189" t="s">
        <v>101</v>
      </c>
    </row>
    <row r="1190" spans="1:4" x14ac:dyDescent="0.45">
      <c r="A1190">
        <v>2006</v>
      </c>
      <c r="B1190">
        <v>27</v>
      </c>
      <c r="C1190" t="s">
        <v>100</v>
      </c>
      <c r="D1190" t="s">
        <v>101</v>
      </c>
    </row>
    <row r="1191" spans="1:4" x14ac:dyDescent="0.45">
      <c r="A1191">
        <v>2007</v>
      </c>
      <c r="B1191">
        <v>27</v>
      </c>
      <c r="C1191" t="s">
        <v>100</v>
      </c>
      <c r="D1191" t="s">
        <v>101</v>
      </c>
    </row>
    <row r="1192" spans="1:4" x14ac:dyDescent="0.45">
      <c r="A1192">
        <v>2008</v>
      </c>
      <c r="B1192">
        <v>27</v>
      </c>
      <c r="C1192" t="s">
        <v>100</v>
      </c>
      <c r="D1192" t="s">
        <v>101</v>
      </c>
    </row>
    <row r="1193" spans="1:4" x14ac:dyDescent="0.45">
      <c r="A1193">
        <v>2009</v>
      </c>
      <c r="B1193">
        <v>27</v>
      </c>
      <c r="C1193" t="s">
        <v>100</v>
      </c>
      <c r="D1193" t="s">
        <v>101</v>
      </c>
    </row>
    <row r="1194" spans="1:4" x14ac:dyDescent="0.45">
      <c r="A1194">
        <v>2010</v>
      </c>
      <c r="B1194">
        <v>27</v>
      </c>
      <c r="C1194" t="s">
        <v>100</v>
      </c>
      <c r="D1194" t="s">
        <v>101</v>
      </c>
    </row>
    <row r="1195" spans="1:4" x14ac:dyDescent="0.45">
      <c r="A1195">
        <v>2011</v>
      </c>
      <c r="B1195">
        <v>27</v>
      </c>
      <c r="C1195" t="s">
        <v>100</v>
      </c>
      <c r="D1195" t="s">
        <v>101</v>
      </c>
    </row>
    <row r="1196" spans="1:4" x14ac:dyDescent="0.45">
      <c r="A1196">
        <v>2012</v>
      </c>
      <c r="B1196">
        <v>27</v>
      </c>
      <c r="C1196" t="s">
        <v>100</v>
      </c>
      <c r="D1196" t="s">
        <v>101</v>
      </c>
    </row>
    <row r="1197" spans="1:4" x14ac:dyDescent="0.45">
      <c r="A1197">
        <v>2013</v>
      </c>
      <c r="B1197">
        <v>27</v>
      </c>
      <c r="C1197" t="s">
        <v>100</v>
      </c>
      <c r="D1197" t="s">
        <v>101</v>
      </c>
    </row>
    <row r="1198" spans="1:4" x14ac:dyDescent="0.45">
      <c r="A1198">
        <v>2014</v>
      </c>
      <c r="B1198">
        <v>27</v>
      </c>
      <c r="C1198" t="s">
        <v>100</v>
      </c>
      <c r="D1198" t="s">
        <v>101</v>
      </c>
    </row>
    <row r="1199" spans="1:4" x14ac:dyDescent="0.45">
      <c r="A1199">
        <v>2015</v>
      </c>
      <c r="B1199">
        <v>27</v>
      </c>
      <c r="C1199" t="s">
        <v>100</v>
      </c>
      <c r="D1199" t="s">
        <v>101</v>
      </c>
    </row>
    <row r="1200" spans="1:4" x14ac:dyDescent="0.45">
      <c r="A1200">
        <v>2016</v>
      </c>
      <c r="B1200">
        <v>27</v>
      </c>
      <c r="C1200" t="s">
        <v>100</v>
      </c>
      <c r="D1200" t="s">
        <v>101</v>
      </c>
    </row>
    <row r="1201" spans="1:4" x14ac:dyDescent="0.45">
      <c r="A1201">
        <v>2017</v>
      </c>
      <c r="B1201">
        <v>27</v>
      </c>
      <c r="C1201" t="s">
        <v>100</v>
      </c>
      <c r="D1201" t="s">
        <v>101</v>
      </c>
    </row>
    <row r="1202" spans="1:4" x14ac:dyDescent="0.45">
      <c r="A1202">
        <v>2018</v>
      </c>
      <c r="B1202">
        <v>27</v>
      </c>
      <c r="C1202" t="s">
        <v>100</v>
      </c>
      <c r="D1202" t="s">
        <v>101</v>
      </c>
    </row>
    <row r="1203" spans="1:4" x14ac:dyDescent="0.45">
      <c r="A1203">
        <v>2019</v>
      </c>
      <c r="B1203">
        <v>27</v>
      </c>
      <c r="C1203" t="s">
        <v>100</v>
      </c>
      <c r="D1203" t="s">
        <v>101</v>
      </c>
    </row>
    <row r="1204" spans="1:4" x14ac:dyDescent="0.45">
      <c r="A1204">
        <v>2020</v>
      </c>
      <c r="B1204">
        <v>27</v>
      </c>
      <c r="C1204" t="s">
        <v>100</v>
      </c>
      <c r="D1204" t="s">
        <v>101</v>
      </c>
    </row>
    <row r="1205" spans="1:4" x14ac:dyDescent="0.45">
      <c r="A1205">
        <v>2021</v>
      </c>
      <c r="B1205">
        <v>27</v>
      </c>
      <c r="C1205" t="s">
        <v>100</v>
      </c>
      <c r="D1205" t="s">
        <v>101</v>
      </c>
    </row>
    <row r="1206" spans="1:4" x14ac:dyDescent="0.45">
      <c r="A1206">
        <v>2022</v>
      </c>
      <c r="B1206">
        <v>27</v>
      </c>
      <c r="C1206" t="s">
        <v>100</v>
      </c>
      <c r="D1206" t="s">
        <v>101</v>
      </c>
    </row>
    <row r="1207" spans="1:4" x14ac:dyDescent="0.45">
      <c r="A1207">
        <v>1980</v>
      </c>
      <c r="B1207">
        <v>28</v>
      </c>
      <c r="C1207" t="s">
        <v>102</v>
      </c>
      <c r="D1207" t="s">
        <v>103</v>
      </c>
    </row>
    <row r="1208" spans="1:4" x14ac:dyDescent="0.45">
      <c r="A1208">
        <v>1981</v>
      </c>
      <c r="B1208">
        <v>28</v>
      </c>
      <c r="C1208" t="s">
        <v>102</v>
      </c>
      <c r="D1208" t="s">
        <v>103</v>
      </c>
    </row>
    <row r="1209" spans="1:4" x14ac:dyDescent="0.45">
      <c r="A1209">
        <v>1982</v>
      </c>
      <c r="B1209">
        <v>28</v>
      </c>
      <c r="C1209" t="s">
        <v>102</v>
      </c>
      <c r="D1209" t="s">
        <v>103</v>
      </c>
    </row>
    <row r="1210" spans="1:4" x14ac:dyDescent="0.45">
      <c r="A1210">
        <v>1983</v>
      </c>
      <c r="B1210">
        <v>28</v>
      </c>
      <c r="C1210" t="s">
        <v>102</v>
      </c>
      <c r="D1210" t="s">
        <v>103</v>
      </c>
    </row>
    <row r="1211" spans="1:4" x14ac:dyDescent="0.45">
      <c r="A1211">
        <v>1984</v>
      </c>
      <c r="B1211">
        <v>28</v>
      </c>
      <c r="C1211" t="s">
        <v>102</v>
      </c>
      <c r="D1211" t="s">
        <v>103</v>
      </c>
    </row>
    <row r="1212" spans="1:4" x14ac:dyDescent="0.45">
      <c r="A1212">
        <v>1985</v>
      </c>
      <c r="B1212">
        <v>28</v>
      </c>
      <c r="C1212" t="s">
        <v>102</v>
      </c>
      <c r="D1212" t="s">
        <v>103</v>
      </c>
    </row>
    <row r="1213" spans="1:4" x14ac:dyDescent="0.45">
      <c r="A1213">
        <v>1986</v>
      </c>
      <c r="B1213">
        <v>28</v>
      </c>
      <c r="C1213" t="s">
        <v>102</v>
      </c>
      <c r="D1213" t="s">
        <v>103</v>
      </c>
    </row>
    <row r="1214" spans="1:4" x14ac:dyDescent="0.45">
      <c r="A1214">
        <v>1987</v>
      </c>
      <c r="B1214">
        <v>28</v>
      </c>
      <c r="C1214" t="s">
        <v>102</v>
      </c>
      <c r="D1214" t="s">
        <v>103</v>
      </c>
    </row>
    <row r="1215" spans="1:4" x14ac:dyDescent="0.45">
      <c r="A1215">
        <v>1988</v>
      </c>
      <c r="B1215">
        <v>28</v>
      </c>
      <c r="C1215" t="s">
        <v>102</v>
      </c>
      <c r="D1215" t="s">
        <v>103</v>
      </c>
    </row>
    <row r="1216" spans="1:4" x14ac:dyDescent="0.45">
      <c r="A1216">
        <v>1989</v>
      </c>
      <c r="B1216">
        <v>28</v>
      </c>
      <c r="C1216" t="s">
        <v>102</v>
      </c>
      <c r="D1216" t="s">
        <v>103</v>
      </c>
    </row>
    <row r="1217" spans="1:4" x14ac:dyDescent="0.45">
      <c r="A1217">
        <v>1990</v>
      </c>
      <c r="B1217">
        <v>28</v>
      </c>
      <c r="C1217" t="s">
        <v>102</v>
      </c>
      <c r="D1217" t="s">
        <v>103</v>
      </c>
    </row>
    <row r="1218" spans="1:4" x14ac:dyDescent="0.45">
      <c r="A1218">
        <v>1991</v>
      </c>
      <c r="B1218">
        <v>28</v>
      </c>
      <c r="C1218" t="s">
        <v>102</v>
      </c>
      <c r="D1218" t="s">
        <v>103</v>
      </c>
    </row>
    <row r="1219" spans="1:4" x14ac:dyDescent="0.45">
      <c r="A1219">
        <v>1992</v>
      </c>
      <c r="B1219">
        <v>28</v>
      </c>
      <c r="C1219" t="s">
        <v>102</v>
      </c>
      <c r="D1219" t="s">
        <v>103</v>
      </c>
    </row>
    <row r="1220" spans="1:4" x14ac:dyDescent="0.45">
      <c r="A1220">
        <v>1993</v>
      </c>
      <c r="B1220">
        <v>28</v>
      </c>
      <c r="C1220" t="s">
        <v>102</v>
      </c>
      <c r="D1220" t="s">
        <v>103</v>
      </c>
    </row>
    <row r="1221" spans="1:4" x14ac:dyDescent="0.45">
      <c r="A1221">
        <v>1994</v>
      </c>
      <c r="B1221">
        <v>28</v>
      </c>
      <c r="C1221" t="s">
        <v>102</v>
      </c>
      <c r="D1221" t="s">
        <v>103</v>
      </c>
    </row>
    <row r="1222" spans="1:4" x14ac:dyDescent="0.45">
      <c r="A1222">
        <v>1995</v>
      </c>
      <c r="B1222">
        <v>28</v>
      </c>
      <c r="C1222" t="s">
        <v>102</v>
      </c>
      <c r="D1222" t="s">
        <v>103</v>
      </c>
    </row>
    <row r="1223" spans="1:4" x14ac:dyDescent="0.45">
      <c r="A1223">
        <v>1996</v>
      </c>
      <c r="B1223">
        <v>28</v>
      </c>
      <c r="C1223" t="s">
        <v>102</v>
      </c>
      <c r="D1223" t="s">
        <v>103</v>
      </c>
    </row>
    <row r="1224" spans="1:4" x14ac:dyDescent="0.45">
      <c r="A1224">
        <v>1997</v>
      </c>
      <c r="B1224">
        <v>28</v>
      </c>
      <c r="C1224" t="s">
        <v>102</v>
      </c>
      <c r="D1224" t="s">
        <v>103</v>
      </c>
    </row>
    <row r="1225" spans="1:4" x14ac:dyDescent="0.45">
      <c r="A1225">
        <v>1998</v>
      </c>
      <c r="B1225">
        <v>28</v>
      </c>
      <c r="C1225" t="s">
        <v>102</v>
      </c>
      <c r="D1225" t="s">
        <v>103</v>
      </c>
    </row>
    <row r="1226" spans="1:4" x14ac:dyDescent="0.45">
      <c r="A1226">
        <v>1999</v>
      </c>
      <c r="B1226">
        <v>28</v>
      </c>
      <c r="C1226" t="s">
        <v>102</v>
      </c>
      <c r="D1226" t="s">
        <v>103</v>
      </c>
    </row>
    <row r="1227" spans="1:4" x14ac:dyDescent="0.45">
      <c r="A1227">
        <v>2000</v>
      </c>
      <c r="B1227">
        <v>28</v>
      </c>
      <c r="C1227" t="s">
        <v>102</v>
      </c>
      <c r="D1227" t="s">
        <v>103</v>
      </c>
    </row>
    <row r="1228" spans="1:4" x14ac:dyDescent="0.45">
      <c r="A1228">
        <v>2001</v>
      </c>
      <c r="B1228">
        <v>28</v>
      </c>
      <c r="C1228" t="s">
        <v>102</v>
      </c>
      <c r="D1228" t="s">
        <v>103</v>
      </c>
    </row>
    <row r="1229" spans="1:4" x14ac:dyDescent="0.45">
      <c r="A1229">
        <v>2002</v>
      </c>
      <c r="B1229">
        <v>28</v>
      </c>
      <c r="C1229" t="s">
        <v>102</v>
      </c>
      <c r="D1229" t="s">
        <v>103</v>
      </c>
    </row>
    <row r="1230" spans="1:4" x14ac:dyDescent="0.45">
      <c r="A1230">
        <v>2003</v>
      </c>
      <c r="B1230">
        <v>28</v>
      </c>
      <c r="C1230" t="s">
        <v>102</v>
      </c>
      <c r="D1230" t="s">
        <v>103</v>
      </c>
    </row>
    <row r="1231" spans="1:4" x14ac:dyDescent="0.45">
      <c r="A1231">
        <v>2004</v>
      </c>
      <c r="B1231">
        <v>28</v>
      </c>
      <c r="C1231" t="s">
        <v>102</v>
      </c>
      <c r="D1231" t="s">
        <v>103</v>
      </c>
    </row>
    <row r="1232" spans="1:4" x14ac:dyDescent="0.45">
      <c r="A1232">
        <v>2005</v>
      </c>
      <c r="B1232">
        <v>28</v>
      </c>
      <c r="C1232" t="s">
        <v>102</v>
      </c>
      <c r="D1232" t="s">
        <v>103</v>
      </c>
    </row>
    <row r="1233" spans="1:4" x14ac:dyDescent="0.45">
      <c r="A1233">
        <v>2006</v>
      </c>
      <c r="B1233">
        <v>28</v>
      </c>
      <c r="C1233" t="s">
        <v>102</v>
      </c>
      <c r="D1233" t="s">
        <v>103</v>
      </c>
    </row>
    <row r="1234" spans="1:4" x14ac:dyDescent="0.45">
      <c r="A1234">
        <v>2007</v>
      </c>
      <c r="B1234">
        <v>28</v>
      </c>
      <c r="C1234" t="s">
        <v>102</v>
      </c>
      <c r="D1234" t="s">
        <v>103</v>
      </c>
    </row>
    <row r="1235" spans="1:4" x14ac:dyDescent="0.45">
      <c r="A1235">
        <v>2008</v>
      </c>
      <c r="B1235">
        <v>28</v>
      </c>
      <c r="C1235" t="s">
        <v>102</v>
      </c>
      <c r="D1235" t="s">
        <v>103</v>
      </c>
    </row>
    <row r="1236" spans="1:4" x14ac:dyDescent="0.45">
      <c r="A1236">
        <v>2009</v>
      </c>
      <c r="B1236">
        <v>28</v>
      </c>
      <c r="C1236" t="s">
        <v>102</v>
      </c>
      <c r="D1236" t="s">
        <v>103</v>
      </c>
    </row>
    <row r="1237" spans="1:4" x14ac:dyDescent="0.45">
      <c r="A1237">
        <v>2010</v>
      </c>
      <c r="B1237">
        <v>28</v>
      </c>
      <c r="C1237" t="s">
        <v>102</v>
      </c>
      <c r="D1237" t="s">
        <v>103</v>
      </c>
    </row>
    <row r="1238" spans="1:4" x14ac:dyDescent="0.45">
      <c r="A1238">
        <v>2011</v>
      </c>
      <c r="B1238">
        <v>28</v>
      </c>
      <c r="C1238" t="s">
        <v>102</v>
      </c>
      <c r="D1238" t="s">
        <v>103</v>
      </c>
    </row>
    <row r="1239" spans="1:4" x14ac:dyDescent="0.45">
      <c r="A1239">
        <v>2012</v>
      </c>
      <c r="B1239">
        <v>28</v>
      </c>
      <c r="C1239" t="s">
        <v>102</v>
      </c>
      <c r="D1239" t="s">
        <v>103</v>
      </c>
    </row>
    <row r="1240" spans="1:4" x14ac:dyDescent="0.45">
      <c r="A1240">
        <v>2013</v>
      </c>
      <c r="B1240">
        <v>28</v>
      </c>
      <c r="C1240" t="s">
        <v>102</v>
      </c>
      <c r="D1240" t="s">
        <v>103</v>
      </c>
    </row>
    <row r="1241" spans="1:4" x14ac:dyDescent="0.45">
      <c r="A1241">
        <v>2014</v>
      </c>
      <c r="B1241">
        <v>28</v>
      </c>
      <c r="C1241" t="s">
        <v>102</v>
      </c>
      <c r="D1241" t="s">
        <v>103</v>
      </c>
    </row>
    <row r="1242" spans="1:4" x14ac:dyDescent="0.45">
      <c r="A1242">
        <v>2015</v>
      </c>
      <c r="B1242">
        <v>28</v>
      </c>
      <c r="C1242" t="s">
        <v>102</v>
      </c>
      <c r="D1242" t="s">
        <v>103</v>
      </c>
    </row>
    <row r="1243" spans="1:4" x14ac:dyDescent="0.45">
      <c r="A1243">
        <v>2016</v>
      </c>
      <c r="B1243">
        <v>28</v>
      </c>
      <c r="C1243" t="s">
        <v>102</v>
      </c>
      <c r="D1243" t="s">
        <v>103</v>
      </c>
    </row>
    <row r="1244" spans="1:4" x14ac:dyDescent="0.45">
      <c r="A1244">
        <v>2017</v>
      </c>
      <c r="B1244">
        <v>28</v>
      </c>
      <c r="C1244" t="s">
        <v>102</v>
      </c>
      <c r="D1244" t="s">
        <v>103</v>
      </c>
    </row>
    <row r="1245" spans="1:4" x14ac:dyDescent="0.45">
      <c r="A1245">
        <v>2018</v>
      </c>
      <c r="B1245">
        <v>28</v>
      </c>
      <c r="C1245" t="s">
        <v>102</v>
      </c>
      <c r="D1245" t="s">
        <v>103</v>
      </c>
    </row>
    <row r="1246" spans="1:4" x14ac:dyDescent="0.45">
      <c r="A1246">
        <v>2019</v>
      </c>
      <c r="B1246">
        <v>28</v>
      </c>
      <c r="C1246" t="s">
        <v>102</v>
      </c>
      <c r="D1246" t="s">
        <v>103</v>
      </c>
    </row>
    <row r="1247" spans="1:4" x14ac:dyDescent="0.45">
      <c r="A1247">
        <v>2020</v>
      </c>
      <c r="B1247">
        <v>28</v>
      </c>
      <c r="C1247" t="s">
        <v>102</v>
      </c>
      <c r="D1247" t="s">
        <v>103</v>
      </c>
    </row>
    <row r="1248" spans="1:4" x14ac:dyDescent="0.45">
      <c r="A1248">
        <v>2021</v>
      </c>
      <c r="B1248">
        <v>28</v>
      </c>
      <c r="C1248" t="s">
        <v>102</v>
      </c>
      <c r="D1248" t="s">
        <v>103</v>
      </c>
    </row>
    <row r="1249" spans="1:4" x14ac:dyDescent="0.45">
      <c r="A1249">
        <v>2022</v>
      </c>
      <c r="B1249">
        <v>28</v>
      </c>
      <c r="C1249" t="s">
        <v>102</v>
      </c>
      <c r="D1249" t="s">
        <v>103</v>
      </c>
    </row>
    <row r="1250" spans="1:4" x14ac:dyDescent="0.45">
      <c r="A1250">
        <v>1980</v>
      </c>
      <c r="B1250">
        <v>29</v>
      </c>
      <c r="C1250" t="s">
        <v>12</v>
      </c>
      <c r="D1250" t="s">
        <v>48</v>
      </c>
    </row>
    <row r="1251" spans="1:4" x14ac:dyDescent="0.45">
      <c r="A1251">
        <v>1981</v>
      </c>
      <c r="B1251">
        <v>29</v>
      </c>
      <c r="C1251" t="s">
        <v>12</v>
      </c>
      <c r="D1251" t="s">
        <v>48</v>
      </c>
    </row>
    <row r="1252" spans="1:4" x14ac:dyDescent="0.45">
      <c r="A1252">
        <v>1982</v>
      </c>
      <c r="B1252">
        <v>29</v>
      </c>
      <c r="C1252" t="s">
        <v>12</v>
      </c>
      <c r="D1252" t="s">
        <v>48</v>
      </c>
    </row>
    <row r="1253" spans="1:4" x14ac:dyDescent="0.45">
      <c r="A1253">
        <v>1983</v>
      </c>
      <c r="B1253">
        <v>29</v>
      </c>
      <c r="C1253" t="s">
        <v>12</v>
      </c>
      <c r="D1253" t="s">
        <v>48</v>
      </c>
    </row>
    <row r="1254" spans="1:4" x14ac:dyDescent="0.45">
      <c r="A1254">
        <v>1984</v>
      </c>
      <c r="B1254">
        <v>29</v>
      </c>
      <c r="C1254" t="s">
        <v>12</v>
      </c>
      <c r="D1254" t="s">
        <v>48</v>
      </c>
    </row>
    <row r="1255" spans="1:4" x14ac:dyDescent="0.45">
      <c r="A1255">
        <v>1985</v>
      </c>
      <c r="B1255">
        <v>29</v>
      </c>
      <c r="C1255" t="s">
        <v>12</v>
      </c>
      <c r="D1255" t="s">
        <v>48</v>
      </c>
    </row>
    <row r="1256" spans="1:4" x14ac:dyDescent="0.45">
      <c r="A1256">
        <v>1986</v>
      </c>
      <c r="B1256">
        <v>29</v>
      </c>
      <c r="C1256" t="s">
        <v>12</v>
      </c>
      <c r="D1256" t="s">
        <v>48</v>
      </c>
    </row>
    <row r="1257" spans="1:4" x14ac:dyDescent="0.45">
      <c r="A1257">
        <v>1987</v>
      </c>
      <c r="B1257">
        <v>29</v>
      </c>
      <c r="C1257" t="s">
        <v>12</v>
      </c>
      <c r="D1257" t="s">
        <v>48</v>
      </c>
    </row>
    <row r="1258" spans="1:4" x14ac:dyDescent="0.45">
      <c r="A1258">
        <v>1988</v>
      </c>
      <c r="B1258">
        <v>29</v>
      </c>
      <c r="C1258" t="s">
        <v>12</v>
      </c>
      <c r="D1258" t="s">
        <v>48</v>
      </c>
    </row>
    <row r="1259" spans="1:4" x14ac:dyDescent="0.45">
      <c r="A1259">
        <v>1989</v>
      </c>
      <c r="B1259">
        <v>29</v>
      </c>
      <c r="C1259" t="s">
        <v>12</v>
      </c>
      <c r="D1259" t="s">
        <v>48</v>
      </c>
    </row>
    <row r="1260" spans="1:4" x14ac:dyDescent="0.45">
      <c r="A1260">
        <v>1990</v>
      </c>
      <c r="B1260">
        <v>29</v>
      </c>
      <c r="C1260" t="s">
        <v>12</v>
      </c>
      <c r="D1260" t="s">
        <v>48</v>
      </c>
    </row>
    <row r="1261" spans="1:4" x14ac:dyDescent="0.45">
      <c r="A1261">
        <v>1991</v>
      </c>
      <c r="B1261">
        <v>29</v>
      </c>
      <c r="C1261" t="s">
        <v>12</v>
      </c>
      <c r="D1261" t="s">
        <v>48</v>
      </c>
    </row>
    <row r="1262" spans="1:4" x14ac:dyDescent="0.45">
      <c r="A1262">
        <v>1992</v>
      </c>
      <c r="B1262">
        <v>29</v>
      </c>
      <c r="C1262" t="s">
        <v>12</v>
      </c>
      <c r="D1262" t="s">
        <v>48</v>
      </c>
    </row>
    <row r="1263" spans="1:4" x14ac:dyDescent="0.45">
      <c r="A1263">
        <v>1993</v>
      </c>
      <c r="B1263">
        <v>29</v>
      </c>
      <c r="C1263" t="s">
        <v>12</v>
      </c>
      <c r="D1263" t="s">
        <v>48</v>
      </c>
    </row>
    <row r="1264" spans="1:4" x14ac:dyDescent="0.45">
      <c r="A1264">
        <v>1994</v>
      </c>
      <c r="B1264">
        <v>29</v>
      </c>
      <c r="C1264" t="s">
        <v>12</v>
      </c>
      <c r="D1264" t="s">
        <v>48</v>
      </c>
    </row>
    <row r="1265" spans="1:4" x14ac:dyDescent="0.45">
      <c r="A1265">
        <v>1995</v>
      </c>
      <c r="B1265">
        <v>29</v>
      </c>
      <c r="C1265" t="s">
        <v>12</v>
      </c>
      <c r="D1265" t="s">
        <v>48</v>
      </c>
    </row>
    <row r="1266" spans="1:4" x14ac:dyDescent="0.45">
      <c r="A1266">
        <v>1996</v>
      </c>
      <c r="B1266">
        <v>29</v>
      </c>
      <c r="C1266" t="s">
        <v>12</v>
      </c>
      <c r="D1266" t="s">
        <v>48</v>
      </c>
    </row>
    <row r="1267" spans="1:4" x14ac:dyDescent="0.45">
      <c r="A1267">
        <v>1997</v>
      </c>
      <c r="B1267">
        <v>29</v>
      </c>
      <c r="C1267" t="s">
        <v>12</v>
      </c>
      <c r="D1267" t="s">
        <v>48</v>
      </c>
    </row>
    <row r="1268" spans="1:4" x14ac:dyDescent="0.45">
      <c r="A1268">
        <v>1998</v>
      </c>
      <c r="B1268">
        <v>29</v>
      </c>
      <c r="C1268" t="s">
        <v>12</v>
      </c>
      <c r="D1268" t="s">
        <v>48</v>
      </c>
    </row>
    <row r="1269" spans="1:4" x14ac:dyDescent="0.45">
      <c r="A1269">
        <v>1999</v>
      </c>
      <c r="B1269">
        <v>29</v>
      </c>
      <c r="C1269" t="s">
        <v>12</v>
      </c>
      <c r="D1269" t="s">
        <v>48</v>
      </c>
    </row>
    <row r="1270" spans="1:4" x14ac:dyDescent="0.45">
      <c r="A1270">
        <v>2000</v>
      </c>
      <c r="B1270">
        <v>29</v>
      </c>
      <c r="C1270" t="s">
        <v>12</v>
      </c>
      <c r="D1270" t="s">
        <v>48</v>
      </c>
    </row>
    <row r="1271" spans="1:4" x14ac:dyDescent="0.45">
      <c r="A1271">
        <v>2001</v>
      </c>
      <c r="B1271">
        <v>29</v>
      </c>
      <c r="C1271" t="s">
        <v>12</v>
      </c>
      <c r="D1271" t="s">
        <v>48</v>
      </c>
    </row>
    <row r="1272" spans="1:4" x14ac:dyDescent="0.45">
      <c r="A1272">
        <v>2002</v>
      </c>
      <c r="B1272">
        <v>29</v>
      </c>
      <c r="C1272" t="s">
        <v>12</v>
      </c>
      <c r="D1272" t="s">
        <v>48</v>
      </c>
    </row>
    <row r="1273" spans="1:4" x14ac:dyDescent="0.45">
      <c r="A1273">
        <v>2003</v>
      </c>
      <c r="B1273">
        <v>29</v>
      </c>
      <c r="C1273" t="s">
        <v>12</v>
      </c>
      <c r="D1273" t="s">
        <v>48</v>
      </c>
    </row>
    <row r="1274" spans="1:4" x14ac:dyDescent="0.45">
      <c r="A1274">
        <v>2004</v>
      </c>
      <c r="B1274">
        <v>29</v>
      </c>
      <c r="C1274" t="s">
        <v>12</v>
      </c>
      <c r="D1274" t="s">
        <v>48</v>
      </c>
    </row>
    <row r="1275" spans="1:4" x14ac:dyDescent="0.45">
      <c r="A1275">
        <v>2005</v>
      </c>
      <c r="B1275">
        <v>29</v>
      </c>
      <c r="C1275" t="s">
        <v>12</v>
      </c>
      <c r="D1275" t="s">
        <v>48</v>
      </c>
    </row>
    <row r="1276" spans="1:4" x14ac:dyDescent="0.45">
      <c r="A1276">
        <v>2006</v>
      </c>
      <c r="B1276">
        <v>29</v>
      </c>
      <c r="C1276" t="s">
        <v>12</v>
      </c>
      <c r="D1276" t="s">
        <v>48</v>
      </c>
    </row>
    <row r="1277" spans="1:4" x14ac:dyDescent="0.45">
      <c r="A1277">
        <v>2007</v>
      </c>
      <c r="B1277">
        <v>29</v>
      </c>
      <c r="C1277" t="s">
        <v>12</v>
      </c>
      <c r="D1277" t="s">
        <v>48</v>
      </c>
    </row>
    <row r="1278" spans="1:4" x14ac:dyDescent="0.45">
      <c r="A1278">
        <v>2008</v>
      </c>
      <c r="B1278">
        <v>29</v>
      </c>
      <c r="C1278" t="s">
        <v>12</v>
      </c>
      <c r="D1278" t="s">
        <v>48</v>
      </c>
    </row>
    <row r="1279" spans="1:4" x14ac:dyDescent="0.45">
      <c r="A1279">
        <v>2009</v>
      </c>
      <c r="B1279">
        <v>29</v>
      </c>
      <c r="C1279" t="s">
        <v>12</v>
      </c>
      <c r="D1279" t="s">
        <v>48</v>
      </c>
    </row>
    <row r="1280" spans="1:4" x14ac:dyDescent="0.45">
      <c r="A1280">
        <v>2010</v>
      </c>
      <c r="B1280">
        <v>29</v>
      </c>
      <c r="C1280" t="s">
        <v>12</v>
      </c>
      <c r="D1280" t="s">
        <v>48</v>
      </c>
    </row>
    <row r="1281" spans="1:4" x14ac:dyDescent="0.45">
      <c r="A1281">
        <v>2011</v>
      </c>
      <c r="B1281">
        <v>29</v>
      </c>
      <c r="C1281" t="s">
        <v>12</v>
      </c>
      <c r="D1281" t="s">
        <v>48</v>
      </c>
    </row>
    <row r="1282" spans="1:4" x14ac:dyDescent="0.45">
      <c r="A1282">
        <v>2012</v>
      </c>
      <c r="B1282">
        <v>29</v>
      </c>
      <c r="C1282" t="s">
        <v>12</v>
      </c>
      <c r="D1282" t="s">
        <v>48</v>
      </c>
    </row>
    <row r="1283" spans="1:4" x14ac:dyDescent="0.45">
      <c r="A1283">
        <v>2013</v>
      </c>
      <c r="B1283">
        <v>29</v>
      </c>
      <c r="C1283" t="s">
        <v>12</v>
      </c>
      <c r="D1283" t="s">
        <v>48</v>
      </c>
    </row>
    <row r="1284" spans="1:4" x14ac:dyDescent="0.45">
      <c r="A1284">
        <v>2014</v>
      </c>
      <c r="B1284">
        <v>29</v>
      </c>
      <c r="C1284" t="s">
        <v>12</v>
      </c>
      <c r="D1284" t="s">
        <v>48</v>
      </c>
    </row>
    <row r="1285" spans="1:4" x14ac:dyDescent="0.45">
      <c r="A1285">
        <v>2015</v>
      </c>
      <c r="B1285">
        <v>29</v>
      </c>
      <c r="C1285" t="s">
        <v>12</v>
      </c>
      <c r="D1285" t="s">
        <v>48</v>
      </c>
    </row>
    <row r="1286" spans="1:4" x14ac:dyDescent="0.45">
      <c r="A1286">
        <v>2016</v>
      </c>
      <c r="B1286">
        <v>29</v>
      </c>
      <c r="C1286" t="s">
        <v>12</v>
      </c>
      <c r="D1286" t="s">
        <v>48</v>
      </c>
    </row>
    <row r="1287" spans="1:4" x14ac:dyDescent="0.45">
      <c r="A1287">
        <v>2017</v>
      </c>
      <c r="B1287">
        <v>29</v>
      </c>
      <c r="C1287" t="s">
        <v>12</v>
      </c>
      <c r="D1287" t="s">
        <v>48</v>
      </c>
    </row>
    <row r="1288" spans="1:4" x14ac:dyDescent="0.45">
      <c r="A1288">
        <v>2018</v>
      </c>
      <c r="B1288">
        <v>29</v>
      </c>
      <c r="C1288" t="s">
        <v>12</v>
      </c>
      <c r="D1288" t="s">
        <v>48</v>
      </c>
    </row>
    <row r="1289" spans="1:4" x14ac:dyDescent="0.45">
      <c r="A1289">
        <v>2019</v>
      </c>
      <c r="B1289">
        <v>29</v>
      </c>
      <c r="C1289" t="s">
        <v>12</v>
      </c>
      <c r="D1289" t="s">
        <v>48</v>
      </c>
    </row>
    <row r="1290" spans="1:4" x14ac:dyDescent="0.45">
      <c r="A1290">
        <v>2020</v>
      </c>
      <c r="B1290">
        <v>29</v>
      </c>
      <c r="C1290" t="s">
        <v>12</v>
      </c>
      <c r="D1290" t="s">
        <v>48</v>
      </c>
    </row>
    <row r="1291" spans="1:4" x14ac:dyDescent="0.45">
      <c r="A1291">
        <v>2021</v>
      </c>
      <c r="B1291">
        <v>29</v>
      </c>
      <c r="C1291" t="s">
        <v>12</v>
      </c>
      <c r="D1291" t="s">
        <v>48</v>
      </c>
    </row>
    <row r="1292" spans="1:4" x14ac:dyDescent="0.45">
      <c r="A1292">
        <v>2022</v>
      </c>
      <c r="B1292">
        <v>29</v>
      </c>
      <c r="C1292" t="s">
        <v>12</v>
      </c>
      <c r="D1292" t="s">
        <v>48</v>
      </c>
    </row>
    <row r="1293" spans="1:4" x14ac:dyDescent="0.45">
      <c r="A1293">
        <v>1980</v>
      </c>
      <c r="B1293">
        <v>30</v>
      </c>
      <c r="C1293" t="s">
        <v>104</v>
      </c>
      <c r="D1293" t="s">
        <v>105</v>
      </c>
    </row>
    <row r="1294" spans="1:4" x14ac:dyDescent="0.45">
      <c r="A1294">
        <v>1981</v>
      </c>
      <c r="B1294">
        <v>30</v>
      </c>
      <c r="C1294" t="s">
        <v>104</v>
      </c>
      <c r="D1294" t="s">
        <v>105</v>
      </c>
    </row>
    <row r="1295" spans="1:4" x14ac:dyDescent="0.45">
      <c r="A1295">
        <v>1982</v>
      </c>
      <c r="B1295">
        <v>30</v>
      </c>
      <c r="C1295" t="s">
        <v>104</v>
      </c>
      <c r="D1295" t="s">
        <v>105</v>
      </c>
    </row>
    <row r="1296" spans="1:4" x14ac:dyDescent="0.45">
      <c r="A1296">
        <v>1983</v>
      </c>
      <c r="B1296">
        <v>30</v>
      </c>
      <c r="C1296" t="s">
        <v>104</v>
      </c>
      <c r="D1296" t="s">
        <v>105</v>
      </c>
    </row>
    <row r="1297" spans="1:4" x14ac:dyDescent="0.45">
      <c r="A1297">
        <v>1984</v>
      </c>
      <c r="B1297">
        <v>30</v>
      </c>
      <c r="C1297" t="s">
        <v>104</v>
      </c>
      <c r="D1297" t="s">
        <v>105</v>
      </c>
    </row>
    <row r="1298" spans="1:4" x14ac:dyDescent="0.45">
      <c r="A1298">
        <v>1985</v>
      </c>
      <c r="B1298">
        <v>30</v>
      </c>
      <c r="C1298" t="s">
        <v>104</v>
      </c>
      <c r="D1298" t="s">
        <v>105</v>
      </c>
    </row>
    <row r="1299" spans="1:4" x14ac:dyDescent="0.45">
      <c r="A1299">
        <v>1986</v>
      </c>
      <c r="B1299">
        <v>30</v>
      </c>
      <c r="C1299" t="s">
        <v>104</v>
      </c>
      <c r="D1299" t="s">
        <v>105</v>
      </c>
    </row>
    <row r="1300" spans="1:4" x14ac:dyDescent="0.45">
      <c r="A1300">
        <v>1987</v>
      </c>
      <c r="B1300">
        <v>30</v>
      </c>
      <c r="C1300" t="s">
        <v>104</v>
      </c>
      <c r="D1300" t="s">
        <v>105</v>
      </c>
    </row>
    <row r="1301" spans="1:4" x14ac:dyDescent="0.45">
      <c r="A1301">
        <v>1988</v>
      </c>
      <c r="B1301">
        <v>30</v>
      </c>
      <c r="C1301" t="s">
        <v>104</v>
      </c>
      <c r="D1301" t="s">
        <v>105</v>
      </c>
    </row>
    <row r="1302" spans="1:4" x14ac:dyDescent="0.45">
      <c r="A1302">
        <v>1989</v>
      </c>
      <c r="B1302">
        <v>30</v>
      </c>
      <c r="C1302" t="s">
        <v>104</v>
      </c>
      <c r="D1302" t="s">
        <v>105</v>
      </c>
    </row>
    <row r="1303" spans="1:4" x14ac:dyDescent="0.45">
      <c r="A1303">
        <v>1990</v>
      </c>
      <c r="B1303">
        <v>30</v>
      </c>
      <c r="C1303" t="s">
        <v>104</v>
      </c>
      <c r="D1303" t="s">
        <v>105</v>
      </c>
    </row>
    <row r="1304" spans="1:4" x14ac:dyDescent="0.45">
      <c r="A1304">
        <v>1991</v>
      </c>
      <c r="B1304">
        <v>30</v>
      </c>
      <c r="C1304" t="s">
        <v>104</v>
      </c>
      <c r="D1304" t="s">
        <v>105</v>
      </c>
    </row>
    <row r="1305" spans="1:4" x14ac:dyDescent="0.45">
      <c r="A1305">
        <v>1992</v>
      </c>
      <c r="B1305">
        <v>30</v>
      </c>
      <c r="C1305" t="s">
        <v>104</v>
      </c>
      <c r="D1305" t="s">
        <v>105</v>
      </c>
    </row>
    <row r="1306" spans="1:4" x14ac:dyDescent="0.45">
      <c r="A1306">
        <v>1993</v>
      </c>
      <c r="B1306">
        <v>30</v>
      </c>
      <c r="C1306" t="s">
        <v>104</v>
      </c>
      <c r="D1306" t="s">
        <v>105</v>
      </c>
    </row>
    <row r="1307" spans="1:4" x14ac:dyDescent="0.45">
      <c r="A1307">
        <v>1994</v>
      </c>
      <c r="B1307">
        <v>30</v>
      </c>
      <c r="C1307" t="s">
        <v>104</v>
      </c>
      <c r="D1307" t="s">
        <v>105</v>
      </c>
    </row>
    <row r="1308" spans="1:4" x14ac:dyDescent="0.45">
      <c r="A1308">
        <v>1995</v>
      </c>
      <c r="B1308">
        <v>30</v>
      </c>
      <c r="C1308" t="s">
        <v>104</v>
      </c>
      <c r="D1308" t="s">
        <v>105</v>
      </c>
    </row>
    <row r="1309" spans="1:4" x14ac:dyDescent="0.45">
      <c r="A1309">
        <v>1996</v>
      </c>
      <c r="B1309">
        <v>30</v>
      </c>
      <c r="C1309" t="s">
        <v>104</v>
      </c>
      <c r="D1309" t="s">
        <v>105</v>
      </c>
    </row>
    <row r="1310" spans="1:4" x14ac:dyDescent="0.45">
      <c r="A1310">
        <v>1997</v>
      </c>
      <c r="B1310">
        <v>30</v>
      </c>
      <c r="C1310" t="s">
        <v>104</v>
      </c>
      <c r="D1310" t="s">
        <v>105</v>
      </c>
    </row>
    <row r="1311" spans="1:4" x14ac:dyDescent="0.45">
      <c r="A1311">
        <v>1998</v>
      </c>
      <c r="B1311">
        <v>30</v>
      </c>
      <c r="C1311" t="s">
        <v>104</v>
      </c>
      <c r="D1311" t="s">
        <v>105</v>
      </c>
    </row>
    <row r="1312" spans="1:4" x14ac:dyDescent="0.45">
      <c r="A1312">
        <v>1999</v>
      </c>
      <c r="B1312">
        <v>30</v>
      </c>
      <c r="C1312" t="s">
        <v>104</v>
      </c>
      <c r="D1312" t="s">
        <v>105</v>
      </c>
    </row>
    <row r="1313" spans="1:4" x14ac:dyDescent="0.45">
      <c r="A1313">
        <v>2000</v>
      </c>
      <c r="B1313">
        <v>30</v>
      </c>
      <c r="C1313" t="s">
        <v>104</v>
      </c>
      <c r="D1313" t="s">
        <v>105</v>
      </c>
    </row>
    <row r="1314" spans="1:4" x14ac:dyDescent="0.45">
      <c r="A1314">
        <v>2001</v>
      </c>
      <c r="B1314">
        <v>30</v>
      </c>
      <c r="C1314" t="s">
        <v>104</v>
      </c>
      <c r="D1314" t="s">
        <v>105</v>
      </c>
    </row>
    <row r="1315" spans="1:4" x14ac:dyDescent="0.45">
      <c r="A1315">
        <v>2002</v>
      </c>
      <c r="B1315">
        <v>30</v>
      </c>
      <c r="C1315" t="s">
        <v>104</v>
      </c>
      <c r="D1315" t="s">
        <v>105</v>
      </c>
    </row>
    <row r="1316" spans="1:4" x14ac:dyDescent="0.45">
      <c r="A1316">
        <v>2003</v>
      </c>
      <c r="B1316">
        <v>30</v>
      </c>
      <c r="C1316" t="s">
        <v>104</v>
      </c>
      <c r="D1316" t="s">
        <v>105</v>
      </c>
    </row>
    <row r="1317" spans="1:4" x14ac:dyDescent="0.45">
      <c r="A1317">
        <v>2004</v>
      </c>
      <c r="B1317">
        <v>30</v>
      </c>
      <c r="C1317" t="s">
        <v>104</v>
      </c>
      <c r="D1317" t="s">
        <v>105</v>
      </c>
    </row>
    <row r="1318" spans="1:4" x14ac:dyDescent="0.45">
      <c r="A1318">
        <v>2005</v>
      </c>
      <c r="B1318">
        <v>30</v>
      </c>
      <c r="C1318" t="s">
        <v>104</v>
      </c>
      <c r="D1318" t="s">
        <v>105</v>
      </c>
    </row>
    <row r="1319" spans="1:4" x14ac:dyDescent="0.45">
      <c r="A1319">
        <v>2006</v>
      </c>
      <c r="B1319">
        <v>30</v>
      </c>
      <c r="C1319" t="s">
        <v>104</v>
      </c>
      <c r="D1319" t="s">
        <v>105</v>
      </c>
    </row>
    <row r="1320" spans="1:4" x14ac:dyDescent="0.45">
      <c r="A1320">
        <v>2007</v>
      </c>
      <c r="B1320">
        <v>30</v>
      </c>
      <c r="C1320" t="s">
        <v>104</v>
      </c>
      <c r="D1320" t="s">
        <v>105</v>
      </c>
    </row>
    <row r="1321" spans="1:4" x14ac:dyDescent="0.45">
      <c r="A1321">
        <v>2008</v>
      </c>
      <c r="B1321">
        <v>30</v>
      </c>
      <c r="C1321" t="s">
        <v>104</v>
      </c>
      <c r="D1321" t="s">
        <v>105</v>
      </c>
    </row>
    <row r="1322" spans="1:4" x14ac:dyDescent="0.45">
      <c r="A1322">
        <v>2009</v>
      </c>
      <c r="B1322">
        <v>30</v>
      </c>
      <c r="C1322" t="s">
        <v>104</v>
      </c>
      <c r="D1322" t="s">
        <v>105</v>
      </c>
    </row>
    <row r="1323" spans="1:4" x14ac:dyDescent="0.45">
      <c r="A1323">
        <v>2010</v>
      </c>
      <c r="B1323">
        <v>30</v>
      </c>
      <c r="C1323" t="s">
        <v>104</v>
      </c>
      <c r="D1323" t="s">
        <v>105</v>
      </c>
    </row>
    <row r="1324" spans="1:4" x14ac:dyDescent="0.45">
      <c r="A1324">
        <v>2011</v>
      </c>
      <c r="B1324">
        <v>30</v>
      </c>
      <c r="C1324" t="s">
        <v>104</v>
      </c>
      <c r="D1324" t="s">
        <v>105</v>
      </c>
    </row>
    <row r="1325" spans="1:4" x14ac:dyDescent="0.45">
      <c r="A1325">
        <v>2012</v>
      </c>
      <c r="B1325">
        <v>30</v>
      </c>
      <c r="C1325" t="s">
        <v>104</v>
      </c>
      <c r="D1325" t="s">
        <v>105</v>
      </c>
    </row>
    <row r="1326" spans="1:4" x14ac:dyDescent="0.45">
      <c r="A1326">
        <v>2013</v>
      </c>
      <c r="B1326">
        <v>30</v>
      </c>
      <c r="C1326" t="s">
        <v>104</v>
      </c>
      <c r="D1326" t="s">
        <v>105</v>
      </c>
    </row>
    <row r="1327" spans="1:4" x14ac:dyDescent="0.45">
      <c r="A1327">
        <v>2014</v>
      </c>
      <c r="B1327">
        <v>30</v>
      </c>
      <c r="C1327" t="s">
        <v>104</v>
      </c>
      <c r="D1327" t="s">
        <v>105</v>
      </c>
    </row>
    <row r="1328" spans="1:4" x14ac:dyDescent="0.45">
      <c r="A1328">
        <v>2015</v>
      </c>
      <c r="B1328">
        <v>30</v>
      </c>
      <c r="C1328" t="s">
        <v>104</v>
      </c>
      <c r="D1328" t="s">
        <v>105</v>
      </c>
    </row>
    <row r="1329" spans="1:4" x14ac:dyDescent="0.45">
      <c r="A1329">
        <v>2016</v>
      </c>
      <c r="B1329">
        <v>30</v>
      </c>
      <c r="C1329" t="s">
        <v>104</v>
      </c>
      <c r="D1329" t="s">
        <v>105</v>
      </c>
    </row>
    <row r="1330" spans="1:4" x14ac:dyDescent="0.45">
      <c r="A1330">
        <v>2017</v>
      </c>
      <c r="B1330">
        <v>30</v>
      </c>
      <c r="C1330" t="s">
        <v>104</v>
      </c>
      <c r="D1330" t="s">
        <v>105</v>
      </c>
    </row>
    <row r="1331" spans="1:4" x14ac:dyDescent="0.45">
      <c r="A1331">
        <v>2018</v>
      </c>
      <c r="B1331">
        <v>30</v>
      </c>
      <c r="C1331" t="s">
        <v>104</v>
      </c>
      <c r="D1331" t="s">
        <v>105</v>
      </c>
    </row>
    <row r="1332" spans="1:4" x14ac:dyDescent="0.45">
      <c r="A1332">
        <v>2019</v>
      </c>
      <c r="B1332">
        <v>30</v>
      </c>
      <c r="C1332" t="s">
        <v>104</v>
      </c>
      <c r="D1332" t="s">
        <v>105</v>
      </c>
    </row>
    <row r="1333" spans="1:4" x14ac:dyDescent="0.45">
      <c r="A1333">
        <v>2020</v>
      </c>
      <c r="B1333">
        <v>30</v>
      </c>
      <c r="C1333" t="s">
        <v>104</v>
      </c>
      <c r="D1333" t="s">
        <v>105</v>
      </c>
    </row>
    <row r="1334" spans="1:4" x14ac:dyDescent="0.45">
      <c r="A1334">
        <v>2021</v>
      </c>
      <c r="B1334">
        <v>30</v>
      </c>
      <c r="C1334" t="s">
        <v>104</v>
      </c>
      <c r="D1334" t="s">
        <v>105</v>
      </c>
    </row>
    <row r="1335" spans="1:4" x14ac:dyDescent="0.45">
      <c r="A1335">
        <v>2022</v>
      </c>
      <c r="B1335">
        <v>30</v>
      </c>
      <c r="C1335" t="s">
        <v>104</v>
      </c>
      <c r="D1335" t="s">
        <v>105</v>
      </c>
    </row>
    <row r="1336" spans="1:4" x14ac:dyDescent="0.45">
      <c r="A1336">
        <v>1980</v>
      </c>
      <c r="B1336">
        <v>31</v>
      </c>
      <c r="C1336" t="s">
        <v>106</v>
      </c>
      <c r="D1336" t="s">
        <v>107</v>
      </c>
    </row>
    <row r="1337" spans="1:4" x14ac:dyDescent="0.45">
      <c r="A1337">
        <v>1981</v>
      </c>
      <c r="B1337">
        <v>31</v>
      </c>
      <c r="C1337" t="s">
        <v>106</v>
      </c>
      <c r="D1337" t="s">
        <v>107</v>
      </c>
    </row>
    <row r="1338" spans="1:4" x14ac:dyDescent="0.45">
      <c r="A1338">
        <v>1982</v>
      </c>
      <c r="B1338">
        <v>31</v>
      </c>
      <c r="C1338" t="s">
        <v>106</v>
      </c>
      <c r="D1338" t="s">
        <v>107</v>
      </c>
    </row>
    <row r="1339" spans="1:4" x14ac:dyDescent="0.45">
      <c r="A1339">
        <v>1983</v>
      </c>
      <c r="B1339">
        <v>31</v>
      </c>
      <c r="C1339" t="s">
        <v>106</v>
      </c>
      <c r="D1339" t="s">
        <v>107</v>
      </c>
    </row>
    <row r="1340" spans="1:4" x14ac:dyDescent="0.45">
      <c r="A1340">
        <v>1984</v>
      </c>
      <c r="B1340">
        <v>31</v>
      </c>
      <c r="C1340" t="s">
        <v>106</v>
      </c>
      <c r="D1340" t="s">
        <v>107</v>
      </c>
    </row>
    <row r="1341" spans="1:4" x14ac:dyDescent="0.45">
      <c r="A1341">
        <v>1985</v>
      </c>
      <c r="B1341">
        <v>31</v>
      </c>
      <c r="C1341" t="s">
        <v>106</v>
      </c>
      <c r="D1341" t="s">
        <v>107</v>
      </c>
    </row>
    <row r="1342" spans="1:4" x14ac:dyDescent="0.45">
      <c r="A1342">
        <v>1986</v>
      </c>
      <c r="B1342">
        <v>31</v>
      </c>
      <c r="C1342" t="s">
        <v>106</v>
      </c>
      <c r="D1342" t="s">
        <v>107</v>
      </c>
    </row>
    <row r="1343" spans="1:4" x14ac:dyDescent="0.45">
      <c r="A1343">
        <v>1987</v>
      </c>
      <c r="B1343">
        <v>31</v>
      </c>
      <c r="C1343" t="s">
        <v>106</v>
      </c>
      <c r="D1343" t="s">
        <v>107</v>
      </c>
    </row>
    <row r="1344" spans="1:4" x14ac:dyDescent="0.45">
      <c r="A1344">
        <v>1988</v>
      </c>
      <c r="B1344">
        <v>31</v>
      </c>
      <c r="C1344" t="s">
        <v>106</v>
      </c>
      <c r="D1344" t="s">
        <v>107</v>
      </c>
    </row>
    <row r="1345" spans="1:4" x14ac:dyDescent="0.45">
      <c r="A1345">
        <v>1989</v>
      </c>
      <c r="B1345">
        <v>31</v>
      </c>
      <c r="C1345" t="s">
        <v>106</v>
      </c>
      <c r="D1345" t="s">
        <v>107</v>
      </c>
    </row>
    <row r="1346" spans="1:4" x14ac:dyDescent="0.45">
      <c r="A1346">
        <v>1990</v>
      </c>
      <c r="B1346">
        <v>31</v>
      </c>
      <c r="C1346" t="s">
        <v>106</v>
      </c>
      <c r="D1346" t="s">
        <v>107</v>
      </c>
    </row>
    <row r="1347" spans="1:4" x14ac:dyDescent="0.45">
      <c r="A1347">
        <v>1991</v>
      </c>
      <c r="B1347">
        <v>31</v>
      </c>
      <c r="C1347" t="s">
        <v>106</v>
      </c>
      <c r="D1347" t="s">
        <v>107</v>
      </c>
    </row>
    <row r="1348" spans="1:4" x14ac:dyDescent="0.45">
      <c r="A1348">
        <v>1992</v>
      </c>
      <c r="B1348">
        <v>31</v>
      </c>
      <c r="C1348" t="s">
        <v>106</v>
      </c>
      <c r="D1348" t="s">
        <v>107</v>
      </c>
    </row>
    <row r="1349" spans="1:4" x14ac:dyDescent="0.45">
      <c r="A1349">
        <v>1993</v>
      </c>
      <c r="B1349">
        <v>31</v>
      </c>
      <c r="C1349" t="s">
        <v>106</v>
      </c>
      <c r="D1349" t="s">
        <v>107</v>
      </c>
    </row>
    <row r="1350" spans="1:4" x14ac:dyDescent="0.45">
      <c r="A1350">
        <v>1994</v>
      </c>
      <c r="B1350">
        <v>31</v>
      </c>
      <c r="C1350" t="s">
        <v>106</v>
      </c>
      <c r="D1350" t="s">
        <v>107</v>
      </c>
    </row>
    <row r="1351" spans="1:4" x14ac:dyDescent="0.45">
      <c r="A1351">
        <v>1995</v>
      </c>
      <c r="B1351">
        <v>31</v>
      </c>
      <c r="C1351" t="s">
        <v>106</v>
      </c>
      <c r="D1351" t="s">
        <v>107</v>
      </c>
    </row>
    <row r="1352" spans="1:4" x14ac:dyDescent="0.45">
      <c r="A1352">
        <v>1996</v>
      </c>
      <c r="B1352">
        <v>31</v>
      </c>
      <c r="C1352" t="s">
        <v>106</v>
      </c>
      <c r="D1352" t="s">
        <v>107</v>
      </c>
    </row>
    <row r="1353" spans="1:4" x14ac:dyDescent="0.45">
      <c r="A1353">
        <v>1997</v>
      </c>
      <c r="B1353">
        <v>31</v>
      </c>
      <c r="C1353" t="s">
        <v>106</v>
      </c>
      <c r="D1353" t="s">
        <v>107</v>
      </c>
    </row>
    <row r="1354" spans="1:4" x14ac:dyDescent="0.45">
      <c r="A1354">
        <v>1998</v>
      </c>
      <c r="B1354">
        <v>31</v>
      </c>
      <c r="C1354" t="s">
        <v>106</v>
      </c>
      <c r="D1354" t="s">
        <v>107</v>
      </c>
    </row>
    <row r="1355" spans="1:4" x14ac:dyDescent="0.45">
      <c r="A1355">
        <v>1999</v>
      </c>
      <c r="B1355">
        <v>31</v>
      </c>
      <c r="C1355" t="s">
        <v>106</v>
      </c>
      <c r="D1355" t="s">
        <v>107</v>
      </c>
    </row>
    <row r="1356" spans="1:4" x14ac:dyDescent="0.45">
      <c r="A1356">
        <v>2000</v>
      </c>
      <c r="B1356">
        <v>31</v>
      </c>
      <c r="C1356" t="s">
        <v>106</v>
      </c>
      <c r="D1356" t="s">
        <v>107</v>
      </c>
    </row>
    <row r="1357" spans="1:4" x14ac:dyDescent="0.45">
      <c r="A1357">
        <v>2001</v>
      </c>
      <c r="B1357">
        <v>31</v>
      </c>
      <c r="C1357" t="s">
        <v>106</v>
      </c>
      <c r="D1357" t="s">
        <v>107</v>
      </c>
    </row>
    <row r="1358" spans="1:4" x14ac:dyDescent="0.45">
      <c r="A1358">
        <v>2002</v>
      </c>
      <c r="B1358">
        <v>31</v>
      </c>
      <c r="C1358" t="s">
        <v>106</v>
      </c>
      <c r="D1358" t="s">
        <v>107</v>
      </c>
    </row>
    <row r="1359" spans="1:4" x14ac:dyDescent="0.45">
      <c r="A1359">
        <v>2003</v>
      </c>
      <c r="B1359">
        <v>31</v>
      </c>
      <c r="C1359" t="s">
        <v>106</v>
      </c>
      <c r="D1359" t="s">
        <v>107</v>
      </c>
    </row>
    <row r="1360" spans="1:4" x14ac:dyDescent="0.45">
      <c r="A1360">
        <v>2004</v>
      </c>
      <c r="B1360">
        <v>31</v>
      </c>
      <c r="C1360" t="s">
        <v>106</v>
      </c>
      <c r="D1360" t="s">
        <v>107</v>
      </c>
    </row>
    <row r="1361" spans="1:4" x14ac:dyDescent="0.45">
      <c r="A1361">
        <v>2005</v>
      </c>
      <c r="B1361">
        <v>31</v>
      </c>
      <c r="C1361" t="s">
        <v>106</v>
      </c>
      <c r="D1361" t="s">
        <v>107</v>
      </c>
    </row>
    <row r="1362" spans="1:4" x14ac:dyDescent="0.45">
      <c r="A1362">
        <v>2006</v>
      </c>
      <c r="B1362">
        <v>31</v>
      </c>
      <c r="C1362" t="s">
        <v>106</v>
      </c>
      <c r="D1362" t="s">
        <v>107</v>
      </c>
    </row>
    <row r="1363" spans="1:4" x14ac:dyDescent="0.45">
      <c r="A1363">
        <v>2007</v>
      </c>
      <c r="B1363">
        <v>31</v>
      </c>
      <c r="C1363" t="s">
        <v>106</v>
      </c>
      <c r="D1363" t="s">
        <v>107</v>
      </c>
    </row>
    <row r="1364" spans="1:4" x14ac:dyDescent="0.45">
      <c r="A1364">
        <v>2008</v>
      </c>
      <c r="B1364">
        <v>31</v>
      </c>
      <c r="C1364" t="s">
        <v>106</v>
      </c>
      <c r="D1364" t="s">
        <v>107</v>
      </c>
    </row>
    <row r="1365" spans="1:4" x14ac:dyDescent="0.45">
      <c r="A1365">
        <v>2009</v>
      </c>
      <c r="B1365">
        <v>31</v>
      </c>
      <c r="C1365" t="s">
        <v>106</v>
      </c>
      <c r="D1365" t="s">
        <v>107</v>
      </c>
    </row>
    <row r="1366" spans="1:4" x14ac:dyDescent="0.45">
      <c r="A1366">
        <v>2010</v>
      </c>
      <c r="B1366">
        <v>31</v>
      </c>
      <c r="C1366" t="s">
        <v>106</v>
      </c>
      <c r="D1366" t="s">
        <v>107</v>
      </c>
    </row>
    <row r="1367" spans="1:4" x14ac:dyDescent="0.45">
      <c r="A1367">
        <v>2011</v>
      </c>
      <c r="B1367">
        <v>31</v>
      </c>
      <c r="C1367" t="s">
        <v>106</v>
      </c>
      <c r="D1367" t="s">
        <v>107</v>
      </c>
    </row>
    <row r="1368" spans="1:4" x14ac:dyDescent="0.45">
      <c r="A1368">
        <v>2012</v>
      </c>
      <c r="B1368">
        <v>31</v>
      </c>
      <c r="C1368" t="s">
        <v>106</v>
      </c>
      <c r="D1368" t="s">
        <v>107</v>
      </c>
    </row>
    <row r="1369" spans="1:4" x14ac:dyDescent="0.45">
      <c r="A1369">
        <v>2013</v>
      </c>
      <c r="B1369">
        <v>31</v>
      </c>
      <c r="C1369" t="s">
        <v>106</v>
      </c>
      <c r="D1369" t="s">
        <v>107</v>
      </c>
    </row>
    <row r="1370" spans="1:4" x14ac:dyDescent="0.45">
      <c r="A1370">
        <v>2014</v>
      </c>
      <c r="B1370">
        <v>31</v>
      </c>
      <c r="C1370" t="s">
        <v>106</v>
      </c>
      <c r="D1370" t="s">
        <v>107</v>
      </c>
    </row>
    <row r="1371" spans="1:4" x14ac:dyDescent="0.45">
      <c r="A1371">
        <v>2015</v>
      </c>
      <c r="B1371">
        <v>31</v>
      </c>
      <c r="C1371" t="s">
        <v>106</v>
      </c>
      <c r="D1371" t="s">
        <v>107</v>
      </c>
    </row>
    <row r="1372" spans="1:4" x14ac:dyDescent="0.45">
      <c r="A1372">
        <v>2016</v>
      </c>
      <c r="B1372">
        <v>31</v>
      </c>
      <c r="C1372" t="s">
        <v>106</v>
      </c>
      <c r="D1372" t="s">
        <v>107</v>
      </c>
    </row>
    <row r="1373" spans="1:4" x14ac:dyDescent="0.45">
      <c r="A1373">
        <v>2017</v>
      </c>
      <c r="B1373">
        <v>31</v>
      </c>
      <c r="C1373" t="s">
        <v>106</v>
      </c>
      <c r="D1373" t="s">
        <v>107</v>
      </c>
    </row>
    <row r="1374" spans="1:4" x14ac:dyDescent="0.45">
      <c r="A1374">
        <v>2018</v>
      </c>
      <c r="B1374">
        <v>31</v>
      </c>
      <c r="C1374" t="s">
        <v>106</v>
      </c>
      <c r="D1374" t="s">
        <v>107</v>
      </c>
    </row>
    <row r="1375" spans="1:4" x14ac:dyDescent="0.45">
      <c r="A1375">
        <v>2019</v>
      </c>
      <c r="B1375">
        <v>31</v>
      </c>
      <c r="C1375" t="s">
        <v>106</v>
      </c>
      <c r="D1375" t="s">
        <v>107</v>
      </c>
    </row>
    <row r="1376" spans="1:4" x14ac:dyDescent="0.45">
      <c r="A1376">
        <v>2020</v>
      </c>
      <c r="B1376">
        <v>31</v>
      </c>
      <c r="C1376" t="s">
        <v>106</v>
      </c>
      <c r="D1376" t="s">
        <v>107</v>
      </c>
    </row>
    <row r="1377" spans="1:4" x14ac:dyDescent="0.45">
      <c r="A1377">
        <v>2021</v>
      </c>
      <c r="B1377">
        <v>31</v>
      </c>
      <c r="C1377" t="s">
        <v>106</v>
      </c>
      <c r="D1377" t="s">
        <v>107</v>
      </c>
    </row>
    <row r="1378" spans="1:4" x14ac:dyDescent="0.45">
      <c r="A1378">
        <v>2022</v>
      </c>
      <c r="B1378">
        <v>31</v>
      </c>
      <c r="C1378" t="s">
        <v>106</v>
      </c>
      <c r="D1378" t="s">
        <v>107</v>
      </c>
    </row>
    <row r="1379" spans="1:4" x14ac:dyDescent="0.45">
      <c r="A1379">
        <v>1980</v>
      </c>
      <c r="B1379">
        <v>32</v>
      </c>
      <c r="C1379" t="s">
        <v>108</v>
      </c>
      <c r="D1379" t="s">
        <v>109</v>
      </c>
    </row>
    <row r="1380" spans="1:4" x14ac:dyDescent="0.45">
      <c r="A1380">
        <v>1981</v>
      </c>
      <c r="B1380">
        <v>32</v>
      </c>
      <c r="C1380" t="s">
        <v>108</v>
      </c>
      <c r="D1380" t="s">
        <v>109</v>
      </c>
    </row>
    <row r="1381" spans="1:4" x14ac:dyDescent="0.45">
      <c r="A1381">
        <v>1982</v>
      </c>
      <c r="B1381">
        <v>32</v>
      </c>
      <c r="C1381" t="s">
        <v>108</v>
      </c>
      <c r="D1381" t="s">
        <v>109</v>
      </c>
    </row>
    <row r="1382" spans="1:4" x14ac:dyDescent="0.45">
      <c r="A1382">
        <v>1983</v>
      </c>
      <c r="B1382">
        <v>32</v>
      </c>
      <c r="C1382" t="s">
        <v>108</v>
      </c>
      <c r="D1382" t="s">
        <v>109</v>
      </c>
    </row>
    <row r="1383" spans="1:4" x14ac:dyDescent="0.45">
      <c r="A1383">
        <v>1984</v>
      </c>
      <c r="B1383">
        <v>32</v>
      </c>
      <c r="C1383" t="s">
        <v>108</v>
      </c>
      <c r="D1383" t="s">
        <v>109</v>
      </c>
    </row>
    <row r="1384" spans="1:4" x14ac:dyDescent="0.45">
      <c r="A1384">
        <v>1985</v>
      </c>
      <c r="B1384">
        <v>32</v>
      </c>
      <c r="C1384" t="s">
        <v>108</v>
      </c>
      <c r="D1384" t="s">
        <v>109</v>
      </c>
    </row>
    <row r="1385" spans="1:4" x14ac:dyDescent="0.45">
      <c r="A1385">
        <v>1986</v>
      </c>
      <c r="B1385">
        <v>32</v>
      </c>
      <c r="C1385" t="s">
        <v>108</v>
      </c>
      <c r="D1385" t="s">
        <v>109</v>
      </c>
    </row>
    <row r="1386" spans="1:4" x14ac:dyDescent="0.45">
      <c r="A1386">
        <v>1987</v>
      </c>
      <c r="B1386">
        <v>32</v>
      </c>
      <c r="C1386" t="s">
        <v>108</v>
      </c>
      <c r="D1386" t="s">
        <v>109</v>
      </c>
    </row>
    <row r="1387" spans="1:4" x14ac:dyDescent="0.45">
      <c r="A1387">
        <v>1988</v>
      </c>
      <c r="B1387">
        <v>32</v>
      </c>
      <c r="C1387" t="s">
        <v>108</v>
      </c>
      <c r="D1387" t="s">
        <v>109</v>
      </c>
    </row>
    <row r="1388" spans="1:4" x14ac:dyDescent="0.45">
      <c r="A1388">
        <v>1989</v>
      </c>
      <c r="B1388">
        <v>32</v>
      </c>
      <c r="C1388" t="s">
        <v>108</v>
      </c>
      <c r="D1388" t="s">
        <v>109</v>
      </c>
    </row>
    <row r="1389" spans="1:4" x14ac:dyDescent="0.45">
      <c r="A1389">
        <v>1990</v>
      </c>
      <c r="B1389">
        <v>32</v>
      </c>
      <c r="C1389" t="s">
        <v>108</v>
      </c>
      <c r="D1389" t="s">
        <v>109</v>
      </c>
    </row>
    <row r="1390" spans="1:4" x14ac:dyDescent="0.45">
      <c r="A1390">
        <v>1991</v>
      </c>
      <c r="B1390">
        <v>32</v>
      </c>
      <c r="C1390" t="s">
        <v>108</v>
      </c>
      <c r="D1390" t="s">
        <v>109</v>
      </c>
    </row>
    <row r="1391" spans="1:4" x14ac:dyDescent="0.45">
      <c r="A1391">
        <v>1992</v>
      </c>
      <c r="B1391">
        <v>32</v>
      </c>
      <c r="C1391" t="s">
        <v>108</v>
      </c>
      <c r="D1391" t="s">
        <v>109</v>
      </c>
    </row>
    <row r="1392" spans="1:4" x14ac:dyDescent="0.45">
      <c r="A1392">
        <v>1993</v>
      </c>
      <c r="B1392">
        <v>32</v>
      </c>
      <c r="C1392" t="s">
        <v>108</v>
      </c>
      <c r="D1392" t="s">
        <v>109</v>
      </c>
    </row>
    <row r="1393" spans="1:4" x14ac:dyDescent="0.45">
      <c r="A1393">
        <v>1994</v>
      </c>
      <c r="B1393">
        <v>32</v>
      </c>
      <c r="C1393" t="s">
        <v>108</v>
      </c>
      <c r="D1393" t="s">
        <v>109</v>
      </c>
    </row>
    <row r="1394" spans="1:4" x14ac:dyDescent="0.45">
      <c r="A1394">
        <v>1995</v>
      </c>
      <c r="B1394">
        <v>32</v>
      </c>
      <c r="C1394" t="s">
        <v>108</v>
      </c>
      <c r="D1394" t="s">
        <v>109</v>
      </c>
    </row>
    <row r="1395" spans="1:4" x14ac:dyDescent="0.45">
      <c r="A1395">
        <v>1996</v>
      </c>
      <c r="B1395">
        <v>32</v>
      </c>
      <c r="C1395" t="s">
        <v>108</v>
      </c>
      <c r="D1395" t="s">
        <v>109</v>
      </c>
    </row>
    <row r="1396" spans="1:4" x14ac:dyDescent="0.45">
      <c r="A1396">
        <v>1997</v>
      </c>
      <c r="B1396">
        <v>32</v>
      </c>
      <c r="C1396" t="s">
        <v>108</v>
      </c>
      <c r="D1396" t="s">
        <v>109</v>
      </c>
    </row>
    <row r="1397" spans="1:4" x14ac:dyDescent="0.45">
      <c r="A1397">
        <v>1998</v>
      </c>
      <c r="B1397">
        <v>32</v>
      </c>
      <c r="C1397" t="s">
        <v>108</v>
      </c>
      <c r="D1397" t="s">
        <v>109</v>
      </c>
    </row>
    <row r="1398" spans="1:4" x14ac:dyDescent="0.45">
      <c r="A1398">
        <v>1999</v>
      </c>
      <c r="B1398">
        <v>32</v>
      </c>
      <c r="C1398" t="s">
        <v>108</v>
      </c>
      <c r="D1398" t="s">
        <v>109</v>
      </c>
    </row>
    <row r="1399" spans="1:4" x14ac:dyDescent="0.45">
      <c r="A1399">
        <v>2000</v>
      </c>
      <c r="B1399">
        <v>32</v>
      </c>
      <c r="C1399" t="s">
        <v>108</v>
      </c>
      <c r="D1399" t="s">
        <v>109</v>
      </c>
    </row>
    <row r="1400" spans="1:4" x14ac:dyDescent="0.45">
      <c r="A1400">
        <v>2001</v>
      </c>
      <c r="B1400">
        <v>32</v>
      </c>
      <c r="C1400" t="s">
        <v>108</v>
      </c>
      <c r="D1400" t="s">
        <v>109</v>
      </c>
    </row>
    <row r="1401" spans="1:4" x14ac:dyDescent="0.45">
      <c r="A1401">
        <v>2002</v>
      </c>
      <c r="B1401">
        <v>32</v>
      </c>
      <c r="C1401" t="s">
        <v>108</v>
      </c>
      <c r="D1401" t="s">
        <v>109</v>
      </c>
    </row>
    <row r="1402" spans="1:4" x14ac:dyDescent="0.45">
      <c r="A1402">
        <v>2003</v>
      </c>
      <c r="B1402">
        <v>32</v>
      </c>
      <c r="C1402" t="s">
        <v>108</v>
      </c>
      <c r="D1402" t="s">
        <v>109</v>
      </c>
    </row>
    <row r="1403" spans="1:4" x14ac:dyDescent="0.45">
      <c r="A1403">
        <v>2004</v>
      </c>
      <c r="B1403">
        <v>32</v>
      </c>
      <c r="C1403" t="s">
        <v>108</v>
      </c>
      <c r="D1403" t="s">
        <v>109</v>
      </c>
    </row>
    <row r="1404" spans="1:4" x14ac:dyDescent="0.45">
      <c r="A1404">
        <v>2005</v>
      </c>
      <c r="B1404">
        <v>32</v>
      </c>
      <c r="C1404" t="s">
        <v>108</v>
      </c>
      <c r="D1404" t="s">
        <v>109</v>
      </c>
    </row>
    <row r="1405" spans="1:4" x14ac:dyDescent="0.45">
      <c r="A1405">
        <v>2006</v>
      </c>
      <c r="B1405">
        <v>32</v>
      </c>
      <c r="C1405" t="s">
        <v>108</v>
      </c>
      <c r="D1405" t="s">
        <v>109</v>
      </c>
    </row>
    <row r="1406" spans="1:4" x14ac:dyDescent="0.45">
      <c r="A1406">
        <v>2007</v>
      </c>
      <c r="B1406">
        <v>32</v>
      </c>
      <c r="C1406" t="s">
        <v>108</v>
      </c>
      <c r="D1406" t="s">
        <v>109</v>
      </c>
    </row>
    <row r="1407" spans="1:4" x14ac:dyDescent="0.45">
      <c r="A1407">
        <v>2008</v>
      </c>
      <c r="B1407">
        <v>32</v>
      </c>
      <c r="C1407" t="s">
        <v>108</v>
      </c>
      <c r="D1407" t="s">
        <v>109</v>
      </c>
    </row>
    <row r="1408" spans="1:4" x14ac:dyDescent="0.45">
      <c r="A1408">
        <v>2009</v>
      </c>
      <c r="B1408">
        <v>32</v>
      </c>
      <c r="C1408" t="s">
        <v>108</v>
      </c>
      <c r="D1408" t="s">
        <v>109</v>
      </c>
    </row>
    <row r="1409" spans="1:4" x14ac:dyDescent="0.45">
      <c r="A1409">
        <v>2010</v>
      </c>
      <c r="B1409">
        <v>32</v>
      </c>
      <c r="C1409" t="s">
        <v>108</v>
      </c>
      <c r="D1409" t="s">
        <v>109</v>
      </c>
    </row>
    <row r="1410" spans="1:4" x14ac:dyDescent="0.45">
      <c r="A1410">
        <v>2011</v>
      </c>
      <c r="B1410">
        <v>32</v>
      </c>
      <c r="C1410" t="s">
        <v>108</v>
      </c>
      <c r="D1410" t="s">
        <v>109</v>
      </c>
    </row>
    <row r="1411" spans="1:4" x14ac:dyDescent="0.45">
      <c r="A1411">
        <v>2012</v>
      </c>
      <c r="B1411">
        <v>32</v>
      </c>
      <c r="C1411" t="s">
        <v>108</v>
      </c>
      <c r="D1411" t="s">
        <v>109</v>
      </c>
    </row>
    <row r="1412" spans="1:4" x14ac:dyDescent="0.45">
      <c r="A1412">
        <v>2013</v>
      </c>
      <c r="B1412">
        <v>32</v>
      </c>
      <c r="C1412" t="s">
        <v>108</v>
      </c>
      <c r="D1412" t="s">
        <v>109</v>
      </c>
    </row>
    <row r="1413" spans="1:4" x14ac:dyDescent="0.45">
      <c r="A1413">
        <v>2014</v>
      </c>
      <c r="B1413">
        <v>32</v>
      </c>
      <c r="C1413" t="s">
        <v>108</v>
      </c>
      <c r="D1413" t="s">
        <v>109</v>
      </c>
    </row>
    <row r="1414" spans="1:4" x14ac:dyDescent="0.45">
      <c r="A1414">
        <v>2015</v>
      </c>
      <c r="B1414">
        <v>32</v>
      </c>
      <c r="C1414" t="s">
        <v>108</v>
      </c>
      <c r="D1414" t="s">
        <v>109</v>
      </c>
    </row>
    <row r="1415" spans="1:4" x14ac:dyDescent="0.45">
      <c r="A1415">
        <v>2016</v>
      </c>
      <c r="B1415">
        <v>32</v>
      </c>
      <c r="C1415" t="s">
        <v>108</v>
      </c>
      <c r="D1415" t="s">
        <v>109</v>
      </c>
    </row>
    <row r="1416" spans="1:4" x14ac:dyDescent="0.45">
      <c r="A1416">
        <v>2017</v>
      </c>
      <c r="B1416">
        <v>32</v>
      </c>
      <c r="C1416" t="s">
        <v>108</v>
      </c>
      <c r="D1416" t="s">
        <v>109</v>
      </c>
    </row>
    <row r="1417" spans="1:4" x14ac:dyDescent="0.45">
      <c r="A1417">
        <v>2018</v>
      </c>
      <c r="B1417">
        <v>32</v>
      </c>
      <c r="C1417" t="s">
        <v>108</v>
      </c>
      <c r="D1417" t="s">
        <v>109</v>
      </c>
    </row>
    <row r="1418" spans="1:4" x14ac:dyDescent="0.45">
      <c r="A1418">
        <v>2019</v>
      </c>
      <c r="B1418">
        <v>32</v>
      </c>
      <c r="C1418" t="s">
        <v>108</v>
      </c>
      <c r="D1418" t="s">
        <v>109</v>
      </c>
    </row>
    <row r="1419" spans="1:4" x14ac:dyDescent="0.45">
      <c r="A1419">
        <v>2020</v>
      </c>
      <c r="B1419">
        <v>32</v>
      </c>
      <c r="C1419" t="s">
        <v>108</v>
      </c>
      <c r="D1419" t="s">
        <v>109</v>
      </c>
    </row>
    <row r="1420" spans="1:4" x14ac:dyDescent="0.45">
      <c r="A1420">
        <v>2021</v>
      </c>
      <c r="B1420">
        <v>32</v>
      </c>
      <c r="C1420" t="s">
        <v>108</v>
      </c>
      <c r="D1420" t="s">
        <v>109</v>
      </c>
    </row>
    <row r="1421" spans="1:4" x14ac:dyDescent="0.45">
      <c r="A1421">
        <v>2022</v>
      </c>
      <c r="B1421">
        <v>32</v>
      </c>
      <c r="C1421" t="s">
        <v>108</v>
      </c>
      <c r="D1421" t="s">
        <v>109</v>
      </c>
    </row>
    <row r="1422" spans="1:4" x14ac:dyDescent="0.45">
      <c r="A1422">
        <v>1980</v>
      </c>
      <c r="B1422">
        <v>33</v>
      </c>
      <c r="C1422" t="s">
        <v>110</v>
      </c>
      <c r="D1422" t="s">
        <v>111</v>
      </c>
    </row>
    <row r="1423" spans="1:4" x14ac:dyDescent="0.45">
      <c r="A1423">
        <v>1981</v>
      </c>
      <c r="B1423">
        <v>33</v>
      </c>
      <c r="C1423" t="s">
        <v>110</v>
      </c>
      <c r="D1423" t="s">
        <v>111</v>
      </c>
    </row>
    <row r="1424" spans="1:4" x14ac:dyDescent="0.45">
      <c r="A1424">
        <v>1982</v>
      </c>
      <c r="B1424">
        <v>33</v>
      </c>
      <c r="C1424" t="s">
        <v>110</v>
      </c>
      <c r="D1424" t="s">
        <v>111</v>
      </c>
    </row>
    <row r="1425" spans="1:4" x14ac:dyDescent="0.45">
      <c r="A1425">
        <v>1983</v>
      </c>
      <c r="B1425">
        <v>33</v>
      </c>
      <c r="C1425" t="s">
        <v>110</v>
      </c>
      <c r="D1425" t="s">
        <v>111</v>
      </c>
    </row>
    <row r="1426" spans="1:4" x14ac:dyDescent="0.45">
      <c r="A1426">
        <v>1984</v>
      </c>
      <c r="B1426">
        <v>33</v>
      </c>
      <c r="C1426" t="s">
        <v>110</v>
      </c>
      <c r="D1426" t="s">
        <v>111</v>
      </c>
    </row>
    <row r="1427" spans="1:4" x14ac:dyDescent="0.45">
      <c r="A1427">
        <v>1985</v>
      </c>
      <c r="B1427">
        <v>33</v>
      </c>
      <c r="C1427" t="s">
        <v>110</v>
      </c>
      <c r="D1427" t="s">
        <v>111</v>
      </c>
    </row>
    <row r="1428" spans="1:4" x14ac:dyDescent="0.45">
      <c r="A1428">
        <v>1986</v>
      </c>
      <c r="B1428">
        <v>33</v>
      </c>
      <c r="C1428" t="s">
        <v>110</v>
      </c>
      <c r="D1428" t="s">
        <v>111</v>
      </c>
    </row>
    <row r="1429" spans="1:4" x14ac:dyDescent="0.45">
      <c r="A1429">
        <v>1987</v>
      </c>
      <c r="B1429">
        <v>33</v>
      </c>
      <c r="C1429" t="s">
        <v>110</v>
      </c>
      <c r="D1429" t="s">
        <v>111</v>
      </c>
    </row>
    <row r="1430" spans="1:4" x14ac:dyDescent="0.45">
      <c r="A1430">
        <v>1988</v>
      </c>
      <c r="B1430">
        <v>33</v>
      </c>
      <c r="C1430" t="s">
        <v>110</v>
      </c>
      <c r="D1430" t="s">
        <v>111</v>
      </c>
    </row>
    <row r="1431" spans="1:4" x14ac:dyDescent="0.45">
      <c r="A1431">
        <v>1989</v>
      </c>
      <c r="B1431">
        <v>33</v>
      </c>
      <c r="C1431" t="s">
        <v>110</v>
      </c>
      <c r="D1431" t="s">
        <v>111</v>
      </c>
    </row>
    <row r="1432" spans="1:4" x14ac:dyDescent="0.45">
      <c r="A1432">
        <v>1990</v>
      </c>
      <c r="B1432">
        <v>33</v>
      </c>
      <c r="C1432" t="s">
        <v>110</v>
      </c>
      <c r="D1432" t="s">
        <v>111</v>
      </c>
    </row>
    <row r="1433" spans="1:4" x14ac:dyDescent="0.45">
      <c r="A1433">
        <v>1991</v>
      </c>
      <c r="B1433">
        <v>33</v>
      </c>
      <c r="C1433" t="s">
        <v>110</v>
      </c>
      <c r="D1433" t="s">
        <v>111</v>
      </c>
    </row>
    <row r="1434" spans="1:4" x14ac:dyDescent="0.45">
      <c r="A1434">
        <v>1992</v>
      </c>
      <c r="B1434">
        <v>33</v>
      </c>
      <c r="C1434" t="s">
        <v>110</v>
      </c>
      <c r="D1434" t="s">
        <v>111</v>
      </c>
    </row>
    <row r="1435" spans="1:4" x14ac:dyDescent="0.45">
      <c r="A1435">
        <v>1993</v>
      </c>
      <c r="B1435">
        <v>33</v>
      </c>
      <c r="C1435" t="s">
        <v>110</v>
      </c>
      <c r="D1435" t="s">
        <v>111</v>
      </c>
    </row>
    <row r="1436" spans="1:4" x14ac:dyDescent="0.45">
      <c r="A1436">
        <v>1994</v>
      </c>
      <c r="B1436">
        <v>33</v>
      </c>
      <c r="C1436" t="s">
        <v>110</v>
      </c>
      <c r="D1436" t="s">
        <v>111</v>
      </c>
    </row>
    <row r="1437" spans="1:4" x14ac:dyDescent="0.45">
      <c r="A1437">
        <v>1995</v>
      </c>
      <c r="B1437">
        <v>33</v>
      </c>
      <c r="C1437" t="s">
        <v>110</v>
      </c>
      <c r="D1437" t="s">
        <v>111</v>
      </c>
    </row>
    <row r="1438" spans="1:4" x14ac:dyDescent="0.45">
      <c r="A1438">
        <v>1996</v>
      </c>
      <c r="B1438">
        <v>33</v>
      </c>
      <c r="C1438" t="s">
        <v>110</v>
      </c>
      <c r="D1438" t="s">
        <v>111</v>
      </c>
    </row>
    <row r="1439" spans="1:4" x14ac:dyDescent="0.45">
      <c r="A1439">
        <v>1997</v>
      </c>
      <c r="B1439">
        <v>33</v>
      </c>
      <c r="C1439" t="s">
        <v>110</v>
      </c>
      <c r="D1439" t="s">
        <v>111</v>
      </c>
    </row>
    <row r="1440" spans="1:4" x14ac:dyDescent="0.45">
      <c r="A1440">
        <v>1998</v>
      </c>
      <c r="B1440">
        <v>33</v>
      </c>
      <c r="C1440" t="s">
        <v>110</v>
      </c>
      <c r="D1440" t="s">
        <v>111</v>
      </c>
    </row>
    <row r="1441" spans="1:4" x14ac:dyDescent="0.45">
      <c r="A1441">
        <v>1999</v>
      </c>
      <c r="B1441">
        <v>33</v>
      </c>
      <c r="C1441" t="s">
        <v>110</v>
      </c>
      <c r="D1441" t="s">
        <v>111</v>
      </c>
    </row>
    <row r="1442" spans="1:4" x14ac:dyDescent="0.45">
      <c r="A1442">
        <v>2000</v>
      </c>
      <c r="B1442">
        <v>33</v>
      </c>
      <c r="C1442" t="s">
        <v>110</v>
      </c>
      <c r="D1442" t="s">
        <v>111</v>
      </c>
    </row>
    <row r="1443" spans="1:4" x14ac:dyDescent="0.45">
      <c r="A1443">
        <v>2001</v>
      </c>
      <c r="B1443">
        <v>33</v>
      </c>
      <c r="C1443" t="s">
        <v>110</v>
      </c>
      <c r="D1443" t="s">
        <v>111</v>
      </c>
    </row>
    <row r="1444" spans="1:4" x14ac:dyDescent="0.45">
      <c r="A1444">
        <v>2002</v>
      </c>
      <c r="B1444">
        <v>33</v>
      </c>
      <c r="C1444" t="s">
        <v>110</v>
      </c>
      <c r="D1444" t="s">
        <v>111</v>
      </c>
    </row>
    <row r="1445" spans="1:4" x14ac:dyDescent="0.45">
      <c r="A1445">
        <v>2003</v>
      </c>
      <c r="B1445">
        <v>33</v>
      </c>
      <c r="C1445" t="s">
        <v>110</v>
      </c>
      <c r="D1445" t="s">
        <v>111</v>
      </c>
    </row>
    <row r="1446" spans="1:4" x14ac:dyDescent="0.45">
      <c r="A1446">
        <v>2004</v>
      </c>
      <c r="B1446">
        <v>33</v>
      </c>
      <c r="C1446" t="s">
        <v>110</v>
      </c>
      <c r="D1446" t="s">
        <v>111</v>
      </c>
    </row>
    <row r="1447" spans="1:4" x14ac:dyDescent="0.45">
      <c r="A1447">
        <v>2005</v>
      </c>
      <c r="B1447">
        <v>33</v>
      </c>
      <c r="C1447" t="s">
        <v>110</v>
      </c>
      <c r="D1447" t="s">
        <v>111</v>
      </c>
    </row>
    <row r="1448" spans="1:4" x14ac:dyDescent="0.45">
      <c r="A1448">
        <v>2006</v>
      </c>
      <c r="B1448">
        <v>33</v>
      </c>
      <c r="C1448" t="s">
        <v>110</v>
      </c>
      <c r="D1448" t="s">
        <v>111</v>
      </c>
    </row>
    <row r="1449" spans="1:4" x14ac:dyDescent="0.45">
      <c r="A1449">
        <v>2007</v>
      </c>
      <c r="B1449">
        <v>33</v>
      </c>
      <c r="C1449" t="s">
        <v>110</v>
      </c>
      <c r="D1449" t="s">
        <v>111</v>
      </c>
    </row>
    <row r="1450" spans="1:4" x14ac:dyDescent="0.45">
      <c r="A1450">
        <v>2008</v>
      </c>
      <c r="B1450">
        <v>33</v>
      </c>
      <c r="C1450" t="s">
        <v>110</v>
      </c>
      <c r="D1450" t="s">
        <v>111</v>
      </c>
    </row>
    <row r="1451" spans="1:4" x14ac:dyDescent="0.45">
      <c r="A1451">
        <v>2009</v>
      </c>
      <c r="B1451">
        <v>33</v>
      </c>
      <c r="C1451" t="s">
        <v>110</v>
      </c>
      <c r="D1451" t="s">
        <v>111</v>
      </c>
    </row>
    <row r="1452" spans="1:4" x14ac:dyDescent="0.45">
      <c r="A1452">
        <v>2010</v>
      </c>
      <c r="B1452">
        <v>33</v>
      </c>
      <c r="C1452" t="s">
        <v>110</v>
      </c>
      <c r="D1452" t="s">
        <v>111</v>
      </c>
    </row>
    <row r="1453" spans="1:4" x14ac:dyDescent="0.45">
      <c r="A1453">
        <v>2011</v>
      </c>
      <c r="B1453">
        <v>33</v>
      </c>
      <c r="C1453" t="s">
        <v>110</v>
      </c>
      <c r="D1453" t="s">
        <v>111</v>
      </c>
    </row>
    <row r="1454" spans="1:4" x14ac:dyDescent="0.45">
      <c r="A1454">
        <v>2012</v>
      </c>
      <c r="B1454">
        <v>33</v>
      </c>
      <c r="C1454" t="s">
        <v>110</v>
      </c>
      <c r="D1454" t="s">
        <v>111</v>
      </c>
    </row>
    <row r="1455" spans="1:4" x14ac:dyDescent="0.45">
      <c r="A1455">
        <v>2013</v>
      </c>
      <c r="B1455">
        <v>33</v>
      </c>
      <c r="C1455" t="s">
        <v>110</v>
      </c>
      <c r="D1455" t="s">
        <v>111</v>
      </c>
    </row>
    <row r="1456" spans="1:4" x14ac:dyDescent="0.45">
      <c r="A1456">
        <v>2014</v>
      </c>
      <c r="B1456">
        <v>33</v>
      </c>
      <c r="C1456" t="s">
        <v>110</v>
      </c>
      <c r="D1456" t="s">
        <v>111</v>
      </c>
    </row>
    <row r="1457" spans="1:4" x14ac:dyDescent="0.45">
      <c r="A1457">
        <v>2015</v>
      </c>
      <c r="B1457">
        <v>33</v>
      </c>
      <c r="C1457" t="s">
        <v>110</v>
      </c>
      <c r="D1457" t="s">
        <v>111</v>
      </c>
    </row>
    <row r="1458" spans="1:4" x14ac:dyDescent="0.45">
      <c r="A1458">
        <v>2016</v>
      </c>
      <c r="B1458">
        <v>33</v>
      </c>
      <c r="C1458" t="s">
        <v>110</v>
      </c>
      <c r="D1458" t="s">
        <v>111</v>
      </c>
    </row>
    <row r="1459" spans="1:4" x14ac:dyDescent="0.45">
      <c r="A1459">
        <v>2017</v>
      </c>
      <c r="B1459">
        <v>33</v>
      </c>
      <c r="C1459" t="s">
        <v>110</v>
      </c>
      <c r="D1459" t="s">
        <v>111</v>
      </c>
    </row>
    <row r="1460" spans="1:4" x14ac:dyDescent="0.45">
      <c r="A1460">
        <v>2018</v>
      </c>
      <c r="B1460">
        <v>33</v>
      </c>
      <c r="C1460" t="s">
        <v>110</v>
      </c>
      <c r="D1460" t="s">
        <v>111</v>
      </c>
    </row>
    <row r="1461" spans="1:4" x14ac:dyDescent="0.45">
      <c r="A1461">
        <v>2019</v>
      </c>
      <c r="B1461">
        <v>33</v>
      </c>
      <c r="C1461" t="s">
        <v>110</v>
      </c>
      <c r="D1461" t="s">
        <v>111</v>
      </c>
    </row>
    <row r="1462" spans="1:4" x14ac:dyDescent="0.45">
      <c r="A1462">
        <v>2020</v>
      </c>
      <c r="B1462">
        <v>33</v>
      </c>
      <c r="C1462" t="s">
        <v>110</v>
      </c>
      <c r="D1462" t="s">
        <v>111</v>
      </c>
    </row>
    <row r="1463" spans="1:4" x14ac:dyDescent="0.45">
      <c r="A1463">
        <v>2021</v>
      </c>
      <c r="B1463">
        <v>33</v>
      </c>
      <c r="C1463" t="s">
        <v>110</v>
      </c>
      <c r="D1463" t="s">
        <v>111</v>
      </c>
    </row>
    <row r="1464" spans="1:4" x14ac:dyDescent="0.45">
      <c r="A1464">
        <v>2022</v>
      </c>
      <c r="B1464">
        <v>33</v>
      </c>
      <c r="C1464" t="s">
        <v>110</v>
      </c>
      <c r="D1464" t="s">
        <v>111</v>
      </c>
    </row>
    <row r="1465" spans="1:4" x14ac:dyDescent="0.45">
      <c r="A1465">
        <v>1980</v>
      </c>
      <c r="B1465">
        <v>34</v>
      </c>
      <c r="C1465" t="s">
        <v>112</v>
      </c>
      <c r="D1465" t="s">
        <v>113</v>
      </c>
    </row>
    <row r="1466" spans="1:4" x14ac:dyDescent="0.45">
      <c r="A1466">
        <v>1981</v>
      </c>
      <c r="B1466">
        <v>34</v>
      </c>
      <c r="C1466" t="s">
        <v>112</v>
      </c>
      <c r="D1466" t="s">
        <v>113</v>
      </c>
    </row>
    <row r="1467" spans="1:4" x14ac:dyDescent="0.45">
      <c r="A1467">
        <v>1982</v>
      </c>
      <c r="B1467">
        <v>34</v>
      </c>
      <c r="C1467" t="s">
        <v>112</v>
      </c>
      <c r="D1467" t="s">
        <v>113</v>
      </c>
    </row>
    <row r="1468" spans="1:4" x14ac:dyDescent="0.45">
      <c r="A1468">
        <v>1983</v>
      </c>
      <c r="B1468">
        <v>34</v>
      </c>
      <c r="C1468" t="s">
        <v>112</v>
      </c>
      <c r="D1468" t="s">
        <v>113</v>
      </c>
    </row>
    <row r="1469" spans="1:4" x14ac:dyDescent="0.45">
      <c r="A1469">
        <v>1984</v>
      </c>
      <c r="B1469">
        <v>34</v>
      </c>
      <c r="C1469" t="s">
        <v>112</v>
      </c>
      <c r="D1469" t="s">
        <v>113</v>
      </c>
    </row>
    <row r="1470" spans="1:4" x14ac:dyDescent="0.45">
      <c r="A1470">
        <v>1985</v>
      </c>
      <c r="B1470">
        <v>34</v>
      </c>
      <c r="C1470" t="s">
        <v>112</v>
      </c>
      <c r="D1470" t="s">
        <v>113</v>
      </c>
    </row>
    <row r="1471" spans="1:4" x14ac:dyDescent="0.45">
      <c r="A1471">
        <v>1986</v>
      </c>
      <c r="B1471">
        <v>34</v>
      </c>
      <c r="C1471" t="s">
        <v>112</v>
      </c>
      <c r="D1471" t="s">
        <v>113</v>
      </c>
    </row>
    <row r="1472" spans="1:4" x14ac:dyDescent="0.45">
      <c r="A1472">
        <v>1987</v>
      </c>
      <c r="B1472">
        <v>34</v>
      </c>
      <c r="C1472" t="s">
        <v>112</v>
      </c>
      <c r="D1472" t="s">
        <v>113</v>
      </c>
    </row>
    <row r="1473" spans="1:4" x14ac:dyDescent="0.45">
      <c r="A1473">
        <v>1988</v>
      </c>
      <c r="B1473">
        <v>34</v>
      </c>
      <c r="C1473" t="s">
        <v>112</v>
      </c>
      <c r="D1473" t="s">
        <v>113</v>
      </c>
    </row>
    <row r="1474" spans="1:4" x14ac:dyDescent="0.45">
      <c r="A1474">
        <v>1989</v>
      </c>
      <c r="B1474">
        <v>34</v>
      </c>
      <c r="C1474" t="s">
        <v>112</v>
      </c>
      <c r="D1474" t="s">
        <v>113</v>
      </c>
    </row>
    <row r="1475" spans="1:4" x14ac:dyDescent="0.45">
      <c r="A1475">
        <v>1990</v>
      </c>
      <c r="B1475">
        <v>34</v>
      </c>
      <c r="C1475" t="s">
        <v>112</v>
      </c>
      <c r="D1475" t="s">
        <v>113</v>
      </c>
    </row>
    <row r="1476" spans="1:4" x14ac:dyDescent="0.45">
      <c r="A1476">
        <v>1991</v>
      </c>
      <c r="B1476">
        <v>34</v>
      </c>
      <c r="C1476" t="s">
        <v>112</v>
      </c>
      <c r="D1476" t="s">
        <v>113</v>
      </c>
    </row>
    <row r="1477" spans="1:4" x14ac:dyDescent="0.45">
      <c r="A1477">
        <v>1992</v>
      </c>
      <c r="B1477">
        <v>34</v>
      </c>
      <c r="C1477" t="s">
        <v>112</v>
      </c>
      <c r="D1477" t="s">
        <v>113</v>
      </c>
    </row>
    <row r="1478" spans="1:4" x14ac:dyDescent="0.45">
      <c r="A1478">
        <v>1993</v>
      </c>
      <c r="B1478">
        <v>34</v>
      </c>
      <c r="C1478" t="s">
        <v>112</v>
      </c>
      <c r="D1478" t="s">
        <v>113</v>
      </c>
    </row>
    <row r="1479" spans="1:4" x14ac:dyDescent="0.45">
      <c r="A1479">
        <v>1994</v>
      </c>
      <c r="B1479">
        <v>34</v>
      </c>
      <c r="C1479" t="s">
        <v>112</v>
      </c>
      <c r="D1479" t="s">
        <v>113</v>
      </c>
    </row>
    <row r="1480" spans="1:4" x14ac:dyDescent="0.45">
      <c r="A1480">
        <v>1995</v>
      </c>
      <c r="B1480">
        <v>34</v>
      </c>
      <c r="C1480" t="s">
        <v>112</v>
      </c>
      <c r="D1480" t="s">
        <v>113</v>
      </c>
    </row>
    <row r="1481" spans="1:4" x14ac:dyDescent="0.45">
      <c r="A1481">
        <v>1996</v>
      </c>
      <c r="B1481">
        <v>34</v>
      </c>
      <c r="C1481" t="s">
        <v>112</v>
      </c>
      <c r="D1481" t="s">
        <v>113</v>
      </c>
    </row>
    <row r="1482" spans="1:4" x14ac:dyDescent="0.45">
      <c r="A1482">
        <v>1997</v>
      </c>
      <c r="B1482">
        <v>34</v>
      </c>
      <c r="C1482" t="s">
        <v>112</v>
      </c>
      <c r="D1482" t="s">
        <v>113</v>
      </c>
    </row>
    <row r="1483" spans="1:4" x14ac:dyDescent="0.45">
      <c r="A1483">
        <v>1998</v>
      </c>
      <c r="B1483">
        <v>34</v>
      </c>
      <c r="C1483" t="s">
        <v>112</v>
      </c>
      <c r="D1483" t="s">
        <v>113</v>
      </c>
    </row>
    <row r="1484" spans="1:4" x14ac:dyDescent="0.45">
      <c r="A1484">
        <v>1999</v>
      </c>
      <c r="B1484">
        <v>34</v>
      </c>
      <c r="C1484" t="s">
        <v>112</v>
      </c>
      <c r="D1484" t="s">
        <v>113</v>
      </c>
    </row>
    <row r="1485" spans="1:4" x14ac:dyDescent="0.45">
      <c r="A1485">
        <v>2000</v>
      </c>
      <c r="B1485">
        <v>34</v>
      </c>
      <c r="C1485" t="s">
        <v>112</v>
      </c>
      <c r="D1485" t="s">
        <v>113</v>
      </c>
    </row>
    <row r="1486" spans="1:4" x14ac:dyDescent="0.45">
      <c r="A1486">
        <v>2001</v>
      </c>
      <c r="B1486">
        <v>34</v>
      </c>
      <c r="C1486" t="s">
        <v>112</v>
      </c>
      <c r="D1486" t="s">
        <v>113</v>
      </c>
    </row>
    <row r="1487" spans="1:4" x14ac:dyDescent="0.45">
      <c r="A1487">
        <v>2002</v>
      </c>
      <c r="B1487">
        <v>34</v>
      </c>
      <c r="C1487" t="s">
        <v>112</v>
      </c>
      <c r="D1487" t="s">
        <v>113</v>
      </c>
    </row>
    <row r="1488" spans="1:4" x14ac:dyDescent="0.45">
      <c r="A1488">
        <v>2003</v>
      </c>
      <c r="B1488">
        <v>34</v>
      </c>
      <c r="C1488" t="s">
        <v>112</v>
      </c>
      <c r="D1488" t="s">
        <v>113</v>
      </c>
    </row>
    <row r="1489" spans="1:4" x14ac:dyDescent="0.45">
      <c r="A1489">
        <v>2004</v>
      </c>
      <c r="B1489">
        <v>34</v>
      </c>
      <c r="C1489" t="s">
        <v>112</v>
      </c>
      <c r="D1489" t="s">
        <v>113</v>
      </c>
    </row>
    <row r="1490" spans="1:4" x14ac:dyDescent="0.45">
      <c r="A1490">
        <v>2005</v>
      </c>
      <c r="B1490">
        <v>34</v>
      </c>
      <c r="C1490" t="s">
        <v>112</v>
      </c>
      <c r="D1490" t="s">
        <v>113</v>
      </c>
    </row>
    <row r="1491" spans="1:4" x14ac:dyDescent="0.45">
      <c r="A1491">
        <v>2006</v>
      </c>
      <c r="B1491">
        <v>34</v>
      </c>
      <c r="C1491" t="s">
        <v>112</v>
      </c>
      <c r="D1491" t="s">
        <v>113</v>
      </c>
    </row>
    <row r="1492" spans="1:4" x14ac:dyDescent="0.45">
      <c r="A1492">
        <v>2007</v>
      </c>
      <c r="B1492">
        <v>34</v>
      </c>
      <c r="C1492" t="s">
        <v>112</v>
      </c>
      <c r="D1492" t="s">
        <v>113</v>
      </c>
    </row>
    <row r="1493" spans="1:4" x14ac:dyDescent="0.45">
      <c r="A1493">
        <v>2008</v>
      </c>
      <c r="B1493">
        <v>34</v>
      </c>
      <c r="C1493" t="s">
        <v>112</v>
      </c>
      <c r="D1493" t="s">
        <v>113</v>
      </c>
    </row>
    <row r="1494" spans="1:4" x14ac:dyDescent="0.45">
      <c r="A1494">
        <v>2009</v>
      </c>
      <c r="B1494">
        <v>34</v>
      </c>
      <c r="C1494" t="s">
        <v>112</v>
      </c>
      <c r="D1494" t="s">
        <v>113</v>
      </c>
    </row>
    <row r="1495" spans="1:4" x14ac:dyDescent="0.45">
      <c r="A1495">
        <v>2010</v>
      </c>
      <c r="B1495">
        <v>34</v>
      </c>
      <c r="C1495" t="s">
        <v>112</v>
      </c>
      <c r="D1495" t="s">
        <v>113</v>
      </c>
    </row>
    <row r="1496" spans="1:4" x14ac:dyDescent="0.45">
      <c r="A1496">
        <v>2011</v>
      </c>
      <c r="B1496">
        <v>34</v>
      </c>
      <c r="C1496" t="s">
        <v>112</v>
      </c>
      <c r="D1496" t="s">
        <v>113</v>
      </c>
    </row>
    <row r="1497" spans="1:4" x14ac:dyDescent="0.45">
      <c r="A1497">
        <v>2012</v>
      </c>
      <c r="B1497">
        <v>34</v>
      </c>
      <c r="C1497" t="s">
        <v>112</v>
      </c>
      <c r="D1497" t="s">
        <v>113</v>
      </c>
    </row>
    <row r="1498" spans="1:4" x14ac:dyDescent="0.45">
      <c r="A1498">
        <v>2013</v>
      </c>
      <c r="B1498">
        <v>34</v>
      </c>
      <c r="C1498" t="s">
        <v>112</v>
      </c>
      <c r="D1498" t="s">
        <v>113</v>
      </c>
    </row>
    <row r="1499" spans="1:4" x14ac:dyDescent="0.45">
      <c r="A1499">
        <v>2014</v>
      </c>
      <c r="B1499">
        <v>34</v>
      </c>
      <c r="C1499" t="s">
        <v>112</v>
      </c>
      <c r="D1499" t="s">
        <v>113</v>
      </c>
    </row>
    <row r="1500" spans="1:4" x14ac:dyDescent="0.45">
      <c r="A1500">
        <v>2015</v>
      </c>
      <c r="B1500">
        <v>34</v>
      </c>
      <c r="C1500" t="s">
        <v>112</v>
      </c>
      <c r="D1500" t="s">
        <v>113</v>
      </c>
    </row>
    <row r="1501" spans="1:4" x14ac:dyDescent="0.45">
      <c r="A1501">
        <v>2016</v>
      </c>
      <c r="B1501">
        <v>34</v>
      </c>
      <c r="C1501" t="s">
        <v>112</v>
      </c>
      <c r="D1501" t="s">
        <v>113</v>
      </c>
    </row>
    <row r="1502" spans="1:4" x14ac:dyDescent="0.45">
      <c r="A1502">
        <v>2017</v>
      </c>
      <c r="B1502">
        <v>34</v>
      </c>
      <c r="C1502" t="s">
        <v>112</v>
      </c>
      <c r="D1502" t="s">
        <v>113</v>
      </c>
    </row>
    <row r="1503" spans="1:4" x14ac:dyDescent="0.45">
      <c r="A1503">
        <v>2018</v>
      </c>
      <c r="B1503">
        <v>34</v>
      </c>
      <c r="C1503" t="s">
        <v>112</v>
      </c>
      <c r="D1503" t="s">
        <v>113</v>
      </c>
    </row>
    <row r="1504" spans="1:4" x14ac:dyDescent="0.45">
      <c r="A1504">
        <v>2019</v>
      </c>
      <c r="B1504">
        <v>34</v>
      </c>
      <c r="C1504" t="s">
        <v>112</v>
      </c>
      <c r="D1504" t="s">
        <v>113</v>
      </c>
    </row>
    <row r="1505" spans="1:4" x14ac:dyDescent="0.45">
      <c r="A1505">
        <v>2020</v>
      </c>
      <c r="B1505">
        <v>34</v>
      </c>
      <c r="C1505" t="s">
        <v>112</v>
      </c>
      <c r="D1505" t="s">
        <v>113</v>
      </c>
    </row>
    <row r="1506" spans="1:4" x14ac:dyDescent="0.45">
      <c r="A1506">
        <v>2021</v>
      </c>
      <c r="B1506">
        <v>34</v>
      </c>
      <c r="C1506" t="s">
        <v>112</v>
      </c>
      <c r="D1506" t="s">
        <v>113</v>
      </c>
    </row>
    <row r="1507" spans="1:4" x14ac:dyDescent="0.45">
      <c r="A1507">
        <v>2022</v>
      </c>
      <c r="B1507">
        <v>34</v>
      </c>
      <c r="C1507" t="s">
        <v>112</v>
      </c>
      <c r="D1507" t="s">
        <v>113</v>
      </c>
    </row>
    <row r="1508" spans="1:4" x14ac:dyDescent="0.45">
      <c r="A1508">
        <v>1980</v>
      </c>
      <c r="B1508">
        <v>35</v>
      </c>
      <c r="C1508" t="s">
        <v>114</v>
      </c>
      <c r="D1508" t="s">
        <v>115</v>
      </c>
    </row>
    <row r="1509" spans="1:4" x14ac:dyDescent="0.45">
      <c r="A1509">
        <v>1981</v>
      </c>
      <c r="B1509">
        <v>35</v>
      </c>
      <c r="C1509" t="s">
        <v>114</v>
      </c>
      <c r="D1509" t="s">
        <v>115</v>
      </c>
    </row>
    <row r="1510" spans="1:4" x14ac:dyDescent="0.45">
      <c r="A1510">
        <v>1982</v>
      </c>
      <c r="B1510">
        <v>35</v>
      </c>
      <c r="C1510" t="s">
        <v>114</v>
      </c>
      <c r="D1510" t="s">
        <v>115</v>
      </c>
    </row>
    <row r="1511" spans="1:4" x14ac:dyDescent="0.45">
      <c r="A1511">
        <v>1983</v>
      </c>
      <c r="B1511">
        <v>35</v>
      </c>
      <c r="C1511" t="s">
        <v>114</v>
      </c>
      <c r="D1511" t="s">
        <v>115</v>
      </c>
    </row>
    <row r="1512" spans="1:4" x14ac:dyDescent="0.45">
      <c r="A1512">
        <v>1984</v>
      </c>
      <c r="B1512">
        <v>35</v>
      </c>
      <c r="C1512" t="s">
        <v>114</v>
      </c>
      <c r="D1512" t="s">
        <v>115</v>
      </c>
    </row>
    <row r="1513" spans="1:4" x14ac:dyDescent="0.45">
      <c r="A1513">
        <v>1985</v>
      </c>
      <c r="B1513">
        <v>35</v>
      </c>
      <c r="C1513" t="s">
        <v>114</v>
      </c>
      <c r="D1513" t="s">
        <v>115</v>
      </c>
    </row>
    <row r="1514" spans="1:4" x14ac:dyDescent="0.45">
      <c r="A1514">
        <v>1986</v>
      </c>
      <c r="B1514">
        <v>35</v>
      </c>
      <c r="C1514" t="s">
        <v>114</v>
      </c>
      <c r="D1514" t="s">
        <v>115</v>
      </c>
    </row>
    <row r="1515" spans="1:4" x14ac:dyDescent="0.45">
      <c r="A1515">
        <v>1987</v>
      </c>
      <c r="B1515">
        <v>35</v>
      </c>
      <c r="C1515" t="s">
        <v>114</v>
      </c>
      <c r="D1515" t="s">
        <v>115</v>
      </c>
    </row>
    <row r="1516" spans="1:4" x14ac:dyDescent="0.45">
      <c r="A1516">
        <v>1988</v>
      </c>
      <c r="B1516">
        <v>35</v>
      </c>
      <c r="C1516" t="s">
        <v>114</v>
      </c>
      <c r="D1516" t="s">
        <v>115</v>
      </c>
    </row>
    <row r="1517" spans="1:4" x14ac:dyDescent="0.45">
      <c r="A1517">
        <v>1989</v>
      </c>
      <c r="B1517">
        <v>35</v>
      </c>
      <c r="C1517" t="s">
        <v>114</v>
      </c>
      <c r="D1517" t="s">
        <v>115</v>
      </c>
    </row>
    <row r="1518" spans="1:4" x14ac:dyDescent="0.45">
      <c r="A1518">
        <v>1990</v>
      </c>
      <c r="B1518">
        <v>35</v>
      </c>
      <c r="C1518" t="s">
        <v>114</v>
      </c>
      <c r="D1518" t="s">
        <v>115</v>
      </c>
    </row>
    <row r="1519" spans="1:4" x14ac:dyDescent="0.45">
      <c r="A1519">
        <v>1991</v>
      </c>
      <c r="B1519">
        <v>35</v>
      </c>
      <c r="C1519" t="s">
        <v>114</v>
      </c>
      <c r="D1519" t="s">
        <v>115</v>
      </c>
    </row>
    <row r="1520" spans="1:4" x14ac:dyDescent="0.45">
      <c r="A1520">
        <v>1992</v>
      </c>
      <c r="B1520">
        <v>35</v>
      </c>
      <c r="C1520" t="s">
        <v>114</v>
      </c>
      <c r="D1520" t="s">
        <v>115</v>
      </c>
    </row>
    <row r="1521" spans="1:4" x14ac:dyDescent="0.45">
      <c r="A1521">
        <v>1993</v>
      </c>
      <c r="B1521">
        <v>35</v>
      </c>
      <c r="C1521" t="s">
        <v>114</v>
      </c>
      <c r="D1521" t="s">
        <v>115</v>
      </c>
    </row>
    <row r="1522" spans="1:4" x14ac:dyDescent="0.45">
      <c r="A1522">
        <v>1994</v>
      </c>
      <c r="B1522">
        <v>35</v>
      </c>
      <c r="C1522" t="s">
        <v>114</v>
      </c>
      <c r="D1522" t="s">
        <v>115</v>
      </c>
    </row>
    <row r="1523" spans="1:4" x14ac:dyDescent="0.45">
      <c r="A1523">
        <v>1995</v>
      </c>
      <c r="B1523">
        <v>35</v>
      </c>
      <c r="C1523" t="s">
        <v>114</v>
      </c>
      <c r="D1523" t="s">
        <v>115</v>
      </c>
    </row>
    <row r="1524" spans="1:4" x14ac:dyDescent="0.45">
      <c r="A1524">
        <v>1996</v>
      </c>
      <c r="B1524">
        <v>35</v>
      </c>
      <c r="C1524" t="s">
        <v>114</v>
      </c>
      <c r="D1524" t="s">
        <v>115</v>
      </c>
    </row>
    <row r="1525" spans="1:4" x14ac:dyDescent="0.45">
      <c r="A1525">
        <v>1997</v>
      </c>
      <c r="B1525">
        <v>35</v>
      </c>
      <c r="C1525" t="s">
        <v>114</v>
      </c>
      <c r="D1525" t="s">
        <v>115</v>
      </c>
    </row>
    <row r="1526" spans="1:4" x14ac:dyDescent="0.45">
      <c r="A1526">
        <v>1998</v>
      </c>
      <c r="B1526">
        <v>35</v>
      </c>
      <c r="C1526" t="s">
        <v>114</v>
      </c>
      <c r="D1526" t="s">
        <v>115</v>
      </c>
    </row>
    <row r="1527" spans="1:4" x14ac:dyDescent="0.45">
      <c r="A1527">
        <v>1999</v>
      </c>
      <c r="B1527">
        <v>35</v>
      </c>
      <c r="C1527" t="s">
        <v>114</v>
      </c>
      <c r="D1527" t="s">
        <v>115</v>
      </c>
    </row>
    <row r="1528" spans="1:4" x14ac:dyDescent="0.45">
      <c r="A1528">
        <v>2000</v>
      </c>
      <c r="B1528">
        <v>35</v>
      </c>
      <c r="C1528" t="s">
        <v>114</v>
      </c>
      <c r="D1528" t="s">
        <v>115</v>
      </c>
    </row>
    <row r="1529" spans="1:4" x14ac:dyDescent="0.45">
      <c r="A1529">
        <v>2001</v>
      </c>
      <c r="B1529">
        <v>35</v>
      </c>
      <c r="C1529" t="s">
        <v>114</v>
      </c>
      <c r="D1529" t="s">
        <v>115</v>
      </c>
    </row>
    <row r="1530" spans="1:4" x14ac:dyDescent="0.45">
      <c r="A1530">
        <v>2002</v>
      </c>
      <c r="B1530">
        <v>35</v>
      </c>
      <c r="C1530" t="s">
        <v>114</v>
      </c>
      <c r="D1530" t="s">
        <v>115</v>
      </c>
    </row>
    <row r="1531" spans="1:4" x14ac:dyDescent="0.45">
      <c r="A1531">
        <v>2003</v>
      </c>
      <c r="B1531">
        <v>35</v>
      </c>
      <c r="C1531" t="s">
        <v>114</v>
      </c>
      <c r="D1531" t="s">
        <v>115</v>
      </c>
    </row>
    <row r="1532" spans="1:4" x14ac:dyDescent="0.45">
      <c r="A1532">
        <v>2004</v>
      </c>
      <c r="B1532">
        <v>35</v>
      </c>
      <c r="C1532" t="s">
        <v>114</v>
      </c>
      <c r="D1532" t="s">
        <v>115</v>
      </c>
    </row>
    <row r="1533" spans="1:4" x14ac:dyDescent="0.45">
      <c r="A1533">
        <v>2005</v>
      </c>
      <c r="B1533">
        <v>35</v>
      </c>
      <c r="C1533" t="s">
        <v>114</v>
      </c>
      <c r="D1533" t="s">
        <v>115</v>
      </c>
    </row>
    <row r="1534" spans="1:4" x14ac:dyDescent="0.45">
      <c r="A1534">
        <v>2006</v>
      </c>
      <c r="B1534">
        <v>35</v>
      </c>
      <c r="C1534" t="s">
        <v>114</v>
      </c>
      <c r="D1534" t="s">
        <v>115</v>
      </c>
    </row>
    <row r="1535" spans="1:4" x14ac:dyDescent="0.45">
      <c r="A1535">
        <v>2007</v>
      </c>
      <c r="B1535">
        <v>35</v>
      </c>
      <c r="C1535" t="s">
        <v>114</v>
      </c>
      <c r="D1535" t="s">
        <v>115</v>
      </c>
    </row>
    <row r="1536" spans="1:4" x14ac:dyDescent="0.45">
      <c r="A1536">
        <v>2008</v>
      </c>
      <c r="B1536">
        <v>35</v>
      </c>
      <c r="C1536" t="s">
        <v>114</v>
      </c>
      <c r="D1536" t="s">
        <v>115</v>
      </c>
    </row>
    <row r="1537" spans="1:4" x14ac:dyDescent="0.45">
      <c r="A1537">
        <v>2009</v>
      </c>
      <c r="B1537">
        <v>35</v>
      </c>
      <c r="C1537" t="s">
        <v>114</v>
      </c>
      <c r="D1537" t="s">
        <v>115</v>
      </c>
    </row>
    <row r="1538" spans="1:4" x14ac:dyDescent="0.45">
      <c r="A1538">
        <v>2010</v>
      </c>
      <c r="B1538">
        <v>35</v>
      </c>
      <c r="C1538" t="s">
        <v>114</v>
      </c>
      <c r="D1538" t="s">
        <v>115</v>
      </c>
    </row>
    <row r="1539" spans="1:4" x14ac:dyDescent="0.45">
      <c r="A1539">
        <v>2011</v>
      </c>
      <c r="B1539">
        <v>35</v>
      </c>
      <c r="C1539" t="s">
        <v>114</v>
      </c>
      <c r="D1539" t="s">
        <v>115</v>
      </c>
    </row>
    <row r="1540" spans="1:4" x14ac:dyDescent="0.45">
      <c r="A1540">
        <v>2012</v>
      </c>
      <c r="B1540">
        <v>35</v>
      </c>
      <c r="C1540" t="s">
        <v>114</v>
      </c>
      <c r="D1540" t="s">
        <v>115</v>
      </c>
    </row>
    <row r="1541" spans="1:4" x14ac:dyDescent="0.45">
      <c r="A1541">
        <v>2013</v>
      </c>
      <c r="B1541">
        <v>35</v>
      </c>
      <c r="C1541" t="s">
        <v>114</v>
      </c>
      <c r="D1541" t="s">
        <v>115</v>
      </c>
    </row>
    <row r="1542" spans="1:4" x14ac:dyDescent="0.45">
      <c r="A1542">
        <v>2014</v>
      </c>
      <c r="B1542">
        <v>35</v>
      </c>
      <c r="C1542" t="s">
        <v>114</v>
      </c>
      <c r="D1542" t="s">
        <v>115</v>
      </c>
    </row>
    <row r="1543" spans="1:4" x14ac:dyDescent="0.45">
      <c r="A1543">
        <v>2015</v>
      </c>
      <c r="B1543">
        <v>35</v>
      </c>
      <c r="C1543" t="s">
        <v>114</v>
      </c>
      <c r="D1543" t="s">
        <v>115</v>
      </c>
    </row>
    <row r="1544" spans="1:4" x14ac:dyDescent="0.45">
      <c r="A1544">
        <v>2016</v>
      </c>
      <c r="B1544">
        <v>35</v>
      </c>
      <c r="C1544" t="s">
        <v>114</v>
      </c>
      <c r="D1544" t="s">
        <v>115</v>
      </c>
    </row>
    <row r="1545" spans="1:4" x14ac:dyDescent="0.45">
      <c r="A1545">
        <v>2017</v>
      </c>
      <c r="B1545">
        <v>35</v>
      </c>
      <c r="C1545" t="s">
        <v>114</v>
      </c>
      <c r="D1545" t="s">
        <v>115</v>
      </c>
    </row>
    <row r="1546" spans="1:4" x14ac:dyDescent="0.45">
      <c r="A1546">
        <v>2018</v>
      </c>
      <c r="B1546">
        <v>35</v>
      </c>
      <c r="C1546" t="s">
        <v>114</v>
      </c>
      <c r="D1546" t="s">
        <v>115</v>
      </c>
    </row>
    <row r="1547" spans="1:4" x14ac:dyDescent="0.45">
      <c r="A1547">
        <v>2019</v>
      </c>
      <c r="B1547">
        <v>35</v>
      </c>
      <c r="C1547" t="s">
        <v>114</v>
      </c>
      <c r="D1547" t="s">
        <v>115</v>
      </c>
    </row>
    <row r="1548" spans="1:4" x14ac:dyDescent="0.45">
      <c r="A1548">
        <v>2020</v>
      </c>
      <c r="B1548">
        <v>35</v>
      </c>
      <c r="C1548" t="s">
        <v>114</v>
      </c>
      <c r="D1548" t="s">
        <v>115</v>
      </c>
    </row>
    <row r="1549" spans="1:4" x14ac:dyDescent="0.45">
      <c r="A1549">
        <v>2021</v>
      </c>
      <c r="B1549">
        <v>35</v>
      </c>
      <c r="C1549" t="s">
        <v>114</v>
      </c>
      <c r="D1549" t="s">
        <v>115</v>
      </c>
    </row>
    <row r="1550" spans="1:4" x14ac:dyDescent="0.45">
      <c r="A1550">
        <v>2022</v>
      </c>
      <c r="B1550">
        <v>35</v>
      </c>
      <c r="C1550" t="s">
        <v>114</v>
      </c>
      <c r="D1550" t="s">
        <v>115</v>
      </c>
    </row>
    <row r="1551" spans="1:4" x14ac:dyDescent="0.45">
      <c r="A1551">
        <v>1980</v>
      </c>
      <c r="B1551">
        <v>36</v>
      </c>
      <c r="C1551" t="s">
        <v>116</v>
      </c>
      <c r="D1551" t="s">
        <v>117</v>
      </c>
    </row>
    <row r="1552" spans="1:4" x14ac:dyDescent="0.45">
      <c r="A1552">
        <v>1981</v>
      </c>
      <c r="B1552">
        <v>36</v>
      </c>
      <c r="C1552" t="s">
        <v>116</v>
      </c>
      <c r="D1552" t="s">
        <v>117</v>
      </c>
    </row>
    <row r="1553" spans="1:4" x14ac:dyDescent="0.45">
      <c r="A1553">
        <v>1982</v>
      </c>
      <c r="B1553">
        <v>36</v>
      </c>
      <c r="C1553" t="s">
        <v>116</v>
      </c>
      <c r="D1553" t="s">
        <v>117</v>
      </c>
    </row>
    <row r="1554" spans="1:4" x14ac:dyDescent="0.45">
      <c r="A1554">
        <v>1983</v>
      </c>
      <c r="B1554">
        <v>36</v>
      </c>
      <c r="C1554" t="s">
        <v>116</v>
      </c>
      <c r="D1554" t="s">
        <v>117</v>
      </c>
    </row>
    <row r="1555" spans="1:4" x14ac:dyDescent="0.45">
      <c r="A1555">
        <v>1984</v>
      </c>
      <c r="B1555">
        <v>36</v>
      </c>
      <c r="C1555" t="s">
        <v>116</v>
      </c>
      <c r="D1555" t="s">
        <v>117</v>
      </c>
    </row>
    <row r="1556" spans="1:4" x14ac:dyDescent="0.45">
      <c r="A1556">
        <v>1985</v>
      </c>
      <c r="B1556">
        <v>36</v>
      </c>
      <c r="C1556" t="s">
        <v>116</v>
      </c>
      <c r="D1556" t="s">
        <v>117</v>
      </c>
    </row>
    <row r="1557" spans="1:4" x14ac:dyDescent="0.45">
      <c r="A1557">
        <v>1986</v>
      </c>
      <c r="B1557">
        <v>36</v>
      </c>
      <c r="C1557" t="s">
        <v>116</v>
      </c>
      <c r="D1557" t="s">
        <v>117</v>
      </c>
    </row>
    <row r="1558" spans="1:4" x14ac:dyDescent="0.45">
      <c r="A1558">
        <v>1987</v>
      </c>
      <c r="B1558">
        <v>36</v>
      </c>
      <c r="C1558" t="s">
        <v>116</v>
      </c>
      <c r="D1558" t="s">
        <v>117</v>
      </c>
    </row>
    <row r="1559" spans="1:4" x14ac:dyDescent="0.45">
      <c r="A1559">
        <v>1988</v>
      </c>
      <c r="B1559">
        <v>36</v>
      </c>
      <c r="C1559" t="s">
        <v>116</v>
      </c>
      <c r="D1559" t="s">
        <v>117</v>
      </c>
    </row>
    <row r="1560" spans="1:4" x14ac:dyDescent="0.45">
      <c r="A1560">
        <v>1989</v>
      </c>
      <c r="B1560">
        <v>36</v>
      </c>
      <c r="C1560" t="s">
        <v>116</v>
      </c>
      <c r="D1560" t="s">
        <v>117</v>
      </c>
    </row>
    <row r="1561" spans="1:4" x14ac:dyDescent="0.45">
      <c r="A1561">
        <v>1990</v>
      </c>
      <c r="B1561">
        <v>36</v>
      </c>
      <c r="C1561" t="s">
        <v>116</v>
      </c>
      <c r="D1561" t="s">
        <v>117</v>
      </c>
    </row>
    <row r="1562" spans="1:4" x14ac:dyDescent="0.45">
      <c r="A1562">
        <v>1991</v>
      </c>
      <c r="B1562">
        <v>36</v>
      </c>
      <c r="C1562" t="s">
        <v>116</v>
      </c>
      <c r="D1562" t="s">
        <v>117</v>
      </c>
    </row>
    <row r="1563" spans="1:4" x14ac:dyDescent="0.45">
      <c r="A1563">
        <v>1992</v>
      </c>
      <c r="B1563">
        <v>36</v>
      </c>
      <c r="C1563" t="s">
        <v>116</v>
      </c>
      <c r="D1563" t="s">
        <v>117</v>
      </c>
    </row>
    <row r="1564" spans="1:4" x14ac:dyDescent="0.45">
      <c r="A1564">
        <v>1993</v>
      </c>
      <c r="B1564">
        <v>36</v>
      </c>
      <c r="C1564" t="s">
        <v>116</v>
      </c>
      <c r="D1564" t="s">
        <v>117</v>
      </c>
    </row>
    <row r="1565" spans="1:4" x14ac:dyDescent="0.45">
      <c r="A1565">
        <v>1994</v>
      </c>
      <c r="B1565">
        <v>36</v>
      </c>
      <c r="C1565" t="s">
        <v>116</v>
      </c>
      <c r="D1565" t="s">
        <v>117</v>
      </c>
    </row>
    <row r="1566" spans="1:4" x14ac:dyDescent="0.45">
      <c r="A1566">
        <v>1995</v>
      </c>
      <c r="B1566">
        <v>36</v>
      </c>
      <c r="C1566" t="s">
        <v>116</v>
      </c>
      <c r="D1566" t="s">
        <v>117</v>
      </c>
    </row>
    <row r="1567" spans="1:4" x14ac:dyDescent="0.45">
      <c r="A1567">
        <v>1996</v>
      </c>
      <c r="B1567">
        <v>36</v>
      </c>
      <c r="C1567" t="s">
        <v>116</v>
      </c>
      <c r="D1567" t="s">
        <v>117</v>
      </c>
    </row>
    <row r="1568" spans="1:4" x14ac:dyDescent="0.45">
      <c r="A1568">
        <v>1997</v>
      </c>
      <c r="B1568">
        <v>36</v>
      </c>
      <c r="C1568" t="s">
        <v>116</v>
      </c>
      <c r="D1568" t="s">
        <v>117</v>
      </c>
    </row>
    <row r="1569" spans="1:4" x14ac:dyDescent="0.45">
      <c r="A1569">
        <v>1998</v>
      </c>
      <c r="B1569">
        <v>36</v>
      </c>
      <c r="C1569" t="s">
        <v>116</v>
      </c>
      <c r="D1569" t="s">
        <v>117</v>
      </c>
    </row>
    <row r="1570" spans="1:4" x14ac:dyDescent="0.45">
      <c r="A1570">
        <v>1999</v>
      </c>
      <c r="B1570">
        <v>36</v>
      </c>
      <c r="C1570" t="s">
        <v>116</v>
      </c>
      <c r="D1570" t="s">
        <v>117</v>
      </c>
    </row>
    <row r="1571" spans="1:4" x14ac:dyDescent="0.45">
      <c r="A1571">
        <v>2000</v>
      </c>
      <c r="B1571">
        <v>36</v>
      </c>
      <c r="C1571" t="s">
        <v>116</v>
      </c>
      <c r="D1571" t="s">
        <v>117</v>
      </c>
    </row>
    <row r="1572" spans="1:4" x14ac:dyDescent="0.45">
      <c r="A1572">
        <v>2001</v>
      </c>
      <c r="B1572">
        <v>36</v>
      </c>
      <c r="C1572" t="s">
        <v>116</v>
      </c>
      <c r="D1572" t="s">
        <v>117</v>
      </c>
    </row>
    <row r="1573" spans="1:4" x14ac:dyDescent="0.45">
      <c r="A1573">
        <v>2002</v>
      </c>
      <c r="B1573">
        <v>36</v>
      </c>
      <c r="C1573" t="s">
        <v>116</v>
      </c>
      <c r="D1573" t="s">
        <v>117</v>
      </c>
    </row>
    <row r="1574" spans="1:4" x14ac:dyDescent="0.45">
      <c r="A1574">
        <v>2003</v>
      </c>
      <c r="B1574">
        <v>36</v>
      </c>
      <c r="C1574" t="s">
        <v>116</v>
      </c>
      <c r="D1574" t="s">
        <v>117</v>
      </c>
    </row>
    <row r="1575" spans="1:4" x14ac:dyDescent="0.45">
      <c r="A1575">
        <v>2004</v>
      </c>
      <c r="B1575">
        <v>36</v>
      </c>
      <c r="C1575" t="s">
        <v>116</v>
      </c>
      <c r="D1575" t="s">
        <v>117</v>
      </c>
    </row>
    <row r="1576" spans="1:4" x14ac:dyDescent="0.45">
      <c r="A1576">
        <v>2005</v>
      </c>
      <c r="B1576">
        <v>36</v>
      </c>
      <c r="C1576" t="s">
        <v>116</v>
      </c>
      <c r="D1576" t="s">
        <v>117</v>
      </c>
    </row>
    <row r="1577" spans="1:4" x14ac:dyDescent="0.45">
      <c r="A1577">
        <v>2006</v>
      </c>
      <c r="B1577">
        <v>36</v>
      </c>
      <c r="C1577" t="s">
        <v>116</v>
      </c>
      <c r="D1577" t="s">
        <v>117</v>
      </c>
    </row>
    <row r="1578" spans="1:4" x14ac:dyDescent="0.45">
      <c r="A1578">
        <v>2007</v>
      </c>
      <c r="B1578">
        <v>36</v>
      </c>
      <c r="C1578" t="s">
        <v>116</v>
      </c>
      <c r="D1578" t="s">
        <v>117</v>
      </c>
    </row>
    <row r="1579" spans="1:4" x14ac:dyDescent="0.45">
      <c r="A1579">
        <v>2008</v>
      </c>
      <c r="B1579">
        <v>36</v>
      </c>
      <c r="C1579" t="s">
        <v>116</v>
      </c>
      <c r="D1579" t="s">
        <v>117</v>
      </c>
    </row>
    <row r="1580" spans="1:4" x14ac:dyDescent="0.45">
      <c r="A1580">
        <v>2009</v>
      </c>
      <c r="B1580">
        <v>36</v>
      </c>
      <c r="C1580" t="s">
        <v>116</v>
      </c>
      <c r="D1580" t="s">
        <v>117</v>
      </c>
    </row>
    <row r="1581" spans="1:4" x14ac:dyDescent="0.45">
      <c r="A1581">
        <v>2010</v>
      </c>
      <c r="B1581">
        <v>36</v>
      </c>
      <c r="C1581" t="s">
        <v>116</v>
      </c>
      <c r="D1581" t="s">
        <v>117</v>
      </c>
    </row>
    <row r="1582" spans="1:4" x14ac:dyDescent="0.45">
      <c r="A1582">
        <v>2011</v>
      </c>
      <c r="B1582">
        <v>36</v>
      </c>
      <c r="C1582" t="s">
        <v>116</v>
      </c>
      <c r="D1582" t="s">
        <v>117</v>
      </c>
    </row>
    <row r="1583" spans="1:4" x14ac:dyDescent="0.45">
      <c r="A1583">
        <v>2012</v>
      </c>
      <c r="B1583">
        <v>36</v>
      </c>
      <c r="C1583" t="s">
        <v>116</v>
      </c>
      <c r="D1583" t="s">
        <v>117</v>
      </c>
    </row>
    <row r="1584" spans="1:4" x14ac:dyDescent="0.45">
      <c r="A1584">
        <v>2013</v>
      </c>
      <c r="B1584">
        <v>36</v>
      </c>
      <c r="C1584" t="s">
        <v>116</v>
      </c>
      <c r="D1584" t="s">
        <v>117</v>
      </c>
    </row>
    <row r="1585" spans="1:4" x14ac:dyDescent="0.45">
      <c r="A1585">
        <v>2014</v>
      </c>
      <c r="B1585">
        <v>36</v>
      </c>
      <c r="C1585" t="s">
        <v>116</v>
      </c>
      <c r="D1585" t="s">
        <v>117</v>
      </c>
    </row>
    <row r="1586" spans="1:4" x14ac:dyDescent="0.45">
      <c r="A1586">
        <v>2015</v>
      </c>
      <c r="B1586">
        <v>36</v>
      </c>
      <c r="C1586" t="s">
        <v>116</v>
      </c>
      <c r="D1586" t="s">
        <v>117</v>
      </c>
    </row>
    <row r="1587" spans="1:4" x14ac:dyDescent="0.45">
      <c r="A1587">
        <v>2016</v>
      </c>
      <c r="B1587">
        <v>36</v>
      </c>
      <c r="C1587" t="s">
        <v>116</v>
      </c>
      <c r="D1587" t="s">
        <v>117</v>
      </c>
    </row>
    <row r="1588" spans="1:4" x14ac:dyDescent="0.45">
      <c r="A1588">
        <v>2017</v>
      </c>
      <c r="B1588">
        <v>36</v>
      </c>
      <c r="C1588" t="s">
        <v>116</v>
      </c>
      <c r="D1588" t="s">
        <v>117</v>
      </c>
    </row>
    <row r="1589" spans="1:4" x14ac:dyDescent="0.45">
      <c r="A1589">
        <v>2018</v>
      </c>
      <c r="B1589">
        <v>36</v>
      </c>
      <c r="C1589" t="s">
        <v>116</v>
      </c>
      <c r="D1589" t="s">
        <v>117</v>
      </c>
    </row>
    <row r="1590" spans="1:4" x14ac:dyDescent="0.45">
      <c r="A1590">
        <v>2019</v>
      </c>
      <c r="B1590">
        <v>36</v>
      </c>
      <c r="C1590" t="s">
        <v>116</v>
      </c>
      <c r="D1590" t="s">
        <v>117</v>
      </c>
    </row>
    <row r="1591" spans="1:4" x14ac:dyDescent="0.45">
      <c r="A1591">
        <v>2020</v>
      </c>
      <c r="B1591">
        <v>36</v>
      </c>
      <c r="C1591" t="s">
        <v>116</v>
      </c>
      <c r="D1591" t="s">
        <v>117</v>
      </c>
    </row>
    <row r="1592" spans="1:4" x14ac:dyDescent="0.45">
      <c r="A1592">
        <v>2021</v>
      </c>
      <c r="B1592">
        <v>36</v>
      </c>
      <c r="C1592" t="s">
        <v>116</v>
      </c>
      <c r="D1592" t="s">
        <v>117</v>
      </c>
    </row>
    <row r="1593" spans="1:4" x14ac:dyDescent="0.45">
      <c r="A1593">
        <v>2022</v>
      </c>
      <c r="B1593">
        <v>36</v>
      </c>
      <c r="C1593" t="s">
        <v>116</v>
      </c>
      <c r="D1593" t="s">
        <v>117</v>
      </c>
    </row>
    <row r="1594" spans="1:4" x14ac:dyDescent="0.45">
      <c r="A1594">
        <v>1980</v>
      </c>
      <c r="B1594">
        <v>37</v>
      </c>
      <c r="C1594" t="s">
        <v>118</v>
      </c>
      <c r="D1594" t="s">
        <v>119</v>
      </c>
    </row>
    <row r="1595" spans="1:4" x14ac:dyDescent="0.45">
      <c r="A1595">
        <v>1981</v>
      </c>
      <c r="B1595">
        <v>37</v>
      </c>
      <c r="C1595" t="s">
        <v>118</v>
      </c>
      <c r="D1595" t="s">
        <v>119</v>
      </c>
    </row>
    <row r="1596" spans="1:4" x14ac:dyDescent="0.45">
      <c r="A1596">
        <v>1982</v>
      </c>
      <c r="B1596">
        <v>37</v>
      </c>
      <c r="C1596" t="s">
        <v>118</v>
      </c>
      <c r="D1596" t="s">
        <v>119</v>
      </c>
    </row>
    <row r="1597" spans="1:4" x14ac:dyDescent="0.45">
      <c r="A1597">
        <v>1983</v>
      </c>
      <c r="B1597">
        <v>37</v>
      </c>
      <c r="C1597" t="s">
        <v>118</v>
      </c>
      <c r="D1597" t="s">
        <v>119</v>
      </c>
    </row>
    <row r="1598" spans="1:4" x14ac:dyDescent="0.45">
      <c r="A1598">
        <v>1984</v>
      </c>
      <c r="B1598">
        <v>37</v>
      </c>
      <c r="C1598" t="s">
        <v>118</v>
      </c>
      <c r="D1598" t="s">
        <v>119</v>
      </c>
    </row>
    <row r="1599" spans="1:4" x14ac:dyDescent="0.45">
      <c r="A1599">
        <v>1985</v>
      </c>
      <c r="B1599">
        <v>37</v>
      </c>
      <c r="C1599" t="s">
        <v>118</v>
      </c>
      <c r="D1599" t="s">
        <v>119</v>
      </c>
    </row>
    <row r="1600" spans="1:4" x14ac:dyDescent="0.45">
      <c r="A1600">
        <v>1986</v>
      </c>
      <c r="B1600">
        <v>37</v>
      </c>
      <c r="C1600" t="s">
        <v>118</v>
      </c>
      <c r="D1600" t="s">
        <v>119</v>
      </c>
    </row>
    <row r="1601" spans="1:4" x14ac:dyDescent="0.45">
      <c r="A1601">
        <v>1987</v>
      </c>
      <c r="B1601">
        <v>37</v>
      </c>
      <c r="C1601" t="s">
        <v>118</v>
      </c>
      <c r="D1601" t="s">
        <v>119</v>
      </c>
    </row>
    <row r="1602" spans="1:4" x14ac:dyDescent="0.45">
      <c r="A1602">
        <v>1988</v>
      </c>
      <c r="B1602">
        <v>37</v>
      </c>
      <c r="C1602" t="s">
        <v>118</v>
      </c>
      <c r="D1602" t="s">
        <v>119</v>
      </c>
    </row>
    <row r="1603" spans="1:4" x14ac:dyDescent="0.45">
      <c r="A1603">
        <v>1989</v>
      </c>
      <c r="B1603">
        <v>37</v>
      </c>
      <c r="C1603" t="s">
        <v>118</v>
      </c>
      <c r="D1603" t="s">
        <v>119</v>
      </c>
    </row>
    <row r="1604" spans="1:4" x14ac:dyDescent="0.45">
      <c r="A1604">
        <v>1990</v>
      </c>
      <c r="B1604">
        <v>37</v>
      </c>
      <c r="C1604" t="s">
        <v>118</v>
      </c>
      <c r="D1604" t="s">
        <v>119</v>
      </c>
    </row>
    <row r="1605" spans="1:4" x14ac:dyDescent="0.45">
      <c r="A1605">
        <v>1991</v>
      </c>
      <c r="B1605">
        <v>37</v>
      </c>
      <c r="C1605" t="s">
        <v>118</v>
      </c>
      <c r="D1605" t="s">
        <v>119</v>
      </c>
    </row>
    <row r="1606" spans="1:4" x14ac:dyDescent="0.45">
      <c r="A1606">
        <v>1992</v>
      </c>
      <c r="B1606">
        <v>37</v>
      </c>
      <c r="C1606" t="s">
        <v>118</v>
      </c>
      <c r="D1606" t="s">
        <v>119</v>
      </c>
    </row>
    <row r="1607" spans="1:4" x14ac:dyDescent="0.45">
      <c r="A1607">
        <v>1993</v>
      </c>
      <c r="B1607">
        <v>37</v>
      </c>
      <c r="C1607" t="s">
        <v>118</v>
      </c>
      <c r="D1607" t="s">
        <v>119</v>
      </c>
    </row>
    <row r="1608" spans="1:4" x14ac:dyDescent="0.45">
      <c r="A1608">
        <v>1994</v>
      </c>
      <c r="B1608">
        <v>37</v>
      </c>
      <c r="C1608" t="s">
        <v>118</v>
      </c>
      <c r="D1608" t="s">
        <v>119</v>
      </c>
    </row>
    <row r="1609" spans="1:4" x14ac:dyDescent="0.45">
      <c r="A1609">
        <v>1995</v>
      </c>
      <c r="B1609">
        <v>37</v>
      </c>
      <c r="C1609" t="s">
        <v>118</v>
      </c>
      <c r="D1609" t="s">
        <v>119</v>
      </c>
    </row>
    <row r="1610" spans="1:4" x14ac:dyDescent="0.45">
      <c r="A1610">
        <v>1996</v>
      </c>
      <c r="B1610">
        <v>37</v>
      </c>
      <c r="C1610" t="s">
        <v>118</v>
      </c>
      <c r="D1610" t="s">
        <v>119</v>
      </c>
    </row>
    <row r="1611" spans="1:4" x14ac:dyDescent="0.45">
      <c r="A1611">
        <v>1997</v>
      </c>
      <c r="B1611">
        <v>37</v>
      </c>
      <c r="C1611" t="s">
        <v>118</v>
      </c>
      <c r="D1611" t="s">
        <v>119</v>
      </c>
    </row>
    <row r="1612" spans="1:4" x14ac:dyDescent="0.45">
      <c r="A1612">
        <v>1998</v>
      </c>
      <c r="B1612">
        <v>37</v>
      </c>
      <c r="C1612" t="s">
        <v>118</v>
      </c>
      <c r="D1612" t="s">
        <v>119</v>
      </c>
    </row>
    <row r="1613" spans="1:4" x14ac:dyDescent="0.45">
      <c r="A1613">
        <v>1999</v>
      </c>
      <c r="B1613">
        <v>37</v>
      </c>
      <c r="C1613" t="s">
        <v>118</v>
      </c>
      <c r="D1613" t="s">
        <v>119</v>
      </c>
    </row>
    <row r="1614" spans="1:4" x14ac:dyDescent="0.45">
      <c r="A1614">
        <v>2000</v>
      </c>
      <c r="B1614">
        <v>37</v>
      </c>
      <c r="C1614" t="s">
        <v>118</v>
      </c>
      <c r="D1614" t="s">
        <v>119</v>
      </c>
    </row>
    <row r="1615" spans="1:4" x14ac:dyDescent="0.45">
      <c r="A1615">
        <v>2001</v>
      </c>
      <c r="B1615">
        <v>37</v>
      </c>
      <c r="C1615" t="s">
        <v>118</v>
      </c>
      <c r="D1615" t="s">
        <v>119</v>
      </c>
    </row>
    <row r="1616" spans="1:4" x14ac:dyDescent="0.45">
      <c r="A1616">
        <v>2002</v>
      </c>
      <c r="B1616">
        <v>37</v>
      </c>
      <c r="C1616" t="s">
        <v>118</v>
      </c>
      <c r="D1616" t="s">
        <v>119</v>
      </c>
    </row>
    <row r="1617" spans="1:4" x14ac:dyDescent="0.45">
      <c r="A1617">
        <v>2003</v>
      </c>
      <c r="B1617">
        <v>37</v>
      </c>
      <c r="C1617" t="s">
        <v>118</v>
      </c>
      <c r="D1617" t="s">
        <v>119</v>
      </c>
    </row>
    <row r="1618" spans="1:4" x14ac:dyDescent="0.45">
      <c r="A1618">
        <v>2004</v>
      </c>
      <c r="B1618">
        <v>37</v>
      </c>
      <c r="C1618" t="s">
        <v>118</v>
      </c>
      <c r="D1618" t="s">
        <v>119</v>
      </c>
    </row>
    <row r="1619" spans="1:4" x14ac:dyDescent="0.45">
      <c r="A1619">
        <v>2005</v>
      </c>
      <c r="B1619">
        <v>37</v>
      </c>
      <c r="C1619" t="s">
        <v>118</v>
      </c>
      <c r="D1619" t="s">
        <v>119</v>
      </c>
    </row>
    <row r="1620" spans="1:4" x14ac:dyDescent="0.45">
      <c r="A1620">
        <v>2006</v>
      </c>
      <c r="B1620">
        <v>37</v>
      </c>
      <c r="C1620" t="s">
        <v>118</v>
      </c>
      <c r="D1620" t="s">
        <v>119</v>
      </c>
    </row>
    <row r="1621" spans="1:4" x14ac:dyDescent="0.45">
      <c r="A1621">
        <v>2007</v>
      </c>
      <c r="B1621">
        <v>37</v>
      </c>
      <c r="C1621" t="s">
        <v>118</v>
      </c>
      <c r="D1621" t="s">
        <v>119</v>
      </c>
    </row>
    <row r="1622" spans="1:4" x14ac:dyDescent="0.45">
      <c r="A1622">
        <v>2008</v>
      </c>
      <c r="B1622">
        <v>37</v>
      </c>
      <c r="C1622" t="s">
        <v>118</v>
      </c>
      <c r="D1622" t="s">
        <v>119</v>
      </c>
    </row>
    <row r="1623" spans="1:4" x14ac:dyDescent="0.45">
      <c r="A1623">
        <v>2009</v>
      </c>
      <c r="B1623">
        <v>37</v>
      </c>
      <c r="C1623" t="s">
        <v>118</v>
      </c>
      <c r="D1623" t="s">
        <v>119</v>
      </c>
    </row>
    <row r="1624" spans="1:4" x14ac:dyDescent="0.45">
      <c r="A1624">
        <v>2010</v>
      </c>
      <c r="B1624">
        <v>37</v>
      </c>
      <c r="C1624" t="s">
        <v>118</v>
      </c>
      <c r="D1624" t="s">
        <v>119</v>
      </c>
    </row>
    <row r="1625" spans="1:4" x14ac:dyDescent="0.45">
      <c r="A1625">
        <v>2011</v>
      </c>
      <c r="B1625">
        <v>37</v>
      </c>
      <c r="C1625" t="s">
        <v>118</v>
      </c>
      <c r="D1625" t="s">
        <v>119</v>
      </c>
    </row>
    <row r="1626" spans="1:4" x14ac:dyDescent="0.45">
      <c r="A1626">
        <v>2012</v>
      </c>
      <c r="B1626">
        <v>37</v>
      </c>
      <c r="C1626" t="s">
        <v>118</v>
      </c>
      <c r="D1626" t="s">
        <v>119</v>
      </c>
    </row>
    <row r="1627" spans="1:4" x14ac:dyDescent="0.45">
      <c r="A1627">
        <v>2013</v>
      </c>
      <c r="B1627">
        <v>37</v>
      </c>
      <c r="C1627" t="s">
        <v>118</v>
      </c>
      <c r="D1627" t="s">
        <v>119</v>
      </c>
    </row>
    <row r="1628" spans="1:4" x14ac:dyDescent="0.45">
      <c r="A1628">
        <v>2014</v>
      </c>
      <c r="B1628">
        <v>37</v>
      </c>
      <c r="C1628" t="s">
        <v>118</v>
      </c>
      <c r="D1628" t="s">
        <v>119</v>
      </c>
    </row>
    <row r="1629" spans="1:4" x14ac:dyDescent="0.45">
      <c r="A1629">
        <v>2015</v>
      </c>
      <c r="B1629">
        <v>37</v>
      </c>
      <c r="C1629" t="s">
        <v>118</v>
      </c>
      <c r="D1629" t="s">
        <v>119</v>
      </c>
    </row>
    <row r="1630" spans="1:4" x14ac:dyDescent="0.45">
      <c r="A1630">
        <v>2016</v>
      </c>
      <c r="B1630">
        <v>37</v>
      </c>
      <c r="C1630" t="s">
        <v>118</v>
      </c>
      <c r="D1630" t="s">
        <v>119</v>
      </c>
    </row>
    <row r="1631" spans="1:4" x14ac:dyDescent="0.45">
      <c r="A1631">
        <v>2017</v>
      </c>
      <c r="B1631">
        <v>37</v>
      </c>
      <c r="C1631" t="s">
        <v>118</v>
      </c>
      <c r="D1631" t="s">
        <v>119</v>
      </c>
    </row>
    <row r="1632" spans="1:4" x14ac:dyDescent="0.45">
      <c r="A1632">
        <v>2018</v>
      </c>
      <c r="B1632">
        <v>37</v>
      </c>
      <c r="C1632" t="s">
        <v>118</v>
      </c>
      <c r="D1632" t="s">
        <v>119</v>
      </c>
    </row>
    <row r="1633" spans="1:4" x14ac:dyDescent="0.45">
      <c r="A1633">
        <v>2019</v>
      </c>
      <c r="B1633">
        <v>37</v>
      </c>
      <c r="C1633" t="s">
        <v>118</v>
      </c>
      <c r="D1633" t="s">
        <v>119</v>
      </c>
    </row>
    <row r="1634" spans="1:4" x14ac:dyDescent="0.45">
      <c r="A1634">
        <v>2020</v>
      </c>
      <c r="B1634">
        <v>37</v>
      </c>
      <c r="C1634" t="s">
        <v>118</v>
      </c>
      <c r="D1634" t="s">
        <v>119</v>
      </c>
    </row>
    <row r="1635" spans="1:4" x14ac:dyDescent="0.45">
      <c r="A1635">
        <v>2021</v>
      </c>
      <c r="B1635">
        <v>37</v>
      </c>
      <c r="C1635" t="s">
        <v>118</v>
      </c>
      <c r="D1635" t="s">
        <v>119</v>
      </c>
    </row>
    <row r="1636" spans="1:4" x14ac:dyDescent="0.45">
      <c r="A1636">
        <v>2022</v>
      </c>
      <c r="B1636">
        <v>37</v>
      </c>
      <c r="C1636" t="s">
        <v>118</v>
      </c>
      <c r="D1636" t="s">
        <v>119</v>
      </c>
    </row>
    <row r="1637" spans="1:4" x14ac:dyDescent="0.45">
      <c r="A1637">
        <v>1980</v>
      </c>
      <c r="B1637">
        <v>38</v>
      </c>
      <c r="C1637" t="s">
        <v>120</v>
      </c>
      <c r="D1637" t="s">
        <v>121</v>
      </c>
    </row>
    <row r="1638" spans="1:4" x14ac:dyDescent="0.45">
      <c r="A1638">
        <v>1981</v>
      </c>
      <c r="B1638">
        <v>38</v>
      </c>
      <c r="C1638" t="s">
        <v>120</v>
      </c>
      <c r="D1638" t="s">
        <v>121</v>
      </c>
    </row>
    <row r="1639" spans="1:4" x14ac:dyDescent="0.45">
      <c r="A1639">
        <v>1982</v>
      </c>
      <c r="B1639">
        <v>38</v>
      </c>
      <c r="C1639" t="s">
        <v>120</v>
      </c>
      <c r="D1639" t="s">
        <v>121</v>
      </c>
    </row>
    <row r="1640" spans="1:4" x14ac:dyDescent="0.45">
      <c r="A1640">
        <v>1983</v>
      </c>
      <c r="B1640">
        <v>38</v>
      </c>
      <c r="C1640" t="s">
        <v>120</v>
      </c>
      <c r="D1640" t="s">
        <v>121</v>
      </c>
    </row>
    <row r="1641" spans="1:4" x14ac:dyDescent="0.45">
      <c r="A1641">
        <v>1984</v>
      </c>
      <c r="B1641">
        <v>38</v>
      </c>
      <c r="C1641" t="s">
        <v>120</v>
      </c>
      <c r="D1641" t="s">
        <v>121</v>
      </c>
    </row>
    <row r="1642" spans="1:4" x14ac:dyDescent="0.45">
      <c r="A1642">
        <v>1985</v>
      </c>
      <c r="B1642">
        <v>38</v>
      </c>
      <c r="C1642" t="s">
        <v>120</v>
      </c>
      <c r="D1642" t="s">
        <v>121</v>
      </c>
    </row>
    <row r="1643" spans="1:4" x14ac:dyDescent="0.45">
      <c r="A1643">
        <v>1986</v>
      </c>
      <c r="B1643">
        <v>38</v>
      </c>
      <c r="C1643" t="s">
        <v>120</v>
      </c>
      <c r="D1643" t="s">
        <v>121</v>
      </c>
    </row>
    <row r="1644" spans="1:4" x14ac:dyDescent="0.45">
      <c r="A1644">
        <v>1987</v>
      </c>
      <c r="B1644">
        <v>38</v>
      </c>
      <c r="C1644" t="s">
        <v>120</v>
      </c>
      <c r="D1644" t="s">
        <v>121</v>
      </c>
    </row>
    <row r="1645" spans="1:4" x14ac:dyDescent="0.45">
      <c r="A1645">
        <v>1988</v>
      </c>
      <c r="B1645">
        <v>38</v>
      </c>
      <c r="C1645" t="s">
        <v>120</v>
      </c>
      <c r="D1645" t="s">
        <v>121</v>
      </c>
    </row>
    <row r="1646" spans="1:4" x14ac:dyDescent="0.45">
      <c r="A1646">
        <v>1989</v>
      </c>
      <c r="B1646">
        <v>38</v>
      </c>
      <c r="C1646" t="s">
        <v>120</v>
      </c>
      <c r="D1646" t="s">
        <v>121</v>
      </c>
    </row>
    <row r="1647" spans="1:4" x14ac:dyDescent="0.45">
      <c r="A1647">
        <v>1990</v>
      </c>
      <c r="B1647">
        <v>38</v>
      </c>
      <c r="C1647" t="s">
        <v>120</v>
      </c>
      <c r="D1647" t="s">
        <v>121</v>
      </c>
    </row>
    <row r="1648" spans="1:4" x14ac:dyDescent="0.45">
      <c r="A1648">
        <v>1991</v>
      </c>
      <c r="B1648">
        <v>38</v>
      </c>
      <c r="C1648" t="s">
        <v>120</v>
      </c>
      <c r="D1648" t="s">
        <v>121</v>
      </c>
    </row>
    <row r="1649" spans="1:4" x14ac:dyDescent="0.45">
      <c r="A1649">
        <v>1992</v>
      </c>
      <c r="B1649">
        <v>38</v>
      </c>
      <c r="C1649" t="s">
        <v>120</v>
      </c>
      <c r="D1649" t="s">
        <v>121</v>
      </c>
    </row>
    <row r="1650" spans="1:4" x14ac:dyDescent="0.45">
      <c r="A1650">
        <v>1993</v>
      </c>
      <c r="B1650">
        <v>38</v>
      </c>
      <c r="C1650" t="s">
        <v>120</v>
      </c>
      <c r="D1650" t="s">
        <v>121</v>
      </c>
    </row>
    <row r="1651" spans="1:4" x14ac:dyDescent="0.45">
      <c r="A1651">
        <v>1994</v>
      </c>
      <c r="B1651">
        <v>38</v>
      </c>
      <c r="C1651" t="s">
        <v>120</v>
      </c>
      <c r="D1651" t="s">
        <v>121</v>
      </c>
    </row>
    <row r="1652" spans="1:4" x14ac:dyDescent="0.45">
      <c r="A1652">
        <v>1995</v>
      </c>
      <c r="B1652">
        <v>38</v>
      </c>
      <c r="C1652" t="s">
        <v>120</v>
      </c>
      <c r="D1652" t="s">
        <v>121</v>
      </c>
    </row>
    <row r="1653" spans="1:4" x14ac:dyDescent="0.45">
      <c r="A1653">
        <v>1996</v>
      </c>
      <c r="B1653">
        <v>38</v>
      </c>
      <c r="C1653" t="s">
        <v>120</v>
      </c>
      <c r="D1653" t="s">
        <v>121</v>
      </c>
    </row>
    <row r="1654" spans="1:4" x14ac:dyDescent="0.45">
      <c r="A1654">
        <v>1997</v>
      </c>
      <c r="B1654">
        <v>38</v>
      </c>
      <c r="C1654" t="s">
        <v>120</v>
      </c>
      <c r="D1654" t="s">
        <v>121</v>
      </c>
    </row>
    <row r="1655" spans="1:4" x14ac:dyDescent="0.45">
      <c r="A1655">
        <v>1998</v>
      </c>
      <c r="B1655">
        <v>38</v>
      </c>
      <c r="C1655" t="s">
        <v>120</v>
      </c>
      <c r="D1655" t="s">
        <v>121</v>
      </c>
    </row>
    <row r="1656" spans="1:4" x14ac:dyDescent="0.45">
      <c r="A1656">
        <v>1999</v>
      </c>
      <c r="B1656">
        <v>38</v>
      </c>
      <c r="C1656" t="s">
        <v>120</v>
      </c>
      <c r="D1656" t="s">
        <v>121</v>
      </c>
    </row>
    <row r="1657" spans="1:4" x14ac:dyDescent="0.45">
      <c r="A1657">
        <v>2000</v>
      </c>
      <c r="B1657">
        <v>38</v>
      </c>
      <c r="C1657" t="s">
        <v>120</v>
      </c>
      <c r="D1657" t="s">
        <v>121</v>
      </c>
    </row>
    <row r="1658" spans="1:4" x14ac:dyDescent="0.45">
      <c r="A1658">
        <v>2001</v>
      </c>
      <c r="B1658">
        <v>38</v>
      </c>
      <c r="C1658" t="s">
        <v>120</v>
      </c>
      <c r="D1658" t="s">
        <v>121</v>
      </c>
    </row>
    <row r="1659" spans="1:4" x14ac:dyDescent="0.45">
      <c r="A1659">
        <v>2002</v>
      </c>
      <c r="B1659">
        <v>38</v>
      </c>
      <c r="C1659" t="s">
        <v>120</v>
      </c>
      <c r="D1659" t="s">
        <v>121</v>
      </c>
    </row>
    <row r="1660" spans="1:4" x14ac:dyDescent="0.45">
      <c r="A1660">
        <v>2003</v>
      </c>
      <c r="B1660">
        <v>38</v>
      </c>
      <c r="C1660" t="s">
        <v>120</v>
      </c>
      <c r="D1660" t="s">
        <v>121</v>
      </c>
    </row>
    <row r="1661" spans="1:4" x14ac:dyDescent="0.45">
      <c r="A1661">
        <v>2004</v>
      </c>
      <c r="B1661">
        <v>38</v>
      </c>
      <c r="C1661" t="s">
        <v>120</v>
      </c>
      <c r="D1661" t="s">
        <v>121</v>
      </c>
    </row>
    <row r="1662" spans="1:4" x14ac:dyDescent="0.45">
      <c r="A1662">
        <v>2005</v>
      </c>
      <c r="B1662">
        <v>38</v>
      </c>
      <c r="C1662" t="s">
        <v>120</v>
      </c>
      <c r="D1662" t="s">
        <v>121</v>
      </c>
    </row>
    <row r="1663" spans="1:4" x14ac:dyDescent="0.45">
      <c r="A1663">
        <v>2006</v>
      </c>
      <c r="B1663">
        <v>38</v>
      </c>
      <c r="C1663" t="s">
        <v>120</v>
      </c>
      <c r="D1663" t="s">
        <v>121</v>
      </c>
    </row>
    <row r="1664" spans="1:4" x14ac:dyDescent="0.45">
      <c r="A1664">
        <v>2007</v>
      </c>
      <c r="B1664">
        <v>38</v>
      </c>
      <c r="C1664" t="s">
        <v>120</v>
      </c>
      <c r="D1664" t="s">
        <v>121</v>
      </c>
    </row>
    <row r="1665" spans="1:4" x14ac:dyDescent="0.45">
      <c r="A1665">
        <v>2008</v>
      </c>
      <c r="B1665">
        <v>38</v>
      </c>
      <c r="C1665" t="s">
        <v>120</v>
      </c>
      <c r="D1665" t="s">
        <v>121</v>
      </c>
    </row>
    <row r="1666" spans="1:4" x14ac:dyDescent="0.45">
      <c r="A1666">
        <v>2009</v>
      </c>
      <c r="B1666">
        <v>38</v>
      </c>
      <c r="C1666" t="s">
        <v>120</v>
      </c>
      <c r="D1666" t="s">
        <v>121</v>
      </c>
    </row>
    <row r="1667" spans="1:4" x14ac:dyDescent="0.45">
      <c r="A1667">
        <v>2010</v>
      </c>
      <c r="B1667">
        <v>38</v>
      </c>
      <c r="C1667" t="s">
        <v>120</v>
      </c>
      <c r="D1667" t="s">
        <v>121</v>
      </c>
    </row>
    <row r="1668" spans="1:4" x14ac:dyDescent="0.45">
      <c r="A1668">
        <v>2011</v>
      </c>
      <c r="B1668">
        <v>38</v>
      </c>
      <c r="C1668" t="s">
        <v>120</v>
      </c>
      <c r="D1668" t="s">
        <v>121</v>
      </c>
    </row>
    <row r="1669" spans="1:4" x14ac:dyDescent="0.45">
      <c r="A1669">
        <v>2012</v>
      </c>
      <c r="B1669">
        <v>38</v>
      </c>
      <c r="C1669" t="s">
        <v>120</v>
      </c>
      <c r="D1669" t="s">
        <v>121</v>
      </c>
    </row>
    <row r="1670" spans="1:4" x14ac:dyDescent="0.45">
      <c r="A1670">
        <v>2013</v>
      </c>
      <c r="B1670">
        <v>38</v>
      </c>
      <c r="C1670" t="s">
        <v>120</v>
      </c>
      <c r="D1670" t="s">
        <v>121</v>
      </c>
    </row>
    <row r="1671" spans="1:4" x14ac:dyDescent="0.45">
      <c r="A1671">
        <v>2014</v>
      </c>
      <c r="B1671">
        <v>38</v>
      </c>
      <c r="C1671" t="s">
        <v>120</v>
      </c>
      <c r="D1671" t="s">
        <v>121</v>
      </c>
    </row>
    <row r="1672" spans="1:4" x14ac:dyDescent="0.45">
      <c r="A1672">
        <v>2015</v>
      </c>
      <c r="B1672">
        <v>38</v>
      </c>
      <c r="C1672" t="s">
        <v>120</v>
      </c>
      <c r="D1672" t="s">
        <v>121</v>
      </c>
    </row>
    <row r="1673" spans="1:4" x14ac:dyDescent="0.45">
      <c r="A1673">
        <v>2016</v>
      </c>
      <c r="B1673">
        <v>38</v>
      </c>
      <c r="C1673" t="s">
        <v>120</v>
      </c>
      <c r="D1673" t="s">
        <v>121</v>
      </c>
    </row>
    <row r="1674" spans="1:4" x14ac:dyDescent="0.45">
      <c r="A1674">
        <v>2017</v>
      </c>
      <c r="B1674">
        <v>38</v>
      </c>
      <c r="C1674" t="s">
        <v>120</v>
      </c>
      <c r="D1674" t="s">
        <v>121</v>
      </c>
    </row>
    <row r="1675" spans="1:4" x14ac:dyDescent="0.45">
      <c r="A1675">
        <v>2018</v>
      </c>
      <c r="B1675">
        <v>38</v>
      </c>
      <c r="C1675" t="s">
        <v>120</v>
      </c>
      <c r="D1675" t="s">
        <v>121</v>
      </c>
    </row>
    <row r="1676" spans="1:4" x14ac:dyDescent="0.45">
      <c r="A1676">
        <v>2019</v>
      </c>
      <c r="B1676">
        <v>38</v>
      </c>
      <c r="C1676" t="s">
        <v>120</v>
      </c>
      <c r="D1676" t="s">
        <v>121</v>
      </c>
    </row>
    <row r="1677" spans="1:4" x14ac:dyDescent="0.45">
      <c r="A1677">
        <v>2020</v>
      </c>
      <c r="B1677">
        <v>38</v>
      </c>
      <c r="C1677" t="s">
        <v>120</v>
      </c>
      <c r="D1677" t="s">
        <v>121</v>
      </c>
    </row>
    <row r="1678" spans="1:4" x14ac:dyDescent="0.45">
      <c r="A1678">
        <v>2021</v>
      </c>
      <c r="B1678">
        <v>38</v>
      </c>
      <c r="C1678" t="s">
        <v>120</v>
      </c>
      <c r="D1678" t="s">
        <v>121</v>
      </c>
    </row>
    <row r="1679" spans="1:4" x14ac:dyDescent="0.45">
      <c r="A1679">
        <v>2022</v>
      </c>
      <c r="B1679">
        <v>38</v>
      </c>
      <c r="C1679" t="s">
        <v>120</v>
      </c>
      <c r="D1679" t="s">
        <v>121</v>
      </c>
    </row>
    <row r="1680" spans="1:4" x14ac:dyDescent="0.45">
      <c r="A1680">
        <v>1980</v>
      </c>
      <c r="B1680">
        <v>39</v>
      </c>
      <c r="C1680" t="s">
        <v>122</v>
      </c>
      <c r="D1680" t="s">
        <v>123</v>
      </c>
    </row>
    <row r="1681" spans="1:4" x14ac:dyDescent="0.45">
      <c r="A1681">
        <v>1981</v>
      </c>
      <c r="B1681">
        <v>39</v>
      </c>
      <c r="C1681" t="s">
        <v>122</v>
      </c>
      <c r="D1681" t="s">
        <v>123</v>
      </c>
    </row>
    <row r="1682" spans="1:4" x14ac:dyDescent="0.45">
      <c r="A1682">
        <v>1982</v>
      </c>
      <c r="B1682">
        <v>39</v>
      </c>
      <c r="C1682" t="s">
        <v>122</v>
      </c>
      <c r="D1682" t="s">
        <v>123</v>
      </c>
    </row>
    <row r="1683" spans="1:4" x14ac:dyDescent="0.45">
      <c r="A1683">
        <v>1983</v>
      </c>
      <c r="B1683">
        <v>39</v>
      </c>
      <c r="C1683" t="s">
        <v>122</v>
      </c>
      <c r="D1683" t="s">
        <v>123</v>
      </c>
    </row>
    <row r="1684" spans="1:4" x14ac:dyDescent="0.45">
      <c r="A1684">
        <v>1984</v>
      </c>
      <c r="B1684">
        <v>39</v>
      </c>
      <c r="C1684" t="s">
        <v>122</v>
      </c>
      <c r="D1684" t="s">
        <v>123</v>
      </c>
    </row>
    <row r="1685" spans="1:4" x14ac:dyDescent="0.45">
      <c r="A1685">
        <v>1985</v>
      </c>
      <c r="B1685">
        <v>39</v>
      </c>
      <c r="C1685" t="s">
        <v>122</v>
      </c>
      <c r="D1685" t="s">
        <v>123</v>
      </c>
    </row>
    <row r="1686" spans="1:4" x14ac:dyDescent="0.45">
      <c r="A1686">
        <v>1986</v>
      </c>
      <c r="B1686">
        <v>39</v>
      </c>
      <c r="C1686" t="s">
        <v>122</v>
      </c>
      <c r="D1686" t="s">
        <v>123</v>
      </c>
    </row>
    <row r="1687" spans="1:4" x14ac:dyDescent="0.45">
      <c r="A1687">
        <v>1987</v>
      </c>
      <c r="B1687">
        <v>39</v>
      </c>
      <c r="C1687" t="s">
        <v>122</v>
      </c>
      <c r="D1687" t="s">
        <v>123</v>
      </c>
    </row>
    <row r="1688" spans="1:4" x14ac:dyDescent="0.45">
      <c r="A1688">
        <v>1988</v>
      </c>
      <c r="B1688">
        <v>39</v>
      </c>
      <c r="C1688" t="s">
        <v>122</v>
      </c>
      <c r="D1688" t="s">
        <v>123</v>
      </c>
    </row>
    <row r="1689" spans="1:4" x14ac:dyDescent="0.45">
      <c r="A1689">
        <v>1989</v>
      </c>
      <c r="B1689">
        <v>39</v>
      </c>
      <c r="C1689" t="s">
        <v>122</v>
      </c>
      <c r="D1689" t="s">
        <v>123</v>
      </c>
    </row>
    <row r="1690" spans="1:4" x14ac:dyDescent="0.45">
      <c r="A1690">
        <v>1990</v>
      </c>
      <c r="B1690">
        <v>39</v>
      </c>
      <c r="C1690" t="s">
        <v>122</v>
      </c>
      <c r="D1690" t="s">
        <v>123</v>
      </c>
    </row>
    <row r="1691" spans="1:4" x14ac:dyDescent="0.45">
      <c r="A1691">
        <v>1991</v>
      </c>
      <c r="B1691">
        <v>39</v>
      </c>
      <c r="C1691" t="s">
        <v>122</v>
      </c>
      <c r="D1691" t="s">
        <v>123</v>
      </c>
    </row>
    <row r="1692" spans="1:4" x14ac:dyDescent="0.45">
      <c r="A1692">
        <v>1992</v>
      </c>
      <c r="B1692">
        <v>39</v>
      </c>
      <c r="C1692" t="s">
        <v>122</v>
      </c>
      <c r="D1692" t="s">
        <v>123</v>
      </c>
    </row>
    <row r="1693" spans="1:4" x14ac:dyDescent="0.45">
      <c r="A1693">
        <v>1993</v>
      </c>
      <c r="B1693">
        <v>39</v>
      </c>
      <c r="C1693" t="s">
        <v>122</v>
      </c>
      <c r="D1693" t="s">
        <v>123</v>
      </c>
    </row>
    <row r="1694" spans="1:4" x14ac:dyDescent="0.45">
      <c r="A1694">
        <v>1994</v>
      </c>
      <c r="B1694">
        <v>39</v>
      </c>
      <c r="C1694" t="s">
        <v>122</v>
      </c>
      <c r="D1694" t="s">
        <v>123</v>
      </c>
    </row>
    <row r="1695" spans="1:4" x14ac:dyDescent="0.45">
      <c r="A1695">
        <v>1995</v>
      </c>
      <c r="B1695">
        <v>39</v>
      </c>
      <c r="C1695" t="s">
        <v>122</v>
      </c>
      <c r="D1695" t="s">
        <v>123</v>
      </c>
    </row>
    <row r="1696" spans="1:4" x14ac:dyDescent="0.45">
      <c r="A1696">
        <v>1996</v>
      </c>
      <c r="B1696">
        <v>39</v>
      </c>
      <c r="C1696" t="s">
        <v>122</v>
      </c>
      <c r="D1696" t="s">
        <v>123</v>
      </c>
    </row>
    <row r="1697" spans="1:4" x14ac:dyDescent="0.45">
      <c r="A1697">
        <v>1997</v>
      </c>
      <c r="B1697">
        <v>39</v>
      </c>
      <c r="C1697" t="s">
        <v>122</v>
      </c>
      <c r="D1697" t="s">
        <v>123</v>
      </c>
    </row>
    <row r="1698" spans="1:4" x14ac:dyDescent="0.45">
      <c r="A1698">
        <v>1998</v>
      </c>
      <c r="B1698">
        <v>39</v>
      </c>
      <c r="C1698" t="s">
        <v>122</v>
      </c>
      <c r="D1698" t="s">
        <v>123</v>
      </c>
    </row>
    <row r="1699" spans="1:4" x14ac:dyDescent="0.45">
      <c r="A1699">
        <v>1999</v>
      </c>
      <c r="B1699">
        <v>39</v>
      </c>
      <c r="C1699" t="s">
        <v>122</v>
      </c>
      <c r="D1699" t="s">
        <v>123</v>
      </c>
    </row>
    <row r="1700" spans="1:4" x14ac:dyDescent="0.45">
      <c r="A1700">
        <v>2000</v>
      </c>
      <c r="B1700">
        <v>39</v>
      </c>
      <c r="C1700" t="s">
        <v>122</v>
      </c>
      <c r="D1700" t="s">
        <v>123</v>
      </c>
    </row>
    <row r="1701" spans="1:4" x14ac:dyDescent="0.45">
      <c r="A1701">
        <v>2001</v>
      </c>
      <c r="B1701">
        <v>39</v>
      </c>
      <c r="C1701" t="s">
        <v>122</v>
      </c>
      <c r="D1701" t="s">
        <v>123</v>
      </c>
    </row>
    <row r="1702" spans="1:4" x14ac:dyDescent="0.45">
      <c r="A1702">
        <v>2002</v>
      </c>
      <c r="B1702">
        <v>39</v>
      </c>
      <c r="C1702" t="s">
        <v>122</v>
      </c>
      <c r="D1702" t="s">
        <v>123</v>
      </c>
    </row>
    <row r="1703" spans="1:4" x14ac:dyDescent="0.45">
      <c r="A1703">
        <v>2003</v>
      </c>
      <c r="B1703">
        <v>39</v>
      </c>
      <c r="C1703" t="s">
        <v>122</v>
      </c>
      <c r="D1703" t="s">
        <v>123</v>
      </c>
    </row>
    <row r="1704" spans="1:4" x14ac:dyDescent="0.45">
      <c r="A1704">
        <v>2004</v>
      </c>
      <c r="B1704">
        <v>39</v>
      </c>
      <c r="C1704" t="s">
        <v>122</v>
      </c>
      <c r="D1704" t="s">
        <v>123</v>
      </c>
    </row>
    <row r="1705" spans="1:4" x14ac:dyDescent="0.45">
      <c r="A1705">
        <v>2005</v>
      </c>
      <c r="B1705">
        <v>39</v>
      </c>
      <c r="C1705" t="s">
        <v>122</v>
      </c>
      <c r="D1705" t="s">
        <v>123</v>
      </c>
    </row>
    <row r="1706" spans="1:4" x14ac:dyDescent="0.45">
      <c r="A1706">
        <v>2006</v>
      </c>
      <c r="B1706">
        <v>39</v>
      </c>
      <c r="C1706" t="s">
        <v>122</v>
      </c>
      <c r="D1706" t="s">
        <v>123</v>
      </c>
    </row>
    <row r="1707" spans="1:4" x14ac:dyDescent="0.45">
      <c r="A1707">
        <v>2007</v>
      </c>
      <c r="B1707">
        <v>39</v>
      </c>
      <c r="C1707" t="s">
        <v>122</v>
      </c>
      <c r="D1707" t="s">
        <v>123</v>
      </c>
    </row>
    <row r="1708" spans="1:4" x14ac:dyDescent="0.45">
      <c r="A1708">
        <v>2008</v>
      </c>
      <c r="B1708">
        <v>39</v>
      </c>
      <c r="C1708" t="s">
        <v>122</v>
      </c>
      <c r="D1708" t="s">
        <v>123</v>
      </c>
    </row>
    <row r="1709" spans="1:4" x14ac:dyDescent="0.45">
      <c r="A1709">
        <v>2009</v>
      </c>
      <c r="B1709">
        <v>39</v>
      </c>
      <c r="C1709" t="s">
        <v>122</v>
      </c>
      <c r="D1709" t="s">
        <v>123</v>
      </c>
    </row>
    <row r="1710" spans="1:4" x14ac:dyDescent="0.45">
      <c r="A1710">
        <v>2010</v>
      </c>
      <c r="B1710">
        <v>39</v>
      </c>
      <c r="C1710" t="s">
        <v>122</v>
      </c>
      <c r="D1710" t="s">
        <v>123</v>
      </c>
    </row>
    <row r="1711" spans="1:4" x14ac:dyDescent="0.45">
      <c r="A1711">
        <v>2011</v>
      </c>
      <c r="B1711">
        <v>39</v>
      </c>
      <c r="C1711" t="s">
        <v>122</v>
      </c>
      <c r="D1711" t="s">
        <v>123</v>
      </c>
    </row>
    <row r="1712" spans="1:4" x14ac:dyDescent="0.45">
      <c r="A1712">
        <v>2012</v>
      </c>
      <c r="B1712">
        <v>39</v>
      </c>
      <c r="C1712" t="s">
        <v>122</v>
      </c>
      <c r="D1712" t="s">
        <v>123</v>
      </c>
    </row>
    <row r="1713" spans="1:4" x14ac:dyDescent="0.45">
      <c r="A1713">
        <v>2013</v>
      </c>
      <c r="B1713">
        <v>39</v>
      </c>
      <c r="C1713" t="s">
        <v>122</v>
      </c>
      <c r="D1713" t="s">
        <v>123</v>
      </c>
    </row>
    <row r="1714" spans="1:4" x14ac:dyDescent="0.45">
      <c r="A1714">
        <v>2014</v>
      </c>
      <c r="B1714">
        <v>39</v>
      </c>
      <c r="C1714" t="s">
        <v>122</v>
      </c>
      <c r="D1714" t="s">
        <v>123</v>
      </c>
    </row>
    <row r="1715" spans="1:4" x14ac:dyDescent="0.45">
      <c r="A1715">
        <v>2015</v>
      </c>
      <c r="B1715">
        <v>39</v>
      </c>
      <c r="C1715" t="s">
        <v>122</v>
      </c>
      <c r="D1715" t="s">
        <v>123</v>
      </c>
    </row>
    <row r="1716" spans="1:4" x14ac:dyDescent="0.45">
      <c r="A1716">
        <v>2016</v>
      </c>
      <c r="B1716">
        <v>39</v>
      </c>
      <c r="C1716" t="s">
        <v>122</v>
      </c>
      <c r="D1716" t="s">
        <v>123</v>
      </c>
    </row>
    <row r="1717" spans="1:4" x14ac:dyDescent="0.45">
      <c r="A1717">
        <v>2017</v>
      </c>
      <c r="B1717">
        <v>39</v>
      </c>
      <c r="C1717" t="s">
        <v>122</v>
      </c>
      <c r="D1717" t="s">
        <v>123</v>
      </c>
    </row>
    <row r="1718" spans="1:4" x14ac:dyDescent="0.45">
      <c r="A1718">
        <v>2018</v>
      </c>
      <c r="B1718">
        <v>39</v>
      </c>
      <c r="C1718" t="s">
        <v>122</v>
      </c>
      <c r="D1718" t="s">
        <v>123</v>
      </c>
    </row>
    <row r="1719" spans="1:4" x14ac:dyDescent="0.45">
      <c r="A1719">
        <v>2019</v>
      </c>
      <c r="B1719">
        <v>39</v>
      </c>
      <c r="C1719" t="s">
        <v>122</v>
      </c>
      <c r="D1719" t="s">
        <v>123</v>
      </c>
    </row>
    <row r="1720" spans="1:4" x14ac:dyDescent="0.45">
      <c r="A1720">
        <v>2020</v>
      </c>
      <c r="B1720">
        <v>39</v>
      </c>
      <c r="C1720" t="s">
        <v>122</v>
      </c>
      <c r="D1720" t="s">
        <v>123</v>
      </c>
    </row>
    <row r="1721" spans="1:4" x14ac:dyDescent="0.45">
      <c r="A1721">
        <v>2021</v>
      </c>
      <c r="B1721">
        <v>39</v>
      </c>
      <c r="C1721" t="s">
        <v>122</v>
      </c>
      <c r="D1721" t="s">
        <v>123</v>
      </c>
    </row>
    <row r="1722" spans="1:4" x14ac:dyDescent="0.45">
      <c r="A1722">
        <v>2022</v>
      </c>
      <c r="B1722">
        <v>39</v>
      </c>
      <c r="C1722" t="s">
        <v>122</v>
      </c>
      <c r="D1722" t="s">
        <v>123</v>
      </c>
    </row>
    <row r="1723" spans="1:4" x14ac:dyDescent="0.45">
      <c r="A1723">
        <v>1980</v>
      </c>
      <c r="B1723">
        <v>40</v>
      </c>
      <c r="C1723" t="s">
        <v>124</v>
      </c>
      <c r="D1723" t="s">
        <v>125</v>
      </c>
    </row>
    <row r="1724" spans="1:4" x14ac:dyDescent="0.45">
      <c r="A1724">
        <v>1981</v>
      </c>
      <c r="B1724">
        <v>40</v>
      </c>
      <c r="C1724" t="s">
        <v>124</v>
      </c>
      <c r="D1724" t="s">
        <v>125</v>
      </c>
    </row>
    <row r="1725" spans="1:4" x14ac:dyDescent="0.45">
      <c r="A1725">
        <v>1982</v>
      </c>
      <c r="B1725">
        <v>40</v>
      </c>
      <c r="C1725" t="s">
        <v>124</v>
      </c>
      <c r="D1725" t="s">
        <v>125</v>
      </c>
    </row>
    <row r="1726" spans="1:4" x14ac:dyDescent="0.45">
      <c r="A1726">
        <v>1983</v>
      </c>
      <c r="B1726">
        <v>40</v>
      </c>
      <c r="C1726" t="s">
        <v>124</v>
      </c>
      <c r="D1726" t="s">
        <v>125</v>
      </c>
    </row>
    <row r="1727" spans="1:4" x14ac:dyDescent="0.45">
      <c r="A1727">
        <v>1984</v>
      </c>
      <c r="B1727">
        <v>40</v>
      </c>
      <c r="C1727" t="s">
        <v>124</v>
      </c>
      <c r="D1727" t="s">
        <v>125</v>
      </c>
    </row>
    <row r="1728" spans="1:4" x14ac:dyDescent="0.45">
      <c r="A1728">
        <v>1985</v>
      </c>
      <c r="B1728">
        <v>40</v>
      </c>
      <c r="C1728" t="s">
        <v>124</v>
      </c>
      <c r="D1728" t="s">
        <v>125</v>
      </c>
    </row>
    <row r="1729" spans="1:4" x14ac:dyDescent="0.45">
      <c r="A1729">
        <v>1986</v>
      </c>
      <c r="B1729">
        <v>40</v>
      </c>
      <c r="C1729" t="s">
        <v>124</v>
      </c>
      <c r="D1729" t="s">
        <v>125</v>
      </c>
    </row>
    <row r="1730" spans="1:4" x14ac:dyDescent="0.45">
      <c r="A1730">
        <v>1987</v>
      </c>
      <c r="B1730">
        <v>40</v>
      </c>
      <c r="C1730" t="s">
        <v>124</v>
      </c>
      <c r="D1730" t="s">
        <v>125</v>
      </c>
    </row>
    <row r="1731" spans="1:4" x14ac:dyDescent="0.45">
      <c r="A1731">
        <v>1988</v>
      </c>
      <c r="B1731">
        <v>40</v>
      </c>
      <c r="C1731" t="s">
        <v>124</v>
      </c>
      <c r="D1731" t="s">
        <v>125</v>
      </c>
    </row>
    <row r="1732" spans="1:4" x14ac:dyDescent="0.45">
      <c r="A1732">
        <v>1989</v>
      </c>
      <c r="B1732">
        <v>40</v>
      </c>
      <c r="C1732" t="s">
        <v>124</v>
      </c>
      <c r="D1732" t="s">
        <v>125</v>
      </c>
    </row>
    <row r="1733" spans="1:4" x14ac:dyDescent="0.45">
      <c r="A1733">
        <v>1990</v>
      </c>
      <c r="B1733">
        <v>40</v>
      </c>
      <c r="C1733" t="s">
        <v>124</v>
      </c>
      <c r="D1733" t="s">
        <v>125</v>
      </c>
    </row>
    <row r="1734" spans="1:4" x14ac:dyDescent="0.45">
      <c r="A1734">
        <v>1991</v>
      </c>
      <c r="B1734">
        <v>40</v>
      </c>
      <c r="C1734" t="s">
        <v>124</v>
      </c>
      <c r="D1734" t="s">
        <v>125</v>
      </c>
    </row>
    <row r="1735" spans="1:4" x14ac:dyDescent="0.45">
      <c r="A1735">
        <v>1992</v>
      </c>
      <c r="B1735">
        <v>40</v>
      </c>
      <c r="C1735" t="s">
        <v>124</v>
      </c>
      <c r="D1735" t="s">
        <v>125</v>
      </c>
    </row>
    <row r="1736" spans="1:4" x14ac:dyDescent="0.45">
      <c r="A1736">
        <v>1993</v>
      </c>
      <c r="B1736">
        <v>40</v>
      </c>
      <c r="C1736" t="s">
        <v>124</v>
      </c>
      <c r="D1736" t="s">
        <v>125</v>
      </c>
    </row>
    <row r="1737" spans="1:4" x14ac:dyDescent="0.45">
      <c r="A1737">
        <v>1994</v>
      </c>
      <c r="B1737">
        <v>40</v>
      </c>
      <c r="C1737" t="s">
        <v>124</v>
      </c>
      <c r="D1737" t="s">
        <v>125</v>
      </c>
    </row>
    <row r="1738" spans="1:4" x14ac:dyDescent="0.45">
      <c r="A1738">
        <v>1995</v>
      </c>
      <c r="B1738">
        <v>40</v>
      </c>
      <c r="C1738" t="s">
        <v>124</v>
      </c>
      <c r="D1738" t="s">
        <v>125</v>
      </c>
    </row>
    <row r="1739" spans="1:4" x14ac:dyDescent="0.45">
      <c r="A1739">
        <v>1996</v>
      </c>
      <c r="B1739">
        <v>40</v>
      </c>
      <c r="C1739" t="s">
        <v>124</v>
      </c>
      <c r="D1739" t="s">
        <v>125</v>
      </c>
    </row>
    <row r="1740" spans="1:4" x14ac:dyDescent="0.45">
      <c r="A1740">
        <v>1997</v>
      </c>
      <c r="B1740">
        <v>40</v>
      </c>
      <c r="C1740" t="s">
        <v>124</v>
      </c>
      <c r="D1740" t="s">
        <v>125</v>
      </c>
    </row>
    <row r="1741" spans="1:4" x14ac:dyDescent="0.45">
      <c r="A1741">
        <v>1998</v>
      </c>
      <c r="B1741">
        <v>40</v>
      </c>
      <c r="C1741" t="s">
        <v>124</v>
      </c>
      <c r="D1741" t="s">
        <v>125</v>
      </c>
    </row>
    <row r="1742" spans="1:4" x14ac:dyDescent="0.45">
      <c r="A1742">
        <v>1999</v>
      </c>
      <c r="B1742">
        <v>40</v>
      </c>
      <c r="C1742" t="s">
        <v>124</v>
      </c>
      <c r="D1742" t="s">
        <v>125</v>
      </c>
    </row>
    <row r="1743" spans="1:4" x14ac:dyDescent="0.45">
      <c r="A1743">
        <v>2000</v>
      </c>
      <c r="B1743">
        <v>40</v>
      </c>
      <c r="C1743" t="s">
        <v>124</v>
      </c>
      <c r="D1743" t="s">
        <v>125</v>
      </c>
    </row>
    <row r="1744" spans="1:4" x14ac:dyDescent="0.45">
      <c r="A1744">
        <v>2001</v>
      </c>
      <c r="B1744">
        <v>40</v>
      </c>
      <c r="C1744" t="s">
        <v>124</v>
      </c>
      <c r="D1744" t="s">
        <v>125</v>
      </c>
    </row>
    <row r="1745" spans="1:4" x14ac:dyDescent="0.45">
      <c r="A1745">
        <v>2002</v>
      </c>
      <c r="B1745">
        <v>40</v>
      </c>
      <c r="C1745" t="s">
        <v>124</v>
      </c>
      <c r="D1745" t="s">
        <v>125</v>
      </c>
    </row>
    <row r="1746" spans="1:4" x14ac:dyDescent="0.45">
      <c r="A1746">
        <v>2003</v>
      </c>
      <c r="B1746">
        <v>40</v>
      </c>
      <c r="C1746" t="s">
        <v>124</v>
      </c>
      <c r="D1746" t="s">
        <v>125</v>
      </c>
    </row>
    <row r="1747" spans="1:4" x14ac:dyDescent="0.45">
      <c r="A1747">
        <v>2004</v>
      </c>
      <c r="B1747">
        <v>40</v>
      </c>
      <c r="C1747" t="s">
        <v>124</v>
      </c>
      <c r="D1747" t="s">
        <v>125</v>
      </c>
    </row>
    <row r="1748" spans="1:4" x14ac:dyDescent="0.45">
      <c r="A1748">
        <v>2005</v>
      </c>
      <c r="B1748">
        <v>40</v>
      </c>
      <c r="C1748" t="s">
        <v>124</v>
      </c>
      <c r="D1748" t="s">
        <v>125</v>
      </c>
    </row>
    <row r="1749" spans="1:4" x14ac:dyDescent="0.45">
      <c r="A1749">
        <v>2006</v>
      </c>
      <c r="B1749">
        <v>40</v>
      </c>
      <c r="C1749" t="s">
        <v>124</v>
      </c>
      <c r="D1749" t="s">
        <v>125</v>
      </c>
    </row>
    <row r="1750" spans="1:4" x14ac:dyDescent="0.45">
      <c r="A1750">
        <v>2007</v>
      </c>
      <c r="B1750">
        <v>40</v>
      </c>
      <c r="C1750" t="s">
        <v>124</v>
      </c>
      <c r="D1750" t="s">
        <v>125</v>
      </c>
    </row>
    <row r="1751" spans="1:4" x14ac:dyDescent="0.45">
      <c r="A1751">
        <v>2008</v>
      </c>
      <c r="B1751">
        <v>40</v>
      </c>
      <c r="C1751" t="s">
        <v>124</v>
      </c>
      <c r="D1751" t="s">
        <v>125</v>
      </c>
    </row>
    <row r="1752" spans="1:4" x14ac:dyDescent="0.45">
      <c r="A1752">
        <v>2009</v>
      </c>
      <c r="B1752">
        <v>40</v>
      </c>
      <c r="C1752" t="s">
        <v>124</v>
      </c>
      <c r="D1752" t="s">
        <v>125</v>
      </c>
    </row>
    <row r="1753" spans="1:4" x14ac:dyDescent="0.45">
      <c r="A1753">
        <v>2010</v>
      </c>
      <c r="B1753">
        <v>40</v>
      </c>
      <c r="C1753" t="s">
        <v>124</v>
      </c>
      <c r="D1753" t="s">
        <v>125</v>
      </c>
    </row>
    <row r="1754" spans="1:4" x14ac:dyDescent="0.45">
      <c r="A1754">
        <v>2011</v>
      </c>
      <c r="B1754">
        <v>40</v>
      </c>
      <c r="C1754" t="s">
        <v>124</v>
      </c>
      <c r="D1754" t="s">
        <v>125</v>
      </c>
    </row>
    <row r="1755" spans="1:4" x14ac:dyDescent="0.45">
      <c r="A1755">
        <v>2012</v>
      </c>
      <c r="B1755">
        <v>40</v>
      </c>
      <c r="C1755" t="s">
        <v>124</v>
      </c>
      <c r="D1755" t="s">
        <v>125</v>
      </c>
    </row>
    <row r="1756" spans="1:4" x14ac:dyDescent="0.45">
      <c r="A1756">
        <v>2013</v>
      </c>
      <c r="B1756">
        <v>40</v>
      </c>
      <c r="C1756" t="s">
        <v>124</v>
      </c>
      <c r="D1756" t="s">
        <v>125</v>
      </c>
    </row>
    <row r="1757" spans="1:4" x14ac:dyDescent="0.45">
      <c r="A1757">
        <v>2014</v>
      </c>
      <c r="B1757">
        <v>40</v>
      </c>
      <c r="C1757" t="s">
        <v>124</v>
      </c>
      <c r="D1757" t="s">
        <v>125</v>
      </c>
    </row>
    <row r="1758" spans="1:4" x14ac:dyDescent="0.45">
      <c r="A1758">
        <v>2015</v>
      </c>
      <c r="B1758">
        <v>40</v>
      </c>
      <c r="C1758" t="s">
        <v>124</v>
      </c>
      <c r="D1758" t="s">
        <v>125</v>
      </c>
    </row>
    <row r="1759" spans="1:4" x14ac:dyDescent="0.45">
      <c r="A1759">
        <v>2016</v>
      </c>
      <c r="B1759">
        <v>40</v>
      </c>
      <c r="C1759" t="s">
        <v>124</v>
      </c>
      <c r="D1759" t="s">
        <v>125</v>
      </c>
    </row>
    <row r="1760" spans="1:4" x14ac:dyDescent="0.45">
      <c r="A1760">
        <v>2017</v>
      </c>
      <c r="B1760">
        <v>40</v>
      </c>
      <c r="C1760" t="s">
        <v>124</v>
      </c>
      <c r="D1760" t="s">
        <v>125</v>
      </c>
    </row>
    <row r="1761" spans="1:4" x14ac:dyDescent="0.45">
      <c r="A1761">
        <v>2018</v>
      </c>
      <c r="B1761">
        <v>40</v>
      </c>
      <c r="C1761" t="s">
        <v>124</v>
      </c>
      <c r="D1761" t="s">
        <v>125</v>
      </c>
    </row>
    <row r="1762" spans="1:4" x14ac:dyDescent="0.45">
      <c r="A1762">
        <v>2019</v>
      </c>
      <c r="B1762">
        <v>40</v>
      </c>
      <c r="C1762" t="s">
        <v>124</v>
      </c>
      <c r="D1762" t="s">
        <v>125</v>
      </c>
    </row>
    <row r="1763" spans="1:4" x14ac:dyDescent="0.45">
      <c r="A1763">
        <v>2020</v>
      </c>
      <c r="B1763">
        <v>40</v>
      </c>
      <c r="C1763" t="s">
        <v>124</v>
      </c>
      <c r="D1763" t="s">
        <v>125</v>
      </c>
    </row>
    <row r="1764" spans="1:4" x14ac:dyDescent="0.45">
      <c r="A1764">
        <v>2021</v>
      </c>
      <c r="B1764">
        <v>40</v>
      </c>
      <c r="C1764" t="s">
        <v>124</v>
      </c>
      <c r="D1764" t="s">
        <v>125</v>
      </c>
    </row>
    <row r="1765" spans="1:4" x14ac:dyDescent="0.45">
      <c r="A1765">
        <v>2022</v>
      </c>
      <c r="B1765">
        <v>40</v>
      </c>
      <c r="C1765" t="s">
        <v>124</v>
      </c>
      <c r="D1765" t="s">
        <v>125</v>
      </c>
    </row>
    <row r="1766" spans="1:4" x14ac:dyDescent="0.45">
      <c r="A1766">
        <v>1980</v>
      </c>
      <c r="B1766">
        <v>41</v>
      </c>
      <c r="C1766" t="s">
        <v>126</v>
      </c>
      <c r="D1766" t="s">
        <v>127</v>
      </c>
    </row>
    <row r="1767" spans="1:4" x14ac:dyDescent="0.45">
      <c r="A1767">
        <v>1981</v>
      </c>
      <c r="B1767">
        <v>41</v>
      </c>
      <c r="C1767" t="s">
        <v>126</v>
      </c>
      <c r="D1767" t="s">
        <v>127</v>
      </c>
    </row>
    <row r="1768" spans="1:4" x14ac:dyDescent="0.45">
      <c r="A1768">
        <v>1982</v>
      </c>
      <c r="B1768">
        <v>41</v>
      </c>
      <c r="C1768" t="s">
        <v>126</v>
      </c>
      <c r="D1768" t="s">
        <v>127</v>
      </c>
    </row>
    <row r="1769" spans="1:4" x14ac:dyDescent="0.45">
      <c r="A1769">
        <v>1983</v>
      </c>
      <c r="B1769">
        <v>41</v>
      </c>
      <c r="C1769" t="s">
        <v>126</v>
      </c>
      <c r="D1769" t="s">
        <v>127</v>
      </c>
    </row>
    <row r="1770" spans="1:4" x14ac:dyDescent="0.45">
      <c r="A1770">
        <v>1984</v>
      </c>
      <c r="B1770">
        <v>41</v>
      </c>
      <c r="C1770" t="s">
        <v>126</v>
      </c>
      <c r="D1770" t="s">
        <v>127</v>
      </c>
    </row>
    <row r="1771" spans="1:4" x14ac:dyDescent="0.45">
      <c r="A1771">
        <v>1985</v>
      </c>
      <c r="B1771">
        <v>41</v>
      </c>
      <c r="C1771" t="s">
        <v>126</v>
      </c>
      <c r="D1771" t="s">
        <v>127</v>
      </c>
    </row>
    <row r="1772" spans="1:4" x14ac:dyDescent="0.45">
      <c r="A1772">
        <v>1986</v>
      </c>
      <c r="B1772">
        <v>41</v>
      </c>
      <c r="C1772" t="s">
        <v>126</v>
      </c>
      <c r="D1772" t="s">
        <v>127</v>
      </c>
    </row>
    <row r="1773" spans="1:4" x14ac:dyDescent="0.45">
      <c r="A1773">
        <v>1987</v>
      </c>
      <c r="B1773">
        <v>41</v>
      </c>
      <c r="C1773" t="s">
        <v>126</v>
      </c>
      <c r="D1773" t="s">
        <v>127</v>
      </c>
    </row>
    <row r="1774" spans="1:4" x14ac:dyDescent="0.45">
      <c r="A1774">
        <v>1988</v>
      </c>
      <c r="B1774">
        <v>41</v>
      </c>
      <c r="C1774" t="s">
        <v>126</v>
      </c>
      <c r="D1774" t="s">
        <v>127</v>
      </c>
    </row>
    <row r="1775" spans="1:4" x14ac:dyDescent="0.45">
      <c r="A1775">
        <v>1989</v>
      </c>
      <c r="B1775">
        <v>41</v>
      </c>
      <c r="C1775" t="s">
        <v>126</v>
      </c>
      <c r="D1775" t="s">
        <v>127</v>
      </c>
    </row>
    <row r="1776" spans="1:4" x14ac:dyDescent="0.45">
      <c r="A1776">
        <v>1990</v>
      </c>
      <c r="B1776">
        <v>41</v>
      </c>
      <c r="C1776" t="s">
        <v>126</v>
      </c>
      <c r="D1776" t="s">
        <v>127</v>
      </c>
    </row>
    <row r="1777" spans="1:4" x14ac:dyDescent="0.45">
      <c r="A1777">
        <v>1991</v>
      </c>
      <c r="B1777">
        <v>41</v>
      </c>
      <c r="C1777" t="s">
        <v>126</v>
      </c>
      <c r="D1777" t="s">
        <v>127</v>
      </c>
    </row>
    <row r="1778" spans="1:4" x14ac:dyDescent="0.45">
      <c r="A1778">
        <v>1992</v>
      </c>
      <c r="B1778">
        <v>41</v>
      </c>
      <c r="C1778" t="s">
        <v>126</v>
      </c>
      <c r="D1778" t="s">
        <v>127</v>
      </c>
    </row>
    <row r="1779" spans="1:4" x14ac:dyDescent="0.45">
      <c r="A1779">
        <v>1993</v>
      </c>
      <c r="B1779">
        <v>41</v>
      </c>
      <c r="C1779" t="s">
        <v>126</v>
      </c>
      <c r="D1779" t="s">
        <v>127</v>
      </c>
    </row>
    <row r="1780" spans="1:4" x14ac:dyDescent="0.45">
      <c r="A1780">
        <v>1994</v>
      </c>
      <c r="B1780">
        <v>41</v>
      </c>
      <c r="C1780" t="s">
        <v>126</v>
      </c>
      <c r="D1780" t="s">
        <v>127</v>
      </c>
    </row>
    <row r="1781" spans="1:4" x14ac:dyDescent="0.45">
      <c r="A1781">
        <v>1995</v>
      </c>
      <c r="B1781">
        <v>41</v>
      </c>
      <c r="C1781" t="s">
        <v>126</v>
      </c>
      <c r="D1781" t="s">
        <v>127</v>
      </c>
    </row>
    <row r="1782" spans="1:4" x14ac:dyDescent="0.45">
      <c r="A1782">
        <v>1996</v>
      </c>
      <c r="B1782">
        <v>41</v>
      </c>
      <c r="C1782" t="s">
        <v>126</v>
      </c>
      <c r="D1782" t="s">
        <v>127</v>
      </c>
    </row>
    <row r="1783" spans="1:4" x14ac:dyDescent="0.45">
      <c r="A1783">
        <v>1997</v>
      </c>
      <c r="B1783">
        <v>41</v>
      </c>
      <c r="C1783" t="s">
        <v>126</v>
      </c>
      <c r="D1783" t="s">
        <v>127</v>
      </c>
    </row>
    <row r="1784" spans="1:4" x14ac:dyDescent="0.45">
      <c r="A1784">
        <v>1998</v>
      </c>
      <c r="B1784">
        <v>41</v>
      </c>
      <c r="C1784" t="s">
        <v>126</v>
      </c>
      <c r="D1784" t="s">
        <v>127</v>
      </c>
    </row>
    <row r="1785" spans="1:4" x14ac:dyDescent="0.45">
      <c r="A1785">
        <v>1999</v>
      </c>
      <c r="B1785">
        <v>41</v>
      </c>
      <c r="C1785" t="s">
        <v>126</v>
      </c>
      <c r="D1785" t="s">
        <v>127</v>
      </c>
    </row>
    <row r="1786" spans="1:4" x14ac:dyDescent="0.45">
      <c r="A1786">
        <v>2000</v>
      </c>
      <c r="B1786">
        <v>41</v>
      </c>
      <c r="C1786" t="s">
        <v>126</v>
      </c>
      <c r="D1786" t="s">
        <v>127</v>
      </c>
    </row>
    <row r="1787" spans="1:4" x14ac:dyDescent="0.45">
      <c r="A1787">
        <v>2001</v>
      </c>
      <c r="B1787">
        <v>41</v>
      </c>
      <c r="C1787" t="s">
        <v>126</v>
      </c>
      <c r="D1787" t="s">
        <v>127</v>
      </c>
    </row>
    <row r="1788" spans="1:4" x14ac:dyDescent="0.45">
      <c r="A1788">
        <v>2002</v>
      </c>
      <c r="B1788">
        <v>41</v>
      </c>
      <c r="C1788" t="s">
        <v>126</v>
      </c>
      <c r="D1788" t="s">
        <v>127</v>
      </c>
    </row>
    <row r="1789" spans="1:4" x14ac:dyDescent="0.45">
      <c r="A1789">
        <v>2003</v>
      </c>
      <c r="B1789">
        <v>41</v>
      </c>
      <c r="C1789" t="s">
        <v>126</v>
      </c>
      <c r="D1789" t="s">
        <v>127</v>
      </c>
    </row>
    <row r="1790" spans="1:4" x14ac:dyDescent="0.45">
      <c r="A1790">
        <v>2004</v>
      </c>
      <c r="B1790">
        <v>41</v>
      </c>
      <c r="C1790" t="s">
        <v>126</v>
      </c>
      <c r="D1790" t="s">
        <v>127</v>
      </c>
    </row>
    <row r="1791" spans="1:4" x14ac:dyDescent="0.45">
      <c r="A1791">
        <v>2005</v>
      </c>
      <c r="B1791">
        <v>41</v>
      </c>
      <c r="C1791" t="s">
        <v>126</v>
      </c>
      <c r="D1791" t="s">
        <v>127</v>
      </c>
    </row>
    <row r="1792" spans="1:4" x14ac:dyDescent="0.45">
      <c r="A1792">
        <v>2006</v>
      </c>
      <c r="B1792">
        <v>41</v>
      </c>
      <c r="C1792" t="s">
        <v>126</v>
      </c>
      <c r="D1792" t="s">
        <v>127</v>
      </c>
    </row>
    <row r="1793" spans="1:4" x14ac:dyDescent="0.45">
      <c r="A1793">
        <v>2007</v>
      </c>
      <c r="B1793">
        <v>41</v>
      </c>
      <c r="C1793" t="s">
        <v>126</v>
      </c>
      <c r="D1793" t="s">
        <v>127</v>
      </c>
    </row>
    <row r="1794" spans="1:4" x14ac:dyDescent="0.45">
      <c r="A1794">
        <v>2008</v>
      </c>
      <c r="B1794">
        <v>41</v>
      </c>
      <c r="C1794" t="s">
        <v>126</v>
      </c>
      <c r="D1794" t="s">
        <v>127</v>
      </c>
    </row>
    <row r="1795" spans="1:4" x14ac:dyDescent="0.45">
      <c r="A1795">
        <v>2009</v>
      </c>
      <c r="B1795">
        <v>41</v>
      </c>
      <c r="C1795" t="s">
        <v>126</v>
      </c>
      <c r="D1795" t="s">
        <v>127</v>
      </c>
    </row>
    <row r="1796" spans="1:4" x14ac:dyDescent="0.45">
      <c r="A1796">
        <v>2010</v>
      </c>
      <c r="B1796">
        <v>41</v>
      </c>
      <c r="C1796" t="s">
        <v>126</v>
      </c>
      <c r="D1796" t="s">
        <v>127</v>
      </c>
    </row>
    <row r="1797" spans="1:4" x14ac:dyDescent="0.45">
      <c r="A1797">
        <v>2011</v>
      </c>
      <c r="B1797">
        <v>41</v>
      </c>
      <c r="C1797" t="s">
        <v>126</v>
      </c>
      <c r="D1797" t="s">
        <v>127</v>
      </c>
    </row>
    <row r="1798" spans="1:4" x14ac:dyDescent="0.45">
      <c r="A1798">
        <v>2012</v>
      </c>
      <c r="B1798">
        <v>41</v>
      </c>
      <c r="C1798" t="s">
        <v>126</v>
      </c>
      <c r="D1798" t="s">
        <v>127</v>
      </c>
    </row>
    <row r="1799" spans="1:4" x14ac:dyDescent="0.45">
      <c r="A1799">
        <v>2013</v>
      </c>
      <c r="B1799">
        <v>41</v>
      </c>
      <c r="C1799" t="s">
        <v>126</v>
      </c>
      <c r="D1799" t="s">
        <v>127</v>
      </c>
    </row>
    <row r="1800" spans="1:4" x14ac:dyDescent="0.45">
      <c r="A1800">
        <v>2014</v>
      </c>
      <c r="B1800">
        <v>41</v>
      </c>
      <c r="C1800" t="s">
        <v>126</v>
      </c>
      <c r="D1800" t="s">
        <v>127</v>
      </c>
    </row>
    <row r="1801" spans="1:4" x14ac:dyDescent="0.45">
      <c r="A1801">
        <v>2015</v>
      </c>
      <c r="B1801">
        <v>41</v>
      </c>
      <c r="C1801" t="s">
        <v>126</v>
      </c>
      <c r="D1801" t="s">
        <v>127</v>
      </c>
    </row>
    <row r="1802" spans="1:4" x14ac:dyDescent="0.45">
      <c r="A1802">
        <v>2016</v>
      </c>
      <c r="B1802">
        <v>41</v>
      </c>
      <c r="C1802" t="s">
        <v>126</v>
      </c>
      <c r="D1802" t="s">
        <v>127</v>
      </c>
    </row>
    <row r="1803" spans="1:4" x14ac:dyDescent="0.45">
      <c r="A1803">
        <v>2017</v>
      </c>
      <c r="B1803">
        <v>41</v>
      </c>
      <c r="C1803" t="s">
        <v>126</v>
      </c>
      <c r="D1803" t="s">
        <v>127</v>
      </c>
    </row>
    <row r="1804" spans="1:4" x14ac:dyDescent="0.45">
      <c r="A1804">
        <v>2018</v>
      </c>
      <c r="B1804">
        <v>41</v>
      </c>
      <c r="C1804" t="s">
        <v>126</v>
      </c>
      <c r="D1804" t="s">
        <v>127</v>
      </c>
    </row>
    <row r="1805" spans="1:4" x14ac:dyDescent="0.45">
      <c r="A1805">
        <v>2019</v>
      </c>
      <c r="B1805">
        <v>41</v>
      </c>
      <c r="C1805" t="s">
        <v>126</v>
      </c>
      <c r="D1805" t="s">
        <v>127</v>
      </c>
    </row>
    <row r="1806" spans="1:4" x14ac:dyDescent="0.45">
      <c r="A1806">
        <v>2020</v>
      </c>
      <c r="B1806">
        <v>41</v>
      </c>
      <c r="C1806" t="s">
        <v>126</v>
      </c>
      <c r="D1806" t="s">
        <v>127</v>
      </c>
    </row>
    <row r="1807" spans="1:4" x14ac:dyDescent="0.45">
      <c r="A1807">
        <v>2021</v>
      </c>
      <c r="B1807">
        <v>41</v>
      </c>
      <c r="C1807" t="s">
        <v>126</v>
      </c>
      <c r="D1807" t="s">
        <v>127</v>
      </c>
    </row>
    <row r="1808" spans="1:4" x14ac:dyDescent="0.45">
      <c r="A1808">
        <v>2022</v>
      </c>
      <c r="B1808">
        <v>41</v>
      </c>
      <c r="C1808" t="s">
        <v>126</v>
      </c>
      <c r="D1808" t="s">
        <v>127</v>
      </c>
    </row>
    <row r="1809" spans="1:4" x14ac:dyDescent="0.45">
      <c r="A1809">
        <v>1980</v>
      </c>
      <c r="B1809">
        <v>42</v>
      </c>
      <c r="C1809" t="s">
        <v>128</v>
      </c>
      <c r="D1809" t="s">
        <v>129</v>
      </c>
    </row>
    <row r="1810" spans="1:4" x14ac:dyDescent="0.45">
      <c r="A1810">
        <v>1981</v>
      </c>
      <c r="B1810">
        <v>42</v>
      </c>
      <c r="C1810" t="s">
        <v>128</v>
      </c>
      <c r="D1810" t="s">
        <v>129</v>
      </c>
    </row>
    <row r="1811" spans="1:4" x14ac:dyDescent="0.45">
      <c r="A1811">
        <v>1982</v>
      </c>
      <c r="B1811">
        <v>42</v>
      </c>
      <c r="C1811" t="s">
        <v>128</v>
      </c>
      <c r="D1811" t="s">
        <v>129</v>
      </c>
    </row>
    <row r="1812" spans="1:4" x14ac:dyDescent="0.45">
      <c r="A1812">
        <v>1983</v>
      </c>
      <c r="B1812">
        <v>42</v>
      </c>
      <c r="C1812" t="s">
        <v>128</v>
      </c>
      <c r="D1812" t="s">
        <v>129</v>
      </c>
    </row>
    <row r="1813" spans="1:4" x14ac:dyDescent="0.45">
      <c r="A1813">
        <v>1984</v>
      </c>
      <c r="B1813">
        <v>42</v>
      </c>
      <c r="C1813" t="s">
        <v>128</v>
      </c>
      <c r="D1813" t="s">
        <v>129</v>
      </c>
    </row>
    <row r="1814" spans="1:4" x14ac:dyDescent="0.45">
      <c r="A1814">
        <v>1985</v>
      </c>
      <c r="B1814">
        <v>42</v>
      </c>
      <c r="C1814" t="s">
        <v>128</v>
      </c>
      <c r="D1814" t="s">
        <v>129</v>
      </c>
    </row>
    <row r="1815" spans="1:4" x14ac:dyDescent="0.45">
      <c r="A1815">
        <v>1986</v>
      </c>
      <c r="B1815">
        <v>42</v>
      </c>
      <c r="C1815" t="s">
        <v>128</v>
      </c>
      <c r="D1815" t="s">
        <v>129</v>
      </c>
    </row>
    <row r="1816" spans="1:4" x14ac:dyDescent="0.45">
      <c r="A1816">
        <v>1987</v>
      </c>
      <c r="B1816">
        <v>42</v>
      </c>
      <c r="C1816" t="s">
        <v>128</v>
      </c>
      <c r="D1816" t="s">
        <v>129</v>
      </c>
    </row>
    <row r="1817" spans="1:4" x14ac:dyDescent="0.45">
      <c r="A1817">
        <v>1988</v>
      </c>
      <c r="B1817">
        <v>42</v>
      </c>
      <c r="C1817" t="s">
        <v>128</v>
      </c>
      <c r="D1817" t="s">
        <v>129</v>
      </c>
    </row>
    <row r="1818" spans="1:4" x14ac:dyDescent="0.45">
      <c r="A1818">
        <v>1989</v>
      </c>
      <c r="B1818">
        <v>42</v>
      </c>
      <c r="C1818" t="s">
        <v>128</v>
      </c>
      <c r="D1818" t="s">
        <v>129</v>
      </c>
    </row>
    <row r="1819" spans="1:4" x14ac:dyDescent="0.45">
      <c r="A1819">
        <v>1990</v>
      </c>
      <c r="B1819">
        <v>42</v>
      </c>
      <c r="C1819" t="s">
        <v>128</v>
      </c>
      <c r="D1819" t="s">
        <v>129</v>
      </c>
    </row>
    <row r="1820" spans="1:4" x14ac:dyDescent="0.45">
      <c r="A1820">
        <v>1991</v>
      </c>
      <c r="B1820">
        <v>42</v>
      </c>
      <c r="C1820" t="s">
        <v>128</v>
      </c>
      <c r="D1820" t="s">
        <v>129</v>
      </c>
    </row>
    <row r="1821" spans="1:4" x14ac:dyDescent="0.45">
      <c r="A1821">
        <v>1992</v>
      </c>
      <c r="B1821">
        <v>42</v>
      </c>
      <c r="C1821" t="s">
        <v>128</v>
      </c>
      <c r="D1821" t="s">
        <v>129</v>
      </c>
    </row>
    <row r="1822" spans="1:4" x14ac:dyDescent="0.45">
      <c r="A1822">
        <v>1993</v>
      </c>
      <c r="B1822">
        <v>42</v>
      </c>
      <c r="C1822" t="s">
        <v>128</v>
      </c>
      <c r="D1822" t="s">
        <v>129</v>
      </c>
    </row>
    <row r="1823" spans="1:4" x14ac:dyDescent="0.45">
      <c r="A1823">
        <v>1994</v>
      </c>
      <c r="B1823">
        <v>42</v>
      </c>
      <c r="C1823" t="s">
        <v>128</v>
      </c>
      <c r="D1823" t="s">
        <v>129</v>
      </c>
    </row>
    <row r="1824" spans="1:4" x14ac:dyDescent="0.45">
      <c r="A1824">
        <v>1995</v>
      </c>
      <c r="B1824">
        <v>42</v>
      </c>
      <c r="C1824" t="s">
        <v>128</v>
      </c>
      <c r="D1824" t="s">
        <v>129</v>
      </c>
    </row>
    <row r="1825" spans="1:4" x14ac:dyDescent="0.45">
      <c r="A1825">
        <v>1996</v>
      </c>
      <c r="B1825">
        <v>42</v>
      </c>
      <c r="C1825" t="s">
        <v>128</v>
      </c>
      <c r="D1825" t="s">
        <v>129</v>
      </c>
    </row>
    <row r="1826" spans="1:4" x14ac:dyDescent="0.45">
      <c r="A1826">
        <v>1997</v>
      </c>
      <c r="B1826">
        <v>42</v>
      </c>
      <c r="C1826" t="s">
        <v>128</v>
      </c>
      <c r="D1826" t="s">
        <v>129</v>
      </c>
    </row>
    <row r="1827" spans="1:4" x14ac:dyDescent="0.45">
      <c r="A1827">
        <v>1998</v>
      </c>
      <c r="B1827">
        <v>42</v>
      </c>
      <c r="C1827" t="s">
        <v>128</v>
      </c>
      <c r="D1827" t="s">
        <v>129</v>
      </c>
    </row>
    <row r="1828" spans="1:4" x14ac:dyDescent="0.45">
      <c r="A1828">
        <v>1999</v>
      </c>
      <c r="B1828">
        <v>42</v>
      </c>
      <c r="C1828" t="s">
        <v>128</v>
      </c>
      <c r="D1828" t="s">
        <v>129</v>
      </c>
    </row>
    <row r="1829" spans="1:4" x14ac:dyDescent="0.45">
      <c r="A1829">
        <v>2000</v>
      </c>
      <c r="B1829">
        <v>42</v>
      </c>
      <c r="C1829" t="s">
        <v>128</v>
      </c>
      <c r="D1829" t="s">
        <v>129</v>
      </c>
    </row>
    <row r="1830" spans="1:4" x14ac:dyDescent="0.45">
      <c r="A1830">
        <v>2001</v>
      </c>
      <c r="B1830">
        <v>42</v>
      </c>
      <c r="C1830" t="s">
        <v>128</v>
      </c>
      <c r="D1830" t="s">
        <v>129</v>
      </c>
    </row>
    <row r="1831" spans="1:4" x14ac:dyDescent="0.45">
      <c r="A1831">
        <v>2002</v>
      </c>
      <c r="B1831">
        <v>42</v>
      </c>
      <c r="C1831" t="s">
        <v>128</v>
      </c>
      <c r="D1831" t="s">
        <v>129</v>
      </c>
    </row>
    <row r="1832" spans="1:4" x14ac:dyDescent="0.45">
      <c r="A1832">
        <v>2003</v>
      </c>
      <c r="B1832">
        <v>42</v>
      </c>
      <c r="C1832" t="s">
        <v>128</v>
      </c>
      <c r="D1832" t="s">
        <v>129</v>
      </c>
    </row>
    <row r="1833" spans="1:4" x14ac:dyDescent="0.45">
      <c r="A1833">
        <v>2004</v>
      </c>
      <c r="B1833">
        <v>42</v>
      </c>
      <c r="C1833" t="s">
        <v>128</v>
      </c>
      <c r="D1833" t="s">
        <v>129</v>
      </c>
    </row>
    <row r="1834" spans="1:4" x14ac:dyDescent="0.45">
      <c r="A1834">
        <v>2005</v>
      </c>
      <c r="B1834">
        <v>42</v>
      </c>
      <c r="C1834" t="s">
        <v>128</v>
      </c>
      <c r="D1834" t="s">
        <v>129</v>
      </c>
    </row>
    <row r="1835" spans="1:4" x14ac:dyDescent="0.45">
      <c r="A1835">
        <v>2006</v>
      </c>
      <c r="B1835">
        <v>42</v>
      </c>
      <c r="C1835" t="s">
        <v>128</v>
      </c>
      <c r="D1835" t="s">
        <v>129</v>
      </c>
    </row>
    <row r="1836" spans="1:4" x14ac:dyDescent="0.45">
      <c r="A1836">
        <v>2007</v>
      </c>
      <c r="B1836">
        <v>42</v>
      </c>
      <c r="C1836" t="s">
        <v>128</v>
      </c>
      <c r="D1836" t="s">
        <v>129</v>
      </c>
    </row>
    <row r="1837" spans="1:4" x14ac:dyDescent="0.45">
      <c r="A1837">
        <v>2008</v>
      </c>
      <c r="B1837">
        <v>42</v>
      </c>
      <c r="C1837" t="s">
        <v>128</v>
      </c>
      <c r="D1837" t="s">
        <v>129</v>
      </c>
    </row>
    <row r="1838" spans="1:4" x14ac:dyDescent="0.45">
      <c r="A1838">
        <v>2009</v>
      </c>
      <c r="B1838">
        <v>42</v>
      </c>
      <c r="C1838" t="s">
        <v>128</v>
      </c>
      <c r="D1838" t="s">
        <v>129</v>
      </c>
    </row>
    <row r="1839" spans="1:4" x14ac:dyDescent="0.45">
      <c r="A1839">
        <v>2010</v>
      </c>
      <c r="B1839">
        <v>42</v>
      </c>
      <c r="C1839" t="s">
        <v>128</v>
      </c>
      <c r="D1839" t="s">
        <v>129</v>
      </c>
    </row>
    <row r="1840" spans="1:4" x14ac:dyDescent="0.45">
      <c r="A1840">
        <v>2011</v>
      </c>
      <c r="B1840">
        <v>42</v>
      </c>
      <c r="C1840" t="s">
        <v>128</v>
      </c>
      <c r="D1840" t="s">
        <v>129</v>
      </c>
    </row>
    <row r="1841" spans="1:4" x14ac:dyDescent="0.45">
      <c r="A1841">
        <v>2012</v>
      </c>
      <c r="B1841">
        <v>42</v>
      </c>
      <c r="C1841" t="s">
        <v>128</v>
      </c>
      <c r="D1841" t="s">
        <v>129</v>
      </c>
    </row>
    <row r="1842" spans="1:4" x14ac:dyDescent="0.45">
      <c r="A1842">
        <v>2013</v>
      </c>
      <c r="B1842">
        <v>42</v>
      </c>
      <c r="C1842" t="s">
        <v>128</v>
      </c>
      <c r="D1842" t="s">
        <v>129</v>
      </c>
    </row>
    <row r="1843" spans="1:4" x14ac:dyDescent="0.45">
      <c r="A1843">
        <v>2014</v>
      </c>
      <c r="B1843">
        <v>42</v>
      </c>
      <c r="C1843" t="s">
        <v>128</v>
      </c>
      <c r="D1843" t="s">
        <v>129</v>
      </c>
    </row>
    <row r="1844" spans="1:4" x14ac:dyDescent="0.45">
      <c r="A1844">
        <v>2015</v>
      </c>
      <c r="B1844">
        <v>42</v>
      </c>
      <c r="C1844" t="s">
        <v>128</v>
      </c>
      <c r="D1844" t="s">
        <v>129</v>
      </c>
    </row>
    <row r="1845" spans="1:4" x14ac:dyDescent="0.45">
      <c r="A1845">
        <v>2016</v>
      </c>
      <c r="B1845">
        <v>42</v>
      </c>
      <c r="C1845" t="s">
        <v>128</v>
      </c>
      <c r="D1845" t="s">
        <v>129</v>
      </c>
    </row>
    <row r="1846" spans="1:4" x14ac:dyDescent="0.45">
      <c r="A1846">
        <v>2017</v>
      </c>
      <c r="B1846">
        <v>42</v>
      </c>
      <c r="C1846" t="s">
        <v>128</v>
      </c>
      <c r="D1846" t="s">
        <v>129</v>
      </c>
    </row>
    <row r="1847" spans="1:4" x14ac:dyDescent="0.45">
      <c r="A1847">
        <v>2018</v>
      </c>
      <c r="B1847">
        <v>42</v>
      </c>
      <c r="C1847" t="s">
        <v>128</v>
      </c>
      <c r="D1847" t="s">
        <v>129</v>
      </c>
    </row>
    <row r="1848" spans="1:4" x14ac:dyDescent="0.45">
      <c r="A1848">
        <v>2019</v>
      </c>
      <c r="B1848">
        <v>42</v>
      </c>
      <c r="C1848" t="s">
        <v>128</v>
      </c>
      <c r="D1848" t="s">
        <v>129</v>
      </c>
    </row>
    <row r="1849" spans="1:4" x14ac:dyDescent="0.45">
      <c r="A1849">
        <v>2020</v>
      </c>
      <c r="B1849">
        <v>42</v>
      </c>
      <c r="C1849" t="s">
        <v>128</v>
      </c>
      <c r="D1849" t="s">
        <v>129</v>
      </c>
    </row>
    <row r="1850" spans="1:4" x14ac:dyDescent="0.45">
      <c r="A1850">
        <v>2021</v>
      </c>
      <c r="B1850">
        <v>42</v>
      </c>
      <c r="C1850" t="s">
        <v>128</v>
      </c>
      <c r="D1850" t="s">
        <v>129</v>
      </c>
    </row>
    <row r="1851" spans="1:4" x14ac:dyDescent="0.45">
      <c r="A1851">
        <v>2022</v>
      </c>
      <c r="B1851">
        <v>42</v>
      </c>
      <c r="C1851" t="s">
        <v>128</v>
      </c>
      <c r="D1851" t="s">
        <v>129</v>
      </c>
    </row>
    <row r="1852" spans="1:4" x14ac:dyDescent="0.45">
      <c r="A1852">
        <v>1980</v>
      </c>
      <c r="B1852">
        <v>43</v>
      </c>
      <c r="C1852" t="s">
        <v>130</v>
      </c>
      <c r="D1852" t="s">
        <v>131</v>
      </c>
    </row>
    <row r="1853" spans="1:4" x14ac:dyDescent="0.45">
      <c r="A1853">
        <v>1981</v>
      </c>
      <c r="B1853">
        <v>43</v>
      </c>
      <c r="C1853" t="s">
        <v>130</v>
      </c>
      <c r="D1853" t="s">
        <v>131</v>
      </c>
    </row>
    <row r="1854" spans="1:4" x14ac:dyDescent="0.45">
      <c r="A1854">
        <v>1982</v>
      </c>
      <c r="B1854">
        <v>43</v>
      </c>
      <c r="C1854" t="s">
        <v>130</v>
      </c>
      <c r="D1854" t="s">
        <v>131</v>
      </c>
    </row>
    <row r="1855" spans="1:4" x14ac:dyDescent="0.45">
      <c r="A1855">
        <v>1983</v>
      </c>
      <c r="B1855">
        <v>43</v>
      </c>
      <c r="C1855" t="s">
        <v>130</v>
      </c>
      <c r="D1855" t="s">
        <v>131</v>
      </c>
    </row>
    <row r="1856" spans="1:4" x14ac:dyDescent="0.45">
      <c r="A1856">
        <v>1984</v>
      </c>
      <c r="B1856">
        <v>43</v>
      </c>
      <c r="C1856" t="s">
        <v>130</v>
      </c>
      <c r="D1856" t="s">
        <v>131</v>
      </c>
    </row>
    <row r="1857" spans="1:4" x14ac:dyDescent="0.45">
      <c r="A1857">
        <v>1985</v>
      </c>
      <c r="B1857">
        <v>43</v>
      </c>
      <c r="C1857" t="s">
        <v>130</v>
      </c>
      <c r="D1857" t="s">
        <v>131</v>
      </c>
    </row>
    <row r="1858" spans="1:4" x14ac:dyDescent="0.45">
      <c r="A1858">
        <v>1986</v>
      </c>
      <c r="B1858">
        <v>43</v>
      </c>
      <c r="C1858" t="s">
        <v>130</v>
      </c>
      <c r="D1858" t="s">
        <v>131</v>
      </c>
    </row>
    <row r="1859" spans="1:4" x14ac:dyDescent="0.45">
      <c r="A1859">
        <v>1987</v>
      </c>
      <c r="B1859">
        <v>43</v>
      </c>
      <c r="C1859" t="s">
        <v>130</v>
      </c>
      <c r="D1859" t="s">
        <v>131</v>
      </c>
    </row>
    <row r="1860" spans="1:4" x14ac:dyDescent="0.45">
      <c r="A1860">
        <v>1988</v>
      </c>
      <c r="B1860">
        <v>43</v>
      </c>
      <c r="C1860" t="s">
        <v>130</v>
      </c>
      <c r="D1860" t="s">
        <v>131</v>
      </c>
    </row>
    <row r="1861" spans="1:4" x14ac:dyDescent="0.45">
      <c r="A1861">
        <v>1989</v>
      </c>
      <c r="B1861">
        <v>43</v>
      </c>
      <c r="C1861" t="s">
        <v>130</v>
      </c>
      <c r="D1861" t="s">
        <v>131</v>
      </c>
    </row>
    <row r="1862" spans="1:4" x14ac:dyDescent="0.45">
      <c r="A1862">
        <v>1990</v>
      </c>
      <c r="B1862">
        <v>43</v>
      </c>
      <c r="C1862" t="s">
        <v>130</v>
      </c>
      <c r="D1862" t="s">
        <v>131</v>
      </c>
    </row>
    <row r="1863" spans="1:4" x14ac:dyDescent="0.45">
      <c r="A1863">
        <v>1991</v>
      </c>
      <c r="B1863">
        <v>43</v>
      </c>
      <c r="C1863" t="s">
        <v>130</v>
      </c>
      <c r="D1863" t="s">
        <v>131</v>
      </c>
    </row>
    <row r="1864" spans="1:4" x14ac:dyDescent="0.45">
      <c r="A1864">
        <v>1992</v>
      </c>
      <c r="B1864">
        <v>43</v>
      </c>
      <c r="C1864" t="s">
        <v>130</v>
      </c>
      <c r="D1864" t="s">
        <v>131</v>
      </c>
    </row>
    <row r="1865" spans="1:4" x14ac:dyDescent="0.45">
      <c r="A1865">
        <v>1993</v>
      </c>
      <c r="B1865">
        <v>43</v>
      </c>
      <c r="C1865" t="s">
        <v>130</v>
      </c>
      <c r="D1865" t="s">
        <v>131</v>
      </c>
    </row>
    <row r="1866" spans="1:4" x14ac:dyDescent="0.45">
      <c r="A1866">
        <v>1994</v>
      </c>
      <c r="B1866">
        <v>43</v>
      </c>
      <c r="C1866" t="s">
        <v>130</v>
      </c>
      <c r="D1866" t="s">
        <v>131</v>
      </c>
    </row>
    <row r="1867" spans="1:4" x14ac:dyDescent="0.45">
      <c r="A1867">
        <v>1995</v>
      </c>
      <c r="B1867">
        <v>43</v>
      </c>
      <c r="C1867" t="s">
        <v>130</v>
      </c>
      <c r="D1867" t="s">
        <v>131</v>
      </c>
    </row>
    <row r="1868" spans="1:4" x14ac:dyDescent="0.45">
      <c r="A1868">
        <v>1996</v>
      </c>
      <c r="B1868">
        <v>43</v>
      </c>
      <c r="C1868" t="s">
        <v>130</v>
      </c>
      <c r="D1868" t="s">
        <v>131</v>
      </c>
    </row>
    <row r="1869" spans="1:4" x14ac:dyDescent="0.45">
      <c r="A1869">
        <v>1997</v>
      </c>
      <c r="B1869">
        <v>43</v>
      </c>
      <c r="C1869" t="s">
        <v>130</v>
      </c>
      <c r="D1869" t="s">
        <v>131</v>
      </c>
    </row>
    <row r="1870" spans="1:4" x14ac:dyDescent="0.45">
      <c r="A1870">
        <v>1998</v>
      </c>
      <c r="B1870">
        <v>43</v>
      </c>
      <c r="C1870" t="s">
        <v>130</v>
      </c>
      <c r="D1870" t="s">
        <v>131</v>
      </c>
    </row>
    <row r="1871" spans="1:4" x14ac:dyDescent="0.45">
      <c r="A1871">
        <v>1999</v>
      </c>
      <c r="B1871">
        <v>43</v>
      </c>
      <c r="C1871" t="s">
        <v>130</v>
      </c>
      <c r="D1871" t="s">
        <v>131</v>
      </c>
    </row>
    <row r="1872" spans="1:4" x14ac:dyDescent="0.45">
      <c r="A1872">
        <v>2000</v>
      </c>
      <c r="B1872">
        <v>43</v>
      </c>
      <c r="C1872" t="s">
        <v>130</v>
      </c>
      <c r="D1872" t="s">
        <v>131</v>
      </c>
    </row>
    <row r="1873" spans="1:4" x14ac:dyDescent="0.45">
      <c r="A1873">
        <v>2001</v>
      </c>
      <c r="B1873">
        <v>43</v>
      </c>
      <c r="C1873" t="s">
        <v>130</v>
      </c>
      <c r="D1873" t="s">
        <v>131</v>
      </c>
    </row>
    <row r="1874" spans="1:4" x14ac:dyDescent="0.45">
      <c r="A1874">
        <v>2002</v>
      </c>
      <c r="B1874">
        <v>43</v>
      </c>
      <c r="C1874" t="s">
        <v>130</v>
      </c>
      <c r="D1874" t="s">
        <v>131</v>
      </c>
    </row>
    <row r="1875" spans="1:4" x14ac:dyDescent="0.45">
      <c r="A1875">
        <v>2003</v>
      </c>
      <c r="B1875">
        <v>43</v>
      </c>
      <c r="C1875" t="s">
        <v>130</v>
      </c>
      <c r="D1875" t="s">
        <v>131</v>
      </c>
    </row>
    <row r="1876" spans="1:4" x14ac:dyDescent="0.45">
      <c r="A1876">
        <v>2004</v>
      </c>
      <c r="B1876">
        <v>43</v>
      </c>
      <c r="C1876" t="s">
        <v>130</v>
      </c>
      <c r="D1876" t="s">
        <v>131</v>
      </c>
    </row>
    <row r="1877" spans="1:4" x14ac:dyDescent="0.45">
      <c r="A1877">
        <v>2005</v>
      </c>
      <c r="B1877">
        <v>43</v>
      </c>
      <c r="C1877" t="s">
        <v>130</v>
      </c>
      <c r="D1877" t="s">
        <v>131</v>
      </c>
    </row>
    <row r="1878" spans="1:4" x14ac:dyDescent="0.45">
      <c r="A1878">
        <v>2006</v>
      </c>
      <c r="B1878">
        <v>43</v>
      </c>
      <c r="C1878" t="s">
        <v>130</v>
      </c>
      <c r="D1878" t="s">
        <v>131</v>
      </c>
    </row>
    <row r="1879" spans="1:4" x14ac:dyDescent="0.45">
      <c r="A1879">
        <v>2007</v>
      </c>
      <c r="B1879">
        <v>43</v>
      </c>
      <c r="C1879" t="s">
        <v>130</v>
      </c>
      <c r="D1879" t="s">
        <v>131</v>
      </c>
    </row>
    <row r="1880" spans="1:4" x14ac:dyDescent="0.45">
      <c r="A1880">
        <v>2008</v>
      </c>
      <c r="B1880">
        <v>43</v>
      </c>
      <c r="C1880" t="s">
        <v>130</v>
      </c>
      <c r="D1880" t="s">
        <v>131</v>
      </c>
    </row>
    <row r="1881" spans="1:4" x14ac:dyDescent="0.45">
      <c r="A1881">
        <v>2009</v>
      </c>
      <c r="B1881">
        <v>43</v>
      </c>
      <c r="C1881" t="s">
        <v>130</v>
      </c>
      <c r="D1881" t="s">
        <v>131</v>
      </c>
    </row>
    <row r="1882" spans="1:4" x14ac:dyDescent="0.45">
      <c r="A1882">
        <v>2010</v>
      </c>
      <c r="B1882">
        <v>43</v>
      </c>
      <c r="C1882" t="s">
        <v>130</v>
      </c>
      <c r="D1882" t="s">
        <v>131</v>
      </c>
    </row>
    <row r="1883" spans="1:4" x14ac:dyDescent="0.45">
      <c r="A1883">
        <v>2011</v>
      </c>
      <c r="B1883">
        <v>43</v>
      </c>
      <c r="C1883" t="s">
        <v>130</v>
      </c>
      <c r="D1883" t="s">
        <v>131</v>
      </c>
    </row>
    <row r="1884" spans="1:4" x14ac:dyDescent="0.45">
      <c r="A1884">
        <v>2012</v>
      </c>
      <c r="B1884">
        <v>43</v>
      </c>
      <c r="C1884" t="s">
        <v>130</v>
      </c>
      <c r="D1884" t="s">
        <v>131</v>
      </c>
    </row>
    <row r="1885" spans="1:4" x14ac:dyDescent="0.45">
      <c r="A1885">
        <v>2013</v>
      </c>
      <c r="B1885">
        <v>43</v>
      </c>
      <c r="C1885" t="s">
        <v>130</v>
      </c>
      <c r="D1885" t="s">
        <v>131</v>
      </c>
    </row>
    <row r="1886" spans="1:4" x14ac:dyDescent="0.45">
      <c r="A1886">
        <v>2014</v>
      </c>
      <c r="B1886">
        <v>43</v>
      </c>
      <c r="C1886" t="s">
        <v>130</v>
      </c>
      <c r="D1886" t="s">
        <v>131</v>
      </c>
    </row>
    <row r="1887" spans="1:4" x14ac:dyDescent="0.45">
      <c r="A1887">
        <v>2015</v>
      </c>
      <c r="B1887">
        <v>43</v>
      </c>
      <c r="C1887" t="s">
        <v>130</v>
      </c>
      <c r="D1887" t="s">
        <v>131</v>
      </c>
    </row>
    <row r="1888" spans="1:4" x14ac:dyDescent="0.45">
      <c r="A1888">
        <v>2016</v>
      </c>
      <c r="B1888">
        <v>43</v>
      </c>
      <c r="C1888" t="s">
        <v>130</v>
      </c>
      <c r="D1888" t="s">
        <v>131</v>
      </c>
    </row>
    <row r="1889" spans="1:13" x14ac:dyDescent="0.45">
      <c r="A1889">
        <v>2017</v>
      </c>
      <c r="B1889">
        <v>43</v>
      </c>
      <c r="C1889" t="s">
        <v>130</v>
      </c>
      <c r="D1889" t="s">
        <v>131</v>
      </c>
    </row>
    <row r="1890" spans="1:13" x14ac:dyDescent="0.45">
      <c r="A1890">
        <v>2018</v>
      </c>
      <c r="B1890">
        <v>43</v>
      </c>
      <c r="C1890" t="s">
        <v>130</v>
      </c>
      <c r="D1890" t="s">
        <v>131</v>
      </c>
    </row>
    <row r="1891" spans="1:13" x14ac:dyDescent="0.45">
      <c r="A1891">
        <v>2019</v>
      </c>
      <c r="B1891">
        <v>43</v>
      </c>
      <c r="C1891" t="s">
        <v>130</v>
      </c>
      <c r="D1891" t="s">
        <v>131</v>
      </c>
    </row>
    <row r="1892" spans="1:13" x14ac:dyDescent="0.45">
      <c r="A1892">
        <v>2020</v>
      </c>
      <c r="B1892">
        <v>43</v>
      </c>
      <c r="C1892" t="s">
        <v>130</v>
      </c>
      <c r="D1892" t="s">
        <v>131</v>
      </c>
    </row>
    <row r="1893" spans="1:13" x14ac:dyDescent="0.45">
      <c r="A1893">
        <v>2021</v>
      </c>
      <c r="B1893">
        <v>43</v>
      </c>
      <c r="C1893" t="s">
        <v>130</v>
      </c>
      <c r="D1893" t="s">
        <v>131</v>
      </c>
    </row>
    <row r="1894" spans="1:13" x14ac:dyDescent="0.45">
      <c r="A1894">
        <v>2022</v>
      </c>
      <c r="B1894">
        <v>43</v>
      </c>
      <c r="C1894" t="s">
        <v>130</v>
      </c>
      <c r="D1894" t="s">
        <v>131</v>
      </c>
    </row>
    <row r="1895" spans="1:13" x14ac:dyDescent="0.45">
      <c r="A1895">
        <v>1980</v>
      </c>
      <c r="B1895">
        <v>2</v>
      </c>
      <c r="C1895" t="s">
        <v>2</v>
      </c>
      <c r="D1895" t="s">
        <v>37</v>
      </c>
      <c r="E1895">
        <v>1980</v>
      </c>
      <c r="F1895">
        <v>29.004704788301581</v>
      </c>
      <c r="G1895">
        <v>7.4136286892813672</v>
      </c>
      <c r="H1895">
        <v>280425.99281090853</v>
      </c>
      <c r="I1895">
        <v>7.4136286892813672</v>
      </c>
      <c r="J1895">
        <v>52.654046477444517</v>
      </c>
      <c r="K1895">
        <v>148177096</v>
      </c>
      <c r="L1895">
        <v>2062.4712</v>
      </c>
      <c r="M1895">
        <v>55.994841102045108</v>
      </c>
    </row>
    <row r="1896" spans="1:13" x14ac:dyDescent="0.45">
      <c r="A1896">
        <v>1981</v>
      </c>
      <c r="B1896">
        <v>2</v>
      </c>
      <c r="C1896" t="s">
        <v>2</v>
      </c>
      <c r="D1896" t="s">
        <v>37</v>
      </c>
      <c r="E1896">
        <v>1981</v>
      </c>
      <c r="F1896">
        <v>10.200102243267324</v>
      </c>
      <c r="G1896">
        <v>5.3830280566323268</v>
      </c>
      <c r="H1896">
        <v>295185.25559043005</v>
      </c>
      <c r="I1896">
        <v>5.3830280566323268</v>
      </c>
      <c r="J1896">
        <v>53.177300238769512</v>
      </c>
      <c r="K1896">
        <v>151686337</v>
      </c>
      <c r="L1896">
        <v>2160.0718000000002</v>
      </c>
      <c r="M1896">
        <v>58.941938002152746</v>
      </c>
    </row>
    <row r="1897" spans="1:13" x14ac:dyDescent="0.45">
      <c r="A1897">
        <v>1982</v>
      </c>
      <c r="B1897">
        <v>2</v>
      </c>
      <c r="C1897" t="s">
        <v>2</v>
      </c>
      <c r="D1897" t="s">
        <v>37</v>
      </c>
      <c r="E1897">
        <v>1982</v>
      </c>
      <c r="F1897">
        <v>7.9497166353737896</v>
      </c>
      <c r="G1897">
        <v>-8.6091879801543314E-2</v>
      </c>
      <c r="H1897">
        <v>310721.32167413691</v>
      </c>
      <c r="I1897">
        <v>-8.6091879801543314E-2</v>
      </c>
      <c r="J1897">
        <v>48.676227432645902</v>
      </c>
      <c r="K1897">
        <v>155228658</v>
      </c>
      <c r="L1897">
        <v>2152.163</v>
      </c>
      <c r="M1897">
        <v>62.044145265423943</v>
      </c>
    </row>
    <row r="1898" spans="1:13" x14ac:dyDescent="0.45">
      <c r="A1898">
        <v>1983</v>
      </c>
      <c r="B1898">
        <v>2</v>
      </c>
      <c r="C1898" t="s">
        <v>2</v>
      </c>
      <c r="D1898" t="s">
        <v>37</v>
      </c>
      <c r="E1898">
        <v>1983</v>
      </c>
      <c r="F1898">
        <v>18.382467237542443</v>
      </c>
      <c r="G1898">
        <v>2.0538271713594725</v>
      </c>
      <c r="H1898">
        <v>327075.07544645993</v>
      </c>
      <c r="I1898">
        <v>2.0538271713594725</v>
      </c>
      <c r="J1898">
        <v>56.55923666442326</v>
      </c>
      <c r="K1898">
        <v>158790611</v>
      </c>
      <c r="L1898">
        <v>2228.0264000000002</v>
      </c>
      <c r="M1898">
        <v>65.309626595183104</v>
      </c>
    </row>
    <row r="1899" spans="1:13" x14ac:dyDescent="0.45">
      <c r="A1899">
        <v>1984</v>
      </c>
      <c r="B1899">
        <v>2</v>
      </c>
      <c r="C1899" t="s">
        <v>2</v>
      </c>
      <c r="D1899" t="s">
        <v>37</v>
      </c>
      <c r="E1899">
        <v>1984</v>
      </c>
      <c r="F1899">
        <v>10.559722526874054</v>
      </c>
      <c r="G1899">
        <v>4.5112925775095079</v>
      </c>
      <c r="H1899">
        <v>344289.55310153676</v>
      </c>
      <c r="I1899">
        <v>4.5112925775095079</v>
      </c>
      <c r="J1899">
        <v>50.110619977301653</v>
      </c>
      <c r="K1899">
        <v>162331962</v>
      </c>
      <c r="L1899">
        <v>2399.0100000000002</v>
      </c>
      <c r="M1899">
        <v>68.746975363350643</v>
      </c>
    </row>
    <row r="1900" spans="1:13" x14ac:dyDescent="0.45">
      <c r="A1900">
        <v>1985</v>
      </c>
      <c r="B1900">
        <v>2</v>
      </c>
      <c r="C1900" t="s">
        <v>2</v>
      </c>
      <c r="D1900" t="s">
        <v>37</v>
      </c>
      <c r="E1900">
        <v>1985</v>
      </c>
      <c r="F1900">
        <v>6.1904199335449732</v>
      </c>
      <c r="G1900">
        <v>0.3248607781232522</v>
      </c>
      <c r="H1900">
        <v>362410.05589635449</v>
      </c>
      <c r="I1900">
        <v>0.3248607781232522</v>
      </c>
      <c r="J1900">
        <v>44.718372311044668</v>
      </c>
      <c r="K1900">
        <v>165791694</v>
      </c>
      <c r="L1900">
        <v>2490.9848999999999</v>
      </c>
      <c r="M1900">
        <v>72.36523722457963</v>
      </c>
    </row>
    <row r="1901" spans="1:13" x14ac:dyDescent="0.45">
      <c r="A1901">
        <v>1986</v>
      </c>
      <c r="B1901">
        <v>2</v>
      </c>
      <c r="C1901" t="s">
        <v>2</v>
      </c>
      <c r="D1901" t="s">
        <v>37</v>
      </c>
      <c r="E1901">
        <v>1986</v>
      </c>
      <c r="F1901">
        <v>2.3560688599835231</v>
      </c>
      <c r="G1901">
        <v>3.6783139984507756</v>
      </c>
      <c r="H1901">
        <v>381484.26936458371</v>
      </c>
      <c r="I1901">
        <v>3.6783139984507756</v>
      </c>
      <c r="J1901">
        <v>41.009538167786332</v>
      </c>
      <c r="K1901">
        <v>169135273</v>
      </c>
      <c r="L1901">
        <v>2607.5309999999999</v>
      </c>
      <c r="M1901">
        <v>76.173933920610139</v>
      </c>
    </row>
    <row r="1902" spans="1:13" x14ac:dyDescent="0.45">
      <c r="A1902">
        <v>1987</v>
      </c>
      <c r="B1902">
        <v>2</v>
      </c>
      <c r="C1902" t="s">
        <v>2</v>
      </c>
      <c r="D1902" t="s">
        <v>37</v>
      </c>
      <c r="E1902">
        <v>1987</v>
      </c>
      <c r="F1902">
        <v>15.921980396327996</v>
      </c>
      <c r="G1902">
        <v>2.9988429219831829</v>
      </c>
      <c r="H1902">
        <v>401562.38880482496</v>
      </c>
      <c r="I1902">
        <v>2.9988429219831829</v>
      </c>
      <c r="J1902">
        <v>46.974247878292125</v>
      </c>
      <c r="K1902">
        <v>172421390</v>
      </c>
      <c r="L1902">
        <v>2699.7530000000002</v>
      </c>
      <c r="M1902">
        <v>80.183088337484364</v>
      </c>
    </row>
    <row r="1903" spans="1:13" x14ac:dyDescent="0.45">
      <c r="A1903">
        <v>1988</v>
      </c>
      <c r="B1903">
        <v>2</v>
      </c>
      <c r="C1903" t="s">
        <v>2</v>
      </c>
      <c r="D1903" t="s">
        <v>37</v>
      </c>
      <c r="E1903">
        <v>1988</v>
      </c>
      <c r="F1903">
        <v>7.7847972694008689</v>
      </c>
      <c r="G1903">
        <v>3.6598219571244215</v>
      </c>
      <c r="H1903">
        <v>422697.25137349998</v>
      </c>
      <c r="I1903">
        <v>3.6598219571244215</v>
      </c>
      <c r="J1903">
        <v>47.254561422274264</v>
      </c>
      <c r="K1903">
        <v>175694647</v>
      </c>
      <c r="L1903">
        <v>2796.9160000000002</v>
      </c>
      <c r="M1903">
        <v>84.403250881562485</v>
      </c>
    </row>
    <row r="1904" spans="1:13" x14ac:dyDescent="0.45">
      <c r="A1904">
        <v>1989</v>
      </c>
      <c r="B1904">
        <v>2</v>
      </c>
      <c r="C1904" t="s">
        <v>2</v>
      </c>
      <c r="D1904" t="s">
        <v>37</v>
      </c>
      <c r="E1904">
        <v>1989</v>
      </c>
      <c r="F1904">
        <v>9.1495275815612445</v>
      </c>
      <c r="G1904">
        <v>5.8265781909012873</v>
      </c>
      <c r="H1904">
        <v>444944.47512999998</v>
      </c>
      <c r="I1904">
        <v>5.8265781909012873</v>
      </c>
      <c r="J1904">
        <v>49.081883689117483</v>
      </c>
      <c r="K1904">
        <v>178949174</v>
      </c>
      <c r="L1904">
        <v>3044.8270000000002</v>
      </c>
      <c r="M1904">
        <v>88.845527243749984</v>
      </c>
    </row>
    <row r="1905" spans="1:13" x14ac:dyDescent="0.45">
      <c r="A1905">
        <v>1990</v>
      </c>
      <c r="B1905">
        <v>2</v>
      </c>
      <c r="C1905" t="s">
        <v>2</v>
      </c>
      <c r="D1905" t="s">
        <v>37</v>
      </c>
      <c r="E1905">
        <v>1990</v>
      </c>
      <c r="F1905">
        <v>9.1120570532033867</v>
      </c>
      <c r="G1905">
        <v>5.3344278746355656</v>
      </c>
      <c r="H1905">
        <v>468362.6054</v>
      </c>
      <c r="I1905">
        <v>5.3344278746355656</v>
      </c>
      <c r="J1905">
        <v>52.891861437689293</v>
      </c>
      <c r="K1905">
        <v>182159874</v>
      </c>
      <c r="L1905">
        <v>3294.7917000000002</v>
      </c>
      <c r="M1905">
        <v>93.521607624999987</v>
      </c>
    </row>
    <row r="1906" spans="1:13" x14ac:dyDescent="0.45">
      <c r="A1906">
        <v>1991</v>
      </c>
      <c r="B1906">
        <v>2</v>
      </c>
      <c r="C1906" t="s">
        <v>2</v>
      </c>
      <c r="D1906" t="s">
        <v>37</v>
      </c>
      <c r="E1906">
        <v>1991</v>
      </c>
      <c r="F1906">
        <v>8.9057435771505027</v>
      </c>
      <c r="G1906">
        <v>4.9317036856737104</v>
      </c>
      <c r="H1906">
        <v>489484.47409999999</v>
      </c>
      <c r="I1906">
        <v>4.9317036856737104</v>
      </c>
      <c r="J1906">
        <v>54.839564880576056</v>
      </c>
      <c r="K1906">
        <v>185361228</v>
      </c>
      <c r="L1906">
        <v>3522.5187999999998</v>
      </c>
      <c r="M1906">
        <v>98.443797499999988</v>
      </c>
    </row>
    <row r="1907" spans="1:13" x14ac:dyDescent="0.45">
      <c r="A1907">
        <v>1992</v>
      </c>
      <c r="B1907">
        <v>2</v>
      </c>
      <c r="C1907" t="s">
        <v>2</v>
      </c>
      <c r="D1907" t="s">
        <v>37</v>
      </c>
      <c r="E1907">
        <v>1992</v>
      </c>
      <c r="F1907">
        <v>7.2888562578412319</v>
      </c>
      <c r="G1907">
        <v>4.6917395980727861</v>
      </c>
      <c r="H1907">
        <v>510546.54519999999</v>
      </c>
      <c r="I1907">
        <v>4.6917395980727861</v>
      </c>
      <c r="J1907">
        <v>57.427434110152774</v>
      </c>
      <c r="K1907">
        <v>188558416</v>
      </c>
      <c r="L1907">
        <v>3801.7941999999998</v>
      </c>
      <c r="M1907">
        <v>103.62504999999999</v>
      </c>
    </row>
    <row r="1908" spans="1:13" x14ac:dyDescent="0.45">
      <c r="A1908">
        <v>1993</v>
      </c>
      <c r="B1908">
        <v>2</v>
      </c>
      <c r="C1908" t="s">
        <v>2</v>
      </c>
      <c r="D1908" t="s">
        <v>37</v>
      </c>
      <c r="E1908">
        <v>1993</v>
      </c>
      <c r="F1908">
        <v>19.152578255304277</v>
      </c>
      <c r="G1908">
        <v>4.7307716671831628</v>
      </c>
      <c r="H1908">
        <v>526825.22849999997</v>
      </c>
      <c r="I1908">
        <v>4.7307716671831628</v>
      </c>
      <c r="J1908">
        <v>50.523385888230735</v>
      </c>
      <c r="K1908">
        <v>191737287</v>
      </c>
      <c r="L1908">
        <v>3983.7982999999999</v>
      </c>
      <c r="M1908">
        <v>109.07899999999999</v>
      </c>
    </row>
    <row r="1909" spans="1:13" x14ac:dyDescent="0.45">
      <c r="A1909">
        <v>1994</v>
      </c>
      <c r="B1909">
        <v>2</v>
      </c>
      <c r="C1909" t="s">
        <v>2</v>
      </c>
      <c r="D1909" t="s">
        <v>37</v>
      </c>
      <c r="E1909">
        <v>1994</v>
      </c>
      <c r="F1909">
        <v>7.7765728026776912</v>
      </c>
      <c r="G1909">
        <v>5.7793950663566989</v>
      </c>
      <c r="H1909">
        <v>548354.00639999995</v>
      </c>
      <c r="I1909">
        <v>5.7793950663566989</v>
      </c>
      <c r="J1909">
        <v>51.877101049474952</v>
      </c>
      <c r="K1909">
        <v>194928533</v>
      </c>
      <c r="L1909">
        <v>4102.2560000000003</v>
      </c>
      <c r="M1909">
        <v>114.82</v>
      </c>
    </row>
    <row r="1910" spans="1:13" x14ac:dyDescent="0.45">
      <c r="A1910">
        <v>1995</v>
      </c>
      <c r="B1910">
        <v>2</v>
      </c>
      <c r="C1910" t="s">
        <v>2</v>
      </c>
      <c r="D1910" t="s">
        <v>37</v>
      </c>
      <c r="E1910">
        <v>1995</v>
      </c>
      <c r="F1910">
        <v>9.8820451309312887</v>
      </c>
      <c r="G1910">
        <v>6.4658828912384649</v>
      </c>
      <c r="H1910">
        <v>583641.56980000006</v>
      </c>
      <c r="I1910">
        <v>6.4658828912384649</v>
      </c>
      <c r="J1910">
        <v>53.958590063542587</v>
      </c>
      <c r="K1910">
        <v>198140162</v>
      </c>
      <c r="L1910">
        <v>4392.2640000000001</v>
      </c>
      <c r="M1910">
        <v>115.35</v>
      </c>
    </row>
    <row r="1911" spans="1:13" x14ac:dyDescent="0.45">
      <c r="A1911">
        <v>1996</v>
      </c>
      <c r="B1911">
        <v>2</v>
      </c>
      <c r="C1911" t="s">
        <v>2</v>
      </c>
      <c r="D1911" t="s">
        <v>37</v>
      </c>
      <c r="E1911">
        <v>1996</v>
      </c>
      <c r="F1911">
        <v>8.6765097553661974</v>
      </c>
      <c r="G1911">
        <v>6.0868594062738026</v>
      </c>
      <c r="H1911">
        <v>605935.76419999998</v>
      </c>
      <c r="I1911">
        <v>6.0868594062738026</v>
      </c>
      <c r="J1911">
        <v>52.264743657148003</v>
      </c>
      <c r="K1911">
        <v>201373791</v>
      </c>
      <c r="L1911">
        <v>4633.9022999999997</v>
      </c>
      <c r="M1911">
        <v>120.84</v>
      </c>
    </row>
    <row r="1912" spans="1:13" x14ac:dyDescent="0.45">
      <c r="A1912">
        <v>1997</v>
      </c>
      <c r="B1912">
        <v>2</v>
      </c>
      <c r="C1912" t="s">
        <v>2</v>
      </c>
      <c r="D1912" t="s">
        <v>37</v>
      </c>
      <c r="E1912">
        <v>1997</v>
      </c>
      <c r="F1912">
        <v>12.57137629568949</v>
      </c>
      <c r="G1912">
        <v>3.0348280822154265</v>
      </c>
      <c r="H1912">
        <v>631411.04249999998</v>
      </c>
      <c r="I1912">
        <v>3.0348280822154265</v>
      </c>
      <c r="J1912">
        <v>55.993858808677707</v>
      </c>
      <c r="K1912">
        <v>204628007</v>
      </c>
      <c r="L1912">
        <v>4948.9565000000002</v>
      </c>
      <c r="M1912">
        <v>73.709999999999994</v>
      </c>
    </row>
    <row r="1913" spans="1:13" x14ac:dyDescent="0.45">
      <c r="A1913">
        <v>1998</v>
      </c>
      <c r="B1913">
        <v>2</v>
      </c>
      <c r="C1913" t="s">
        <v>2</v>
      </c>
      <c r="D1913" t="s">
        <v>37</v>
      </c>
      <c r="E1913">
        <v>1998</v>
      </c>
      <c r="F1913">
        <v>75.271168773471771</v>
      </c>
      <c r="G1913">
        <v>-14.475651491547268</v>
      </c>
      <c r="H1913">
        <v>639261.37360000005</v>
      </c>
      <c r="I1913">
        <v>-14.475651491547268</v>
      </c>
      <c r="J1913">
        <v>96.186192360268635</v>
      </c>
      <c r="K1913">
        <v>207855486</v>
      </c>
      <c r="L1913">
        <v>4789.7163</v>
      </c>
      <c r="M1913">
        <v>77.790000000000006</v>
      </c>
    </row>
    <row r="1914" spans="1:13" x14ac:dyDescent="0.45">
      <c r="A1914">
        <v>1999</v>
      </c>
      <c r="B1914">
        <v>2</v>
      </c>
      <c r="C1914" t="s">
        <v>2</v>
      </c>
      <c r="D1914" t="s">
        <v>37</v>
      </c>
      <c r="E1914">
        <v>1999</v>
      </c>
      <c r="F1914">
        <v>14.161195985779102</v>
      </c>
      <c r="G1914">
        <v>-0.70950092936872977</v>
      </c>
      <c r="H1914">
        <v>659940.64939999999</v>
      </c>
      <c r="I1914">
        <v>-0.70950092936872977</v>
      </c>
      <c r="J1914">
        <v>62.943912860192427</v>
      </c>
      <c r="K1914">
        <v>210996910</v>
      </c>
      <c r="L1914">
        <v>5151.6660000000002</v>
      </c>
      <c r="M1914">
        <v>84.22</v>
      </c>
    </row>
    <row r="1915" spans="1:13" x14ac:dyDescent="0.45">
      <c r="A1915">
        <v>2000</v>
      </c>
      <c r="B1915">
        <v>2</v>
      </c>
      <c r="C1915" t="s">
        <v>2</v>
      </c>
      <c r="D1915" t="s">
        <v>37</v>
      </c>
      <c r="E1915">
        <v>2000</v>
      </c>
      <c r="F1915">
        <v>20.447456852145905</v>
      </c>
      <c r="G1915">
        <v>3.4127142029716708</v>
      </c>
      <c r="H1915">
        <v>666121.16379999998</v>
      </c>
      <c r="I1915">
        <v>3.4127142029716708</v>
      </c>
      <c r="J1915">
        <v>71.436875917373087</v>
      </c>
      <c r="K1915">
        <v>214072421</v>
      </c>
      <c r="L1915">
        <v>5435.4354999999996</v>
      </c>
      <c r="M1915">
        <v>72.67</v>
      </c>
    </row>
    <row r="1916" spans="1:13" x14ac:dyDescent="0.45">
      <c r="A1916">
        <v>2001</v>
      </c>
      <c r="B1916">
        <v>2</v>
      </c>
      <c r="C1916" t="s">
        <v>2</v>
      </c>
      <c r="D1916" t="s">
        <v>37</v>
      </c>
      <c r="E1916">
        <v>2001</v>
      </c>
      <c r="F1916">
        <v>14.295715436283587</v>
      </c>
      <c r="G1916">
        <v>2.1922469747210442</v>
      </c>
      <c r="H1916">
        <v>681089.57620000001</v>
      </c>
      <c r="I1916">
        <v>2.1922469747210442</v>
      </c>
      <c r="J1916">
        <v>69.793207525623785</v>
      </c>
      <c r="K1916">
        <v>217112437</v>
      </c>
      <c r="L1916">
        <v>5740.4345999999996</v>
      </c>
      <c r="M1916">
        <v>77.97</v>
      </c>
    </row>
    <row r="1917" spans="1:13" x14ac:dyDescent="0.45">
      <c r="A1917">
        <v>2002</v>
      </c>
      <c r="B1917">
        <v>2</v>
      </c>
      <c r="C1917" t="s">
        <v>2</v>
      </c>
      <c r="D1917" t="s">
        <v>37</v>
      </c>
      <c r="E1917">
        <v>2002</v>
      </c>
      <c r="F1917">
        <v>5.8960516931848304</v>
      </c>
      <c r="G1917">
        <v>3.0739671740937666</v>
      </c>
      <c r="H1917">
        <v>682865.76320000004</v>
      </c>
      <c r="I1917">
        <v>3.0739671740937666</v>
      </c>
      <c r="J1917">
        <v>59.079461766372262</v>
      </c>
      <c r="K1917">
        <v>220115092</v>
      </c>
      <c r="L1917">
        <v>5815.3860000000004</v>
      </c>
      <c r="M1917">
        <v>93.19</v>
      </c>
    </row>
    <row r="1918" spans="1:13" x14ac:dyDescent="0.45">
      <c r="A1918">
        <v>2003</v>
      </c>
      <c r="B1918">
        <v>2</v>
      </c>
      <c r="C1918" t="s">
        <v>2</v>
      </c>
      <c r="D1918" t="s">
        <v>37</v>
      </c>
      <c r="E1918">
        <v>2003</v>
      </c>
      <c r="F1918">
        <v>5.4874291379014721</v>
      </c>
      <c r="G1918">
        <v>3.3876998345890001</v>
      </c>
      <c r="H1918">
        <v>705534.90119999996</v>
      </c>
      <c r="I1918">
        <v>3.3876998345890001</v>
      </c>
      <c r="J1918">
        <v>53.616493747301575</v>
      </c>
      <c r="K1918">
        <v>223080121</v>
      </c>
      <c r="L1918">
        <v>6224.9413999999997</v>
      </c>
      <c r="M1918">
        <v>94.03</v>
      </c>
    </row>
    <row r="1919" spans="1:13" x14ac:dyDescent="0.45">
      <c r="A1919">
        <v>2004</v>
      </c>
      <c r="B1919">
        <v>2</v>
      </c>
      <c r="C1919" t="s">
        <v>2</v>
      </c>
      <c r="D1919" t="s">
        <v>37</v>
      </c>
      <c r="E1919">
        <v>2004</v>
      </c>
      <c r="F1919">
        <v>8.5507270318636586</v>
      </c>
      <c r="G1919">
        <v>3.7020703275157985</v>
      </c>
      <c r="H1919">
        <v>713132.30240000004</v>
      </c>
      <c r="I1919">
        <v>3.7020703275157985</v>
      </c>
      <c r="J1919">
        <v>59.761294836691036</v>
      </c>
      <c r="K1919">
        <v>225938595</v>
      </c>
      <c r="L1919">
        <v>6087.6787000000004</v>
      </c>
      <c r="M1919">
        <v>86.13</v>
      </c>
    </row>
    <row r="1920" spans="1:13" x14ac:dyDescent="0.45">
      <c r="A1920">
        <v>2005</v>
      </c>
      <c r="B1920">
        <v>2</v>
      </c>
      <c r="C1920" t="s">
        <v>2</v>
      </c>
      <c r="D1920" t="s">
        <v>37</v>
      </c>
      <c r="E1920">
        <v>2005</v>
      </c>
      <c r="F1920">
        <v>14.331787084271213</v>
      </c>
      <c r="G1920">
        <v>4.368418667744379</v>
      </c>
      <c r="H1920">
        <v>711329.97820000001</v>
      </c>
      <c r="I1920">
        <v>4.368418667744379</v>
      </c>
      <c r="J1920">
        <v>63.987935868863467</v>
      </c>
      <c r="K1920">
        <v>228805144</v>
      </c>
      <c r="L1920">
        <v>6186.4364999999998</v>
      </c>
      <c r="M1920">
        <v>96.76</v>
      </c>
    </row>
    <row r="1921" spans="1:13" x14ac:dyDescent="0.45">
      <c r="A1921">
        <v>2006</v>
      </c>
      <c r="B1921">
        <v>2</v>
      </c>
      <c r="C1921" t="s">
        <v>2</v>
      </c>
      <c r="D1921" t="s">
        <v>37</v>
      </c>
      <c r="E1921">
        <v>2006</v>
      </c>
      <c r="F1921">
        <v>14.087424416792629</v>
      </c>
      <c r="G1921">
        <v>4.1390354404173166</v>
      </c>
      <c r="H1921">
        <v>738257.42330000002</v>
      </c>
      <c r="I1921">
        <v>4.1390354404173166</v>
      </c>
      <c r="J1921">
        <v>56.657126814886652</v>
      </c>
      <c r="K1921">
        <v>231797427</v>
      </c>
      <c r="L1921">
        <v>6211.2920000000004</v>
      </c>
      <c r="M1921">
        <v>103.58</v>
      </c>
    </row>
    <row r="1922" spans="1:13" x14ac:dyDescent="0.45">
      <c r="A1922">
        <v>2007</v>
      </c>
      <c r="B1922">
        <v>2</v>
      </c>
      <c r="C1922" t="s">
        <v>2</v>
      </c>
      <c r="D1922" t="s">
        <v>37</v>
      </c>
      <c r="E1922">
        <v>2007</v>
      </c>
      <c r="F1922">
        <v>11.258578530897111</v>
      </c>
      <c r="G1922">
        <v>4.9590484174923546</v>
      </c>
      <c r="H1922">
        <v>749377.00100000005</v>
      </c>
      <c r="I1922">
        <v>4.9590484174923546</v>
      </c>
      <c r="J1922">
        <v>54.829249978207464</v>
      </c>
      <c r="K1922">
        <v>234858289</v>
      </c>
      <c r="L1922">
        <v>6579.23</v>
      </c>
      <c r="M1922">
        <v>97.68</v>
      </c>
    </row>
    <row r="1923" spans="1:13" x14ac:dyDescent="0.45">
      <c r="A1923">
        <v>2008</v>
      </c>
      <c r="B1923">
        <v>2</v>
      </c>
      <c r="C1923" t="s">
        <v>2</v>
      </c>
      <c r="D1923" t="s">
        <v>37</v>
      </c>
      <c r="E1923">
        <v>2008</v>
      </c>
      <c r="F1923">
        <v>18.149751249467556</v>
      </c>
      <c r="G1923">
        <v>4.642173598658033</v>
      </c>
      <c r="H1923">
        <v>742749.25170000002</v>
      </c>
      <c r="I1923">
        <v>4.642173598658033</v>
      </c>
      <c r="J1923">
        <v>58.561399631296062</v>
      </c>
      <c r="K1923">
        <v>237936543</v>
      </c>
      <c r="L1923">
        <v>6569.1009999999997</v>
      </c>
      <c r="M1923">
        <v>90.21</v>
      </c>
    </row>
    <row r="1924" spans="1:13" x14ac:dyDescent="0.45">
      <c r="A1924">
        <v>2009</v>
      </c>
      <c r="B1924">
        <v>2</v>
      </c>
      <c r="C1924" t="s">
        <v>2</v>
      </c>
      <c r="D1924" t="s">
        <v>37</v>
      </c>
      <c r="E1924">
        <v>2009</v>
      </c>
      <c r="F1924">
        <v>8.2747524317285297</v>
      </c>
      <c r="G1924">
        <v>3.3069039401726172</v>
      </c>
      <c r="H1924">
        <v>762564.49159999995</v>
      </c>
      <c r="I1924">
        <v>3.3069039401726172</v>
      </c>
      <c r="J1924">
        <v>45.512121368705387</v>
      </c>
      <c r="K1924">
        <v>240981299</v>
      </c>
      <c r="L1924">
        <v>6662.8239999999996</v>
      </c>
      <c r="M1924">
        <v>104.51</v>
      </c>
    </row>
    <row r="1925" spans="1:13" x14ac:dyDescent="0.45">
      <c r="A1925">
        <v>2010</v>
      </c>
      <c r="B1925">
        <v>2</v>
      </c>
      <c r="C1925" t="s">
        <v>2</v>
      </c>
      <c r="D1925" t="s">
        <v>37</v>
      </c>
      <c r="E1925">
        <v>2010</v>
      </c>
      <c r="F1925">
        <v>15.264293657644942</v>
      </c>
      <c r="G1925">
        <v>4.9027285795244069</v>
      </c>
      <c r="H1925">
        <v>788131.79630000005</v>
      </c>
      <c r="I1925">
        <v>4.9027285795244069</v>
      </c>
      <c r="J1925">
        <v>46.701273875873703</v>
      </c>
      <c r="K1925">
        <v>244016173</v>
      </c>
      <c r="L1925">
        <v>7121.8190000000004</v>
      </c>
      <c r="M1925">
        <v>109.54</v>
      </c>
    </row>
    <row r="1926" spans="1:13" x14ac:dyDescent="0.45">
      <c r="A1926">
        <v>2011</v>
      </c>
      <c r="B1926">
        <v>2</v>
      </c>
      <c r="C1926" t="s">
        <v>2</v>
      </c>
      <c r="D1926" t="s">
        <v>37</v>
      </c>
      <c r="E1926">
        <v>2011</v>
      </c>
      <c r="F1926">
        <v>7.4659430336751313</v>
      </c>
      <c r="G1926">
        <v>4.844905700557149</v>
      </c>
      <c r="H1926">
        <v>858226.35800000001</v>
      </c>
      <c r="I1926">
        <v>4.844905700557149</v>
      </c>
      <c r="J1926">
        <v>50.180013184110372</v>
      </c>
      <c r="K1926">
        <v>247099697</v>
      </c>
      <c r="L1926">
        <v>7429.8622999999998</v>
      </c>
      <c r="M1926">
        <v>103.74</v>
      </c>
    </row>
    <row r="1927" spans="1:13" x14ac:dyDescent="0.45">
      <c r="A1927">
        <v>2012</v>
      </c>
      <c r="B1927">
        <v>2</v>
      </c>
      <c r="C1927" t="s">
        <v>2</v>
      </c>
      <c r="D1927" t="s">
        <v>37</v>
      </c>
      <c r="E1927">
        <v>2012</v>
      </c>
      <c r="F1927">
        <v>3.7538787532365347</v>
      </c>
      <c r="G1927">
        <v>4.7067029202320327</v>
      </c>
      <c r="H1927">
        <v>863277.50230000005</v>
      </c>
      <c r="I1927">
        <v>4.7067029202320327</v>
      </c>
      <c r="J1927">
        <v>49.582898299262702</v>
      </c>
      <c r="K1927">
        <v>250222695</v>
      </c>
      <c r="L1927">
        <v>7574.4570000000003</v>
      </c>
      <c r="M1927">
        <v>91.98</v>
      </c>
    </row>
    <row r="1928" spans="1:13" x14ac:dyDescent="0.45">
      <c r="A1928">
        <v>2013</v>
      </c>
      <c r="B1928">
        <v>2</v>
      </c>
      <c r="C1928" t="s">
        <v>2</v>
      </c>
      <c r="D1928" t="s">
        <v>37</v>
      </c>
      <c r="E1928">
        <v>2013</v>
      </c>
      <c r="F1928">
        <v>4.9659902913167713</v>
      </c>
      <c r="G1928">
        <v>4.2847784567687341</v>
      </c>
      <c r="H1928">
        <v>829244.30709999998</v>
      </c>
      <c r="I1928">
        <v>4.2847784567687341</v>
      </c>
      <c r="J1928">
        <v>48.637372675289285</v>
      </c>
      <c r="K1928">
        <v>253275918</v>
      </c>
      <c r="L1928">
        <v>7225.1826000000001</v>
      </c>
      <c r="M1928">
        <v>100.66</v>
      </c>
    </row>
    <row r="1929" spans="1:13" x14ac:dyDescent="0.45">
      <c r="A1929">
        <v>2014</v>
      </c>
      <c r="B1929">
        <v>2</v>
      </c>
      <c r="C1929" t="s">
        <v>2</v>
      </c>
      <c r="D1929" t="s">
        <v>37</v>
      </c>
      <c r="E1929">
        <v>2014</v>
      </c>
      <c r="F1929">
        <v>5.4431745493561152</v>
      </c>
      <c r="G1929">
        <v>3.7961407677959329</v>
      </c>
      <c r="H1929">
        <v>873788.94869999995</v>
      </c>
      <c r="I1929">
        <v>3.7961407677959329</v>
      </c>
      <c r="J1929">
        <v>48.08017558552271</v>
      </c>
      <c r="K1929">
        <v>256229761</v>
      </c>
      <c r="L1929">
        <v>7235.558</v>
      </c>
      <c r="M1929">
        <v>98.94</v>
      </c>
    </row>
    <row r="1930" spans="1:13" x14ac:dyDescent="0.45">
      <c r="A1930">
        <v>2015</v>
      </c>
      <c r="B1930">
        <v>2</v>
      </c>
      <c r="C1930" t="s">
        <v>2</v>
      </c>
      <c r="D1930" t="s">
        <v>37</v>
      </c>
      <c r="E1930">
        <v>2015</v>
      </c>
      <c r="F1930">
        <v>3.9802426601396093</v>
      </c>
      <c r="G1930">
        <v>3.7177454690882712</v>
      </c>
      <c r="H1930">
        <v>874598.98690000002</v>
      </c>
      <c r="I1930">
        <v>3.7177454690882712</v>
      </c>
      <c r="J1930">
        <v>41.93764024152938</v>
      </c>
      <c r="K1930">
        <v>259091970</v>
      </c>
      <c r="L1930">
        <v>7266.8945000000003</v>
      </c>
      <c r="M1930">
        <v>106.13</v>
      </c>
    </row>
    <row r="1931" spans="1:13" x14ac:dyDescent="0.45">
      <c r="A1931">
        <v>2016</v>
      </c>
      <c r="B1931">
        <v>2</v>
      </c>
      <c r="C1931" t="s">
        <v>2</v>
      </c>
      <c r="D1931" t="s">
        <v>37</v>
      </c>
      <c r="E1931">
        <v>2016</v>
      </c>
      <c r="F1931">
        <v>2.4389240868820679</v>
      </c>
      <c r="G1931">
        <v>3.9266980907364939</v>
      </c>
      <c r="H1931">
        <v>870044.01370000001</v>
      </c>
      <c r="I1931">
        <v>3.9266980907364939</v>
      </c>
      <c r="J1931">
        <v>37.421341802331824</v>
      </c>
      <c r="K1931">
        <v>261850182</v>
      </c>
      <c r="L1931">
        <v>7212.07</v>
      </c>
      <c r="M1931">
        <v>101.05</v>
      </c>
    </row>
    <row r="1932" spans="1:13" x14ac:dyDescent="0.45">
      <c r="A1932">
        <v>2017</v>
      </c>
      <c r="B1932">
        <v>2</v>
      </c>
      <c r="C1932" t="s">
        <v>2</v>
      </c>
      <c r="D1932" t="s">
        <v>37</v>
      </c>
      <c r="E1932">
        <v>2017</v>
      </c>
      <c r="F1932">
        <v>4.2926781219952517</v>
      </c>
      <c r="G1932">
        <v>4.0176256075747006</v>
      </c>
      <c r="H1932">
        <v>914633.34550000005</v>
      </c>
      <c r="I1932">
        <v>4.0176256075747006</v>
      </c>
      <c r="J1932">
        <v>39.355497070460586</v>
      </c>
      <c r="K1932">
        <v>264498852</v>
      </c>
      <c r="L1932">
        <v>7388.5230000000001</v>
      </c>
      <c r="M1932">
        <v>99.12</v>
      </c>
    </row>
    <row r="1933" spans="1:13" x14ac:dyDescent="0.45">
      <c r="A1933">
        <v>2018</v>
      </c>
      <c r="B1933">
        <v>2</v>
      </c>
      <c r="C1933" t="s">
        <v>2</v>
      </c>
      <c r="D1933" t="s">
        <v>37</v>
      </c>
      <c r="E1933">
        <v>2018</v>
      </c>
      <c r="F1933">
        <v>3.8183235694333462</v>
      </c>
      <c r="G1933">
        <v>4.1629842912560804</v>
      </c>
      <c r="H1933">
        <v>980509.80390000006</v>
      </c>
      <c r="I1933">
        <v>4.1629842912560804</v>
      </c>
      <c r="J1933">
        <v>43.074308955199484</v>
      </c>
      <c r="K1933">
        <v>267066843</v>
      </c>
      <c r="L1933">
        <v>8026.8909999999996</v>
      </c>
      <c r="M1933">
        <v>102.99</v>
      </c>
    </row>
    <row r="1934" spans="1:13" x14ac:dyDescent="0.45">
      <c r="A1934">
        <v>2019</v>
      </c>
      <c r="B1934">
        <v>2</v>
      </c>
      <c r="C1934" t="s">
        <v>2</v>
      </c>
      <c r="D1934" t="s">
        <v>37</v>
      </c>
      <c r="E1934">
        <v>2019</v>
      </c>
      <c r="F1934">
        <v>1.5984884998414373</v>
      </c>
      <c r="G1934">
        <v>4.0391356565679502</v>
      </c>
      <c r="H1934">
        <v>1020913.716</v>
      </c>
      <c r="I1934">
        <v>4.0391356565679502</v>
      </c>
      <c r="J1934">
        <v>37.627777535710813</v>
      </c>
      <c r="K1934">
        <v>269582878</v>
      </c>
      <c r="L1934">
        <v>8474.4794999999995</v>
      </c>
      <c r="M1934">
        <v>98.97</v>
      </c>
    </row>
    <row r="1935" spans="1:13" x14ac:dyDescent="0.45">
      <c r="A1935">
        <v>2020</v>
      </c>
      <c r="B1935">
        <v>2</v>
      </c>
      <c r="C1935" t="s">
        <v>2</v>
      </c>
      <c r="D1935" t="s">
        <v>37</v>
      </c>
      <c r="E1935">
        <v>2020</v>
      </c>
      <c r="F1935">
        <v>-0.40165143521899438</v>
      </c>
      <c r="G1935">
        <v>-2.8845914469966658</v>
      </c>
      <c r="H1935">
        <v>976487.67720000003</v>
      </c>
      <c r="I1935">
        <v>-2.8845914469966658</v>
      </c>
      <c r="J1935">
        <v>32.97217540024274</v>
      </c>
      <c r="K1935">
        <v>271857970</v>
      </c>
      <c r="L1935">
        <v>7771.0420000000004</v>
      </c>
      <c r="M1935">
        <v>99.59</v>
      </c>
    </row>
    <row r="1936" spans="1:13" x14ac:dyDescent="0.45">
      <c r="A1936">
        <v>2021</v>
      </c>
      <c r="B1936">
        <v>2</v>
      </c>
      <c r="C1936" t="s">
        <v>2</v>
      </c>
      <c r="D1936" t="s">
        <v>37</v>
      </c>
      <c r="E1936">
        <v>2021</v>
      </c>
      <c r="F1936">
        <v>6.003421337024875</v>
      </c>
      <c r="G1936">
        <v>2.9733751801534538</v>
      </c>
      <c r="H1936">
        <v>992637.06570000004</v>
      </c>
      <c r="I1936">
        <v>2.9733751801534538</v>
      </c>
      <c r="J1936">
        <v>40.197751253900435</v>
      </c>
      <c r="K1936">
        <v>273753191</v>
      </c>
      <c r="L1936">
        <v>7871.8433000000005</v>
      </c>
      <c r="M1936">
        <v>98.58</v>
      </c>
    </row>
    <row r="1937" spans="1:13" x14ac:dyDescent="0.45">
      <c r="A1937">
        <v>2022</v>
      </c>
      <c r="B1937">
        <v>2</v>
      </c>
      <c r="C1937" t="s">
        <v>2</v>
      </c>
      <c r="D1937" t="s">
        <v>37</v>
      </c>
      <c r="E1937">
        <v>2022</v>
      </c>
      <c r="F1937">
        <v>9.5678443611082855</v>
      </c>
      <c r="G1937">
        <v>8.8313418073035308</v>
      </c>
      <c r="H1937">
        <v>996679.48629999999</v>
      </c>
      <c r="I1937">
        <v>8.8313418073035308</v>
      </c>
      <c r="J1937">
        <v>45.393305403898921</v>
      </c>
      <c r="K1937">
        <v>275501339</v>
      </c>
      <c r="L1937">
        <v>9854.4549999999999</v>
      </c>
      <c r="M1937">
        <v>99.046666666666667</v>
      </c>
    </row>
    <row r="1938" spans="1:13" x14ac:dyDescent="0.45">
      <c r="A1938">
        <v>1980</v>
      </c>
      <c r="B1938">
        <v>3</v>
      </c>
      <c r="C1938" t="s">
        <v>21</v>
      </c>
      <c r="D1938" t="s">
        <v>38</v>
      </c>
      <c r="E1938">
        <v>1980</v>
      </c>
      <c r="F1938">
        <v>11.508320807462042</v>
      </c>
      <c r="G1938">
        <v>4.3493740925680981</v>
      </c>
      <c r="H1938">
        <v>741214.05716423632</v>
      </c>
      <c r="I1938">
        <v>4.3493740925680981</v>
      </c>
      <c r="J1938">
        <v>15.384576848506088</v>
      </c>
      <c r="K1938">
        <v>696828385</v>
      </c>
      <c r="L1938">
        <v>1748.7791999999999</v>
      </c>
      <c r="M1938">
        <v>46.017011029341369</v>
      </c>
    </row>
    <row r="1939" spans="1:13" x14ac:dyDescent="0.45">
      <c r="A1939">
        <v>1981</v>
      </c>
      <c r="B1939">
        <v>3</v>
      </c>
      <c r="C1939" t="s">
        <v>21</v>
      </c>
      <c r="D1939" t="s">
        <v>38</v>
      </c>
      <c r="E1939">
        <v>1981</v>
      </c>
      <c r="F1939">
        <v>10.827581979485302</v>
      </c>
      <c r="G1939">
        <v>3.6208627302913357</v>
      </c>
      <c r="H1939">
        <v>780225.32333077514</v>
      </c>
      <c r="I1939">
        <v>3.6208627302913357</v>
      </c>
      <c r="J1939">
        <v>14.507264761620434</v>
      </c>
      <c r="K1939">
        <v>712869298</v>
      </c>
      <c r="L1939">
        <v>1892.7515000000001</v>
      </c>
      <c r="M1939">
        <v>48.438958978254071</v>
      </c>
    </row>
    <row r="1940" spans="1:13" x14ac:dyDescent="0.45">
      <c r="A1940">
        <v>1982</v>
      </c>
      <c r="B1940">
        <v>3</v>
      </c>
      <c r="C1940" t="s">
        <v>21</v>
      </c>
      <c r="D1940" t="s">
        <v>38</v>
      </c>
      <c r="E1940">
        <v>1982</v>
      </c>
      <c r="F1940">
        <v>8.0958631006234612</v>
      </c>
      <c r="G1940">
        <v>1.1625921739020413</v>
      </c>
      <c r="H1940">
        <v>821289.8140323949</v>
      </c>
      <c r="I1940">
        <v>1.1625921739020413</v>
      </c>
      <c r="J1940">
        <v>14.12592774954747</v>
      </c>
      <c r="K1940">
        <v>729169466</v>
      </c>
      <c r="L1940">
        <v>1832.2887000000001</v>
      </c>
      <c r="M1940">
        <v>50.988377871846396</v>
      </c>
    </row>
    <row r="1941" spans="1:13" x14ac:dyDescent="0.45">
      <c r="A1941">
        <v>1983</v>
      </c>
      <c r="B1941">
        <v>3</v>
      </c>
      <c r="C1941" t="s">
        <v>21</v>
      </c>
      <c r="D1941" t="s">
        <v>38</v>
      </c>
      <c r="E1941">
        <v>1983</v>
      </c>
      <c r="F1941">
        <v>8.5528596022411278</v>
      </c>
      <c r="G1941">
        <v>4.8927329892241289</v>
      </c>
      <c r="H1941">
        <v>864515.59371831047</v>
      </c>
      <c r="I1941">
        <v>4.8927329892241289</v>
      </c>
      <c r="J1941">
        <v>13.690593886880247</v>
      </c>
      <c r="K1941">
        <v>745826546</v>
      </c>
      <c r="L1941">
        <v>1883.8833</v>
      </c>
      <c r="M1941">
        <v>53.671976707206738</v>
      </c>
    </row>
    <row r="1942" spans="1:13" x14ac:dyDescent="0.45">
      <c r="A1942">
        <v>1984</v>
      </c>
      <c r="B1942">
        <v>3</v>
      </c>
      <c r="C1942" t="s">
        <v>21</v>
      </c>
      <c r="D1942" t="s">
        <v>38</v>
      </c>
      <c r="E1942">
        <v>1984</v>
      </c>
      <c r="F1942">
        <v>7.9232328482273857</v>
      </c>
      <c r="G1942">
        <v>1.4979079489541505</v>
      </c>
      <c r="H1942">
        <v>910016.41444032686</v>
      </c>
      <c r="I1942">
        <v>1.4979079489541505</v>
      </c>
      <c r="J1942">
        <v>14.009375944128916</v>
      </c>
      <c r="K1942">
        <v>762895156</v>
      </c>
      <c r="L1942">
        <v>1967.3982000000001</v>
      </c>
      <c r="M1942">
        <v>56.49681758653341</v>
      </c>
    </row>
    <row r="1943" spans="1:13" x14ac:dyDescent="0.45">
      <c r="A1943">
        <v>1985</v>
      </c>
      <c r="B1943">
        <v>3</v>
      </c>
      <c r="C1943" t="s">
        <v>21</v>
      </c>
      <c r="D1943" t="s">
        <v>38</v>
      </c>
      <c r="E1943">
        <v>1985</v>
      </c>
      <c r="F1943">
        <v>7.1937854445294249</v>
      </c>
      <c r="G1943">
        <v>2.9142065932040992</v>
      </c>
      <c r="H1943">
        <v>957912.01520034415</v>
      </c>
      <c r="I1943">
        <v>2.9142065932040992</v>
      </c>
      <c r="J1943">
        <v>12.900036194148711</v>
      </c>
      <c r="K1943">
        <v>780242084</v>
      </c>
      <c r="L1943">
        <v>2030.4757</v>
      </c>
      <c r="M1943">
        <v>59.470334301614116</v>
      </c>
    </row>
    <row r="1944" spans="1:13" x14ac:dyDescent="0.45">
      <c r="A1944">
        <v>1986</v>
      </c>
      <c r="B1944">
        <v>3</v>
      </c>
      <c r="C1944" t="s">
        <v>21</v>
      </c>
      <c r="D1944" t="s">
        <v>38</v>
      </c>
      <c r="E1944">
        <v>1986</v>
      </c>
      <c r="F1944">
        <v>6.789400453561754</v>
      </c>
      <c r="G1944">
        <v>2.4605052876367495</v>
      </c>
      <c r="H1944">
        <v>1008328.4370529939</v>
      </c>
      <c r="I1944">
        <v>2.4605052876367495</v>
      </c>
      <c r="J1944">
        <v>12.219271899372565</v>
      </c>
      <c r="K1944">
        <v>797878993</v>
      </c>
      <c r="L1944">
        <v>2125.1223</v>
      </c>
      <c r="M1944">
        <v>62.600351896435917</v>
      </c>
    </row>
    <row r="1945" spans="1:13" x14ac:dyDescent="0.45">
      <c r="A1945">
        <v>1987</v>
      </c>
      <c r="B1945">
        <v>3</v>
      </c>
      <c r="C1945" t="s">
        <v>21</v>
      </c>
      <c r="D1945" t="s">
        <v>38</v>
      </c>
      <c r="E1945">
        <v>1987</v>
      </c>
      <c r="F1945">
        <v>9.3278933059824425</v>
      </c>
      <c r="G1945">
        <v>1.6919620913400877</v>
      </c>
      <c r="H1945">
        <v>1061398.3547926252</v>
      </c>
      <c r="I1945">
        <v>1.6919620913400877</v>
      </c>
      <c r="J1945">
        <v>12.584814035675782</v>
      </c>
      <c r="K1945">
        <v>815716125</v>
      </c>
      <c r="L1945">
        <v>2210.1482000000001</v>
      </c>
      <c r="M1945">
        <v>65.895107259406231</v>
      </c>
    </row>
    <row r="1946" spans="1:13" x14ac:dyDescent="0.45">
      <c r="A1946">
        <v>1988</v>
      </c>
      <c r="B1946">
        <v>3</v>
      </c>
      <c r="C1946" t="s">
        <v>21</v>
      </c>
      <c r="D1946" t="s">
        <v>38</v>
      </c>
      <c r="E1946">
        <v>1988</v>
      </c>
      <c r="F1946">
        <v>8.2325153687047674</v>
      </c>
      <c r="G1946">
        <v>7.2591660229554691</v>
      </c>
      <c r="H1946">
        <v>1117261.4260975001</v>
      </c>
      <c r="I1946">
        <v>7.2591660229554691</v>
      </c>
      <c r="J1946">
        <v>13.4904501163017</v>
      </c>
      <c r="K1946">
        <v>833729681</v>
      </c>
      <c r="L1946">
        <v>2353.6423</v>
      </c>
      <c r="M1946">
        <v>69.363270799374988</v>
      </c>
    </row>
    <row r="1947" spans="1:13" x14ac:dyDescent="0.45">
      <c r="A1947">
        <v>1989</v>
      </c>
      <c r="B1947">
        <v>3</v>
      </c>
      <c r="C1947" t="s">
        <v>21</v>
      </c>
      <c r="D1947" t="s">
        <v>38</v>
      </c>
      <c r="E1947">
        <v>1989</v>
      </c>
      <c r="F1947">
        <v>8.4368088690979732</v>
      </c>
      <c r="G1947">
        <v>3.6738625586501428</v>
      </c>
      <c r="H1947">
        <v>1176064.6590500001</v>
      </c>
      <c r="I1947">
        <v>3.6738625586501428</v>
      </c>
      <c r="J1947">
        <v>15.168132090669529</v>
      </c>
      <c r="K1947">
        <v>852012673</v>
      </c>
      <c r="L1947">
        <v>2515.7062999999998</v>
      </c>
      <c r="M1947">
        <v>73.013969262499984</v>
      </c>
    </row>
    <row r="1948" spans="1:13" x14ac:dyDescent="0.45">
      <c r="A1948">
        <v>1990</v>
      </c>
      <c r="B1948">
        <v>3</v>
      </c>
      <c r="C1948" t="s">
        <v>21</v>
      </c>
      <c r="D1948" t="s">
        <v>38</v>
      </c>
      <c r="E1948">
        <v>1990</v>
      </c>
      <c r="F1948">
        <v>10.668303850087483</v>
      </c>
      <c r="G1948">
        <v>3.2978540660614044</v>
      </c>
      <c r="H1948">
        <v>1237962.7990000001</v>
      </c>
      <c r="I1948">
        <v>3.2978540660614044</v>
      </c>
      <c r="J1948">
        <v>15.506261510196545</v>
      </c>
      <c r="K1948">
        <v>870452165</v>
      </c>
      <c r="L1948">
        <v>2643.1104</v>
      </c>
      <c r="M1948">
        <v>76.856809749999982</v>
      </c>
    </row>
    <row r="1949" spans="1:13" x14ac:dyDescent="0.45">
      <c r="A1949">
        <v>1991</v>
      </c>
      <c r="B1949">
        <v>3</v>
      </c>
      <c r="C1949" t="s">
        <v>21</v>
      </c>
      <c r="D1949" t="s">
        <v>38</v>
      </c>
      <c r="E1949">
        <v>1991</v>
      </c>
      <c r="F1949">
        <v>13.75181894267223</v>
      </c>
      <c r="G1949">
        <v>-1.0451054689606991</v>
      </c>
      <c r="H1949">
        <v>1292414.844</v>
      </c>
      <c r="I1949">
        <v>-1.0451054689606991</v>
      </c>
      <c r="J1949">
        <v>16.987726551135058</v>
      </c>
      <c r="K1949">
        <v>888941756</v>
      </c>
      <c r="L1949">
        <v>2730.9582999999998</v>
      </c>
      <c r="M1949">
        <v>80.901904999999985</v>
      </c>
    </row>
    <row r="1950" spans="1:13" x14ac:dyDescent="0.45">
      <c r="A1950">
        <v>1992</v>
      </c>
      <c r="B1950">
        <v>3</v>
      </c>
      <c r="C1950" t="s">
        <v>21</v>
      </c>
      <c r="D1950" t="s">
        <v>38</v>
      </c>
      <c r="E1950">
        <v>1992</v>
      </c>
      <c r="F1950">
        <v>8.9651523604288741</v>
      </c>
      <c r="G1950">
        <v>3.3168659349702949</v>
      </c>
      <c r="H1950">
        <v>1317324.226</v>
      </c>
      <c r="I1950">
        <v>3.3168659349702949</v>
      </c>
      <c r="J1950">
        <v>18.433099041828044</v>
      </c>
      <c r="K1950">
        <v>907574049</v>
      </c>
      <c r="L1950">
        <v>2812.7422000000001</v>
      </c>
      <c r="M1950">
        <v>85.159899999999993</v>
      </c>
    </row>
    <row r="1951" spans="1:13" x14ac:dyDescent="0.45">
      <c r="A1951">
        <v>1993</v>
      </c>
      <c r="B1951">
        <v>3</v>
      </c>
      <c r="C1951" t="s">
        <v>21</v>
      </c>
      <c r="D1951" t="s">
        <v>38</v>
      </c>
      <c r="E1951">
        <v>1993</v>
      </c>
      <c r="F1951">
        <v>9.8617828527791289</v>
      </c>
      <c r="G1951">
        <v>2.6274658625137022</v>
      </c>
      <c r="H1951">
        <v>1350479.311</v>
      </c>
      <c r="I1951">
        <v>2.6274658625137022</v>
      </c>
      <c r="J1951">
        <v>19.651539786468376</v>
      </c>
      <c r="K1951">
        <v>926351297</v>
      </c>
      <c r="L1951">
        <v>2824.2505000000001</v>
      </c>
      <c r="M1951">
        <v>89.641999999999996</v>
      </c>
    </row>
    <row r="1952" spans="1:13" x14ac:dyDescent="0.45">
      <c r="A1952">
        <v>1994</v>
      </c>
      <c r="B1952">
        <v>3</v>
      </c>
      <c r="C1952" t="s">
        <v>21</v>
      </c>
      <c r="D1952" t="s">
        <v>38</v>
      </c>
      <c r="E1952">
        <v>1994</v>
      </c>
      <c r="F1952">
        <v>9.9800447751791097</v>
      </c>
      <c r="G1952">
        <v>4.5251338110077199</v>
      </c>
      <c r="H1952">
        <v>1395751.1769999999</v>
      </c>
      <c r="I1952">
        <v>4.5251338110077199</v>
      </c>
      <c r="J1952">
        <v>20.078144376339278</v>
      </c>
      <c r="K1952">
        <v>945261958</v>
      </c>
      <c r="L1952">
        <v>2916.78</v>
      </c>
      <c r="M1952">
        <v>94.36</v>
      </c>
    </row>
    <row r="1953" spans="1:13" x14ac:dyDescent="0.45">
      <c r="A1953">
        <v>1995</v>
      </c>
      <c r="B1953">
        <v>3</v>
      </c>
      <c r="C1953" t="s">
        <v>21</v>
      </c>
      <c r="D1953" t="s">
        <v>38</v>
      </c>
      <c r="E1953">
        <v>1995</v>
      </c>
      <c r="F1953">
        <v>9.0627022204743781</v>
      </c>
      <c r="G1953">
        <v>5.4529458636032473</v>
      </c>
      <c r="H1953">
        <v>1462173.9839999999</v>
      </c>
      <c r="I1953">
        <v>5.4529458636032473</v>
      </c>
      <c r="J1953">
        <v>22.867448705870537</v>
      </c>
      <c r="K1953">
        <v>964279129</v>
      </c>
      <c r="L1953">
        <v>3072.884</v>
      </c>
      <c r="M1953">
        <v>84.74</v>
      </c>
    </row>
    <row r="1954" spans="1:13" x14ac:dyDescent="0.45">
      <c r="A1954">
        <v>1996</v>
      </c>
      <c r="B1954">
        <v>3</v>
      </c>
      <c r="C1954" t="s">
        <v>21</v>
      </c>
      <c r="D1954" t="s">
        <v>38</v>
      </c>
      <c r="E1954">
        <v>1996</v>
      </c>
      <c r="F1954">
        <v>7.5750182880844221</v>
      </c>
      <c r="G1954">
        <v>5.4711081021157923</v>
      </c>
      <c r="H1954">
        <v>1514073.8759999999</v>
      </c>
      <c r="I1954">
        <v>5.4711081021157923</v>
      </c>
      <c r="J1954">
        <v>21.929487871386652</v>
      </c>
      <c r="K1954">
        <v>983281218</v>
      </c>
      <c r="L1954">
        <v>3134.0286000000001</v>
      </c>
      <c r="M1954">
        <v>86.63</v>
      </c>
    </row>
    <row r="1955" spans="1:13" x14ac:dyDescent="0.45">
      <c r="A1955">
        <v>1997</v>
      </c>
      <c r="B1955">
        <v>3</v>
      </c>
      <c r="C1955" t="s">
        <v>21</v>
      </c>
      <c r="D1955" t="s">
        <v>38</v>
      </c>
      <c r="E1955">
        <v>1997</v>
      </c>
      <c r="F1955">
        <v>6.4762712630614772</v>
      </c>
      <c r="G1955">
        <v>2.0718732765459862</v>
      </c>
      <c r="H1955">
        <v>1574518.527</v>
      </c>
      <c r="I1955">
        <v>2.0718732765459862</v>
      </c>
      <c r="J1955">
        <v>22.619386866462353</v>
      </c>
      <c r="K1955">
        <v>1002335230</v>
      </c>
      <c r="L1955">
        <v>3244.4333000000001</v>
      </c>
      <c r="M1955">
        <v>89.19</v>
      </c>
    </row>
    <row r="1956" spans="1:13" x14ac:dyDescent="0.45">
      <c r="A1956">
        <v>1998</v>
      </c>
      <c r="B1956">
        <v>3</v>
      </c>
      <c r="C1956" t="s">
        <v>21</v>
      </c>
      <c r="D1956" t="s">
        <v>38</v>
      </c>
      <c r="E1956">
        <v>1998</v>
      </c>
      <c r="F1956">
        <v>8.0101675232066043</v>
      </c>
      <c r="G1956">
        <v>4.198921159551233</v>
      </c>
      <c r="H1956">
        <v>1604186.8189999999</v>
      </c>
      <c r="I1956">
        <v>4.198921159551233</v>
      </c>
      <c r="J1956">
        <v>23.699470078931018</v>
      </c>
      <c r="K1956">
        <v>1021434576</v>
      </c>
      <c r="L1956">
        <v>3377.1095999999998</v>
      </c>
      <c r="M1956">
        <v>84.83</v>
      </c>
    </row>
    <row r="1957" spans="1:13" x14ac:dyDescent="0.45">
      <c r="A1957">
        <v>1999</v>
      </c>
      <c r="B1957">
        <v>3</v>
      </c>
      <c r="C1957" t="s">
        <v>21</v>
      </c>
      <c r="D1957" t="s">
        <v>38</v>
      </c>
      <c r="E1957">
        <v>1999</v>
      </c>
      <c r="F1957">
        <v>3.0683955207817064</v>
      </c>
      <c r="G1957">
        <v>6.851333407913458</v>
      </c>
      <c r="H1957">
        <v>1680581.1569999999</v>
      </c>
      <c r="I1957">
        <v>6.851333407913458</v>
      </c>
      <c r="J1957">
        <v>24.815598044292916</v>
      </c>
      <c r="K1957">
        <v>1040500054</v>
      </c>
      <c r="L1957">
        <v>3411.3298</v>
      </c>
      <c r="M1957">
        <v>87.22</v>
      </c>
    </row>
    <row r="1958" spans="1:13" x14ac:dyDescent="0.45">
      <c r="A1958">
        <v>2000</v>
      </c>
      <c r="B1958">
        <v>3</v>
      </c>
      <c r="C1958" t="s">
        <v>21</v>
      </c>
      <c r="D1958" t="s">
        <v>38</v>
      </c>
      <c r="E1958">
        <v>2000</v>
      </c>
      <c r="F1958">
        <v>3.6449701611281853</v>
      </c>
      <c r="G1958">
        <v>1.9659524373621764</v>
      </c>
      <c r="H1958">
        <v>1719664.7220000001</v>
      </c>
      <c r="I1958">
        <v>1.9659524373621764</v>
      </c>
      <c r="J1958">
        <v>26.900922910070218</v>
      </c>
      <c r="K1958">
        <v>1059633675</v>
      </c>
      <c r="L1958">
        <v>3518.6821</v>
      </c>
      <c r="M1958">
        <v>91.72</v>
      </c>
    </row>
    <row r="1959" spans="1:13" x14ac:dyDescent="0.45">
      <c r="A1959">
        <v>2001</v>
      </c>
      <c r="B1959">
        <v>3</v>
      </c>
      <c r="C1959" t="s">
        <v>21</v>
      </c>
      <c r="D1959" t="s">
        <v>38</v>
      </c>
      <c r="E1959">
        <v>2001</v>
      </c>
      <c r="F1959">
        <v>3.2156160174506851</v>
      </c>
      <c r="G1959">
        <v>2.9453193591059375</v>
      </c>
      <c r="H1959">
        <v>1742348.3019999999</v>
      </c>
      <c r="I1959">
        <v>2.9453193591059375</v>
      </c>
      <c r="J1959">
        <v>25.993254753436517</v>
      </c>
      <c r="K1959">
        <v>1078970907</v>
      </c>
      <c r="L1959">
        <v>3469.8364000000001</v>
      </c>
      <c r="M1959">
        <v>92.57</v>
      </c>
    </row>
    <row r="1960" spans="1:13" x14ac:dyDescent="0.45">
      <c r="A1960">
        <v>2002</v>
      </c>
      <c r="B1960">
        <v>3</v>
      </c>
      <c r="C1960" t="s">
        <v>21</v>
      </c>
      <c r="D1960" t="s">
        <v>38</v>
      </c>
      <c r="E1960">
        <v>2002</v>
      </c>
      <c r="F1960">
        <v>3.7156837765281381</v>
      </c>
      <c r="G1960">
        <v>1.9759079840173257</v>
      </c>
      <c r="H1960">
        <v>1762141.2250000001</v>
      </c>
      <c r="I1960">
        <v>1.9759079840173257</v>
      </c>
      <c r="J1960">
        <v>29.508662935298169</v>
      </c>
      <c r="K1960">
        <v>1098313039</v>
      </c>
      <c r="L1960">
        <v>3519.7168000000001</v>
      </c>
      <c r="M1960">
        <v>88.27</v>
      </c>
    </row>
    <row r="1961" spans="1:13" x14ac:dyDescent="0.45">
      <c r="A1961">
        <v>2003</v>
      </c>
      <c r="B1961">
        <v>3</v>
      </c>
      <c r="C1961" t="s">
        <v>21</v>
      </c>
      <c r="D1961" t="s">
        <v>38</v>
      </c>
      <c r="E1961">
        <v>2003</v>
      </c>
      <c r="F1961">
        <v>3.8677980861705947</v>
      </c>
      <c r="G1961">
        <v>6.0165205640334847</v>
      </c>
      <c r="H1961">
        <v>1803992.1470000001</v>
      </c>
      <c r="I1961">
        <v>6.0165205640334847</v>
      </c>
      <c r="J1961">
        <v>30.592436133017536</v>
      </c>
      <c r="K1961">
        <v>1117415123</v>
      </c>
      <c r="L1961">
        <v>3583.3395999999998</v>
      </c>
      <c r="M1961">
        <v>88.73</v>
      </c>
    </row>
    <row r="1962" spans="1:13" x14ac:dyDescent="0.45">
      <c r="A1962">
        <v>2004</v>
      </c>
      <c r="B1962">
        <v>3</v>
      </c>
      <c r="C1962" t="s">
        <v>21</v>
      </c>
      <c r="D1962" t="s">
        <v>38</v>
      </c>
      <c r="E1962">
        <v>2004</v>
      </c>
      <c r="F1962">
        <v>5.7254132274628233</v>
      </c>
      <c r="G1962">
        <v>6.1326061676480208</v>
      </c>
      <c r="H1962">
        <v>1892154.676</v>
      </c>
      <c r="I1962">
        <v>6.1326061676480208</v>
      </c>
      <c r="J1962">
        <v>37.503814059446981</v>
      </c>
      <c r="K1962">
        <v>1136264583</v>
      </c>
      <c r="L1962">
        <v>3826.2053000000001</v>
      </c>
      <c r="M1962">
        <v>89.96</v>
      </c>
    </row>
    <row r="1963" spans="1:13" x14ac:dyDescent="0.45">
      <c r="A1963">
        <v>2005</v>
      </c>
      <c r="B1963">
        <v>3</v>
      </c>
      <c r="C1963" t="s">
        <v>21</v>
      </c>
      <c r="D1963" t="s">
        <v>38</v>
      </c>
      <c r="E1963">
        <v>2005</v>
      </c>
      <c r="F1963">
        <v>5.6219032626840431</v>
      </c>
      <c r="G1963">
        <v>6.2060110321845912</v>
      </c>
      <c r="H1963">
        <v>1966216.3030000001</v>
      </c>
      <c r="I1963">
        <v>6.2060110321845912</v>
      </c>
      <c r="J1963">
        <v>42.001669615100383</v>
      </c>
      <c r="K1963">
        <v>1154638713</v>
      </c>
      <c r="L1963">
        <v>3987.0565999999999</v>
      </c>
      <c r="M1963">
        <v>92.04</v>
      </c>
    </row>
    <row r="1964" spans="1:13" x14ac:dyDescent="0.45">
      <c r="A1964">
        <v>2006</v>
      </c>
      <c r="B1964">
        <v>3</v>
      </c>
      <c r="C1964" t="s">
        <v>21</v>
      </c>
      <c r="D1964" t="s">
        <v>38</v>
      </c>
      <c r="E1964">
        <v>2006</v>
      </c>
      <c r="F1964">
        <v>8.4009382171396254</v>
      </c>
      <c r="G1964">
        <v>6.4260447146432256</v>
      </c>
      <c r="H1964">
        <v>2064473.0830000001</v>
      </c>
      <c r="I1964">
        <v>6.4260447146432256</v>
      </c>
      <c r="J1964">
        <v>45.724480499050287</v>
      </c>
      <c r="K1964">
        <v>1172373788</v>
      </c>
      <c r="L1964">
        <v>4136.6674999999996</v>
      </c>
      <c r="M1964">
        <v>92.7</v>
      </c>
    </row>
    <row r="1965" spans="1:13" x14ac:dyDescent="0.45">
      <c r="A1965">
        <v>2007</v>
      </c>
      <c r="B1965">
        <v>3</v>
      </c>
      <c r="C1965" t="s">
        <v>21</v>
      </c>
      <c r="D1965" t="s">
        <v>38</v>
      </c>
      <c r="E1965">
        <v>2007</v>
      </c>
      <c r="F1965">
        <v>6.9444182537272496</v>
      </c>
      <c r="G1965">
        <v>6.0936257794973869</v>
      </c>
      <c r="H1965">
        <v>2209296.0690000001</v>
      </c>
      <c r="I1965">
        <v>6.0936257794973869</v>
      </c>
      <c r="J1965">
        <v>45.686268679441241</v>
      </c>
      <c r="K1965">
        <v>1189691809</v>
      </c>
      <c r="L1965">
        <v>4423.9287000000004</v>
      </c>
      <c r="M1965">
        <v>99.06</v>
      </c>
    </row>
    <row r="1966" spans="1:13" x14ac:dyDescent="0.45">
      <c r="A1966">
        <v>2008</v>
      </c>
      <c r="B1966">
        <v>3</v>
      </c>
      <c r="C1966" t="s">
        <v>21</v>
      </c>
      <c r="D1966" t="s">
        <v>38</v>
      </c>
      <c r="E1966">
        <v>2008</v>
      </c>
      <c r="F1966">
        <v>9.1939696262633817</v>
      </c>
      <c r="G1966">
        <v>1.6307805894864202</v>
      </c>
      <c r="H1966">
        <v>2310910.8229999999</v>
      </c>
      <c r="I1966">
        <v>1.6307805894864202</v>
      </c>
      <c r="J1966">
        <v>53.368220439222625</v>
      </c>
      <c r="K1966">
        <v>1206734806</v>
      </c>
      <c r="L1966">
        <v>4616.3389999999999</v>
      </c>
      <c r="M1966">
        <v>88.56</v>
      </c>
    </row>
    <row r="1967" spans="1:13" x14ac:dyDescent="0.45">
      <c r="A1967">
        <v>2009</v>
      </c>
      <c r="B1967">
        <v>3</v>
      </c>
      <c r="C1967" t="s">
        <v>21</v>
      </c>
      <c r="D1967" t="s">
        <v>38</v>
      </c>
      <c r="E1967">
        <v>2009</v>
      </c>
      <c r="F1967">
        <v>7.0403654349674696</v>
      </c>
      <c r="G1967">
        <v>6.3717093885885703</v>
      </c>
      <c r="H1967">
        <v>2457277.9410000001</v>
      </c>
      <c r="I1967">
        <v>6.3717093885885703</v>
      </c>
      <c r="J1967">
        <v>46.272869643101785</v>
      </c>
      <c r="K1967">
        <v>1223640160</v>
      </c>
      <c r="L1967">
        <v>4892.3793999999998</v>
      </c>
      <c r="M1967">
        <v>91.73</v>
      </c>
    </row>
    <row r="1968" spans="1:13" x14ac:dyDescent="0.45">
      <c r="A1968">
        <v>2010</v>
      </c>
      <c r="B1968">
        <v>3</v>
      </c>
      <c r="C1968" t="s">
        <v>21</v>
      </c>
      <c r="D1968" t="s">
        <v>38</v>
      </c>
      <c r="E1968">
        <v>2010</v>
      </c>
      <c r="F1968">
        <v>10.526030856185287</v>
      </c>
      <c r="G1968">
        <v>7.0131745803792001</v>
      </c>
      <c r="H1968">
        <v>2569051.7439999999</v>
      </c>
      <c r="I1968">
        <v>7.0131745803792001</v>
      </c>
      <c r="J1968">
        <v>49.25520649748065</v>
      </c>
      <c r="K1968">
        <v>1240613620</v>
      </c>
      <c r="L1968">
        <v>5033.7749999999996</v>
      </c>
      <c r="M1968">
        <v>101.67</v>
      </c>
    </row>
    <row r="1969" spans="1:13" x14ac:dyDescent="0.45">
      <c r="A1969">
        <v>2011</v>
      </c>
      <c r="B1969">
        <v>3</v>
      </c>
      <c r="C1969" t="s">
        <v>21</v>
      </c>
      <c r="D1969" t="s">
        <v>38</v>
      </c>
      <c r="E1969">
        <v>2011</v>
      </c>
      <c r="F1969">
        <v>8.7335801440461438</v>
      </c>
      <c r="G1969">
        <v>3.8180731303019115</v>
      </c>
      <c r="H1969">
        <v>2681723.4550000001</v>
      </c>
      <c r="I1969">
        <v>3.8180731303019115</v>
      </c>
      <c r="J1969">
        <v>55.623880013529771</v>
      </c>
      <c r="K1969">
        <v>1257621191</v>
      </c>
      <c r="L1969">
        <v>5236.9769999999999</v>
      </c>
      <c r="M1969">
        <v>90.82</v>
      </c>
    </row>
    <row r="1970" spans="1:13" x14ac:dyDescent="0.45">
      <c r="A1970">
        <v>2012</v>
      </c>
      <c r="B1970">
        <v>3</v>
      </c>
      <c r="C1970" t="s">
        <v>21</v>
      </c>
      <c r="D1970" t="s">
        <v>38</v>
      </c>
      <c r="E1970">
        <v>2012</v>
      </c>
      <c r="F1970">
        <v>7.9343862703191519</v>
      </c>
      <c r="G1970">
        <v>4.060823569794465</v>
      </c>
      <c r="H1970">
        <v>2832703.0350000001</v>
      </c>
      <c r="I1970">
        <v>4.060823569794465</v>
      </c>
      <c r="J1970">
        <v>55.79372171741737</v>
      </c>
      <c r="K1970">
        <v>1274487215</v>
      </c>
      <c r="L1970">
        <v>5447.3413</v>
      </c>
      <c r="M1970">
        <v>90.91</v>
      </c>
    </row>
    <row r="1971" spans="1:13" x14ac:dyDescent="0.45">
      <c r="A1971">
        <v>2013</v>
      </c>
      <c r="B1971">
        <v>3</v>
      </c>
      <c r="C1971" t="s">
        <v>21</v>
      </c>
      <c r="D1971" t="s">
        <v>38</v>
      </c>
      <c r="E1971">
        <v>2013</v>
      </c>
      <c r="F1971">
        <v>6.1865039792641028</v>
      </c>
      <c r="G1971">
        <v>5.0146118644086357</v>
      </c>
      <c r="H1971">
        <v>2900894.9849999999</v>
      </c>
      <c r="I1971">
        <v>5.0146118644086357</v>
      </c>
      <c r="J1971">
        <v>53.844131946677734</v>
      </c>
      <c r="K1971">
        <v>1291132063</v>
      </c>
      <c r="L1971">
        <v>5555.5483000000004</v>
      </c>
      <c r="M1971">
        <v>85.74</v>
      </c>
    </row>
    <row r="1972" spans="1:13" x14ac:dyDescent="0.45">
      <c r="A1972">
        <v>2014</v>
      </c>
      <c r="B1972">
        <v>3</v>
      </c>
      <c r="C1972" t="s">
        <v>21</v>
      </c>
      <c r="D1972" t="s">
        <v>38</v>
      </c>
      <c r="E1972">
        <v>2014</v>
      </c>
      <c r="F1972">
        <v>3.33175691706154</v>
      </c>
      <c r="G1972">
        <v>6.0861802271276986</v>
      </c>
      <c r="H1972">
        <v>3083573.8909999998</v>
      </c>
      <c r="I1972">
        <v>6.0861802271276986</v>
      </c>
      <c r="J1972">
        <v>48.922185747066905</v>
      </c>
      <c r="K1972">
        <v>1307246509</v>
      </c>
      <c r="L1972">
        <v>5857.2837</v>
      </c>
      <c r="M1972">
        <v>92.18</v>
      </c>
    </row>
    <row r="1973" spans="1:13" x14ac:dyDescent="0.45">
      <c r="A1973">
        <v>2015</v>
      </c>
      <c r="B1973">
        <v>3</v>
      </c>
      <c r="C1973" t="s">
        <v>21</v>
      </c>
      <c r="D1973" t="s">
        <v>38</v>
      </c>
      <c r="E1973">
        <v>2015</v>
      </c>
      <c r="F1973">
        <v>2.2795881084983307</v>
      </c>
      <c r="G1973">
        <v>6.7210676306704187</v>
      </c>
      <c r="H1973">
        <v>3104049.5580000002</v>
      </c>
      <c r="I1973">
        <v>6.7210676306704187</v>
      </c>
      <c r="J1973">
        <v>41.922913865864722</v>
      </c>
      <c r="K1973">
        <v>1322866505</v>
      </c>
      <c r="L1973">
        <v>5988.8334999999997</v>
      </c>
      <c r="M1973">
        <v>97.3</v>
      </c>
    </row>
    <row r="1974" spans="1:13" x14ac:dyDescent="0.45">
      <c r="A1974">
        <v>2016</v>
      </c>
      <c r="B1974">
        <v>3</v>
      </c>
      <c r="C1974" t="s">
        <v>21</v>
      </c>
      <c r="D1974" t="s">
        <v>38</v>
      </c>
      <c r="E1974">
        <v>2016</v>
      </c>
      <c r="F1974">
        <v>3.2379749508076685</v>
      </c>
      <c r="G1974">
        <v>6.980989701330202</v>
      </c>
      <c r="H1974">
        <v>3147642.844</v>
      </c>
      <c r="I1974">
        <v>6.980989701330202</v>
      </c>
      <c r="J1974">
        <v>40.082485713276021</v>
      </c>
      <c r="K1974">
        <v>1338636340</v>
      </c>
      <c r="L1974">
        <v>6184.2494999999999</v>
      </c>
      <c r="M1974">
        <v>99.78</v>
      </c>
    </row>
    <row r="1975" spans="1:13" x14ac:dyDescent="0.45">
      <c r="A1975">
        <v>2017</v>
      </c>
      <c r="B1975">
        <v>3</v>
      </c>
      <c r="C1975" t="s">
        <v>21</v>
      </c>
      <c r="D1975" t="s">
        <v>38</v>
      </c>
      <c r="E1975">
        <v>2017</v>
      </c>
      <c r="F1975">
        <v>3.9692579335233802</v>
      </c>
      <c r="G1975">
        <v>5.5683335135723269</v>
      </c>
      <c r="H1975">
        <v>3269577.7319999998</v>
      </c>
      <c r="I1975">
        <v>5.5683335135723269</v>
      </c>
      <c r="J1975">
        <v>40.74249695452253</v>
      </c>
      <c r="K1975">
        <v>1354195680</v>
      </c>
      <c r="L1975">
        <v>6346.3545000000004</v>
      </c>
      <c r="M1975">
        <v>102.99</v>
      </c>
    </row>
    <row r="1976" spans="1:13" x14ac:dyDescent="0.45">
      <c r="A1976">
        <v>2018</v>
      </c>
      <c r="B1976">
        <v>3</v>
      </c>
      <c r="C1976" t="s">
        <v>21</v>
      </c>
      <c r="D1976" t="s">
        <v>38</v>
      </c>
      <c r="E1976">
        <v>2018</v>
      </c>
      <c r="F1976">
        <v>3.8842402719666325</v>
      </c>
      <c r="G1976">
        <v>5.3024086785740536</v>
      </c>
      <c r="H1976">
        <v>3436071.5690000001</v>
      </c>
      <c r="I1976">
        <v>5.3024086785740536</v>
      </c>
      <c r="J1976">
        <v>43.616969332388891</v>
      </c>
      <c r="K1976">
        <v>1369003306</v>
      </c>
      <c r="L1976">
        <v>6633.665</v>
      </c>
      <c r="M1976">
        <v>97.26</v>
      </c>
    </row>
    <row r="1977" spans="1:13" x14ac:dyDescent="0.45">
      <c r="A1977">
        <v>2019</v>
      </c>
      <c r="B1977">
        <v>3</v>
      </c>
      <c r="C1977" t="s">
        <v>21</v>
      </c>
      <c r="D1977" t="s">
        <v>38</v>
      </c>
      <c r="E1977">
        <v>2019</v>
      </c>
      <c r="F1977">
        <v>2.4055171610651342</v>
      </c>
      <c r="G1977">
        <v>2.6797166656405693</v>
      </c>
      <c r="H1977">
        <v>3412419.3029999998</v>
      </c>
      <c r="I1977">
        <v>2.6797166656405693</v>
      </c>
      <c r="J1977">
        <v>39.905403530644193</v>
      </c>
      <c r="K1977">
        <v>1383112050</v>
      </c>
      <c r="L1977">
        <v>6731.8050000000003</v>
      </c>
      <c r="M1977">
        <v>102.04</v>
      </c>
    </row>
    <row r="1978" spans="1:13" x14ac:dyDescent="0.45">
      <c r="A1978">
        <v>2020</v>
      </c>
      <c r="B1978">
        <v>3</v>
      </c>
      <c r="C1978" t="s">
        <v>21</v>
      </c>
      <c r="D1978" t="s">
        <v>38</v>
      </c>
      <c r="E1978">
        <v>2020</v>
      </c>
      <c r="F1978">
        <v>4.7465489326074248</v>
      </c>
      <c r="G1978">
        <v>-7.4840464733054688</v>
      </c>
      <c r="H1978">
        <v>3200820.6260000002</v>
      </c>
      <c r="I1978">
        <v>-7.4840464733054688</v>
      </c>
      <c r="J1978">
        <v>37.804125361393616</v>
      </c>
      <c r="K1978">
        <v>1396387127</v>
      </c>
      <c r="L1978">
        <v>6317.0959999999995</v>
      </c>
      <c r="M1978">
        <v>98.8</v>
      </c>
    </row>
    <row r="1979" spans="1:13" x14ac:dyDescent="0.45">
      <c r="A1979">
        <v>2021</v>
      </c>
      <c r="B1979">
        <v>3</v>
      </c>
      <c r="C1979" t="s">
        <v>21</v>
      </c>
      <c r="D1979" t="s">
        <v>38</v>
      </c>
      <c r="E1979">
        <v>2021</v>
      </c>
      <c r="F1979">
        <v>8.5385254812817806</v>
      </c>
      <c r="G1979">
        <v>7.8182489617229152</v>
      </c>
      <c r="H1979">
        <v>3349770.4993333332</v>
      </c>
      <c r="I1979">
        <v>7.8182489617229152</v>
      </c>
      <c r="J1979">
        <v>45.667683203815876</v>
      </c>
      <c r="K1979">
        <v>1407563842</v>
      </c>
      <c r="L1979">
        <v>6809.62</v>
      </c>
      <c r="M1979">
        <v>100.94</v>
      </c>
    </row>
    <row r="1980" spans="1:13" x14ac:dyDescent="0.45">
      <c r="A1980">
        <v>2022</v>
      </c>
      <c r="B1980">
        <v>3</v>
      </c>
      <c r="C1980" t="s">
        <v>21</v>
      </c>
      <c r="D1980" t="s">
        <v>38</v>
      </c>
      <c r="E1980">
        <v>2022</v>
      </c>
      <c r="F1980">
        <v>8.3182112923364997</v>
      </c>
      <c r="G1980">
        <v>7.6511494999999998</v>
      </c>
      <c r="H1980">
        <v>3321003.4761111108</v>
      </c>
      <c r="I1980">
        <v>7.6511494999999998</v>
      </c>
      <c r="J1980">
        <v>49.373094057942446</v>
      </c>
      <c r="K1980">
        <v>1417173173</v>
      </c>
      <c r="L1980">
        <v>7143.4062000000004</v>
      </c>
      <c r="M1980">
        <v>97.28</v>
      </c>
    </row>
    <row r="1981" spans="1:13" x14ac:dyDescent="0.45">
      <c r="A1981">
        <v>1980</v>
      </c>
      <c r="B1981">
        <v>4</v>
      </c>
      <c r="C1981" t="s">
        <v>4</v>
      </c>
      <c r="D1981" t="s">
        <v>39</v>
      </c>
      <c r="E1981">
        <v>1980</v>
      </c>
      <c r="F1981">
        <v>3.3187599563300409</v>
      </c>
      <c r="G1981">
        <v>4.5531427967570437</v>
      </c>
      <c r="H1981">
        <v>32467.354114624257</v>
      </c>
      <c r="I1981">
        <v>4.5531427967570437</v>
      </c>
      <c r="J1981">
        <v>12</v>
      </c>
      <c r="K1981">
        <v>33465781</v>
      </c>
      <c r="L1981">
        <v>605.12570000000005</v>
      </c>
      <c r="M1981">
        <v>6.5381423224165296</v>
      </c>
    </row>
    <row r="1982" spans="1:13" x14ac:dyDescent="0.45">
      <c r="A1982">
        <v>1981</v>
      </c>
      <c r="B1982">
        <v>4</v>
      </c>
      <c r="C1982" t="s">
        <v>4</v>
      </c>
      <c r="D1982" t="s">
        <v>39</v>
      </c>
      <c r="E1982">
        <v>1981</v>
      </c>
      <c r="F1982">
        <v>2.8844307643052076</v>
      </c>
      <c r="G1982">
        <v>5.0935656937889604</v>
      </c>
      <c r="H1982">
        <v>34176.16222592027</v>
      </c>
      <c r="I1982">
        <v>5.0935656937889604</v>
      </c>
      <c r="J1982">
        <v>12.69</v>
      </c>
      <c r="K1982">
        <v>34110098</v>
      </c>
      <c r="L1982">
        <v>612.05809999999997</v>
      </c>
      <c r="M1982">
        <v>7.2203372662331997</v>
      </c>
    </row>
    <row r="1983" spans="1:13" x14ac:dyDescent="0.45">
      <c r="A1983">
        <v>1982</v>
      </c>
      <c r="B1983">
        <v>4</v>
      </c>
      <c r="C1983" t="s">
        <v>4</v>
      </c>
      <c r="D1983" t="s">
        <v>39</v>
      </c>
      <c r="E1983">
        <v>1982</v>
      </c>
      <c r="F1983">
        <v>3.866185618412274</v>
      </c>
      <c r="G1983">
        <v>4.0390872151230894</v>
      </c>
      <c r="H1983">
        <v>35974.907606231864</v>
      </c>
      <c r="I1983">
        <v>4.0390872151230894</v>
      </c>
      <c r="J1983">
        <v>8</v>
      </c>
      <c r="K1983">
        <v>34742586</v>
      </c>
      <c r="L1983">
        <v>661.05475000000001</v>
      </c>
      <c r="M1983">
        <v>7.7090637830331996</v>
      </c>
    </row>
    <row r="1984" spans="1:13" x14ac:dyDescent="0.45">
      <c r="A1984">
        <v>1983</v>
      </c>
      <c r="B1984">
        <v>4</v>
      </c>
      <c r="C1984" t="s">
        <v>4</v>
      </c>
      <c r="D1984" t="s">
        <v>39</v>
      </c>
      <c r="E1984">
        <v>1983</v>
      </c>
      <c r="F1984">
        <v>2.6291085273971504</v>
      </c>
      <c r="G1984">
        <v>2.9607878406883117</v>
      </c>
      <c r="H1984">
        <v>37868.323796033539</v>
      </c>
      <c r="I1984">
        <v>2.9607878406883117</v>
      </c>
      <c r="J1984">
        <v>6.46</v>
      </c>
      <c r="K1984">
        <v>35424262</v>
      </c>
      <c r="L1984">
        <v>663.23040000000003</v>
      </c>
      <c r="M1984">
        <v>7.9603968964415301</v>
      </c>
    </row>
    <row r="1985" spans="1:13" x14ac:dyDescent="0.45">
      <c r="A1985">
        <v>1984</v>
      </c>
      <c r="B1985">
        <v>4</v>
      </c>
      <c r="C1985" t="s">
        <v>4</v>
      </c>
      <c r="D1985" t="s">
        <v>39</v>
      </c>
      <c r="E1985">
        <v>1984</v>
      </c>
      <c r="F1985">
        <v>2.2496365239073981</v>
      </c>
      <c r="G1985">
        <v>2.5385412058184045</v>
      </c>
      <c r="H1985">
        <v>39861.393469508992</v>
      </c>
      <c r="I1985">
        <v>2.5385412058184045</v>
      </c>
      <c r="J1985">
        <v>5.4</v>
      </c>
      <c r="K1985">
        <v>36159838</v>
      </c>
      <c r="L1985">
        <v>706.11053000000004</v>
      </c>
      <c r="M1985">
        <v>8.3032669705207596</v>
      </c>
    </row>
    <row r="1986" spans="1:13" x14ac:dyDescent="0.45">
      <c r="A1986">
        <v>1985</v>
      </c>
      <c r="B1986">
        <v>4</v>
      </c>
      <c r="C1986" t="s">
        <v>4</v>
      </c>
      <c r="D1986" t="s">
        <v>39</v>
      </c>
      <c r="E1986">
        <v>1985</v>
      </c>
      <c r="F1986">
        <v>2.0172810352877804</v>
      </c>
      <c r="G1986">
        <v>1.8357692694081607</v>
      </c>
      <c r="H1986">
        <v>41959.361546851571</v>
      </c>
      <c r="I1986">
        <v>1.8357692694081607</v>
      </c>
      <c r="J1986">
        <v>5.86</v>
      </c>
      <c r="K1986">
        <v>36881020</v>
      </c>
      <c r="L1986">
        <v>699.12900000000002</v>
      </c>
      <c r="M1986">
        <v>8.4748499994166693</v>
      </c>
    </row>
    <row r="1987" spans="1:13" x14ac:dyDescent="0.45">
      <c r="A1987">
        <v>1986</v>
      </c>
      <c r="B1987">
        <v>4</v>
      </c>
      <c r="C1987" t="s">
        <v>4</v>
      </c>
      <c r="D1987" t="s">
        <v>39</v>
      </c>
      <c r="E1987">
        <v>1986</v>
      </c>
      <c r="F1987">
        <v>4.0513448401828356</v>
      </c>
      <c r="G1987">
        <v>-0.98660605313335736</v>
      </c>
      <c r="H1987">
        <v>44167.748996685863</v>
      </c>
      <c r="I1987">
        <v>-0.98660605313335736</v>
      </c>
      <c r="J1987">
        <v>5.92</v>
      </c>
      <c r="K1987">
        <v>37572340</v>
      </c>
      <c r="L1987">
        <v>698.70619999999997</v>
      </c>
      <c r="M1987">
        <v>7.3303750000000001</v>
      </c>
    </row>
    <row r="1988" spans="1:13" x14ac:dyDescent="0.45">
      <c r="A1988">
        <v>1987</v>
      </c>
      <c r="B1988">
        <v>4</v>
      </c>
      <c r="C1988" t="s">
        <v>4</v>
      </c>
      <c r="D1988" t="s">
        <v>39</v>
      </c>
      <c r="E1988">
        <v>1987</v>
      </c>
      <c r="F1988">
        <v>13.924741840315761</v>
      </c>
      <c r="G1988">
        <v>-4.208459201860606</v>
      </c>
      <c r="H1988">
        <v>46492.367364932492</v>
      </c>
      <c r="I1988">
        <v>-4.208459201860606</v>
      </c>
      <c r="J1988">
        <v>4.87</v>
      </c>
      <c r="K1988">
        <v>38233171</v>
      </c>
      <c r="L1988">
        <v>678.91510000000005</v>
      </c>
      <c r="M1988">
        <v>6.6534500000000003</v>
      </c>
    </row>
    <row r="1989" spans="1:13" x14ac:dyDescent="0.45">
      <c r="A1989">
        <v>1988</v>
      </c>
      <c r="B1989">
        <v>4</v>
      </c>
      <c r="C1989" t="s">
        <v>4</v>
      </c>
      <c r="D1989" t="s">
        <v>39</v>
      </c>
      <c r="E1989">
        <v>1988</v>
      </c>
      <c r="F1989">
        <v>22.817035704652284</v>
      </c>
      <c r="G1989">
        <v>-9.1136915031710828</v>
      </c>
      <c r="H1989">
        <v>48939.334068349992</v>
      </c>
      <c r="I1989">
        <v>-9.1136915031710828</v>
      </c>
      <c r="J1989">
        <v>3.91</v>
      </c>
      <c r="K1989">
        <v>38868270</v>
      </c>
      <c r="L1989">
        <v>642.33249999999998</v>
      </c>
      <c r="M1989">
        <v>6.3945416666666697</v>
      </c>
    </row>
    <row r="1990" spans="1:13" x14ac:dyDescent="0.45">
      <c r="A1990">
        <v>1989</v>
      </c>
      <c r="B1990">
        <v>4</v>
      </c>
      <c r="C1990" t="s">
        <v>4</v>
      </c>
      <c r="D1990" t="s">
        <v>39</v>
      </c>
      <c r="E1990">
        <v>1989</v>
      </c>
      <c r="F1990">
        <v>44.814328892954279</v>
      </c>
      <c r="G1990">
        <v>-5.7869497118482656</v>
      </c>
      <c r="H1990">
        <v>51515.088492999996</v>
      </c>
      <c r="I1990">
        <v>-5.7869497118482656</v>
      </c>
      <c r="J1990">
        <v>4.09</v>
      </c>
      <c r="K1990">
        <v>39489419</v>
      </c>
      <c r="L1990">
        <v>655.92309999999998</v>
      </c>
      <c r="M1990">
        <v>6.7049000000000003</v>
      </c>
    </row>
    <row r="1991" spans="1:13" x14ac:dyDescent="0.45">
      <c r="A1991">
        <v>1990</v>
      </c>
      <c r="B1991">
        <v>4</v>
      </c>
      <c r="C1991" t="s">
        <v>4</v>
      </c>
      <c r="D1991" t="s">
        <v>39</v>
      </c>
      <c r="E1991">
        <v>1990</v>
      </c>
      <c r="F1991">
        <v>33.346649970552193</v>
      </c>
      <c r="G1991">
        <v>1.6771777460346442</v>
      </c>
      <c r="H1991">
        <v>54226.408940000001</v>
      </c>
      <c r="I1991">
        <v>1.6771777460346442</v>
      </c>
      <c r="J1991">
        <v>10.77</v>
      </c>
      <c r="K1991">
        <v>40099553</v>
      </c>
      <c r="L1991">
        <v>626.52269999999999</v>
      </c>
      <c r="M1991">
        <v>6.3385583333333297</v>
      </c>
    </row>
    <row r="1992" spans="1:13" x14ac:dyDescent="0.45">
      <c r="A1992">
        <v>1991</v>
      </c>
      <c r="B1992">
        <v>4</v>
      </c>
      <c r="C1992" t="s">
        <v>4</v>
      </c>
      <c r="D1992" t="s">
        <v>39</v>
      </c>
      <c r="E1992">
        <v>1991</v>
      </c>
      <c r="F1992">
        <v>21.180356189030093</v>
      </c>
      <c r="G1992">
        <v>-0.38419991806316034</v>
      </c>
      <c r="H1992">
        <v>53635.158320000002</v>
      </c>
      <c r="I1992">
        <v>-0.38419991806316034</v>
      </c>
      <c r="J1992">
        <v>84.85</v>
      </c>
      <c r="K1992">
        <v>40680533</v>
      </c>
      <c r="L1992">
        <v>611.50229999999999</v>
      </c>
      <c r="M1992">
        <v>6.2836999999999996</v>
      </c>
    </row>
    <row r="1993" spans="1:13" x14ac:dyDescent="0.45">
      <c r="A1993">
        <v>1992</v>
      </c>
      <c r="B1993">
        <v>4</v>
      </c>
      <c r="C1993" t="s">
        <v>4</v>
      </c>
      <c r="D1993" t="s">
        <v>39</v>
      </c>
      <c r="E1993">
        <v>1992</v>
      </c>
      <c r="F1993">
        <v>23.237706247257933</v>
      </c>
      <c r="G1993">
        <v>3.076300251386499</v>
      </c>
      <c r="H1993">
        <v>56372.72939</v>
      </c>
      <c r="I1993">
        <v>3.076300251386499</v>
      </c>
      <c r="J1993">
        <v>45.00022669419586</v>
      </c>
      <c r="K1993">
        <v>41237813</v>
      </c>
      <c r="L1993">
        <v>630.84466999999995</v>
      </c>
      <c r="M1993">
        <v>6.1045333333333298</v>
      </c>
    </row>
    <row r="1994" spans="1:13" x14ac:dyDescent="0.45">
      <c r="A1994">
        <v>1993</v>
      </c>
      <c r="B1994">
        <v>4</v>
      </c>
      <c r="C1994" t="s">
        <v>4</v>
      </c>
      <c r="D1994" t="s">
        <v>39</v>
      </c>
      <c r="E1994">
        <v>1993</v>
      </c>
      <c r="F1994">
        <v>29.705876294432983</v>
      </c>
      <c r="G1994">
        <v>6.3470968457308317</v>
      </c>
      <c r="H1994">
        <v>59045.650459999997</v>
      </c>
      <c r="I1994">
        <v>6.3470968457308317</v>
      </c>
      <c r="J1994">
        <v>58.767226442480748</v>
      </c>
      <c r="K1994">
        <v>41788302</v>
      </c>
      <c r="L1994">
        <v>665.22644000000003</v>
      </c>
      <c r="M1994">
        <v>6.15696666666667</v>
      </c>
    </row>
    <row r="1995" spans="1:13" x14ac:dyDescent="0.45">
      <c r="A1995">
        <v>1994</v>
      </c>
      <c r="B1995">
        <v>4</v>
      </c>
      <c r="C1995" t="s">
        <v>4</v>
      </c>
      <c r="D1995" t="s">
        <v>39</v>
      </c>
      <c r="E1995">
        <v>1994</v>
      </c>
      <c r="F1995">
        <v>27.961195228788611</v>
      </c>
      <c r="G1995">
        <v>5.3956040259993472</v>
      </c>
      <c r="H1995">
        <v>61686.188540000003</v>
      </c>
      <c r="I1995">
        <v>5.3956040259993472</v>
      </c>
      <c r="J1995">
        <v>56.019569022766788</v>
      </c>
      <c r="K1995">
        <v>42337109</v>
      </c>
      <c r="L1995">
        <v>768.19330000000002</v>
      </c>
      <c r="M1995">
        <v>5.9749125000000003</v>
      </c>
    </row>
    <row r="1996" spans="1:13" x14ac:dyDescent="0.45">
      <c r="A1996">
        <v>1995</v>
      </c>
      <c r="B1996">
        <v>4</v>
      </c>
      <c r="C1996" t="s">
        <v>4</v>
      </c>
      <c r="D1996" t="s">
        <v>39</v>
      </c>
      <c r="E1996">
        <v>1995</v>
      </c>
      <c r="F1996">
        <v>20.646664845998956</v>
      </c>
      <c r="G1996">
        <v>5.8457250231509477</v>
      </c>
      <c r="H1996">
        <v>64814.177009999999</v>
      </c>
      <c r="I1996">
        <v>5.8457250231509477</v>
      </c>
      <c r="J1996">
        <v>36.910804571991875</v>
      </c>
      <c r="K1996">
        <v>42880186</v>
      </c>
      <c r="L1996">
        <v>804.47095000000002</v>
      </c>
      <c r="M1996">
        <v>5.6670416666666696</v>
      </c>
    </row>
    <row r="1997" spans="1:13" x14ac:dyDescent="0.45">
      <c r="A1997">
        <v>1996</v>
      </c>
      <c r="B1997">
        <v>4</v>
      </c>
      <c r="C1997" t="s">
        <v>4</v>
      </c>
      <c r="D1997" t="s">
        <v>39</v>
      </c>
      <c r="E1997">
        <v>1996</v>
      </c>
      <c r="F1997">
        <v>21.500007824061825</v>
      </c>
      <c r="G1997">
        <v>5.3523537164680874</v>
      </c>
      <c r="H1997">
        <v>64875.152349999997</v>
      </c>
      <c r="I1997">
        <v>5.3523537164680874</v>
      </c>
      <c r="J1997">
        <v>32.234220971008952</v>
      </c>
      <c r="K1997">
        <v>43423369</v>
      </c>
      <c r="L1997">
        <v>802.51099999999997</v>
      </c>
      <c r="M1997">
        <v>5.9175666666666702</v>
      </c>
    </row>
    <row r="1998" spans="1:13" x14ac:dyDescent="0.45">
      <c r="A1998">
        <v>1997</v>
      </c>
      <c r="B1998">
        <v>4</v>
      </c>
      <c r="C1998" t="s">
        <v>4</v>
      </c>
      <c r="D1998" t="s">
        <v>39</v>
      </c>
      <c r="E1998">
        <v>1997</v>
      </c>
      <c r="F1998">
        <v>29.067658893315155</v>
      </c>
      <c r="G1998">
        <v>4.7117168671902476</v>
      </c>
      <c r="H1998">
        <v>63701.942990000003</v>
      </c>
      <c r="I1998">
        <v>4.7117168671902476</v>
      </c>
      <c r="J1998">
        <v>19.921182374729838</v>
      </c>
      <c r="K1998">
        <v>43972046</v>
      </c>
      <c r="L1998">
        <v>844.21140000000003</v>
      </c>
      <c r="M1998">
        <v>6.2418333333333296</v>
      </c>
    </row>
    <row r="1999" spans="1:13" x14ac:dyDescent="0.45">
      <c r="A1999">
        <v>1998</v>
      </c>
      <c r="B1999">
        <v>4</v>
      </c>
      <c r="C1999" t="s">
        <v>4</v>
      </c>
      <c r="D1999" t="s">
        <v>39</v>
      </c>
      <c r="E1999">
        <v>1998</v>
      </c>
      <c r="F1999">
        <v>35.004441851553196</v>
      </c>
      <c r="G1999">
        <v>4.4690781803496122</v>
      </c>
      <c r="H1999">
        <v>65351.933830000002</v>
      </c>
      <c r="I1999">
        <v>4.4690781803496122</v>
      </c>
      <c r="J1999">
        <v>25.532011446373815</v>
      </c>
      <c r="K1999">
        <v>44516185</v>
      </c>
      <c r="L1999">
        <v>923.95420000000001</v>
      </c>
      <c r="M1999">
        <v>6.3431583333333297</v>
      </c>
    </row>
    <row r="2000" spans="1:13" x14ac:dyDescent="0.45">
      <c r="A2000">
        <v>1999</v>
      </c>
      <c r="B2000">
        <v>4</v>
      </c>
      <c r="C2000" t="s">
        <v>4</v>
      </c>
      <c r="D2000" t="s">
        <v>39</v>
      </c>
      <c r="E2000">
        <v>1999</v>
      </c>
      <c r="F2000">
        <v>28.352364502610101</v>
      </c>
      <c r="G2000">
        <v>7.212540753618299</v>
      </c>
      <c r="H2000">
        <v>70070.61477</v>
      </c>
      <c r="I2000">
        <v>7.212540753618299</v>
      </c>
      <c r="J2000">
        <v>57.042000000000002</v>
      </c>
      <c r="K2000">
        <v>45041636</v>
      </c>
      <c r="L2000">
        <v>925.74816999999996</v>
      </c>
      <c r="M2000">
        <v>6.28579166666667</v>
      </c>
    </row>
    <row r="2001" spans="1:13" x14ac:dyDescent="0.45">
      <c r="A2001">
        <v>2000</v>
      </c>
      <c r="B2001">
        <v>4</v>
      </c>
      <c r="C2001" t="s">
        <v>4</v>
      </c>
      <c r="D2001" t="s">
        <v>39</v>
      </c>
      <c r="E2001">
        <v>2000</v>
      </c>
      <c r="F2001">
        <v>11.02653052074254</v>
      </c>
      <c r="G2001">
        <v>11.192023190554565</v>
      </c>
      <c r="H2001">
        <v>72065.173200000005</v>
      </c>
      <c r="I2001">
        <v>11.192023190554565</v>
      </c>
      <c r="J2001">
        <v>57.183700000000002</v>
      </c>
      <c r="K2001">
        <v>45538332</v>
      </c>
      <c r="L2001">
        <v>1055.1343999999999</v>
      </c>
      <c r="M2001">
        <v>6.5167250000000001</v>
      </c>
    </row>
    <row r="2002" spans="1:13" x14ac:dyDescent="0.45">
      <c r="A2002">
        <v>2001</v>
      </c>
      <c r="B2002">
        <v>4</v>
      </c>
      <c r="C2002" t="s">
        <v>4</v>
      </c>
      <c r="D2002" t="s">
        <v>39</v>
      </c>
      <c r="E2002">
        <v>2001</v>
      </c>
      <c r="F2002">
        <v>14.374638542067515</v>
      </c>
      <c r="G2002">
        <v>11.303101085296547</v>
      </c>
      <c r="H2002">
        <v>71630.535569999993</v>
      </c>
      <c r="I2002">
        <v>11.303101085296547</v>
      </c>
      <c r="J2002">
        <v>56.900300000000001</v>
      </c>
      <c r="K2002">
        <v>46014826</v>
      </c>
      <c r="L2002">
        <v>963.84076000000005</v>
      </c>
      <c r="M2002">
        <v>6.74890833333333</v>
      </c>
    </row>
    <row r="2003" spans="1:13" x14ac:dyDescent="0.45">
      <c r="A2003">
        <v>2002</v>
      </c>
      <c r="B2003">
        <v>4</v>
      </c>
      <c r="C2003" t="s">
        <v>4</v>
      </c>
      <c r="D2003" t="s">
        <v>39</v>
      </c>
      <c r="E2003">
        <v>2002</v>
      </c>
      <c r="F2003">
        <v>34.60624105095286</v>
      </c>
      <c r="G2003">
        <v>10.584569136879836</v>
      </c>
      <c r="H2003">
        <v>72160.750329999995</v>
      </c>
      <c r="I2003">
        <v>10.584569136879836</v>
      </c>
      <c r="J2003">
        <v>57.467100000000002</v>
      </c>
      <c r="K2003">
        <v>46480230</v>
      </c>
      <c r="L2003">
        <v>1107.3801000000001</v>
      </c>
      <c r="M2003">
        <v>6.6420833333333302</v>
      </c>
    </row>
    <row r="2004" spans="1:13" x14ac:dyDescent="0.45">
      <c r="A2004">
        <v>2003</v>
      </c>
      <c r="B2004">
        <v>4</v>
      </c>
      <c r="C2004" t="s">
        <v>4</v>
      </c>
      <c r="D2004" t="s">
        <v>39</v>
      </c>
      <c r="E2004">
        <v>2003</v>
      </c>
      <c r="F2004">
        <v>28.719707517757826</v>
      </c>
      <c r="G2004">
        <v>11.917090959083936</v>
      </c>
      <c r="H2004">
        <v>76267.040890000004</v>
      </c>
      <c r="I2004">
        <v>11.917090959083936</v>
      </c>
      <c r="J2004">
        <v>56.3337</v>
      </c>
      <c r="K2004">
        <v>46924293</v>
      </c>
      <c r="L2004">
        <v>1236.4875</v>
      </c>
      <c r="M2004">
        <v>6.1389250000000004</v>
      </c>
    </row>
    <row r="2005" spans="1:13" x14ac:dyDescent="0.45">
      <c r="A2005">
        <v>2004</v>
      </c>
      <c r="B2005">
        <v>4</v>
      </c>
      <c r="C2005" t="s">
        <v>4</v>
      </c>
      <c r="D2005" t="s">
        <v>39</v>
      </c>
      <c r="E2005">
        <v>2004</v>
      </c>
      <c r="F2005">
        <v>10.722248210498961</v>
      </c>
      <c r="G2005">
        <v>12.700593846776627</v>
      </c>
      <c r="H2005">
        <v>78883.67585</v>
      </c>
      <c r="I2005">
        <v>12.700593846776627</v>
      </c>
      <c r="J2005">
        <v>58.6004</v>
      </c>
      <c r="K2005">
        <v>47338446</v>
      </c>
      <c r="L2005">
        <v>1285.3595</v>
      </c>
      <c r="M2005">
        <v>5.8058333333333296</v>
      </c>
    </row>
    <row r="2006" spans="1:13" x14ac:dyDescent="0.45">
      <c r="A2006">
        <v>2005</v>
      </c>
      <c r="B2006">
        <v>4</v>
      </c>
      <c r="C2006" t="s">
        <v>4</v>
      </c>
      <c r="D2006" t="s">
        <v>39</v>
      </c>
      <c r="E2006">
        <v>2005</v>
      </c>
      <c r="F2006">
        <v>12.013657249983751</v>
      </c>
      <c r="G2006">
        <v>12.648342433636103</v>
      </c>
      <c r="H2006">
        <v>82116.799220000001</v>
      </c>
      <c r="I2006">
        <v>12.648342433636103</v>
      </c>
      <c r="J2006">
        <v>54.067</v>
      </c>
      <c r="K2006">
        <v>47724471</v>
      </c>
      <c r="L2006">
        <v>1642.7947999999999</v>
      </c>
      <c r="M2006">
        <v>5.81816666666667</v>
      </c>
    </row>
    <row r="2007" spans="1:13" x14ac:dyDescent="0.45">
      <c r="A2007">
        <v>2006</v>
      </c>
      <c r="B2007">
        <v>4</v>
      </c>
      <c r="C2007" t="s">
        <v>4</v>
      </c>
      <c r="D2007" t="s">
        <v>39</v>
      </c>
      <c r="E2007">
        <v>2006</v>
      </c>
      <c r="F2007">
        <v>20.367488546657924</v>
      </c>
      <c r="G2007">
        <v>12.449667010357814</v>
      </c>
      <c r="H2007">
        <v>85213.258539999995</v>
      </c>
      <c r="I2007">
        <v>12.449667010357814</v>
      </c>
      <c r="J2007">
        <v>63.133783241887272</v>
      </c>
      <c r="K2007">
        <v>48088274</v>
      </c>
      <c r="L2007">
        <v>1538.9808</v>
      </c>
      <c r="M2007">
        <v>5.84294166666667</v>
      </c>
    </row>
    <row r="2008" spans="1:13" x14ac:dyDescent="0.45">
      <c r="A2008">
        <v>2007</v>
      </c>
      <c r="B2008">
        <v>4</v>
      </c>
      <c r="C2008" t="s">
        <v>4</v>
      </c>
      <c r="D2008" t="s">
        <v>39</v>
      </c>
      <c r="E2008">
        <v>2007</v>
      </c>
      <c r="F2008">
        <v>22.593927777519539</v>
      </c>
      <c r="G2008">
        <v>11.670594677673193</v>
      </c>
      <c r="H2008">
        <v>87772.440969999996</v>
      </c>
      <c r="I2008">
        <v>11.670594677673193</v>
      </c>
      <c r="J2008">
        <v>45.00022669419586</v>
      </c>
      <c r="K2008">
        <v>48445647</v>
      </c>
      <c r="L2008">
        <v>1648.7915</v>
      </c>
      <c r="M2008">
        <v>5.6168833333333303</v>
      </c>
    </row>
    <row r="2009" spans="1:13" x14ac:dyDescent="0.45">
      <c r="A2009">
        <v>2008</v>
      </c>
      <c r="B2009">
        <v>4</v>
      </c>
      <c r="C2009" t="s">
        <v>4</v>
      </c>
      <c r="D2009" t="s">
        <v>39</v>
      </c>
      <c r="E2009">
        <v>2008</v>
      </c>
      <c r="F2009">
        <v>17.764330366518195</v>
      </c>
      <c r="G2009">
        <v>10.42728342049864</v>
      </c>
      <c r="H2009">
        <v>86051.647899999996</v>
      </c>
      <c r="I2009">
        <v>10.42728342049864</v>
      </c>
      <c r="J2009">
        <v>36.267113095382818</v>
      </c>
      <c r="K2009">
        <v>48729486</v>
      </c>
      <c r="L2009">
        <v>1504.8369</v>
      </c>
      <c r="M2009">
        <v>5.4414499999999997</v>
      </c>
    </row>
    <row r="2010" spans="1:13" x14ac:dyDescent="0.45">
      <c r="A2010">
        <v>2009</v>
      </c>
      <c r="B2010">
        <v>4</v>
      </c>
      <c r="C2010" t="s">
        <v>4</v>
      </c>
      <c r="D2010" t="s">
        <v>39</v>
      </c>
      <c r="E2010">
        <v>2009</v>
      </c>
      <c r="F2010">
        <v>8.7618477573264926</v>
      </c>
      <c r="G2010">
        <v>9.7648312496131382</v>
      </c>
      <c r="H2010">
        <v>86927.845419999998</v>
      </c>
      <c r="I2010">
        <v>9.7648312496131382</v>
      </c>
      <c r="J2010">
        <v>26.866670146504454</v>
      </c>
      <c r="K2010">
        <v>49015836</v>
      </c>
      <c r="L2010">
        <v>1377.9010000000001</v>
      </c>
      <c r="M2010">
        <v>5.5763666666666696</v>
      </c>
    </row>
    <row r="2011" spans="1:13" x14ac:dyDescent="0.45">
      <c r="A2011">
        <v>2010</v>
      </c>
      <c r="B2011">
        <v>4</v>
      </c>
      <c r="C2011" t="s">
        <v>4</v>
      </c>
      <c r="D2011" t="s">
        <v>39</v>
      </c>
      <c r="E2011">
        <v>2010</v>
      </c>
      <c r="F2011">
        <v>6.0258734195764561</v>
      </c>
      <c r="G2011">
        <v>9.2332487015622178</v>
      </c>
      <c r="H2011">
        <v>89150.325549999994</v>
      </c>
      <c r="I2011">
        <v>9.2332487015622178</v>
      </c>
      <c r="J2011">
        <v>18.800885897756729</v>
      </c>
      <c r="K2011">
        <v>49390988</v>
      </c>
      <c r="L2011">
        <v>1386.8824</v>
      </c>
      <c r="M2011">
        <v>5.6348833333333301</v>
      </c>
    </row>
    <row r="2012" spans="1:13" x14ac:dyDescent="0.45">
      <c r="A2012">
        <v>2011</v>
      </c>
      <c r="B2012">
        <v>4</v>
      </c>
      <c r="C2012" t="s">
        <v>4</v>
      </c>
      <c r="D2012" t="s">
        <v>39</v>
      </c>
      <c r="E2012">
        <v>2011</v>
      </c>
      <c r="F2012">
        <v>8.6777991328952169</v>
      </c>
      <c r="G2012">
        <v>6.6487164244702512</v>
      </c>
      <c r="H2012">
        <v>88427.889809999993</v>
      </c>
      <c r="I2012">
        <v>6.6487164244702512</v>
      </c>
      <c r="J2012">
        <v>16.131568497495451</v>
      </c>
      <c r="K2012">
        <v>49794522</v>
      </c>
      <c r="L2012">
        <v>1505.1958</v>
      </c>
      <c r="M2012">
        <v>5.4441083333333298</v>
      </c>
    </row>
    <row r="2013" spans="1:13" x14ac:dyDescent="0.45">
      <c r="A2013">
        <v>2012</v>
      </c>
      <c r="B2013">
        <v>4</v>
      </c>
      <c r="C2013" t="s">
        <v>4</v>
      </c>
      <c r="D2013" t="s">
        <v>39</v>
      </c>
      <c r="E2013">
        <v>2012</v>
      </c>
      <c r="F2013">
        <v>6.4354663410652506</v>
      </c>
      <c r="G2013">
        <v>5.5873927036392104</v>
      </c>
      <c r="H2013">
        <v>92134.790370000002</v>
      </c>
      <c r="I2013">
        <v>5.5873927036392104</v>
      </c>
      <c r="J2013">
        <v>11.855398125982113</v>
      </c>
      <c r="K2013">
        <v>50218185</v>
      </c>
      <c r="L2013">
        <v>1779.6029000000001</v>
      </c>
      <c r="M2013">
        <v>640.653416666667</v>
      </c>
    </row>
    <row r="2014" spans="1:13" x14ac:dyDescent="0.45">
      <c r="A2014">
        <v>2013</v>
      </c>
      <c r="B2014">
        <v>4</v>
      </c>
      <c r="C2014" t="s">
        <v>4</v>
      </c>
      <c r="D2014" t="s">
        <v>39</v>
      </c>
      <c r="E2014">
        <v>2013</v>
      </c>
      <c r="F2014">
        <v>3.7969915774223466</v>
      </c>
      <c r="G2014">
        <v>6.9823016313234518</v>
      </c>
      <c r="H2014">
        <v>95306.011029999994</v>
      </c>
      <c r="I2014">
        <v>6.9823016313234518</v>
      </c>
      <c r="J2014">
        <v>30.983105509000815</v>
      </c>
      <c r="K2014">
        <v>50648334</v>
      </c>
      <c r="L2014">
        <v>2042.9813999999999</v>
      </c>
      <c r="M2014">
        <v>933.57045635687905</v>
      </c>
    </row>
    <row r="2015" spans="1:13" x14ac:dyDescent="0.45">
      <c r="A2015">
        <v>2014</v>
      </c>
      <c r="B2015">
        <v>4</v>
      </c>
      <c r="C2015" t="s">
        <v>4</v>
      </c>
      <c r="D2015" t="s">
        <v>39</v>
      </c>
      <c r="E2015">
        <v>2014</v>
      </c>
      <c r="F2015">
        <v>4.2652066163038569</v>
      </c>
      <c r="G2015">
        <v>7.3011811756791474</v>
      </c>
      <c r="H2015">
        <v>100795.38039999999</v>
      </c>
      <c r="I2015">
        <v>7.3011811756791474</v>
      </c>
      <c r="J2015">
        <v>40.528016268266384</v>
      </c>
      <c r="K2015">
        <v>51072436</v>
      </c>
      <c r="L2015">
        <v>2368.4949000000001</v>
      </c>
      <c r="M2015">
        <v>984.34574756004599</v>
      </c>
    </row>
    <row r="2016" spans="1:13" x14ac:dyDescent="0.45">
      <c r="A2016">
        <v>2015</v>
      </c>
      <c r="B2016">
        <v>4</v>
      </c>
      <c r="C2016" t="s">
        <v>4</v>
      </c>
      <c r="D2016" t="s">
        <v>39</v>
      </c>
      <c r="E2016">
        <v>2015</v>
      </c>
      <c r="F2016">
        <v>8.3748972406742155</v>
      </c>
      <c r="G2016">
        <v>2.4517805205452703</v>
      </c>
      <c r="H2016">
        <v>104222.8504</v>
      </c>
      <c r="I2016">
        <v>2.4517805205452703</v>
      </c>
      <c r="J2016">
        <v>44.947228360036767</v>
      </c>
      <c r="K2016">
        <v>51483949</v>
      </c>
      <c r="L2016">
        <v>2192.5250000000001</v>
      </c>
      <c r="M2016">
        <v>1162.6153286255401</v>
      </c>
    </row>
    <row r="2017" spans="1:13" x14ac:dyDescent="0.45">
      <c r="A2017">
        <v>2016</v>
      </c>
      <c r="B2017">
        <v>4</v>
      </c>
      <c r="C2017" t="s">
        <v>4</v>
      </c>
      <c r="D2017" t="s">
        <v>39</v>
      </c>
      <c r="E2017">
        <v>2016</v>
      </c>
      <c r="F2017">
        <v>-2.6513524138243127</v>
      </c>
      <c r="G2017">
        <v>9.638069184674265</v>
      </c>
      <c r="H2017">
        <v>108641.19319999999</v>
      </c>
      <c r="I2017">
        <v>9.638069184674265</v>
      </c>
      <c r="J2017">
        <v>53.91504376279881</v>
      </c>
      <c r="K2017">
        <v>51892349</v>
      </c>
      <c r="L2017">
        <v>2501.5963999999999</v>
      </c>
      <c r="M2017">
        <v>1234.8695166666701</v>
      </c>
    </row>
    <row r="2018" spans="1:13" x14ac:dyDescent="0.45">
      <c r="A2018">
        <v>2017</v>
      </c>
      <c r="B2018">
        <v>4</v>
      </c>
      <c r="C2018" t="s">
        <v>4</v>
      </c>
      <c r="D2018" t="s">
        <v>39</v>
      </c>
      <c r="E2018">
        <v>2017</v>
      </c>
      <c r="F2018">
        <v>5.3729010205101417</v>
      </c>
      <c r="G2018">
        <v>4.9491941965002013</v>
      </c>
      <c r="H2018">
        <v>124412.81909999999</v>
      </c>
      <c r="I2018">
        <v>4.9491941965002013</v>
      </c>
      <c r="J2018">
        <v>61.021481739939922</v>
      </c>
      <c r="K2018">
        <v>52288341</v>
      </c>
      <c r="L2018">
        <v>3203.9011</v>
      </c>
      <c r="M2018">
        <v>1360.35870704085</v>
      </c>
    </row>
    <row r="2019" spans="1:13" x14ac:dyDescent="0.45">
      <c r="A2019">
        <v>2018</v>
      </c>
      <c r="B2019">
        <v>4</v>
      </c>
      <c r="C2019" t="s">
        <v>4</v>
      </c>
      <c r="D2019" t="s">
        <v>39</v>
      </c>
      <c r="E2019">
        <v>2018</v>
      </c>
      <c r="F2019">
        <v>5.4456594359947132</v>
      </c>
      <c r="G2019">
        <v>5.641937103395648</v>
      </c>
      <c r="H2019">
        <v>126490.12089999999</v>
      </c>
      <c r="I2019">
        <v>5.641937103395648</v>
      </c>
      <c r="J2019">
        <v>62.448907025142262</v>
      </c>
      <c r="K2019">
        <v>52666014</v>
      </c>
      <c r="L2019">
        <v>3270.8009999999999</v>
      </c>
      <c r="M2019">
        <v>1429.8079752010699</v>
      </c>
    </row>
    <row r="2020" spans="1:13" x14ac:dyDescent="0.45">
      <c r="A2020">
        <v>2019</v>
      </c>
      <c r="B2020">
        <v>4</v>
      </c>
      <c r="C2020" t="s">
        <v>4</v>
      </c>
      <c r="D2020" t="s">
        <v>39</v>
      </c>
      <c r="E2020">
        <v>2019</v>
      </c>
      <c r="F2020">
        <v>6.2652186585049776</v>
      </c>
      <c r="G2020">
        <v>5.9973370500001835</v>
      </c>
      <c r="H2020">
        <v>129006.2203</v>
      </c>
      <c r="I2020">
        <v>5.9973370500001835</v>
      </c>
      <c r="J2020">
        <v>60.688989216536513</v>
      </c>
      <c r="K2020">
        <v>53040212</v>
      </c>
      <c r="L2020">
        <v>3197.22</v>
      </c>
      <c r="M2020">
        <v>1518.2551166666699</v>
      </c>
    </row>
    <row r="2021" spans="1:13" x14ac:dyDescent="0.45">
      <c r="A2021">
        <v>2020</v>
      </c>
      <c r="B2021">
        <v>4</v>
      </c>
      <c r="C2021" t="s">
        <v>4</v>
      </c>
      <c r="D2021" t="s">
        <v>39</v>
      </c>
      <c r="E2021">
        <v>2020</v>
      </c>
      <c r="F2021">
        <v>3.8442545356197115</v>
      </c>
      <c r="G2021">
        <v>2.434131087359475</v>
      </c>
      <c r="H2021">
        <v>128949.3985</v>
      </c>
      <c r="I2021">
        <v>2.434131087359475</v>
      </c>
      <c r="J2021">
        <v>64.900657099085208</v>
      </c>
      <c r="K2021">
        <v>53423198</v>
      </c>
      <c r="L2021">
        <v>3183.1046999999999</v>
      </c>
      <c r="M2021">
        <v>1381.61916666667</v>
      </c>
    </row>
    <row r="2022" spans="1:13" x14ac:dyDescent="0.45">
      <c r="A2022">
        <v>2021</v>
      </c>
      <c r="B2022">
        <v>4</v>
      </c>
      <c r="C2022" t="s">
        <v>4</v>
      </c>
      <c r="D2022" t="s">
        <v>39</v>
      </c>
      <c r="E2022">
        <v>2021</v>
      </c>
      <c r="F2022">
        <v>4.8025550036039846</v>
      </c>
      <c r="G2022">
        <v>-18.484959372189905</v>
      </c>
      <c r="H2022">
        <v>42949.447094251962</v>
      </c>
      <c r="I2022">
        <v>-18.484959372189905</v>
      </c>
      <c r="J2022">
        <v>65.838334586847765</v>
      </c>
      <c r="K2022">
        <v>53798084</v>
      </c>
      <c r="L2022">
        <v>3064.8483999999999</v>
      </c>
      <c r="M2022">
        <v>1443.2274195114699</v>
      </c>
    </row>
    <row r="2023" spans="1:13" x14ac:dyDescent="0.45">
      <c r="A2023">
        <v>2022</v>
      </c>
      <c r="B2023">
        <v>4</v>
      </c>
      <c r="C2023" t="s">
        <v>4</v>
      </c>
      <c r="D2023" t="s">
        <v>39</v>
      </c>
      <c r="E2023">
        <v>2022</v>
      </c>
      <c r="F2023">
        <v>10.505836575920569</v>
      </c>
      <c r="G2023">
        <v>2.2779203116183595</v>
      </c>
      <c r="H2023">
        <v>45209.944309738908</v>
      </c>
      <c r="I2023">
        <v>2.2779203116183595</v>
      </c>
      <c r="J2023">
        <v>72.372910084353194</v>
      </c>
      <c r="K2023">
        <v>54179306</v>
      </c>
      <c r="L2023">
        <v>1402.19</v>
      </c>
      <c r="M2023">
        <v>1447.7005676149365</v>
      </c>
    </row>
    <row r="2024" spans="1:13" x14ac:dyDescent="0.45">
      <c r="A2024">
        <v>1980</v>
      </c>
      <c r="B2024">
        <v>5</v>
      </c>
      <c r="C2024" t="s">
        <v>5</v>
      </c>
      <c r="D2024" t="s">
        <v>40</v>
      </c>
      <c r="E2024">
        <v>1980</v>
      </c>
      <c r="F2024">
        <v>6.875078733969886</v>
      </c>
      <c r="G2024">
        <v>4.6720165363948638</v>
      </c>
      <c r="H2024">
        <v>47589.415062883061</v>
      </c>
      <c r="I2024">
        <v>4.6720165363948638</v>
      </c>
      <c r="J2024">
        <v>112.58722893374353</v>
      </c>
      <c r="K2024">
        <v>13215707</v>
      </c>
      <c r="L2024">
        <v>9580.384</v>
      </c>
      <c r="M2024">
        <v>158.302826460348</v>
      </c>
    </row>
    <row r="2025" spans="1:13" x14ac:dyDescent="0.45">
      <c r="A2025">
        <v>1981</v>
      </c>
      <c r="B2025">
        <v>5</v>
      </c>
      <c r="C2025" t="s">
        <v>5</v>
      </c>
      <c r="D2025" t="s">
        <v>40</v>
      </c>
      <c r="E2025">
        <v>1981</v>
      </c>
      <c r="F2025">
        <v>1.0600191290354672</v>
      </c>
      <c r="G2025">
        <v>4.1915087975568497</v>
      </c>
      <c r="H2025">
        <v>50094.121118824274</v>
      </c>
      <c r="I2025">
        <v>4.1915087975568497</v>
      </c>
      <c r="J2025">
        <v>110.86213181052887</v>
      </c>
      <c r="K2025">
        <v>13564594</v>
      </c>
      <c r="L2025">
        <v>9649.4889999999996</v>
      </c>
      <c r="M2025">
        <v>159.083405773961</v>
      </c>
    </row>
    <row r="2026" spans="1:13" x14ac:dyDescent="0.45">
      <c r="A2026">
        <v>1982</v>
      </c>
      <c r="B2026">
        <v>5</v>
      </c>
      <c r="C2026" t="s">
        <v>5</v>
      </c>
      <c r="D2026" t="s">
        <v>40</v>
      </c>
      <c r="E2026">
        <v>1982</v>
      </c>
      <c r="F2026">
        <v>2.5590557316689626</v>
      </c>
      <c r="G2026">
        <v>3.2305765739738348</v>
      </c>
      <c r="H2026">
        <v>52730.653809288713</v>
      </c>
      <c r="I2026">
        <v>3.2305765739738348</v>
      </c>
      <c r="J2026">
        <v>110.4586335244972</v>
      </c>
      <c r="K2026">
        <v>13921029</v>
      </c>
      <c r="L2026">
        <v>10068.273999999999</v>
      </c>
      <c r="M2026">
        <v>169.15779604391301</v>
      </c>
    </row>
    <row r="2027" spans="1:13" x14ac:dyDescent="0.45">
      <c r="A2027">
        <v>1983</v>
      </c>
      <c r="B2027">
        <v>5</v>
      </c>
      <c r="C2027" t="s">
        <v>5</v>
      </c>
      <c r="D2027" t="s">
        <v>40</v>
      </c>
      <c r="E2027">
        <v>1983</v>
      </c>
      <c r="F2027">
        <v>5.9103872144689689</v>
      </c>
      <c r="G2027">
        <v>3.4880478404958097</v>
      </c>
      <c r="H2027">
        <v>55505.951378198646</v>
      </c>
      <c r="I2027">
        <v>3.4880478404958097</v>
      </c>
      <c r="J2027">
        <v>108.01629663278634</v>
      </c>
      <c r="K2027">
        <v>14292862</v>
      </c>
      <c r="L2027">
        <v>11261.694</v>
      </c>
      <c r="M2027">
        <v>177.12609562264501</v>
      </c>
    </row>
    <row r="2028" spans="1:13" x14ac:dyDescent="0.45">
      <c r="A2028">
        <v>1984</v>
      </c>
      <c r="B2028">
        <v>5</v>
      </c>
      <c r="C2028" t="s">
        <v>5</v>
      </c>
      <c r="D2028" t="s">
        <v>40</v>
      </c>
      <c r="E2028">
        <v>1984</v>
      </c>
      <c r="F2028">
        <v>4.7927840196209814</v>
      </c>
      <c r="G2028">
        <v>4.8738105937217995</v>
      </c>
      <c r="H2028">
        <v>58427.317240209108</v>
      </c>
      <c r="I2028">
        <v>4.8738105937217995</v>
      </c>
      <c r="J2028">
        <v>106.62979258328096</v>
      </c>
      <c r="K2028">
        <v>14686454</v>
      </c>
      <c r="L2028">
        <v>11811.673000000001</v>
      </c>
      <c r="M2028">
        <v>184.03395659228599</v>
      </c>
    </row>
    <row r="2029" spans="1:13" x14ac:dyDescent="0.45">
      <c r="A2029">
        <v>1985</v>
      </c>
      <c r="B2029">
        <v>5</v>
      </c>
      <c r="C2029" t="s">
        <v>5</v>
      </c>
      <c r="D2029" t="s">
        <v>40</v>
      </c>
      <c r="E2029">
        <v>1985</v>
      </c>
      <c r="F2029">
        <v>-1.6059221989808918</v>
      </c>
      <c r="G2029">
        <v>-3.7877203695460508</v>
      </c>
      <c r="H2029">
        <v>61502.439200220113</v>
      </c>
      <c r="I2029">
        <v>-3.7877203695460508</v>
      </c>
      <c r="J2029">
        <v>104.68310313669808</v>
      </c>
      <c r="K2029">
        <v>15108135</v>
      </c>
      <c r="L2029">
        <v>11376.896000000001</v>
      </c>
      <c r="M2029">
        <v>174.88180190656001</v>
      </c>
    </row>
    <row r="2030" spans="1:13" x14ac:dyDescent="0.45">
      <c r="A2030">
        <v>1986</v>
      </c>
      <c r="B2030">
        <v>5</v>
      </c>
      <c r="C2030" t="s">
        <v>5</v>
      </c>
      <c r="D2030" t="s">
        <v>40</v>
      </c>
      <c r="E2030">
        <v>1986</v>
      </c>
      <c r="F2030">
        <v>-8.7173198626618813</v>
      </c>
      <c r="G2030">
        <v>-1.691488151027059</v>
      </c>
      <c r="H2030">
        <v>64739.409684442224</v>
      </c>
      <c r="I2030">
        <v>-1.691488151027059</v>
      </c>
      <c r="J2030">
        <v>106.49775120820179</v>
      </c>
      <c r="K2030">
        <v>15558740</v>
      </c>
      <c r="L2030">
        <v>12125.576999999999</v>
      </c>
      <c r="M2030">
        <v>146.83063073763299</v>
      </c>
    </row>
    <row r="2031" spans="1:13" x14ac:dyDescent="0.45">
      <c r="A2031">
        <v>1987</v>
      </c>
      <c r="B2031">
        <v>5</v>
      </c>
      <c r="C2031" t="s">
        <v>5</v>
      </c>
      <c r="D2031" t="s">
        <v>40</v>
      </c>
      <c r="E2031">
        <v>1987</v>
      </c>
      <c r="F2031">
        <v>7.6667147507537976</v>
      </c>
      <c r="G2031">
        <v>2.0796736501705482</v>
      </c>
      <c r="H2031">
        <v>68146.747036254979</v>
      </c>
      <c r="I2031">
        <v>2.0796736501705482</v>
      </c>
      <c r="J2031">
        <v>111.91959055312326</v>
      </c>
      <c r="K2031">
        <v>16033103</v>
      </c>
      <c r="L2031">
        <v>12132.968999999999</v>
      </c>
      <c r="M2031">
        <v>139.18187235938001</v>
      </c>
    </row>
    <row r="2032" spans="1:13" x14ac:dyDescent="0.45">
      <c r="A2032">
        <v>1988</v>
      </c>
      <c r="B2032">
        <v>5</v>
      </c>
      <c r="C2032" t="s">
        <v>5</v>
      </c>
      <c r="D2032" t="s">
        <v>40</v>
      </c>
      <c r="E2032">
        <v>1988</v>
      </c>
      <c r="F2032">
        <v>3.6200262502995173</v>
      </c>
      <c r="G2032">
        <v>6.6677000638786268</v>
      </c>
      <c r="H2032">
        <v>71733.417932899989</v>
      </c>
      <c r="I2032">
        <v>6.6677000638786268</v>
      </c>
      <c r="J2032">
        <v>122.62422864566418</v>
      </c>
      <c r="K2032">
        <v>16524616</v>
      </c>
      <c r="L2032">
        <v>12381.6875</v>
      </c>
      <c r="M2032">
        <v>126.530266313308</v>
      </c>
    </row>
    <row r="2033" spans="1:13" x14ac:dyDescent="0.45">
      <c r="A2033">
        <v>1989</v>
      </c>
      <c r="B2033">
        <v>5</v>
      </c>
      <c r="C2033" t="s">
        <v>5</v>
      </c>
      <c r="D2033" t="s">
        <v>40</v>
      </c>
      <c r="E2033">
        <v>1989</v>
      </c>
      <c r="F2033">
        <v>4.4617035433516889</v>
      </c>
      <c r="G2033">
        <v>5.8844232643786114</v>
      </c>
      <c r="H2033">
        <v>75508.860981999998</v>
      </c>
      <c r="I2033">
        <v>5.8844232643786114</v>
      </c>
      <c r="J2033">
        <v>136.68906141609571</v>
      </c>
      <c r="K2033">
        <v>17020143</v>
      </c>
      <c r="L2033">
        <v>13454.194</v>
      </c>
      <c r="M2033">
        <v>124.372850506265</v>
      </c>
    </row>
    <row r="2034" spans="1:13" x14ac:dyDescent="0.45">
      <c r="A2034">
        <v>1990</v>
      </c>
      <c r="B2034">
        <v>5</v>
      </c>
      <c r="C2034" t="s">
        <v>5</v>
      </c>
      <c r="D2034" t="s">
        <v>40</v>
      </c>
      <c r="E2034">
        <v>1990</v>
      </c>
      <c r="F2034">
        <v>3.8078149763084923</v>
      </c>
      <c r="G2034">
        <v>5.9162528187572292</v>
      </c>
      <c r="H2034">
        <v>79483.011559999999</v>
      </c>
      <c r="I2034">
        <v>5.9162528187572292</v>
      </c>
      <c r="J2034">
        <v>146.88825253398946</v>
      </c>
      <c r="K2034">
        <v>17517054</v>
      </c>
      <c r="L2034">
        <v>13757.189</v>
      </c>
      <c r="M2034">
        <v>119.130492907861</v>
      </c>
    </row>
    <row r="2035" spans="1:13" x14ac:dyDescent="0.45">
      <c r="A2035">
        <v>1991</v>
      </c>
      <c r="B2035">
        <v>5</v>
      </c>
      <c r="C2035" t="s">
        <v>5</v>
      </c>
      <c r="D2035" t="s">
        <v>40</v>
      </c>
      <c r="E2035">
        <v>1991</v>
      </c>
      <c r="F2035">
        <v>3.584698694941892</v>
      </c>
      <c r="G2035">
        <v>6.5029944366099386</v>
      </c>
      <c r="H2035">
        <v>90478.345350000003</v>
      </c>
      <c r="I2035">
        <v>6.5029944366099386</v>
      </c>
      <c r="J2035">
        <v>159.31144726325451</v>
      </c>
      <c r="K2035">
        <v>18017464</v>
      </c>
      <c r="L2035">
        <v>16754.076000000001</v>
      </c>
      <c r="M2035">
        <v>115.716796984574</v>
      </c>
    </row>
    <row r="2036" spans="1:13" x14ac:dyDescent="0.45">
      <c r="A2036">
        <v>1992</v>
      </c>
      <c r="B2036">
        <v>5</v>
      </c>
      <c r="C2036" t="s">
        <v>5</v>
      </c>
      <c r="D2036" t="s">
        <v>40</v>
      </c>
      <c r="E2036">
        <v>1992</v>
      </c>
      <c r="F2036">
        <v>2.4142424724986</v>
      </c>
      <c r="G2036">
        <v>5.8921905235491181</v>
      </c>
      <c r="H2036">
        <v>93209.029739999998</v>
      </c>
      <c r="I2036">
        <v>5.8921905235491181</v>
      </c>
      <c r="J2036">
        <v>150.61122098193547</v>
      </c>
      <c r="K2036">
        <v>18526708</v>
      </c>
      <c r="L2036">
        <v>18381.809000000001</v>
      </c>
      <c r="M2036">
        <v>123.418240455098</v>
      </c>
    </row>
    <row r="2037" spans="1:13" x14ac:dyDescent="0.45">
      <c r="A2037">
        <v>1993</v>
      </c>
      <c r="B2037">
        <v>5</v>
      </c>
      <c r="C2037" t="s">
        <v>5</v>
      </c>
      <c r="D2037" t="s">
        <v>40</v>
      </c>
      <c r="E2037">
        <v>1993</v>
      </c>
      <c r="F2037">
        <v>3.9869713102189479</v>
      </c>
      <c r="G2037">
        <v>6.8757635898959961</v>
      </c>
      <c r="H2037">
        <v>99807.165739999997</v>
      </c>
      <c r="I2037">
        <v>6.8757635898959961</v>
      </c>
      <c r="J2037">
        <v>157.94046250159704</v>
      </c>
      <c r="K2037">
        <v>19050077</v>
      </c>
      <c r="L2037">
        <v>17979.701000000001</v>
      </c>
      <c r="M2037">
        <v>124.143892793698</v>
      </c>
    </row>
    <row r="2038" spans="1:13" x14ac:dyDescent="0.45">
      <c r="A2038">
        <v>1994</v>
      </c>
      <c r="B2038">
        <v>5</v>
      </c>
      <c r="C2038" t="s">
        <v>5</v>
      </c>
      <c r="D2038" t="s">
        <v>40</v>
      </c>
      <c r="E2038">
        <v>1994</v>
      </c>
      <c r="F2038">
        <v>3.9373345120758358</v>
      </c>
      <c r="G2038">
        <v>6.2090637389576244</v>
      </c>
      <c r="H2038">
        <v>107698.1924</v>
      </c>
      <c r="I2038">
        <v>6.2090637389576244</v>
      </c>
      <c r="J2038">
        <v>179.90494267398611</v>
      </c>
      <c r="K2038">
        <v>19588703</v>
      </c>
      <c r="L2038">
        <v>18568.719000000001</v>
      </c>
      <c r="M2038">
        <v>120.224347779851</v>
      </c>
    </row>
    <row r="2039" spans="1:13" x14ac:dyDescent="0.45">
      <c r="A2039">
        <v>1995</v>
      </c>
      <c r="B2039">
        <v>5</v>
      </c>
      <c r="C2039" t="s">
        <v>5</v>
      </c>
      <c r="D2039" t="s">
        <v>40</v>
      </c>
      <c r="E2039">
        <v>1995</v>
      </c>
      <c r="F2039">
        <v>3.6334195531012341</v>
      </c>
      <c r="G2039">
        <v>6.8392162032070445</v>
      </c>
      <c r="H2039">
        <v>115161.2754</v>
      </c>
      <c r="I2039">
        <v>6.8392162032070445</v>
      </c>
      <c r="J2039">
        <v>192.1132002535139</v>
      </c>
      <c r="K2039">
        <v>20136888</v>
      </c>
      <c r="L2039">
        <v>19762.298999999999</v>
      </c>
      <c r="M2039">
        <v>120.454025449949</v>
      </c>
    </row>
    <row r="2040" spans="1:13" x14ac:dyDescent="0.45">
      <c r="A2040">
        <v>1996</v>
      </c>
      <c r="B2040">
        <v>5</v>
      </c>
      <c r="C2040" t="s">
        <v>5</v>
      </c>
      <c r="D2040" t="s">
        <v>40</v>
      </c>
      <c r="E2040">
        <v>1996</v>
      </c>
      <c r="F2040">
        <v>3.6799033847535867</v>
      </c>
      <c r="G2040">
        <v>7.0668762629672273</v>
      </c>
      <c r="H2040">
        <v>128608.78569999999</v>
      </c>
      <c r="I2040">
        <v>7.0668762629672273</v>
      </c>
      <c r="J2040">
        <v>181.76698248545711</v>
      </c>
      <c r="K2040">
        <v>20689051</v>
      </c>
      <c r="L2040">
        <v>21473.817999999999</v>
      </c>
      <c r="M2040">
        <v>124.889872443953</v>
      </c>
    </row>
    <row r="2041" spans="1:13" x14ac:dyDescent="0.45">
      <c r="A2041">
        <v>1997</v>
      </c>
      <c r="B2041">
        <v>5</v>
      </c>
      <c r="C2041" t="s">
        <v>5</v>
      </c>
      <c r="D2041" t="s">
        <v>40</v>
      </c>
      <c r="E2041">
        <v>1997</v>
      </c>
      <c r="F2041">
        <v>3.4823495826593387</v>
      </c>
      <c r="G2041">
        <v>4.4937211030900528</v>
      </c>
      <c r="H2041">
        <v>138023.32889999999</v>
      </c>
      <c r="I2041">
        <v>4.4937211030900528</v>
      </c>
      <c r="J2041">
        <v>185.66511116236981</v>
      </c>
      <c r="K2041">
        <v>21249178</v>
      </c>
      <c r="L2041">
        <v>24257.473000000002</v>
      </c>
      <c r="M2041">
        <v>120.685944793915</v>
      </c>
    </row>
    <row r="2042" spans="1:13" x14ac:dyDescent="0.45">
      <c r="A2042">
        <v>1998</v>
      </c>
      <c r="B2042">
        <v>5</v>
      </c>
      <c r="C2042" t="s">
        <v>5</v>
      </c>
      <c r="D2042" t="s">
        <v>40</v>
      </c>
      <c r="E2042">
        <v>1998</v>
      </c>
      <c r="F2042">
        <v>8.4987199983485766</v>
      </c>
      <c r="G2042">
        <v>-9.7438166969645152</v>
      </c>
      <c r="H2042">
        <v>138400.19029999999</v>
      </c>
      <c r="I2042">
        <v>-9.7438166969645152</v>
      </c>
      <c r="J2042">
        <v>209.49220280818946</v>
      </c>
      <c r="K2042">
        <v>21810542</v>
      </c>
      <c r="L2042">
        <v>22715.671999999999</v>
      </c>
      <c r="M2042">
        <v>96.383517452598895</v>
      </c>
    </row>
    <row r="2043" spans="1:13" x14ac:dyDescent="0.45">
      <c r="A2043">
        <v>1999</v>
      </c>
      <c r="B2043">
        <v>5</v>
      </c>
      <c r="C2043" t="s">
        <v>5</v>
      </c>
      <c r="D2043" t="s">
        <v>40</v>
      </c>
      <c r="E2043">
        <v>1999</v>
      </c>
      <c r="F2043">
        <v>4.5452820569551022E-2</v>
      </c>
      <c r="G2043">
        <v>3.4894071430040015</v>
      </c>
      <c r="H2043">
        <v>147176.7506</v>
      </c>
      <c r="I2043">
        <v>3.4894071430040015</v>
      </c>
      <c r="J2043">
        <v>217.57091939194854</v>
      </c>
      <c r="K2043">
        <v>22368655</v>
      </c>
      <c r="L2043">
        <v>23668.324000000001</v>
      </c>
      <c r="M2043">
        <v>97.247398412063603</v>
      </c>
    </row>
    <row r="2044" spans="1:13" x14ac:dyDescent="0.45">
      <c r="A2044">
        <v>2000</v>
      </c>
      <c r="B2044">
        <v>5</v>
      </c>
      <c r="C2044" t="s">
        <v>5</v>
      </c>
      <c r="D2044" t="s">
        <v>40</v>
      </c>
      <c r="E2044">
        <v>2000</v>
      </c>
      <c r="F2044">
        <v>8.8552168514483895</v>
      </c>
      <c r="G2044">
        <v>6.1237980914643515</v>
      </c>
      <c r="H2044">
        <v>158087.77989999999</v>
      </c>
      <c r="I2044">
        <v>6.1237980914643515</v>
      </c>
      <c r="J2044">
        <v>220.40678898207355</v>
      </c>
      <c r="K2044">
        <v>22945150</v>
      </c>
      <c r="L2044">
        <v>26639.928</v>
      </c>
      <c r="M2044">
        <v>98.5022409951969</v>
      </c>
    </row>
    <row r="2045" spans="1:13" x14ac:dyDescent="0.45">
      <c r="A2045">
        <v>2001</v>
      </c>
      <c r="B2045">
        <v>5</v>
      </c>
      <c r="C2045" t="s">
        <v>5</v>
      </c>
      <c r="D2045" t="s">
        <v>40</v>
      </c>
      <c r="E2045">
        <v>2001</v>
      </c>
      <c r="F2045">
        <v>-1.5818739118174392</v>
      </c>
      <c r="G2045">
        <v>-2.0328566461191002</v>
      </c>
      <c r="H2045">
        <v>163921.68100000001</v>
      </c>
      <c r="I2045">
        <v>-2.0328566461191002</v>
      </c>
      <c r="J2045">
        <v>203.3646360106529</v>
      </c>
      <c r="K2045">
        <v>23542517</v>
      </c>
      <c r="L2045">
        <v>26582.326000000001</v>
      </c>
      <c r="M2045">
        <v>103.338161264132</v>
      </c>
    </row>
    <row r="2046" spans="1:13" x14ac:dyDescent="0.45">
      <c r="A2046">
        <v>2002</v>
      </c>
      <c r="B2046">
        <v>5</v>
      </c>
      <c r="C2046" t="s">
        <v>5</v>
      </c>
      <c r="D2046" t="s">
        <v>40</v>
      </c>
      <c r="E2046">
        <v>2002</v>
      </c>
      <c r="F2046">
        <v>3.1288831986340853</v>
      </c>
      <c r="G2046">
        <v>2.7720735767505147</v>
      </c>
      <c r="H2046">
        <v>172668.6269</v>
      </c>
      <c r="I2046">
        <v>2.7720735767505147</v>
      </c>
      <c r="J2046">
        <v>199.35623269565491</v>
      </c>
      <c r="K2046">
        <v>24142445</v>
      </c>
      <c r="L2046">
        <v>27303.565999999999</v>
      </c>
      <c r="M2046">
        <v>103.46992622543</v>
      </c>
    </row>
    <row r="2047" spans="1:13" x14ac:dyDescent="0.45">
      <c r="A2047">
        <v>2003</v>
      </c>
      <c r="B2047">
        <v>5</v>
      </c>
      <c r="C2047" t="s">
        <v>5</v>
      </c>
      <c r="D2047" t="s">
        <v>40</v>
      </c>
      <c r="E2047">
        <v>2003</v>
      </c>
      <c r="F2047">
        <v>3.2989328768782542</v>
      </c>
      <c r="G2047">
        <v>3.2358056399191639</v>
      </c>
      <c r="H2047">
        <v>182491.17920000001</v>
      </c>
      <c r="I2047">
        <v>3.2358056399191639</v>
      </c>
      <c r="J2047">
        <v>194.19512905683087</v>
      </c>
      <c r="K2047">
        <v>24739411</v>
      </c>
      <c r="L2047">
        <v>28867.148000000001</v>
      </c>
      <c r="M2047">
        <v>97.881676387954101</v>
      </c>
    </row>
    <row r="2048" spans="1:13" x14ac:dyDescent="0.45">
      <c r="A2048">
        <v>2004</v>
      </c>
      <c r="B2048">
        <v>5</v>
      </c>
      <c r="C2048" t="s">
        <v>5</v>
      </c>
      <c r="D2048" t="s">
        <v>40</v>
      </c>
      <c r="E2048">
        <v>2004</v>
      </c>
      <c r="F2048">
        <v>6.0092826148210605</v>
      </c>
      <c r="G2048">
        <v>4.2803298700555104</v>
      </c>
      <c r="H2048">
        <v>198774.02189999999</v>
      </c>
      <c r="I2048">
        <v>4.2803298700555104</v>
      </c>
      <c r="J2048">
        <v>210.37426589712433</v>
      </c>
      <c r="K2048">
        <v>25333247</v>
      </c>
      <c r="L2048">
        <v>30459.574000000001</v>
      </c>
      <c r="M2048">
        <v>93.476394032518499</v>
      </c>
    </row>
    <row r="2049" spans="1:13" x14ac:dyDescent="0.45">
      <c r="A2049">
        <v>2005</v>
      </c>
      <c r="B2049">
        <v>5</v>
      </c>
      <c r="C2049" t="s">
        <v>5</v>
      </c>
      <c r="D2049" t="s">
        <v>40</v>
      </c>
      <c r="E2049">
        <v>2005</v>
      </c>
      <c r="F2049">
        <v>8.8625864706771011</v>
      </c>
      <c r="G2049">
        <v>2.9336853743445914</v>
      </c>
      <c r="H2049">
        <v>209389.8407</v>
      </c>
      <c r="I2049">
        <v>2.9336853743445914</v>
      </c>
      <c r="J2049">
        <v>203.8546445956238</v>
      </c>
      <c r="K2049">
        <v>25923536</v>
      </c>
      <c r="L2049">
        <v>32213.138999999999</v>
      </c>
      <c r="M2049">
        <v>93.300812989730801</v>
      </c>
    </row>
    <row r="2050" spans="1:13" x14ac:dyDescent="0.45">
      <c r="A2050">
        <v>2006</v>
      </c>
      <c r="B2050">
        <v>5</v>
      </c>
      <c r="C2050" t="s">
        <v>5</v>
      </c>
      <c r="D2050" t="s">
        <v>40</v>
      </c>
      <c r="E2050">
        <v>2006</v>
      </c>
      <c r="F2050">
        <v>3.9809316735124156</v>
      </c>
      <c r="G2050">
        <v>3.251346380238445</v>
      </c>
      <c r="H2050">
        <v>216878.90909999999</v>
      </c>
      <c r="I2050">
        <v>3.251346380238445</v>
      </c>
      <c r="J2050">
        <v>202.57714684039786</v>
      </c>
      <c r="K2050">
        <v>26509413</v>
      </c>
      <c r="L2050">
        <v>31831.440999999999</v>
      </c>
      <c r="M2050">
        <v>96.288999824116601</v>
      </c>
    </row>
    <row r="2051" spans="1:13" x14ac:dyDescent="0.45">
      <c r="A2051">
        <v>2007</v>
      </c>
      <c r="B2051">
        <v>5</v>
      </c>
      <c r="C2051" t="s">
        <v>5</v>
      </c>
      <c r="D2051" t="s">
        <v>40</v>
      </c>
      <c r="E2051">
        <v>2007</v>
      </c>
      <c r="F2051">
        <v>4.8813233572794275</v>
      </c>
      <c r="G2051">
        <v>4.0106155003884396</v>
      </c>
      <c r="H2051">
        <v>234709.09109999999</v>
      </c>
      <c r="I2051">
        <v>4.0106155003884396</v>
      </c>
      <c r="J2051">
        <v>192.46550635765172</v>
      </c>
      <c r="K2051">
        <v>27092604</v>
      </c>
      <c r="L2051">
        <v>33221.49</v>
      </c>
      <c r="M2051">
        <v>98.078455160403706</v>
      </c>
    </row>
    <row r="2052" spans="1:13" x14ac:dyDescent="0.45">
      <c r="A2052">
        <v>2008</v>
      </c>
      <c r="B2052">
        <v>5</v>
      </c>
      <c r="C2052" t="s">
        <v>5</v>
      </c>
      <c r="D2052" t="s">
        <v>40</v>
      </c>
      <c r="E2052">
        <v>2008</v>
      </c>
      <c r="F2052">
        <v>10.388900399283571</v>
      </c>
      <c r="G2052">
        <v>2.665386034958189</v>
      </c>
      <c r="H2052">
        <v>249865.21919999999</v>
      </c>
      <c r="I2052">
        <v>2.665386034958189</v>
      </c>
      <c r="J2052">
        <v>176.66832478514812</v>
      </c>
      <c r="K2052">
        <v>27664296</v>
      </c>
      <c r="L2052">
        <v>33712.133000000002</v>
      </c>
      <c r="M2052">
        <v>97.7930601963253</v>
      </c>
    </row>
    <row r="2053" spans="1:13" x14ac:dyDescent="0.45">
      <c r="A2053">
        <v>2009</v>
      </c>
      <c r="B2053">
        <v>5</v>
      </c>
      <c r="C2053" t="s">
        <v>5</v>
      </c>
      <c r="D2053" t="s">
        <v>40</v>
      </c>
      <c r="E2053">
        <v>2009</v>
      </c>
      <c r="F2053">
        <v>-5.9922015556219606</v>
      </c>
      <c r="G2053">
        <v>-3.4433428061677489</v>
      </c>
      <c r="H2053">
        <v>227748.7334</v>
      </c>
      <c r="I2053">
        <v>-3.4433428061677489</v>
      </c>
      <c r="J2053">
        <v>162.5589704526995</v>
      </c>
      <c r="K2053">
        <v>28217204</v>
      </c>
      <c r="L2053">
        <v>32003.473000000002</v>
      </c>
      <c r="M2053">
        <v>94.940996824989895</v>
      </c>
    </row>
    <row r="2054" spans="1:13" x14ac:dyDescent="0.45">
      <c r="A2054">
        <v>2010</v>
      </c>
      <c r="B2054">
        <v>5</v>
      </c>
      <c r="C2054" t="s">
        <v>5</v>
      </c>
      <c r="D2054" t="s">
        <v>40</v>
      </c>
      <c r="E2054">
        <v>2010</v>
      </c>
      <c r="F2054">
        <v>7.2668459338943876</v>
      </c>
      <c r="G2054">
        <v>5.5525185218268547</v>
      </c>
      <c r="H2054">
        <v>248443.04079999999</v>
      </c>
      <c r="I2054">
        <v>5.5525185218268547</v>
      </c>
      <c r="J2054">
        <v>157.9447648867712</v>
      </c>
      <c r="K2054">
        <v>28717731</v>
      </c>
      <c r="L2054">
        <v>32487.745999999999</v>
      </c>
      <c r="M2054">
        <v>100</v>
      </c>
    </row>
    <row r="2055" spans="1:13" x14ac:dyDescent="0.45">
      <c r="A2055">
        <v>2011</v>
      </c>
      <c r="B2055">
        <v>5</v>
      </c>
      <c r="C2055" t="s">
        <v>5</v>
      </c>
      <c r="D2055" t="s">
        <v>40</v>
      </c>
      <c r="E2055">
        <v>2011</v>
      </c>
      <c r="F2055">
        <v>5.4124080900796798</v>
      </c>
      <c r="G2055">
        <v>3.6111733971429203</v>
      </c>
      <c r="H2055">
        <v>251672.3365</v>
      </c>
      <c r="I2055">
        <v>3.6111733971429203</v>
      </c>
      <c r="J2055">
        <v>154.937684607226</v>
      </c>
      <c r="K2055">
        <v>29184133</v>
      </c>
      <c r="L2055">
        <v>32524.594000000001</v>
      </c>
      <c r="M2055">
        <v>99.826529935748297</v>
      </c>
    </row>
    <row r="2056" spans="1:13" x14ac:dyDescent="0.45">
      <c r="A2056">
        <v>2012</v>
      </c>
      <c r="B2056">
        <v>5</v>
      </c>
      <c r="C2056" t="s">
        <v>5</v>
      </c>
      <c r="D2056" t="s">
        <v>40</v>
      </c>
      <c r="E2056">
        <v>2012</v>
      </c>
      <c r="F2056">
        <v>0.99993230347088513</v>
      </c>
      <c r="G2056">
        <v>3.7804893344812314</v>
      </c>
      <c r="H2056">
        <v>256173.5197</v>
      </c>
      <c r="I2056">
        <v>3.7804893344812314</v>
      </c>
      <c r="J2056">
        <v>147.84175476601337</v>
      </c>
      <c r="K2056">
        <v>29660212</v>
      </c>
      <c r="L2056">
        <v>35010.120000000003</v>
      </c>
      <c r="M2056">
        <v>99.517281487277103</v>
      </c>
    </row>
    <row r="2057" spans="1:13" x14ac:dyDescent="0.45">
      <c r="A2057">
        <v>2013</v>
      </c>
      <c r="B2057">
        <v>5</v>
      </c>
      <c r="C2057" t="s">
        <v>5</v>
      </c>
      <c r="D2057" t="s">
        <v>40</v>
      </c>
      <c r="E2057">
        <v>2013</v>
      </c>
      <c r="F2057">
        <v>0.17447448132143961</v>
      </c>
      <c r="G2057">
        <v>3.04489440326752</v>
      </c>
      <c r="H2057">
        <v>275412.54389999999</v>
      </c>
      <c r="I2057">
        <v>3.04489440326752</v>
      </c>
      <c r="J2057">
        <v>142.72099146487284</v>
      </c>
      <c r="K2057">
        <v>30134807</v>
      </c>
      <c r="L2057">
        <v>36062.542999999998</v>
      </c>
      <c r="M2057">
        <v>99.014866103490505</v>
      </c>
    </row>
    <row r="2058" spans="1:13" x14ac:dyDescent="0.45">
      <c r="A2058">
        <v>2014</v>
      </c>
      <c r="B2058">
        <v>5</v>
      </c>
      <c r="C2058" t="s">
        <v>5</v>
      </c>
      <c r="D2058" t="s">
        <v>40</v>
      </c>
      <c r="E2058">
        <v>2014</v>
      </c>
      <c r="F2058">
        <v>2.4674667836637809</v>
      </c>
      <c r="G2058">
        <v>4.3731359623398163</v>
      </c>
      <c r="H2058">
        <v>290459.54580000002</v>
      </c>
      <c r="I2058">
        <v>4.3731359623398163</v>
      </c>
      <c r="J2058">
        <v>138.31223117684328</v>
      </c>
      <c r="K2058">
        <v>30606459</v>
      </c>
      <c r="L2058">
        <v>35862.222999999998</v>
      </c>
      <c r="M2058">
        <v>97.9640936831602</v>
      </c>
    </row>
    <row r="2059" spans="1:13" x14ac:dyDescent="0.45">
      <c r="A2059">
        <v>2015</v>
      </c>
      <c r="B2059">
        <v>5</v>
      </c>
      <c r="C2059" t="s">
        <v>5</v>
      </c>
      <c r="D2059" t="s">
        <v>40</v>
      </c>
      <c r="E2059">
        <v>2015</v>
      </c>
      <c r="F2059">
        <v>1.2180557335533848</v>
      </c>
      <c r="G2059">
        <v>3.5275344364348769</v>
      </c>
      <c r="H2059">
        <v>291460.22529999999</v>
      </c>
      <c r="I2059">
        <v>3.5275344364348769</v>
      </c>
      <c r="J2059">
        <v>131.37007244525975</v>
      </c>
      <c r="K2059">
        <v>31068833</v>
      </c>
      <c r="L2059">
        <v>35878.008000000002</v>
      </c>
      <c r="M2059">
        <v>89.571901474142393</v>
      </c>
    </row>
    <row r="2060" spans="1:13" x14ac:dyDescent="0.45">
      <c r="A2060">
        <v>2016</v>
      </c>
      <c r="B2060">
        <v>5</v>
      </c>
      <c r="C2060" t="s">
        <v>5</v>
      </c>
      <c r="D2060" t="s">
        <v>40</v>
      </c>
      <c r="E2060">
        <v>2016</v>
      </c>
      <c r="F2060">
        <v>1.65825996642414</v>
      </c>
      <c r="G2060">
        <v>2.9337622538982941</v>
      </c>
      <c r="H2060">
        <v>287585.96289999998</v>
      </c>
      <c r="I2060">
        <v>2.9337622538982941</v>
      </c>
      <c r="J2060">
        <v>126.89901002569985</v>
      </c>
      <c r="K2060">
        <v>31526418</v>
      </c>
      <c r="L2060">
        <v>37199.58</v>
      </c>
      <c r="M2060">
        <v>86.561622761488493</v>
      </c>
    </row>
    <row r="2061" spans="1:13" x14ac:dyDescent="0.45">
      <c r="A2061">
        <v>2017</v>
      </c>
      <c r="B2061">
        <v>5</v>
      </c>
      <c r="C2061" t="s">
        <v>5</v>
      </c>
      <c r="D2061" t="s">
        <v>40</v>
      </c>
      <c r="E2061">
        <v>2017</v>
      </c>
      <c r="F2061">
        <v>3.7789609430645328</v>
      </c>
      <c r="G2061">
        <v>4.3256303347090466</v>
      </c>
      <c r="H2061">
        <v>281063.64980000001</v>
      </c>
      <c r="I2061">
        <v>4.3256303347090466</v>
      </c>
      <c r="J2061">
        <v>133.15517337195615</v>
      </c>
      <c r="K2061">
        <v>31975806</v>
      </c>
      <c r="L2061">
        <v>37162.887000000002</v>
      </c>
      <c r="M2061">
        <v>85.117359108447701</v>
      </c>
    </row>
    <row r="2062" spans="1:13" x14ac:dyDescent="0.45">
      <c r="A2062">
        <v>2018</v>
      </c>
      <c r="B2062">
        <v>5</v>
      </c>
      <c r="C2062" t="s">
        <v>5</v>
      </c>
      <c r="D2062" t="s">
        <v>40</v>
      </c>
      <c r="E2062">
        <v>2018</v>
      </c>
      <c r="F2062">
        <v>0.62467467458664316</v>
      </c>
      <c r="G2062">
        <v>3.4727667050550508</v>
      </c>
      <c r="H2062">
        <v>297793.95649999997</v>
      </c>
      <c r="I2062">
        <v>3.4727667050550508</v>
      </c>
      <c r="J2062">
        <v>130.40262550212626</v>
      </c>
      <c r="K2062">
        <v>32399271</v>
      </c>
      <c r="L2062">
        <v>37333.03</v>
      </c>
      <c r="M2062">
        <v>88.662096305121096</v>
      </c>
    </row>
    <row r="2063" spans="1:13" x14ac:dyDescent="0.45">
      <c r="A2063">
        <v>2019</v>
      </c>
      <c r="B2063">
        <v>5</v>
      </c>
      <c r="C2063" t="s">
        <v>5</v>
      </c>
      <c r="D2063" t="s">
        <v>40</v>
      </c>
      <c r="E2063">
        <v>2019</v>
      </c>
      <c r="F2063">
        <v>7.1826909312136422E-2</v>
      </c>
      <c r="G2063">
        <v>3.1248988847621746</v>
      </c>
      <c r="H2063">
        <v>302134.91200000001</v>
      </c>
      <c r="I2063">
        <v>3.1248988847621746</v>
      </c>
      <c r="J2063">
        <v>123.02856202794288</v>
      </c>
      <c r="K2063">
        <v>32804020</v>
      </c>
      <c r="L2063">
        <v>37823.5</v>
      </c>
      <c r="M2063">
        <v>87.487144843009901</v>
      </c>
    </row>
    <row r="2064" spans="1:13" x14ac:dyDescent="0.45">
      <c r="A2064">
        <v>2020</v>
      </c>
      <c r="B2064">
        <v>5</v>
      </c>
      <c r="C2064" t="s">
        <v>5</v>
      </c>
      <c r="D2064" t="s">
        <v>40</v>
      </c>
      <c r="E2064">
        <v>2020</v>
      </c>
      <c r="F2064">
        <v>-0.77087420788838301</v>
      </c>
      <c r="G2064">
        <v>-6.6611373216887415</v>
      </c>
      <c r="H2064">
        <v>302088.66310000001</v>
      </c>
      <c r="I2064">
        <v>-6.6611373216887415</v>
      </c>
      <c r="J2064">
        <v>116.82858611492692</v>
      </c>
      <c r="K2064">
        <v>33199993</v>
      </c>
      <c r="L2064">
        <v>35997.362999999998</v>
      </c>
      <c r="M2064">
        <v>84.400549564146701</v>
      </c>
    </row>
    <row r="2065" spans="1:13" x14ac:dyDescent="0.45">
      <c r="A2065">
        <v>2021</v>
      </c>
      <c r="B2065">
        <v>5</v>
      </c>
      <c r="C2065" t="s">
        <v>5</v>
      </c>
      <c r="D2065" t="s">
        <v>40</v>
      </c>
      <c r="E2065">
        <v>2021</v>
      </c>
      <c r="F2065">
        <v>5.7136178320068751</v>
      </c>
      <c r="G2065">
        <v>1.9441181773949978</v>
      </c>
      <c r="H2065">
        <v>300672.51053333335</v>
      </c>
      <c r="I2065">
        <v>1.9441181773949978</v>
      </c>
      <c r="J2065">
        <v>130.56985050658213</v>
      </c>
      <c r="K2065">
        <v>33573874</v>
      </c>
      <c r="L2065">
        <v>37897.133000000002</v>
      </c>
      <c r="M2065">
        <v>83.277041024513196</v>
      </c>
    </row>
    <row r="2066" spans="1:13" x14ac:dyDescent="0.45">
      <c r="A2066">
        <v>2022</v>
      </c>
      <c r="B2066">
        <v>5</v>
      </c>
      <c r="C2066" t="s">
        <v>5</v>
      </c>
      <c r="D2066" t="s">
        <v>40</v>
      </c>
      <c r="E2066">
        <v>2022</v>
      </c>
      <c r="F2066">
        <v>6.4565021944460881</v>
      </c>
      <c r="G2066">
        <v>-1.71148746054437</v>
      </c>
      <c r="H2066">
        <v>301632.02854444442</v>
      </c>
      <c r="I2066">
        <v>-1.71148746054437</v>
      </c>
      <c r="J2066">
        <v>140.74554788086797</v>
      </c>
      <c r="K2066">
        <v>33938221</v>
      </c>
      <c r="L2066">
        <v>39586.995999999999</v>
      </c>
      <c r="M2066">
        <v>82.059281176749195</v>
      </c>
    </row>
    <row r="2067" spans="1:13" x14ac:dyDescent="0.45">
      <c r="A2067">
        <v>1980</v>
      </c>
      <c r="B2067">
        <v>6</v>
      </c>
      <c r="C2067" t="s">
        <v>6</v>
      </c>
      <c r="D2067" t="s">
        <v>41</v>
      </c>
      <c r="E2067">
        <v>1980</v>
      </c>
      <c r="F2067">
        <v>7.6095465523937378</v>
      </c>
      <c r="G2067">
        <v>-4.585257073866245</v>
      </c>
      <c r="H2067">
        <v>12686.059332148287</v>
      </c>
      <c r="I2067">
        <v>-4.585257073866245</v>
      </c>
      <c r="J2067">
        <v>30.27279560930134</v>
      </c>
      <c r="K2067">
        <v>15600442</v>
      </c>
      <c r="L2067">
        <v>140.71605</v>
      </c>
      <c r="M2067">
        <v>12</v>
      </c>
    </row>
    <row r="2068" spans="1:13" x14ac:dyDescent="0.45">
      <c r="A2068">
        <v>1981</v>
      </c>
      <c r="B2068">
        <v>6</v>
      </c>
      <c r="C2068" t="s">
        <v>6</v>
      </c>
      <c r="D2068" t="s">
        <v>41</v>
      </c>
      <c r="E2068">
        <v>1981</v>
      </c>
      <c r="F2068">
        <v>7.9373564075474263</v>
      </c>
      <c r="G2068">
        <v>5.8362365435552448</v>
      </c>
      <c r="H2068">
        <v>13353.74666541925</v>
      </c>
      <c r="I2068">
        <v>5.8362365435552448</v>
      </c>
      <c r="J2068">
        <v>32.519135624705278</v>
      </c>
      <c r="K2068">
        <v>15969792</v>
      </c>
      <c r="L2068">
        <v>137.74970999999999</v>
      </c>
      <c r="M2068">
        <v>12.33633333</v>
      </c>
    </row>
    <row r="2069" spans="1:13" x14ac:dyDescent="0.45">
      <c r="A2069">
        <v>1982</v>
      </c>
      <c r="B2069">
        <v>6</v>
      </c>
      <c r="C2069" t="s">
        <v>6</v>
      </c>
      <c r="D2069" t="s">
        <v>41</v>
      </c>
      <c r="E2069">
        <v>1982</v>
      </c>
      <c r="F2069">
        <v>9.34740967360203</v>
      </c>
      <c r="G2069">
        <v>1.3838903473572373</v>
      </c>
      <c r="H2069">
        <v>14056.575437283422</v>
      </c>
      <c r="I2069">
        <v>1.3838903473572373</v>
      </c>
      <c r="J2069">
        <v>30.398863893090589</v>
      </c>
      <c r="K2069">
        <v>16347124</v>
      </c>
      <c r="L2069">
        <v>174.85508999999999</v>
      </c>
      <c r="M2069">
        <v>13.243833329999999</v>
      </c>
    </row>
    <row r="2070" spans="1:13" x14ac:dyDescent="0.45">
      <c r="A2070">
        <v>1983</v>
      </c>
      <c r="B2070">
        <v>6</v>
      </c>
      <c r="C2070" t="s">
        <v>6</v>
      </c>
      <c r="D2070" t="s">
        <v>41</v>
      </c>
      <c r="E2070">
        <v>1983</v>
      </c>
      <c r="F2070">
        <v>12.28869109719642</v>
      </c>
      <c r="G2070">
        <v>-5.2582157284544166</v>
      </c>
      <c r="H2070">
        <v>14796.395197140444</v>
      </c>
      <c r="I2070">
        <v>-5.2582157284544166</v>
      </c>
      <c r="J2070">
        <v>31.546209715639812</v>
      </c>
      <c r="K2070">
        <v>16740664</v>
      </c>
      <c r="L2070">
        <v>195.14613</v>
      </c>
      <c r="M2070">
        <v>14.545249999999999</v>
      </c>
    </row>
    <row r="2071" spans="1:13" x14ac:dyDescent="0.45">
      <c r="A2071">
        <v>1984</v>
      </c>
      <c r="B2071">
        <v>6</v>
      </c>
      <c r="C2071" t="s">
        <v>6</v>
      </c>
      <c r="D2071" t="s">
        <v>41</v>
      </c>
      <c r="E2071">
        <v>1984</v>
      </c>
      <c r="F2071">
        <v>6.3779499733312974</v>
      </c>
      <c r="G2071">
        <v>7.1156644408698213</v>
      </c>
      <c r="H2071">
        <v>15575.152839095204</v>
      </c>
      <c r="I2071">
        <v>7.1156644408698213</v>
      </c>
      <c r="J2071">
        <v>30.101549811916602</v>
      </c>
      <c r="K2071">
        <v>17141610</v>
      </c>
      <c r="L2071">
        <v>192.87585000000001</v>
      </c>
      <c r="M2071">
        <v>16.45941667</v>
      </c>
    </row>
    <row r="2072" spans="1:13" x14ac:dyDescent="0.45">
      <c r="A2072">
        <v>1985</v>
      </c>
      <c r="B2072">
        <v>6</v>
      </c>
      <c r="C2072" t="s">
        <v>6</v>
      </c>
      <c r="D2072" t="s">
        <v>41</v>
      </c>
      <c r="E2072">
        <v>1985</v>
      </c>
      <c r="F2072">
        <v>11.42183275617765</v>
      </c>
      <c r="G2072">
        <v>3.7306350553568848</v>
      </c>
      <c r="H2072">
        <v>16394.897725363375</v>
      </c>
      <c r="I2072">
        <v>3.7306350553568848</v>
      </c>
      <c r="J2072">
        <v>31.528785472030226</v>
      </c>
      <c r="K2072">
        <v>17540571</v>
      </c>
      <c r="L2072">
        <v>172.61324999999999</v>
      </c>
      <c r="M2072">
        <v>18.246416669999999</v>
      </c>
    </row>
    <row r="2073" spans="1:13" x14ac:dyDescent="0.45">
      <c r="A2073">
        <v>1986</v>
      </c>
      <c r="B2073">
        <v>6</v>
      </c>
      <c r="C2073" t="s">
        <v>6</v>
      </c>
      <c r="D2073" t="s">
        <v>41</v>
      </c>
      <c r="E2073">
        <v>1986</v>
      </c>
      <c r="F2073">
        <v>14.392570079272573</v>
      </c>
      <c r="G2073">
        <v>2.2550473562785669</v>
      </c>
      <c r="H2073">
        <v>17257.787079329868</v>
      </c>
      <c r="I2073">
        <v>2.2550473562785669</v>
      </c>
      <c r="J2073">
        <v>31.965041992678202</v>
      </c>
      <c r="K2073">
        <v>17936926</v>
      </c>
      <c r="L2073">
        <v>227.17125999999999</v>
      </c>
      <c r="M2073">
        <v>21.229833330000002</v>
      </c>
    </row>
    <row r="2074" spans="1:13" x14ac:dyDescent="0.45">
      <c r="A2074">
        <v>1987</v>
      </c>
      <c r="B2074">
        <v>6</v>
      </c>
      <c r="C2074" t="s">
        <v>6</v>
      </c>
      <c r="D2074" t="s">
        <v>41</v>
      </c>
      <c r="E2074">
        <v>1987</v>
      </c>
      <c r="F2074">
        <v>12.696801867657086</v>
      </c>
      <c r="G2074">
        <v>-0.4645599625147554</v>
      </c>
      <c r="H2074">
        <v>18166.091662452494</v>
      </c>
      <c r="I2074">
        <v>-0.4645599625147554</v>
      </c>
      <c r="J2074">
        <v>32.719889139421269</v>
      </c>
      <c r="K2074">
        <v>18326204</v>
      </c>
      <c r="L2074">
        <v>253.22533000000001</v>
      </c>
      <c r="M2074">
        <v>21.819166670000001</v>
      </c>
    </row>
    <row r="2075" spans="1:13" x14ac:dyDescent="0.45">
      <c r="A2075">
        <v>1988</v>
      </c>
      <c r="B2075">
        <v>6</v>
      </c>
      <c r="C2075" t="s">
        <v>6</v>
      </c>
      <c r="D2075" t="s">
        <v>41</v>
      </c>
      <c r="E2075">
        <v>1988</v>
      </c>
      <c r="F2075">
        <v>11.815310196070612</v>
      </c>
      <c r="G2075">
        <v>5.4270909938729943</v>
      </c>
      <c r="H2075">
        <v>19122.201749949996</v>
      </c>
      <c r="I2075">
        <v>5.4270909938729943</v>
      </c>
      <c r="J2075">
        <v>33.829038046446314</v>
      </c>
      <c r="K2075">
        <v>18720745</v>
      </c>
      <c r="L2075">
        <v>245.25229999999999</v>
      </c>
      <c r="M2075">
        <v>23.289249999999999</v>
      </c>
    </row>
    <row r="2076" spans="1:13" x14ac:dyDescent="0.45">
      <c r="A2076">
        <v>1989</v>
      </c>
      <c r="B2076">
        <v>6</v>
      </c>
      <c r="C2076" t="s">
        <v>6</v>
      </c>
      <c r="D2076" t="s">
        <v>41</v>
      </c>
      <c r="E2076">
        <v>1989</v>
      </c>
      <c r="F2076">
        <v>11.258372911177787</v>
      </c>
      <c r="G2076">
        <v>2.0172828184969802</v>
      </c>
      <c r="H2076">
        <v>20128.633420999999</v>
      </c>
      <c r="I2076">
        <v>2.0172828184969802</v>
      </c>
      <c r="J2076">
        <v>33.350928093739149</v>
      </c>
      <c r="K2076">
        <v>19145077</v>
      </c>
      <c r="L2076">
        <v>240.75</v>
      </c>
      <c r="M2076">
        <v>27.188833330000001</v>
      </c>
    </row>
    <row r="2077" spans="1:13" x14ac:dyDescent="0.45">
      <c r="A2077">
        <v>1990</v>
      </c>
      <c r="B2077">
        <v>6</v>
      </c>
      <c r="C2077" t="s">
        <v>6</v>
      </c>
      <c r="D2077" t="s">
        <v>41</v>
      </c>
      <c r="E2077">
        <v>1990</v>
      </c>
      <c r="F2077">
        <v>10.715885153300817</v>
      </c>
      <c r="G2077">
        <v>2.1202948615048456</v>
      </c>
      <c r="H2077">
        <v>21188.035179999999</v>
      </c>
      <c r="I2077">
        <v>2.1202948615048456</v>
      </c>
      <c r="J2077">
        <v>32.188754157963949</v>
      </c>
      <c r="K2077">
        <v>19616530</v>
      </c>
      <c r="L2077">
        <v>282.64832000000001</v>
      </c>
      <c r="M2077">
        <v>29.369166669999998</v>
      </c>
    </row>
    <row r="2078" spans="1:13" x14ac:dyDescent="0.45">
      <c r="A2078">
        <v>1991</v>
      </c>
      <c r="B2078">
        <v>6</v>
      </c>
      <c r="C2078" t="s">
        <v>6</v>
      </c>
      <c r="D2078" t="s">
        <v>41</v>
      </c>
      <c r="E2078">
        <v>1991</v>
      </c>
      <c r="F2078">
        <v>12.544638209438901</v>
      </c>
      <c r="G2078">
        <v>3.6509324013169504</v>
      </c>
      <c r="H2078">
        <v>21438.52218</v>
      </c>
      <c r="I2078">
        <v>3.6509324013169504</v>
      </c>
      <c r="J2078">
        <v>34.675055128795407</v>
      </c>
      <c r="K2078">
        <v>20130779</v>
      </c>
      <c r="L2078">
        <v>314.06229999999999</v>
      </c>
      <c r="M2078">
        <v>37.255000000000003</v>
      </c>
    </row>
    <row r="2079" spans="1:13" x14ac:dyDescent="0.45">
      <c r="A2079">
        <v>1992</v>
      </c>
      <c r="B2079">
        <v>6</v>
      </c>
      <c r="C2079" t="s">
        <v>6</v>
      </c>
      <c r="D2079" t="s">
        <v>41</v>
      </c>
      <c r="E2079">
        <v>1992</v>
      </c>
      <c r="F2079">
        <v>18.489094630457387</v>
      </c>
      <c r="G2079">
        <v>1.2331948520606346</v>
      </c>
      <c r="H2079">
        <v>21155.386470000001</v>
      </c>
      <c r="I2079">
        <v>1.2331948520606346</v>
      </c>
      <c r="J2079">
        <v>41.695413137202515</v>
      </c>
      <c r="K2079">
        <v>20702133</v>
      </c>
      <c r="L2079">
        <v>322.01544000000001</v>
      </c>
      <c r="M2079">
        <v>42.717500000000001</v>
      </c>
    </row>
    <row r="2080" spans="1:13" x14ac:dyDescent="0.45">
      <c r="A2080">
        <v>1993</v>
      </c>
      <c r="B2080">
        <v>6</v>
      </c>
      <c r="C2080" t="s">
        <v>6</v>
      </c>
      <c r="D2080" t="s">
        <v>41</v>
      </c>
      <c r="E2080">
        <v>1993</v>
      </c>
      <c r="F2080">
        <v>10.774909271590388</v>
      </c>
      <c r="G2080">
        <v>1.0898159608771323</v>
      </c>
      <c r="H2080">
        <v>21963.88797</v>
      </c>
      <c r="I2080">
        <v>1.0898159608771323</v>
      </c>
      <c r="J2080">
        <v>47.189581175077699</v>
      </c>
      <c r="K2080">
        <v>21267359</v>
      </c>
      <c r="L2080">
        <v>320.27237000000002</v>
      </c>
      <c r="M2080">
        <v>48.607165000000002</v>
      </c>
    </row>
    <row r="2081" spans="1:13" x14ac:dyDescent="0.45">
      <c r="A2081">
        <v>1994</v>
      </c>
      <c r="B2081">
        <v>6</v>
      </c>
      <c r="C2081" t="s">
        <v>6</v>
      </c>
      <c r="D2081" t="s">
        <v>41</v>
      </c>
      <c r="E2081">
        <v>1994</v>
      </c>
      <c r="F2081">
        <v>4.8159862010783314</v>
      </c>
      <c r="G2081">
        <v>5.5973788858264726</v>
      </c>
      <c r="H2081">
        <v>22687.410960000001</v>
      </c>
      <c r="I2081">
        <v>5.5973788858264726</v>
      </c>
      <c r="J2081">
        <v>50.432072744791036</v>
      </c>
      <c r="K2081">
        <v>21794751</v>
      </c>
      <c r="L2081">
        <v>350.82409999999999</v>
      </c>
      <c r="M2081">
        <v>49.397518329999997</v>
      </c>
    </row>
    <row r="2082" spans="1:13" x14ac:dyDescent="0.45">
      <c r="A2082">
        <v>1995</v>
      </c>
      <c r="B2082">
        <v>6</v>
      </c>
      <c r="C2082" t="s">
        <v>6</v>
      </c>
      <c r="D2082" t="s">
        <v>41</v>
      </c>
      <c r="E2082">
        <v>1995</v>
      </c>
      <c r="F2082">
        <v>6.3008615502761813</v>
      </c>
      <c r="G2082">
        <v>1.0989203229354558</v>
      </c>
      <c r="H2082">
        <v>23798.532950000001</v>
      </c>
      <c r="I2082">
        <v>1.0989203229354558</v>
      </c>
      <c r="J2082">
        <v>59.490518398539983</v>
      </c>
      <c r="K2082">
        <v>22305571</v>
      </c>
      <c r="L2082">
        <v>379.11971999999997</v>
      </c>
      <c r="M2082">
        <v>51.890333329999997</v>
      </c>
    </row>
    <row r="2083" spans="1:13" x14ac:dyDescent="0.45">
      <c r="A2083">
        <v>1996</v>
      </c>
      <c r="B2083">
        <v>6</v>
      </c>
      <c r="C2083" t="s">
        <v>6</v>
      </c>
      <c r="D2083" t="s">
        <v>41</v>
      </c>
      <c r="E2083">
        <v>1996</v>
      </c>
      <c r="F2083">
        <v>7.8230355612473517</v>
      </c>
      <c r="G2083">
        <v>3.1166923112962337</v>
      </c>
      <c r="H2083">
        <v>24223.31452</v>
      </c>
      <c r="I2083">
        <v>3.1166923112962337</v>
      </c>
      <c r="J2083">
        <v>58.457768698300207</v>
      </c>
      <c r="K2083">
        <v>22783969</v>
      </c>
      <c r="L2083">
        <v>421.09924000000001</v>
      </c>
      <c r="M2083">
        <v>56.691952499999999</v>
      </c>
    </row>
    <row r="2084" spans="1:13" x14ac:dyDescent="0.45">
      <c r="A2084">
        <v>1997</v>
      </c>
      <c r="B2084">
        <v>6</v>
      </c>
      <c r="C2084" t="s">
        <v>6</v>
      </c>
      <c r="D2084" t="s">
        <v>41</v>
      </c>
      <c r="E2084">
        <v>1997</v>
      </c>
      <c r="F2084">
        <v>7.2790929776352016</v>
      </c>
      <c r="G2084">
        <v>2.9455633886207977</v>
      </c>
      <c r="H2084">
        <v>24726.540690000002</v>
      </c>
      <c r="I2084">
        <v>2.9455633886207977</v>
      </c>
      <c r="J2084">
        <v>64.035534894995948</v>
      </c>
      <c r="K2084">
        <v>23249417</v>
      </c>
      <c r="L2084">
        <v>445.4051</v>
      </c>
      <c r="M2084">
        <v>58.00954917</v>
      </c>
    </row>
    <row r="2085" spans="1:13" x14ac:dyDescent="0.45">
      <c r="A2085">
        <v>1998</v>
      </c>
      <c r="B2085">
        <v>6</v>
      </c>
      <c r="C2085" t="s">
        <v>6</v>
      </c>
      <c r="D2085" t="s">
        <v>41</v>
      </c>
      <c r="E2085">
        <v>1998</v>
      </c>
      <c r="F2085">
        <v>4.1078506762858069</v>
      </c>
      <c r="G2085">
        <v>1.0436592225042602</v>
      </c>
      <c r="H2085">
        <v>25181.062160000001</v>
      </c>
      <c r="I2085">
        <v>1.0436592225042602</v>
      </c>
      <c r="J2085">
        <v>56.709601289700672</v>
      </c>
      <c r="K2085">
        <v>23703328</v>
      </c>
      <c r="L2085">
        <v>531.41459999999995</v>
      </c>
      <c r="M2085">
        <v>65.975787499999996</v>
      </c>
    </row>
    <row r="2086" spans="1:13" x14ac:dyDescent="0.45">
      <c r="A2086">
        <v>1999</v>
      </c>
      <c r="B2086">
        <v>6</v>
      </c>
      <c r="C2086" t="s">
        <v>6</v>
      </c>
      <c r="D2086" t="s">
        <v>41</v>
      </c>
      <c r="E2086">
        <v>1999</v>
      </c>
      <c r="F2086">
        <v>8.8870474257355596</v>
      </c>
      <c r="G2086">
        <v>2.5104327348189912</v>
      </c>
      <c r="H2086">
        <v>26168.750230000001</v>
      </c>
      <c r="I2086">
        <v>2.5104327348189912</v>
      </c>
      <c r="J2086">
        <v>52.566981253435308</v>
      </c>
      <c r="K2086">
        <v>24143157</v>
      </c>
      <c r="L2086">
        <v>589.57100000000003</v>
      </c>
      <c r="M2086">
        <v>68.239370829999999</v>
      </c>
    </row>
    <row r="2087" spans="1:13" x14ac:dyDescent="0.45">
      <c r="A2087">
        <v>2000</v>
      </c>
      <c r="B2087">
        <v>6</v>
      </c>
      <c r="C2087" t="s">
        <v>6</v>
      </c>
      <c r="D2087" t="s">
        <v>41</v>
      </c>
      <c r="E2087">
        <v>2000</v>
      </c>
      <c r="F2087">
        <v>4.4724337187195289</v>
      </c>
      <c r="G2087">
        <v>4.3996528041182899</v>
      </c>
      <c r="H2087">
        <v>26541.088889999999</v>
      </c>
      <c r="I2087">
        <v>4.3996528041182899</v>
      </c>
      <c r="J2087">
        <v>55.710589004131883</v>
      </c>
      <c r="K2087">
        <v>24559500</v>
      </c>
      <c r="L2087">
        <v>599.05600000000004</v>
      </c>
      <c r="M2087">
        <v>71.093795830000005</v>
      </c>
    </row>
    <row r="2088" spans="1:13" x14ac:dyDescent="0.45">
      <c r="A2088">
        <v>2001</v>
      </c>
      <c r="B2088">
        <v>6</v>
      </c>
      <c r="C2088" t="s">
        <v>6</v>
      </c>
      <c r="D2088" t="s">
        <v>41</v>
      </c>
      <c r="E2088">
        <v>2001</v>
      </c>
      <c r="F2088">
        <v>11.017148295892085</v>
      </c>
      <c r="G2088">
        <v>3.1345419378861408</v>
      </c>
      <c r="H2088">
        <v>26928.598859999998</v>
      </c>
      <c r="I2088">
        <v>3.1345419378861408</v>
      </c>
      <c r="J2088">
        <v>55.799921080370588</v>
      </c>
      <c r="K2088">
        <v>24956071</v>
      </c>
      <c r="L2088">
        <v>622.0788</v>
      </c>
      <c r="M2088">
        <v>74.949250000000006</v>
      </c>
    </row>
    <row r="2089" spans="1:13" x14ac:dyDescent="0.45">
      <c r="A2089">
        <v>2002</v>
      </c>
      <c r="B2089">
        <v>6</v>
      </c>
      <c r="C2089" t="s">
        <v>6</v>
      </c>
      <c r="D2089" t="s">
        <v>41</v>
      </c>
      <c r="E2089">
        <v>2002</v>
      </c>
      <c r="F2089">
        <v>3.9348578981679907</v>
      </c>
      <c r="G2089">
        <v>-1.3663411922489814</v>
      </c>
      <c r="H2089">
        <v>26439.364229999999</v>
      </c>
      <c r="I2089">
        <v>-1.3663411922489814</v>
      </c>
      <c r="J2089">
        <v>46.230718500445107</v>
      </c>
      <c r="K2089">
        <v>25332178</v>
      </c>
      <c r="L2089">
        <v>645.29060000000004</v>
      </c>
      <c r="M2089">
        <v>77.876619169999998</v>
      </c>
    </row>
    <row r="2090" spans="1:13" x14ac:dyDescent="0.45">
      <c r="A2090">
        <v>2003</v>
      </c>
      <c r="B2090">
        <v>6</v>
      </c>
      <c r="C2090" t="s">
        <v>6</v>
      </c>
      <c r="D2090" t="s">
        <v>41</v>
      </c>
      <c r="E2090">
        <v>2003</v>
      </c>
      <c r="F2090">
        <v>3.0703049673214764</v>
      </c>
      <c r="G2090">
        <v>2.5255472926532434</v>
      </c>
      <c r="H2090">
        <v>26965.412799999998</v>
      </c>
      <c r="I2090">
        <v>2.5255472926532434</v>
      </c>
      <c r="J2090">
        <v>44.247883615619493</v>
      </c>
      <c r="K2090">
        <v>25682908</v>
      </c>
      <c r="L2090">
        <v>669.50134000000003</v>
      </c>
      <c r="M2090">
        <v>76.141447499999998</v>
      </c>
    </row>
    <row r="2091" spans="1:13" x14ac:dyDescent="0.45">
      <c r="A2091">
        <v>2004</v>
      </c>
      <c r="B2091">
        <v>6</v>
      </c>
      <c r="C2091" t="s">
        <v>6</v>
      </c>
      <c r="D2091" t="s">
        <v>41</v>
      </c>
      <c r="E2091">
        <v>2004</v>
      </c>
      <c r="F2091">
        <v>4.1664271507483477</v>
      </c>
      <c r="G2091">
        <v>3.3901433275147923</v>
      </c>
      <c r="H2091">
        <v>27182.28487</v>
      </c>
      <c r="I2091">
        <v>3.3901433275147923</v>
      </c>
      <c r="J2091">
        <v>46.147286720608697</v>
      </c>
      <c r="K2091">
        <v>26003965</v>
      </c>
      <c r="L2091">
        <v>660.46559999999999</v>
      </c>
      <c r="M2091">
        <v>73.673596669999995</v>
      </c>
    </row>
    <row r="2092" spans="1:13" x14ac:dyDescent="0.45">
      <c r="A2092">
        <v>2005</v>
      </c>
      <c r="B2092">
        <v>6</v>
      </c>
      <c r="C2092" t="s">
        <v>6</v>
      </c>
      <c r="D2092" t="s">
        <v>41</v>
      </c>
      <c r="E2092">
        <v>2005</v>
      </c>
      <c r="F2092">
        <v>6.1193904079363648</v>
      </c>
      <c r="G2092">
        <v>2.3723698360261949</v>
      </c>
      <c r="H2092">
        <v>27869.13564</v>
      </c>
      <c r="I2092">
        <v>2.3723698360261949</v>
      </c>
      <c r="J2092">
        <v>44.062947479861286</v>
      </c>
      <c r="K2092">
        <v>26285110</v>
      </c>
      <c r="L2092">
        <v>678.47529999999995</v>
      </c>
      <c r="M2092">
        <v>71.367500000000007</v>
      </c>
    </row>
    <row r="2093" spans="1:13" x14ac:dyDescent="0.45">
      <c r="A2093">
        <v>2006</v>
      </c>
      <c r="B2093">
        <v>6</v>
      </c>
      <c r="C2093" t="s">
        <v>6</v>
      </c>
      <c r="D2093" t="s">
        <v>41</v>
      </c>
      <c r="E2093">
        <v>2006</v>
      </c>
      <c r="F2093">
        <v>7.3600392790254432</v>
      </c>
      <c r="G2093">
        <v>2.4530804680497056</v>
      </c>
      <c r="H2093">
        <v>27681.78282</v>
      </c>
      <c r="I2093">
        <v>2.4530804680497056</v>
      </c>
      <c r="J2093">
        <v>44.761987756924185</v>
      </c>
      <c r="K2093">
        <v>26518971</v>
      </c>
      <c r="L2093">
        <v>663.45460000000003</v>
      </c>
      <c r="M2093">
        <v>72.755605829999993</v>
      </c>
    </row>
    <row r="2094" spans="1:13" x14ac:dyDescent="0.45">
      <c r="A2094">
        <v>2007</v>
      </c>
      <c r="B2094">
        <v>6</v>
      </c>
      <c r="C2094" t="s">
        <v>6</v>
      </c>
      <c r="D2094" t="s">
        <v>41</v>
      </c>
      <c r="E2094">
        <v>2007</v>
      </c>
      <c r="F2094">
        <v>7.6032889406115061</v>
      </c>
      <c r="G2094">
        <v>2.6579166342362299</v>
      </c>
      <c r="H2094">
        <v>27911.027290000002</v>
      </c>
      <c r="I2094">
        <v>2.6579166342362299</v>
      </c>
      <c r="J2094">
        <v>44.579275020025364</v>
      </c>
      <c r="K2094">
        <v>26713655</v>
      </c>
      <c r="L2094">
        <v>653.86755000000005</v>
      </c>
      <c r="M2094">
        <v>66.415027499999994</v>
      </c>
    </row>
    <row r="2095" spans="1:13" x14ac:dyDescent="0.45">
      <c r="A2095">
        <v>2008</v>
      </c>
      <c r="B2095">
        <v>6</v>
      </c>
      <c r="C2095" t="s">
        <v>6</v>
      </c>
      <c r="D2095" t="s">
        <v>41</v>
      </c>
      <c r="E2095">
        <v>2008</v>
      </c>
      <c r="F2095">
        <v>5.6198545238214166</v>
      </c>
      <c r="G2095">
        <v>5.4419613724690663</v>
      </c>
      <c r="H2095">
        <v>29003.619569999999</v>
      </c>
      <c r="I2095">
        <v>5.4419613724690663</v>
      </c>
      <c r="J2095">
        <v>46.036206351191304</v>
      </c>
      <c r="K2095">
        <v>26881544</v>
      </c>
      <c r="L2095">
        <v>719.46136000000001</v>
      </c>
      <c r="M2095">
        <v>69.761695000000003</v>
      </c>
    </row>
    <row r="2096" spans="1:13" x14ac:dyDescent="0.45">
      <c r="A2096">
        <v>2009</v>
      </c>
      <c r="B2096">
        <v>6</v>
      </c>
      <c r="C2096" t="s">
        <v>6</v>
      </c>
      <c r="D2096" t="s">
        <v>41</v>
      </c>
      <c r="E2096">
        <v>2009</v>
      </c>
      <c r="F2096">
        <v>15.908330210245538</v>
      </c>
      <c r="G2096">
        <v>3.9707214774958857</v>
      </c>
      <c r="H2096">
        <v>30632.21974</v>
      </c>
      <c r="I2096">
        <v>3.9707214774958857</v>
      </c>
      <c r="J2096">
        <v>47.07944776336879</v>
      </c>
      <c r="K2096">
        <v>27026941</v>
      </c>
      <c r="L2096">
        <v>818.67523000000006</v>
      </c>
      <c r="M2096">
        <v>77.545214029999997</v>
      </c>
    </row>
    <row r="2097" spans="1:13" x14ac:dyDescent="0.45">
      <c r="A2097">
        <v>2010</v>
      </c>
      <c r="B2097">
        <v>6</v>
      </c>
      <c r="C2097" t="s">
        <v>6</v>
      </c>
      <c r="D2097" t="s">
        <v>41</v>
      </c>
      <c r="E2097">
        <v>2010</v>
      </c>
      <c r="F2097">
        <v>15.146932449007224</v>
      </c>
      <c r="G2097">
        <v>4.2968932760445426</v>
      </c>
      <c r="H2097">
        <v>31721.867020000002</v>
      </c>
      <c r="I2097">
        <v>4.2968932760445426</v>
      </c>
      <c r="J2097">
        <v>45.984905774270736</v>
      </c>
      <c r="K2097">
        <v>27161567</v>
      </c>
      <c r="L2097">
        <v>868.66949999999997</v>
      </c>
      <c r="M2097">
        <v>73.154755690000002</v>
      </c>
    </row>
    <row r="2098" spans="1:13" x14ac:dyDescent="0.45">
      <c r="A2098">
        <v>2011</v>
      </c>
      <c r="B2098">
        <v>6</v>
      </c>
      <c r="C2098" t="s">
        <v>6</v>
      </c>
      <c r="D2098" t="s">
        <v>41</v>
      </c>
      <c r="E2098">
        <v>2011</v>
      </c>
      <c r="F2098">
        <v>26.39730666496753</v>
      </c>
      <c r="G2098">
        <v>3.024199012708479</v>
      </c>
      <c r="H2098">
        <v>32970.221120000002</v>
      </c>
      <c r="I2098">
        <v>3.024199012708479</v>
      </c>
      <c r="J2098">
        <v>36.296758890229</v>
      </c>
      <c r="K2098">
        <v>27266399</v>
      </c>
      <c r="L2098">
        <v>922.14340000000004</v>
      </c>
      <c r="M2098">
        <v>73.487221573333343</v>
      </c>
    </row>
    <row r="2099" spans="1:13" x14ac:dyDescent="0.45">
      <c r="A2099">
        <v>2012</v>
      </c>
      <c r="B2099">
        <v>6</v>
      </c>
      <c r="C2099" t="s">
        <v>6</v>
      </c>
      <c r="D2099" t="s">
        <v>41</v>
      </c>
      <c r="E2099">
        <v>2012</v>
      </c>
      <c r="F2099">
        <v>7.7411500287850004</v>
      </c>
      <c r="G2099">
        <v>4.4238874387819891</v>
      </c>
      <c r="H2099">
        <v>34020.982830000001</v>
      </c>
      <c r="I2099">
        <v>4.4238874387819891</v>
      </c>
      <c r="J2099">
        <v>37.921906059675699</v>
      </c>
      <c r="K2099">
        <v>27330694</v>
      </c>
      <c r="L2099">
        <v>967.20619999999997</v>
      </c>
      <c r="M2099">
        <v>74.729063764444447</v>
      </c>
    </row>
    <row r="2100" spans="1:13" x14ac:dyDescent="0.45">
      <c r="A2100">
        <v>2013</v>
      </c>
      <c r="B2100">
        <v>6</v>
      </c>
      <c r="C2100" t="s">
        <v>6</v>
      </c>
      <c r="D2100" t="s">
        <v>41</v>
      </c>
      <c r="E2100">
        <v>2013</v>
      </c>
      <c r="F2100">
        <v>7.0826509991402276</v>
      </c>
      <c r="G2100">
        <v>3.3328561031973152</v>
      </c>
      <c r="H2100">
        <v>34650.889739999999</v>
      </c>
      <c r="I2100">
        <v>3.3328561031973152</v>
      </c>
      <c r="J2100">
        <v>41.865375737574247</v>
      </c>
      <c r="K2100">
        <v>27381555</v>
      </c>
      <c r="L2100">
        <v>1020.5796</v>
      </c>
      <c r="M2100">
        <v>73.790347009259264</v>
      </c>
    </row>
    <row r="2101" spans="1:13" x14ac:dyDescent="0.45">
      <c r="A2101">
        <v>2014</v>
      </c>
      <c r="B2101">
        <v>6</v>
      </c>
      <c r="C2101" t="s">
        <v>6</v>
      </c>
      <c r="D2101" t="s">
        <v>41</v>
      </c>
      <c r="E2101">
        <v>2014</v>
      </c>
      <c r="F2101">
        <v>8.035366198698739</v>
      </c>
      <c r="G2101">
        <v>5.7005332379510065</v>
      </c>
      <c r="H2101">
        <v>36095.410839999997</v>
      </c>
      <c r="I2101">
        <v>5.7005332379510065</v>
      </c>
      <c r="J2101">
        <v>45.982641611020995</v>
      </c>
      <c r="K2101">
        <v>27462106</v>
      </c>
      <c r="L2101">
        <v>1099.4447</v>
      </c>
      <c r="M2101">
        <v>74.002210782345685</v>
      </c>
    </row>
    <row r="2102" spans="1:13" x14ac:dyDescent="0.45">
      <c r="A2102">
        <v>2015</v>
      </c>
      <c r="B2102">
        <v>6</v>
      </c>
      <c r="C2102" t="s">
        <v>6</v>
      </c>
      <c r="D2102" t="s">
        <v>41</v>
      </c>
      <c r="E2102">
        <v>2015</v>
      </c>
      <c r="F2102">
        <v>4.4090454316949348</v>
      </c>
      <c r="G2102">
        <v>3.4178843049380845</v>
      </c>
      <c r="H2102">
        <v>36045.569049999998</v>
      </c>
      <c r="I2102">
        <v>3.4178843049380845</v>
      </c>
      <c r="J2102">
        <v>46.665730388591811</v>
      </c>
      <c r="K2102">
        <v>27610325</v>
      </c>
      <c r="L2102">
        <v>979.09580000000005</v>
      </c>
      <c r="M2102">
        <v>74.17387385201647</v>
      </c>
    </row>
    <row r="2103" spans="1:13" x14ac:dyDescent="0.45">
      <c r="A2103">
        <v>2016</v>
      </c>
      <c r="B2103">
        <v>6</v>
      </c>
      <c r="C2103" t="s">
        <v>6</v>
      </c>
      <c r="D2103" t="s">
        <v>41</v>
      </c>
      <c r="E2103">
        <v>2016</v>
      </c>
      <c r="F2103">
        <v>7.1503347880836401</v>
      </c>
      <c r="G2103">
        <v>-0.47118200532521826</v>
      </c>
      <c r="H2103">
        <v>39891.578049999996</v>
      </c>
      <c r="I2103">
        <v>-0.47118200532521826</v>
      </c>
      <c r="J2103">
        <v>42.115486124351584</v>
      </c>
      <c r="K2103">
        <v>27861186</v>
      </c>
      <c r="L2103">
        <v>1426.1302000000001</v>
      </c>
      <c r="M2103">
        <v>73.988810547873811</v>
      </c>
    </row>
    <row r="2104" spans="1:13" x14ac:dyDescent="0.45">
      <c r="A2104">
        <v>2017</v>
      </c>
      <c r="B2104">
        <v>6</v>
      </c>
      <c r="C2104" t="s">
        <v>6</v>
      </c>
      <c r="D2104" t="s">
        <v>41</v>
      </c>
      <c r="E2104">
        <v>2017</v>
      </c>
      <c r="F2104">
        <v>8.2614125506821949</v>
      </c>
      <c r="G2104">
        <v>7.7312690750121789</v>
      </c>
      <c r="H2104">
        <v>43035.488839999998</v>
      </c>
      <c r="I2104">
        <v>7.7312690750121789</v>
      </c>
      <c r="J2104">
        <v>44.642410622369582</v>
      </c>
      <c r="K2104">
        <v>28183426</v>
      </c>
      <c r="L2104">
        <v>1614.7568000000001</v>
      </c>
      <c r="M2104">
        <v>74.054965060745317</v>
      </c>
    </row>
    <row r="2105" spans="1:13" x14ac:dyDescent="0.45">
      <c r="A2105">
        <v>2018</v>
      </c>
      <c r="B2105">
        <v>6</v>
      </c>
      <c r="C2105" t="s">
        <v>6</v>
      </c>
      <c r="D2105" t="s">
        <v>41</v>
      </c>
      <c r="E2105">
        <v>2018</v>
      </c>
      <c r="F2105">
        <v>4.3558584651574535</v>
      </c>
      <c r="G2105">
        <v>6.401863286618763</v>
      </c>
      <c r="H2105">
        <v>45363.094839999998</v>
      </c>
      <c r="I2105">
        <v>6.401863286618763</v>
      </c>
      <c r="J2105">
        <v>48.447386945638101</v>
      </c>
      <c r="K2105">
        <v>28506712</v>
      </c>
      <c r="L2105">
        <v>1753.6006</v>
      </c>
      <c r="M2105">
        <v>74.072549820211862</v>
      </c>
    </row>
    <row r="2106" spans="1:13" x14ac:dyDescent="0.45">
      <c r="A2106">
        <v>2019</v>
      </c>
      <c r="B2106">
        <v>6</v>
      </c>
      <c r="C2106" t="s">
        <v>6</v>
      </c>
      <c r="D2106" t="s">
        <v>41</v>
      </c>
      <c r="E2106">
        <v>2019</v>
      </c>
      <c r="F2106">
        <v>4.6911559345349758</v>
      </c>
      <c r="G2106">
        <v>5.4519165407962191</v>
      </c>
      <c r="H2106">
        <v>44489.745439999999</v>
      </c>
      <c r="I2106">
        <v>5.4519165407962191</v>
      </c>
      <c r="J2106">
        <v>49.24952658763214</v>
      </c>
      <c r="K2106">
        <v>28832496</v>
      </c>
      <c r="L2106">
        <v>1700.5831000000001</v>
      </c>
      <c r="M2106">
        <v>74.038775142943663</v>
      </c>
    </row>
    <row r="2107" spans="1:13" x14ac:dyDescent="0.45">
      <c r="A2107">
        <v>2020</v>
      </c>
      <c r="B2107">
        <v>6</v>
      </c>
      <c r="C2107" t="s">
        <v>6</v>
      </c>
      <c r="D2107" t="s">
        <v>41</v>
      </c>
      <c r="E2107">
        <v>2020</v>
      </c>
      <c r="F2107">
        <v>3.2174023303376913</v>
      </c>
      <c r="G2107">
        <v>-4.0865685892530621</v>
      </c>
      <c r="H2107">
        <v>45868.55644</v>
      </c>
      <c r="I2107">
        <v>-4.0865685892530621</v>
      </c>
      <c r="J2107">
        <v>40.918865595321932</v>
      </c>
      <c r="K2107">
        <v>29348627</v>
      </c>
      <c r="L2107">
        <v>1677.7974999999999</v>
      </c>
      <c r="M2107">
        <v>74.055430007966947</v>
      </c>
    </row>
    <row r="2108" spans="1:13" x14ac:dyDescent="0.45">
      <c r="A2108">
        <v>2021</v>
      </c>
      <c r="B2108">
        <v>6</v>
      </c>
      <c r="C2108" t="s">
        <v>6</v>
      </c>
      <c r="D2108" t="s">
        <v>41</v>
      </c>
      <c r="E2108">
        <v>2021</v>
      </c>
      <c r="F2108">
        <v>6.7627121636888887</v>
      </c>
      <c r="G2108">
        <v>1.864680626414895</v>
      </c>
      <c r="H2108">
        <v>45240.465573333327</v>
      </c>
      <c r="I2108">
        <v>1.864680626414895</v>
      </c>
      <c r="J2108">
        <v>43.053804791958541</v>
      </c>
      <c r="K2108">
        <v>30034989</v>
      </c>
      <c r="L2108">
        <v>1607.6346000000001</v>
      </c>
      <c r="M2108">
        <v>74.055584990374157</v>
      </c>
    </row>
    <row r="2109" spans="1:13" x14ac:dyDescent="0.45">
      <c r="A2109">
        <v>2022</v>
      </c>
      <c r="B2109">
        <v>6</v>
      </c>
      <c r="C2109" t="s">
        <v>6</v>
      </c>
      <c r="D2109" t="s">
        <v>41</v>
      </c>
      <c r="E2109">
        <v>2022</v>
      </c>
      <c r="F2109">
        <v>7.3273659243794782</v>
      </c>
      <c r="G2109">
        <v>7.8159298420828396</v>
      </c>
      <c r="H2109">
        <v>45199.589151111111</v>
      </c>
      <c r="I2109">
        <v>7.8159298420828396</v>
      </c>
      <c r="J2109">
        <v>49.39885418649061</v>
      </c>
      <c r="K2109">
        <v>30547580</v>
      </c>
      <c r="L2109">
        <v>11064</v>
      </c>
      <c r="M2109">
        <v>74.049930047094918</v>
      </c>
    </row>
    <row r="2110" spans="1:13" x14ac:dyDescent="0.45">
      <c r="A2110">
        <v>1980</v>
      </c>
      <c r="B2110">
        <v>7</v>
      </c>
      <c r="C2110" t="s">
        <v>7</v>
      </c>
      <c r="D2110" t="s">
        <v>42</v>
      </c>
      <c r="E2110">
        <v>1980</v>
      </c>
      <c r="F2110">
        <v>9.00820936080477</v>
      </c>
      <c r="G2110">
        <v>5.8183488083228383</v>
      </c>
      <c r="H2110">
        <v>96094.381878826665</v>
      </c>
      <c r="I2110">
        <v>5.8183488083228383</v>
      </c>
      <c r="J2110">
        <v>35.896899380388511</v>
      </c>
      <c r="K2110">
        <v>80624057</v>
      </c>
      <c r="L2110">
        <v>1919.3859</v>
      </c>
      <c r="M2110">
        <v>209.31963565279</v>
      </c>
    </row>
    <row r="2111" spans="1:13" x14ac:dyDescent="0.45">
      <c r="A2111">
        <v>1981</v>
      </c>
      <c r="B2111">
        <v>7</v>
      </c>
      <c r="C2111" t="s">
        <v>7</v>
      </c>
      <c r="D2111" t="s">
        <v>42</v>
      </c>
      <c r="E2111">
        <v>1981</v>
      </c>
      <c r="F2111">
        <v>10.077339576149313</v>
      </c>
      <c r="G2111">
        <v>3.2513223797927964</v>
      </c>
      <c r="H2111">
        <v>101151.9809250807</v>
      </c>
      <c r="I2111">
        <v>3.2513223797927964</v>
      </c>
      <c r="J2111">
        <v>35.1680110425743</v>
      </c>
      <c r="K2111">
        <v>84270202</v>
      </c>
      <c r="L2111">
        <v>1974.3527999999999</v>
      </c>
      <c r="M2111">
        <v>237.52614376533</v>
      </c>
    </row>
    <row r="2112" spans="1:13" x14ac:dyDescent="0.45">
      <c r="A2112">
        <v>1982</v>
      </c>
      <c r="B2112">
        <v>7</v>
      </c>
      <c r="C2112" t="s">
        <v>7</v>
      </c>
      <c r="D2112" t="s">
        <v>42</v>
      </c>
      <c r="E2112">
        <v>1982</v>
      </c>
      <c r="F2112">
        <v>9.3716477370039399</v>
      </c>
      <c r="G2112">
        <v>2.2215613851841454</v>
      </c>
      <c r="H2112">
        <v>106475.76939482179</v>
      </c>
      <c r="I2112">
        <v>2.2215613851841454</v>
      </c>
      <c r="J2112">
        <v>31.322283200528133</v>
      </c>
      <c r="K2112">
        <v>87828198</v>
      </c>
      <c r="L2112">
        <v>2089.2024000000001</v>
      </c>
      <c r="M2112">
        <v>217.56873581563801</v>
      </c>
    </row>
    <row r="2113" spans="1:13" x14ac:dyDescent="0.45">
      <c r="A2113">
        <v>1983</v>
      </c>
      <c r="B2113">
        <v>7</v>
      </c>
      <c r="C2113" t="s">
        <v>7</v>
      </c>
      <c r="D2113" t="s">
        <v>42</v>
      </c>
      <c r="E2113">
        <v>1983</v>
      </c>
      <c r="F2113">
        <v>5.2740836291047799</v>
      </c>
      <c r="G2113">
        <v>2.9656812869716163</v>
      </c>
      <c r="H2113">
        <v>112079.75725770716</v>
      </c>
      <c r="I2113">
        <v>2.9656812869716163</v>
      </c>
      <c r="J2113">
        <v>34.691962117199573</v>
      </c>
      <c r="K2113">
        <v>91080372</v>
      </c>
      <c r="L2113">
        <v>2153.6217999999999</v>
      </c>
      <c r="M2113">
        <v>210.10847325256799</v>
      </c>
    </row>
    <row r="2114" spans="1:13" x14ac:dyDescent="0.45">
      <c r="A2114">
        <v>1984</v>
      </c>
      <c r="B2114">
        <v>7</v>
      </c>
      <c r="C2114" t="s">
        <v>7</v>
      </c>
      <c r="D2114" t="s">
        <v>42</v>
      </c>
      <c r="E2114">
        <v>1984</v>
      </c>
      <c r="F2114">
        <v>9.6535544523753032</v>
      </c>
      <c r="G2114">
        <v>1.7977059469044292</v>
      </c>
      <c r="H2114">
        <v>117978.69185021806</v>
      </c>
      <c r="I2114">
        <v>1.7977059469044292</v>
      </c>
      <c r="J2114">
        <v>33.362632860253164</v>
      </c>
      <c r="K2114">
        <v>94003867</v>
      </c>
      <c r="L2114">
        <v>2208.3130000000001</v>
      </c>
      <c r="M2114">
        <v>214.56947682731399</v>
      </c>
    </row>
    <row r="2115" spans="1:13" x14ac:dyDescent="0.45">
      <c r="A2115">
        <v>1985</v>
      </c>
      <c r="B2115">
        <v>7</v>
      </c>
      <c r="C2115" t="s">
        <v>7</v>
      </c>
      <c r="D2115" t="s">
        <v>42</v>
      </c>
      <c r="E2115">
        <v>1985</v>
      </c>
      <c r="F2115">
        <v>4.5349427871263117</v>
      </c>
      <c r="G2115">
        <v>4.1383156684997431</v>
      </c>
      <c r="H2115">
        <v>124188.09668444007</v>
      </c>
      <c r="I2115">
        <v>4.1383156684997431</v>
      </c>
      <c r="J2115">
        <v>33.170746171294716</v>
      </c>
      <c r="K2115">
        <v>97121552</v>
      </c>
      <c r="L2115">
        <v>2246.2964000000002</v>
      </c>
      <c r="M2115">
        <v>200.449495395269</v>
      </c>
    </row>
    <row r="2116" spans="1:13" x14ac:dyDescent="0.45">
      <c r="A2116">
        <v>1986</v>
      </c>
      <c r="B2116">
        <v>7</v>
      </c>
      <c r="C2116" t="s">
        <v>7</v>
      </c>
      <c r="D2116" t="s">
        <v>42</v>
      </c>
      <c r="E2116">
        <v>1986</v>
      </c>
      <c r="F2116">
        <v>3.2920008372046823</v>
      </c>
      <c r="G2116">
        <v>1.8349707081334259</v>
      </c>
      <c r="H2116">
        <v>130724.31229941061</v>
      </c>
      <c r="I2116">
        <v>1.8349707081334259</v>
      </c>
      <c r="J2116">
        <v>32.406730776705821</v>
      </c>
      <c r="K2116">
        <v>100618523</v>
      </c>
      <c r="L2116">
        <v>2298.183</v>
      </c>
      <c r="M2116">
        <v>165.477556198218</v>
      </c>
    </row>
    <row r="2117" spans="1:13" x14ac:dyDescent="0.45">
      <c r="A2117">
        <v>1987</v>
      </c>
      <c r="B2117">
        <v>7</v>
      </c>
      <c r="C2117" t="s">
        <v>7</v>
      </c>
      <c r="D2117" t="s">
        <v>42</v>
      </c>
      <c r="E2117">
        <v>1987</v>
      </c>
      <c r="F2117">
        <v>4.5182057777363838</v>
      </c>
      <c r="G2117">
        <v>2.7430717204307768</v>
      </c>
      <c r="H2117">
        <v>137604.5392625375</v>
      </c>
      <c r="I2117">
        <v>2.7430717204307768</v>
      </c>
      <c r="J2117">
        <v>32.897101902427863</v>
      </c>
      <c r="K2117">
        <v>104251093</v>
      </c>
      <c r="L2117">
        <v>2488.0940000000001</v>
      </c>
      <c r="M2117">
        <v>146.34464051912701</v>
      </c>
    </row>
    <row r="2118" spans="1:13" x14ac:dyDescent="0.45">
      <c r="A2118">
        <v>1988</v>
      </c>
      <c r="B2118">
        <v>7</v>
      </c>
      <c r="C2118" t="s">
        <v>7</v>
      </c>
      <c r="D2118" t="s">
        <v>42</v>
      </c>
      <c r="E2118">
        <v>1988</v>
      </c>
      <c r="F2118">
        <v>9.6175606497837407</v>
      </c>
      <c r="G2118">
        <v>3.9203262290201479</v>
      </c>
      <c r="H2118">
        <v>144846.88343424999</v>
      </c>
      <c r="I2118">
        <v>3.9203262290201479</v>
      </c>
      <c r="J2118">
        <v>33.284225831335718</v>
      </c>
      <c r="K2118">
        <v>107967838</v>
      </c>
      <c r="L2118">
        <v>2552.25</v>
      </c>
      <c r="M2118">
        <v>142.50126826528</v>
      </c>
    </row>
    <row r="2119" spans="1:13" x14ac:dyDescent="0.45">
      <c r="A2119">
        <v>1989</v>
      </c>
      <c r="B2119">
        <v>7</v>
      </c>
      <c r="C2119" t="s">
        <v>7</v>
      </c>
      <c r="D2119" t="s">
        <v>42</v>
      </c>
      <c r="E2119">
        <v>1989</v>
      </c>
      <c r="F2119">
        <v>8.585048017189095</v>
      </c>
      <c r="G2119">
        <v>1.4797183965044098</v>
      </c>
      <c r="H2119">
        <v>152470.40361499999</v>
      </c>
      <c r="I2119">
        <v>1.4797183965044098</v>
      </c>
      <c r="J2119">
        <v>34.421659120877699</v>
      </c>
      <c r="K2119">
        <v>111670386</v>
      </c>
      <c r="L2119">
        <v>2617.0308</v>
      </c>
      <c r="M2119">
        <v>133.721930598234</v>
      </c>
    </row>
    <row r="2120" spans="1:13" x14ac:dyDescent="0.45">
      <c r="A2120">
        <v>1990</v>
      </c>
      <c r="B2120">
        <v>7</v>
      </c>
      <c r="C2120" t="s">
        <v>7</v>
      </c>
      <c r="D2120" t="s">
        <v>42</v>
      </c>
      <c r="E2120">
        <v>1990</v>
      </c>
      <c r="F2120">
        <v>6.4519991679134421</v>
      </c>
      <c r="G2120">
        <v>1.0702664911378577</v>
      </c>
      <c r="H2120">
        <v>160495.1617</v>
      </c>
      <c r="I2120">
        <v>1.0702664911378577</v>
      </c>
      <c r="J2120">
        <v>35.034575900498048</v>
      </c>
      <c r="K2120">
        <v>115414069</v>
      </c>
      <c r="L2120">
        <v>2646.973</v>
      </c>
      <c r="M2120">
        <v>126.634603441976</v>
      </c>
    </row>
    <row r="2121" spans="1:13" x14ac:dyDescent="0.45">
      <c r="A2121">
        <v>1991</v>
      </c>
      <c r="B2121">
        <v>7</v>
      </c>
      <c r="C2121" t="s">
        <v>7</v>
      </c>
      <c r="D2121" t="s">
        <v>42</v>
      </c>
      <c r="E2121">
        <v>1991</v>
      </c>
      <c r="F2121">
        <v>13.492416258472502</v>
      </c>
      <c r="G2121">
        <v>1.7216441738873129</v>
      </c>
      <c r="H2121">
        <v>163979.7929</v>
      </c>
      <c r="I2121">
        <v>1.7216441738873129</v>
      </c>
      <c r="J2121">
        <v>35.419655104840295</v>
      </c>
      <c r="K2121">
        <v>119203569</v>
      </c>
      <c r="L2121">
        <v>2715.5279999999998</v>
      </c>
      <c r="M2121">
        <v>123.92600401473</v>
      </c>
    </row>
    <row r="2122" spans="1:13" x14ac:dyDescent="0.45">
      <c r="A2122">
        <v>1992</v>
      </c>
      <c r="B2122">
        <v>7</v>
      </c>
      <c r="C2122" t="s">
        <v>7</v>
      </c>
      <c r="D2122" t="s">
        <v>42</v>
      </c>
      <c r="E2122">
        <v>1992</v>
      </c>
      <c r="F2122">
        <v>10.201407756999401</v>
      </c>
      <c r="G2122">
        <v>4.9144730796064664</v>
      </c>
      <c r="H2122">
        <v>173601.1777</v>
      </c>
      <c r="I2122">
        <v>4.9144730796064664</v>
      </c>
      <c r="J2122">
        <v>37.69453972106308</v>
      </c>
      <c r="K2122">
        <v>122375179</v>
      </c>
      <c r="L2122">
        <v>2778.5747000000001</v>
      </c>
      <c r="M2122">
        <v>121.642015957876</v>
      </c>
    </row>
    <row r="2123" spans="1:13" x14ac:dyDescent="0.45">
      <c r="A2123">
        <v>1993</v>
      </c>
      <c r="B2123">
        <v>7</v>
      </c>
      <c r="C2123" t="s">
        <v>7</v>
      </c>
      <c r="D2123" t="s">
        <v>42</v>
      </c>
      <c r="E2123">
        <v>1993</v>
      </c>
      <c r="F2123">
        <v>8.8385531272027436</v>
      </c>
      <c r="G2123">
        <v>-0.81275716420279309</v>
      </c>
      <c r="H2123">
        <v>183167.4197</v>
      </c>
      <c r="I2123">
        <v>-0.81275716420279309</v>
      </c>
      <c r="J2123">
        <v>38.499316875231528</v>
      </c>
      <c r="K2123">
        <v>125546615</v>
      </c>
      <c r="L2123">
        <v>2997.4011</v>
      </c>
      <c r="M2123">
        <v>120.050791180708</v>
      </c>
    </row>
    <row r="2124" spans="1:13" x14ac:dyDescent="0.45">
      <c r="A2124">
        <v>1994</v>
      </c>
      <c r="B2124">
        <v>7</v>
      </c>
      <c r="C2124" t="s">
        <v>7</v>
      </c>
      <c r="D2124" t="s">
        <v>42</v>
      </c>
      <c r="E2124">
        <v>1994</v>
      </c>
      <c r="F2124">
        <v>13.028416053876285</v>
      </c>
      <c r="G2124">
        <v>0.7688294687677768</v>
      </c>
      <c r="H2124">
        <v>189780.04889999999</v>
      </c>
      <c r="I2124">
        <v>0.7688294687677768</v>
      </c>
      <c r="J2124">
        <v>35.057723713159454</v>
      </c>
      <c r="K2124">
        <v>129245139</v>
      </c>
      <c r="L2124">
        <v>3012.7393000000002</v>
      </c>
      <c r="M2124">
        <v>119.22139371991101</v>
      </c>
    </row>
    <row r="2125" spans="1:13" x14ac:dyDescent="0.45">
      <c r="A2125">
        <v>1995</v>
      </c>
      <c r="B2125">
        <v>7</v>
      </c>
      <c r="C2125" t="s">
        <v>7</v>
      </c>
      <c r="D2125" t="s">
        <v>42</v>
      </c>
      <c r="E2125">
        <v>1995</v>
      </c>
      <c r="F2125">
        <v>13.006484465156376</v>
      </c>
      <c r="G2125">
        <v>1.9092865702303357</v>
      </c>
      <c r="H2125">
        <v>200605.04130000001</v>
      </c>
      <c r="I2125">
        <v>1.9092865702303357</v>
      </c>
      <c r="J2125">
        <v>36.132753673519041</v>
      </c>
      <c r="K2125">
        <v>133117476</v>
      </c>
      <c r="L2125">
        <v>3085.0909999999999</v>
      </c>
      <c r="M2125">
        <v>118.526149055402</v>
      </c>
    </row>
    <row r="2126" spans="1:13" x14ac:dyDescent="0.45">
      <c r="A2126">
        <v>1996</v>
      </c>
      <c r="B2126">
        <v>7</v>
      </c>
      <c r="C2126" t="s">
        <v>7</v>
      </c>
      <c r="D2126" t="s">
        <v>42</v>
      </c>
      <c r="E2126">
        <v>1996</v>
      </c>
      <c r="F2126">
        <v>8.3736099971456213</v>
      </c>
      <c r="G2126">
        <v>1.7009625167355722</v>
      </c>
      <c r="H2126">
        <v>207742.96419999999</v>
      </c>
      <c r="I2126">
        <v>1.7009625167355722</v>
      </c>
      <c r="J2126">
        <v>38.330126833989489</v>
      </c>
      <c r="K2126">
        <v>137234810</v>
      </c>
      <c r="L2126">
        <v>3187.431</v>
      </c>
      <c r="M2126">
        <v>115.302381638565</v>
      </c>
    </row>
    <row r="2127" spans="1:13" x14ac:dyDescent="0.45">
      <c r="A2127">
        <v>1997</v>
      </c>
      <c r="B2127">
        <v>7</v>
      </c>
      <c r="C2127" t="s">
        <v>7</v>
      </c>
      <c r="D2127" t="s">
        <v>42</v>
      </c>
      <c r="E2127">
        <v>1997</v>
      </c>
      <c r="F2127">
        <v>13.383514635032583</v>
      </c>
      <c r="G2127">
        <v>-1.9127909505124308</v>
      </c>
      <c r="H2127">
        <v>214405.0043</v>
      </c>
      <c r="I2127">
        <v>-1.9127909505124308</v>
      </c>
      <c r="J2127">
        <v>36.852266100896422</v>
      </c>
      <c r="K2127">
        <v>141330267</v>
      </c>
      <c r="L2127">
        <v>2992.1723999999999</v>
      </c>
      <c r="M2127">
        <v>116.959466129818</v>
      </c>
    </row>
    <row r="2128" spans="1:13" x14ac:dyDescent="0.45">
      <c r="A2128">
        <v>1998</v>
      </c>
      <c r="B2128">
        <v>7</v>
      </c>
      <c r="C2128" t="s">
        <v>7</v>
      </c>
      <c r="D2128" t="s">
        <v>42</v>
      </c>
      <c r="E2128">
        <v>1998</v>
      </c>
      <c r="F2128">
        <v>7.5260368985060211</v>
      </c>
      <c r="G2128">
        <v>-0.37228523365671151</v>
      </c>
      <c r="H2128">
        <v>218193.67240000001</v>
      </c>
      <c r="I2128">
        <v>-0.37228523365671151</v>
      </c>
      <c r="J2128">
        <v>34.01172518053103</v>
      </c>
      <c r="K2128">
        <v>145476106</v>
      </c>
      <c r="L2128">
        <v>3119.7483000000002</v>
      </c>
      <c r="M2128">
        <v>118.742007939366</v>
      </c>
    </row>
    <row r="2129" spans="1:13" x14ac:dyDescent="0.45">
      <c r="A2129">
        <v>1999</v>
      </c>
      <c r="B2129">
        <v>7</v>
      </c>
      <c r="C2129" t="s">
        <v>7</v>
      </c>
      <c r="D2129" t="s">
        <v>42</v>
      </c>
      <c r="E2129">
        <v>1999</v>
      </c>
      <c r="F2129">
        <v>5.8622861796655172</v>
      </c>
      <c r="G2129">
        <v>0.7390137048999037</v>
      </c>
      <c r="H2129">
        <v>231241.85310000001</v>
      </c>
      <c r="I2129">
        <v>0.7390137048999037</v>
      </c>
      <c r="J2129">
        <v>32.319962809426556</v>
      </c>
      <c r="K2129">
        <v>149694462</v>
      </c>
      <c r="L2129">
        <v>3164.5929999999998</v>
      </c>
      <c r="M2129">
        <v>109.816127569427</v>
      </c>
    </row>
    <row r="2130" spans="1:13" x14ac:dyDescent="0.45">
      <c r="A2130">
        <v>2000</v>
      </c>
      <c r="B2130">
        <v>7</v>
      </c>
      <c r="C2130" t="s">
        <v>7</v>
      </c>
      <c r="D2130" t="s">
        <v>42</v>
      </c>
      <c r="E2130">
        <v>2000</v>
      </c>
      <c r="F2130">
        <v>38.511986194647932</v>
      </c>
      <c r="G2130">
        <v>1.1023221270891668</v>
      </c>
      <c r="H2130">
        <v>233585.33540000001</v>
      </c>
      <c r="I2130">
        <v>1.1023221270891668</v>
      </c>
      <c r="J2130">
        <v>25.363429689401855</v>
      </c>
      <c r="K2130">
        <v>154369924</v>
      </c>
      <c r="L2130">
        <v>3133.7341000000001</v>
      </c>
      <c r="M2130">
        <v>107.90344827139999</v>
      </c>
    </row>
    <row r="2131" spans="1:13" x14ac:dyDescent="0.45">
      <c r="A2131">
        <v>2001</v>
      </c>
      <c r="B2131">
        <v>7</v>
      </c>
      <c r="C2131" t="s">
        <v>7</v>
      </c>
      <c r="D2131" t="s">
        <v>42</v>
      </c>
      <c r="E2131">
        <v>2001</v>
      </c>
      <c r="F2131">
        <v>5.3106357135336282</v>
      </c>
      <c r="G2131">
        <v>0.40143124162246124</v>
      </c>
      <c r="H2131">
        <v>237055.42559999999</v>
      </c>
      <c r="I2131">
        <v>0.40143124162246124</v>
      </c>
      <c r="J2131">
        <v>27.63004523744798</v>
      </c>
      <c r="K2131">
        <v>159217727</v>
      </c>
      <c r="L2131">
        <v>3109.8933000000002</v>
      </c>
      <c r="M2131">
        <v>98.077104742443197</v>
      </c>
    </row>
    <row r="2132" spans="1:13" x14ac:dyDescent="0.45">
      <c r="A2132">
        <v>2002</v>
      </c>
      <c r="B2132">
        <v>7</v>
      </c>
      <c r="C2132" t="s">
        <v>7</v>
      </c>
      <c r="D2132" t="s">
        <v>42</v>
      </c>
      <c r="E2132">
        <v>2002</v>
      </c>
      <c r="F2132">
        <v>3.7290133040513354</v>
      </c>
      <c r="G2132">
        <v>-3.1459516919923658E-2</v>
      </c>
      <c r="H2132">
        <v>243433.55059999999</v>
      </c>
      <c r="I2132">
        <v>-3.1459516919923658E-2</v>
      </c>
      <c r="J2132">
        <v>27.633806715470165</v>
      </c>
      <c r="K2132">
        <v>163262807</v>
      </c>
      <c r="L2132">
        <v>3148.9677999999999</v>
      </c>
      <c r="M2132">
        <v>101.623106200159</v>
      </c>
    </row>
    <row r="2133" spans="1:13" x14ac:dyDescent="0.45">
      <c r="A2133">
        <v>2003</v>
      </c>
      <c r="B2133">
        <v>7</v>
      </c>
      <c r="C2133" t="s">
        <v>7</v>
      </c>
      <c r="D2133" t="s">
        <v>42</v>
      </c>
      <c r="E2133">
        <v>2003</v>
      </c>
      <c r="F2133">
        <v>3.2586047519212968</v>
      </c>
      <c r="G2133">
        <v>3.4863318569671122</v>
      </c>
      <c r="H2133">
        <v>252859.89019999999</v>
      </c>
      <c r="I2133">
        <v>3.4863318569671122</v>
      </c>
      <c r="J2133">
        <v>29.796396445008433</v>
      </c>
      <c r="K2133">
        <v>166876680</v>
      </c>
      <c r="L2133">
        <v>3355.3328000000001</v>
      </c>
      <c r="M2133">
        <v>98.841617635701397</v>
      </c>
    </row>
    <row r="2134" spans="1:13" x14ac:dyDescent="0.45">
      <c r="A2134">
        <v>2004</v>
      </c>
      <c r="B2134">
        <v>7</v>
      </c>
      <c r="C2134" t="s">
        <v>7</v>
      </c>
      <c r="D2134" t="s">
        <v>42</v>
      </c>
      <c r="E2134">
        <v>2004</v>
      </c>
      <c r="F2134">
        <v>7.3306116739496616</v>
      </c>
      <c r="G2134">
        <v>5.1696928094704333</v>
      </c>
      <c r="H2134">
        <v>270309.98670000001</v>
      </c>
      <c r="I2134">
        <v>5.1696928094704333</v>
      </c>
      <c r="J2134">
        <v>27.549625426658984</v>
      </c>
      <c r="K2134">
        <v>170648620</v>
      </c>
      <c r="L2134">
        <v>3651.1396</v>
      </c>
      <c r="M2134">
        <v>98.022364672626907</v>
      </c>
    </row>
    <row r="2135" spans="1:13" x14ac:dyDescent="0.45">
      <c r="A2135">
        <v>2005</v>
      </c>
      <c r="B2135">
        <v>7</v>
      </c>
      <c r="C2135" t="s">
        <v>7</v>
      </c>
      <c r="D2135" t="s">
        <v>42</v>
      </c>
      <c r="E2135">
        <v>2005</v>
      </c>
      <c r="F2135">
        <v>7.839763640183989</v>
      </c>
      <c r="G2135">
        <v>4.244215048694457</v>
      </c>
      <c r="H2135">
        <v>279294.6422</v>
      </c>
      <c r="I2135">
        <v>4.244215048694457</v>
      </c>
      <c r="J2135">
        <v>32.154429138471393</v>
      </c>
      <c r="K2135">
        <v>174372098</v>
      </c>
      <c r="L2135">
        <v>3707.498</v>
      </c>
      <c r="M2135">
        <v>100.976952429327</v>
      </c>
    </row>
    <row r="2136" spans="1:13" x14ac:dyDescent="0.45">
      <c r="A2136">
        <v>2006</v>
      </c>
      <c r="B2136">
        <v>7</v>
      </c>
      <c r="C2136" t="s">
        <v>7</v>
      </c>
      <c r="D2136" t="s">
        <v>42</v>
      </c>
      <c r="E2136">
        <v>2006</v>
      </c>
      <c r="F2136">
        <v>8.872814857126059</v>
      </c>
      <c r="G2136">
        <v>3.6998357519201051</v>
      </c>
      <c r="H2136">
        <v>298656.52360000001</v>
      </c>
      <c r="I2136">
        <v>3.6998357519201051</v>
      </c>
      <c r="J2136">
        <v>35.681729664466125</v>
      </c>
      <c r="K2136">
        <v>178069984</v>
      </c>
      <c r="L2136">
        <v>3826.2024000000001</v>
      </c>
      <c r="M2136">
        <v>103.785897514616</v>
      </c>
    </row>
    <row r="2137" spans="1:13" x14ac:dyDescent="0.45">
      <c r="A2137">
        <v>2007</v>
      </c>
      <c r="B2137">
        <v>7</v>
      </c>
      <c r="C2137" t="s">
        <v>7</v>
      </c>
      <c r="D2137" t="s">
        <v>42</v>
      </c>
      <c r="E2137">
        <v>2007</v>
      </c>
      <c r="F2137">
        <v>7.2743193266169044</v>
      </c>
      <c r="G2137">
        <v>2.6116655004169331</v>
      </c>
      <c r="H2137">
        <v>315898.01020000002</v>
      </c>
      <c r="I2137">
        <v>2.6116655004169331</v>
      </c>
      <c r="J2137">
        <v>32.990428566202723</v>
      </c>
      <c r="K2137">
        <v>181924521</v>
      </c>
      <c r="L2137">
        <v>3981.9286999999999</v>
      </c>
      <c r="M2137">
        <v>102.327991278422</v>
      </c>
    </row>
    <row r="2138" spans="1:13" x14ac:dyDescent="0.45">
      <c r="A2138">
        <v>2008</v>
      </c>
      <c r="B2138">
        <v>7</v>
      </c>
      <c r="C2138" t="s">
        <v>7</v>
      </c>
      <c r="D2138" t="s">
        <v>42</v>
      </c>
      <c r="E2138">
        <v>2008</v>
      </c>
      <c r="F2138">
        <v>13.20400981944465</v>
      </c>
      <c r="G2138">
        <v>-0.49058821358912041</v>
      </c>
      <c r="H2138">
        <v>317305.62939999998</v>
      </c>
      <c r="I2138">
        <v>-0.49058821358912041</v>
      </c>
      <c r="J2138">
        <v>35.594201492568175</v>
      </c>
      <c r="K2138">
        <v>185931955</v>
      </c>
      <c r="L2138">
        <v>3915.4009999999998</v>
      </c>
      <c r="M2138">
        <v>97.385477164951496</v>
      </c>
    </row>
    <row r="2139" spans="1:13" x14ac:dyDescent="0.45">
      <c r="A2139">
        <v>2009</v>
      </c>
      <c r="B2139">
        <v>7</v>
      </c>
      <c r="C2139" t="s">
        <v>7</v>
      </c>
      <c r="D2139" t="s">
        <v>42</v>
      </c>
      <c r="E2139">
        <v>2009</v>
      </c>
      <c r="F2139">
        <v>20.666515814728029</v>
      </c>
      <c r="G2139">
        <v>0.56473429830079169</v>
      </c>
      <c r="H2139">
        <v>329561.5845</v>
      </c>
      <c r="I2139">
        <v>0.56473429830079169</v>
      </c>
      <c r="J2139">
        <v>32.071848261480355</v>
      </c>
      <c r="K2139">
        <v>190123222</v>
      </c>
      <c r="L2139">
        <v>3879.5596</v>
      </c>
      <c r="M2139">
        <v>96.486922934314194</v>
      </c>
    </row>
    <row r="2140" spans="1:13" x14ac:dyDescent="0.45">
      <c r="A2140">
        <v>2010</v>
      </c>
      <c r="B2140">
        <v>7</v>
      </c>
      <c r="C2140" t="s">
        <v>7</v>
      </c>
      <c r="D2140" t="s">
        <v>42</v>
      </c>
      <c r="E2140">
        <v>2010</v>
      </c>
      <c r="F2140">
        <v>10.850239455827932</v>
      </c>
      <c r="G2140">
        <v>-0.6564969307424775</v>
      </c>
      <c r="H2140">
        <v>323172.44620000001</v>
      </c>
      <c r="I2140">
        <v>-0.6564969307424775</v>
      </c>
      <c r="J2140">
        <v>32.868926580729557</v>
      </c>
      <c r="K2140">
        <v>194454498</v>
      </c>
      <c r="L2140">
        <v>3809.4281999999998</v>
      </c>
      <c r="M2140">
        <v>100</v>
      </c>
    </row>
    <row r="2141" spans="1:13" x14ac:dyDescent="0.45">
      <c r="A2141">
        <v>2011</v>
      </c>
      <c r="B2141">
        <v>7</v>
      </c>
      <c r="C2141" t="s">
        <v>7</v>
      </c>
      <c r="D2141" t="s">
        <v>42</v>
      </c>
      <c r="E2141">
        <v>2011</v>
      </c>
      <c r="F2141">
        <v>19.644651127200845</v>
      </c>
      <c r="G2141">
        <v>0.60228723022834174</v>
      </c>
      <c r="H2141">
        <v>332269.07689999999</v>
      </c>
      <c r="I2141">
        <v>0.60228723022834174</v>
      </c>
      <c r="J2141">
        <v>32.939905145641056</v>
      </c>
      <c r="K2141">
        <v>198602738</v>
      </c>
      <c r="L2141">
        <v>3727.3542000000002</v>
      </c>
      <c r="M2141">
        <v>102.42303358976901</v>
      </c>
    </row>
    <row r="2142" spans="1:13" x14ac:dyDescent="0.45">
      <c r="A2142">
        <v>2012</v>
      </c>
      <c r="B2142">
        <v>7</v>
      </c>
      <c r="C2142" t="s">
        <v>7</v>
      </c>
      <c r="D2142" t="s">
        <v>42</v>
      </c>
      <c r="E2142">
        <v>2012</v>
      </c>
      <c r="F2142">
        <v>5.9685743810276222</v>
      </c>
      <c r="G2142">
        <v>1.6626330107683458</v>
      </c>
      <c r="H2142">
        <v>336413.27059999999</v>
      </c>
      <c r="I2142">
        <v>1.6626330107683458</v>
      </c>
      <c r="J2142">
        <v>32.805502207367873</v>
      </c>
      <c r="K2142">
        <v>202205861</v>
      </c>
      <c r="L2142">
        <v>3401.6624000000002</v>
      </c>
      <c r="M2142">
        <v>103.79738787321401</v>
      </c>
    </row>
    <row r="2143" spans="1:13" x14ac:dyDescent="0.45">
      <c r="A2143">
        <v>2013</v>
      </c>
      <c r="B2143">
        <v>7</v>
      </c>
      <c r="C2143" t="s">
        <v>7</v>
      </c>
      <c r="D2143" t="s">
        <v>42</v>
      </c>
      <c r="E2143">
        <v>2013</v>
      </c>
      <c r="F2143">
        <v>6.9659430784773946</v>
      </c>
      <c r="G2143">
        <v>2.8042565292182076</v>
      </c>
      <c r="H2143">
        <v>347984.24310000002</v>
      </c>
      <c r="I2143">
        <v>2.8042565292182076</v>
      </c>
      <c r="J2143">
        <v>33.333598681813079</v>
      </c>
      <c r="K2143">
        <v>205337562</v>
      </c>
      <c r="L2143">
        <v>3661.0075999999999</v>
      </c>
      <c r="M2143">
        <v>100.882152343794</v>
      </c>
    </row>
    <row r="2144" spans="1:13" x14ac:dyDescent="0.45">
      <c r="A2144">
        <v>2014</v>
      </c>
      <c r="B2144">
        <v>7</v>
      </c>
      <c r="C2144" t="s">
        <v>7</v>
      </c>
      <c r="D2144" t="s">
        <v>42</v>
      </c>
      <c r="E2144">
        <v>2014</v>
      </c>
      <c r="F2144">
        <v>7.411553240786148</v>
      </c>
      <c r="G2144">
        <v>3.2099943055094542</v>
      </c>
      <c r="H2144">
        <v>361321.57679999998</v>
      </c>
      <c r="I2144">
        <v>3.2099943055094542</v>
      </c>
      <c r="J2144">
        <v>30.901244616103146</v>
      </c>
      <c r="K2144">
        <v>208251628</v>
      </c>
      <c r="L2144">
        <v>3725.9506999999999</v>
      </c>
      <c r="M2144">
        <v>107.81697846807</v>
      </c>
    </row>
    <row r="2145" spans="1:13" x14ac:dyDescent="0.45">
      <c r="A2145">
        <v>2015</v>
      </c>
      <c r="B2145">
        <v>7</v>
      </c>
      <c r="C2145" t="s">
        <v>7</v>
      </c>
      <c r="D2145" t="s">
        <v>42</v>
      </c>
      <c r="E2145">
        <v>2015</v>
      </c>
      <c r="F2145">
        <v>4.1102486586462419</v>
      </c>
      <c r="G2145">
        <v>3.3820189516089272</v>
      </c>
      <c r="H2145">
        <v>375636.66879999998</v>
      </c>
      <c r="I2145">
        <v>3.3820189516089272</v>
      </c>
      <c r="J2145">
        <v>27.654672517777801</v>
      </c>
      <c r="K2145">
        <v>210969298</v>
      </c>
      <c r="L2145">
        <v>3867.1925999999999</v>
      </c>
      <c r="M2145">
        <v>116.008543769516</v>
      </c>
    </row>
    <row r="2146" spans="1:13" x14ac:dyDescent="0.45">
      <c r="A2146">
        <v>2016</v>
      </c>
      <c r="B2146">
        <v>7</v>
      </c>
      <c r="C2146" t="s">
        <v>7</v>
      </c>
      <c r="D2146" t="s">
        <v>42</v>
      </c>
      <c r="E2146">
        <v>2016</v>
      </c>
      <c r="F2146">
        <v>13.001929515734261</v>
      </c>
      <c r="G2146">
        <v>4.2637539566905787</v>
      </c>
      <c r="H2146">
        <v>400203.7366</v>
      </c>
      <c r="I2146">
        <v>4.2637539566905787</v>
      </c>
      <c r="J2146">
        <v>24.701579514823646</v>
      </c>
      <c r="K2146">
        <v>213524840</v>
      </c>
      <c r="L2146">
        <v>4163.3915999999999</v>
      </c>
      <c r="M2146">
        <v>119.66888182492499</v>
      </c>
    </row>
    <row r="2147" spans="1:13" x14ac:dyDescent="0.45">
      <c r="A2147">
        <v>2017</v>
      </c>
      <c r="B2147">
        <v>7</v>
      </c>
      <c r="C2147" t="s">
        <v>7</v>
      </c>
      <c r="D2147" t="s">
        <v>42</v>
      </c>
      <c r="E2147">
        <v>2017</v>
      </c>
      <c r="F2147">
        <v>4.0297459932557871</v>
      </c>
      <c r="G2147">
        <v>3.0547892200762305</v>
      </c>
      <c r="H2147">
        <v>426734.30119999999</v>
      </c>
      <c r="I2147">
        <v>3.0547892200762305</v>
      </c>
      <c r="J2147">
        <v>25.47203640870222</v>
      </c>
      <c r="K2147">
        <v>216379655</v>
      </c>
      <c r="L2147">
        <v>4348.8296</v>
      </c>
      <c r="M2147">
        <v>121.650040240667</v>
      </c>
    </row>
    <row r="2148" spans="1:13" x14ac:dyDescent="0.45">
      <c r="A2148">
        <v>2018</v>
      </c>
      <c r="B2148">
        <v>7</v>
      </c>
      <c r="C2148" t="s">
        <v>7</v>
      </c>
      <c r="D2148" t="s">
        <v>42</v>
      </c>
      <c r="E2148">
        <v>2018</v>
      </c>
      <c r="F2148">
        <v>3.8417866327479686</v>
      </c>
      <c r="G2148">
        <v>4.5324452061315128</v>
      </c>
      <c r="H2148">
        <v>422019.6189</v>
      </c>
      <c r="I2148">
        <v>4.5324452061315128</v>
      </c>
      <c r="J2148">
        <v>27.62605636516227</v>
      </c>
      <c r="K2148">
        <v>219731479</v>
      </c>
      <c r="L2148">
        <v>4419.1684999999998</v>
      </c>
      <c r="M2148">
        <v>107.266223978106</v>
      </c>
    </row>
    <row r="2149" spans="1:13" x14ac:dyDescent="0.45">
      <c r="A2149">
        <v>2019</v>
      </c>
      <c r="B2149">
        <v>7</v>
      </c>
      <c r="C2149" t="s">
        <v>7</v>
      </c>
      <c r="D2149" t="s">
        <v>42</v>
      </c>
      <c r="E2149">
        <v>2019</v>
      </c>
      <c r="F2149">
        <v>9.0363348417050702</v>
      </c>
      <c r="G2149">
        <v>0.86267422158638851</v>
      </c>
      <c r="H2149">
        <v>427522.6496</v>
      </c>
      <c r="I2149">
        <v>0.86267422158638851</v>
      </c>
      <c r="J2149">
        <v>28.90557579944528</v>
      </c>
      <c r="K2149">
        <v>223293280</v>
      </c>
      <c r="L2149">
        <v>4400.1157000000003</v>
      </c>
      <c r="M2149">
        <v>97.260650578097099</v>
      </c>
    </row>
    <row r="2150" spans="1:13" x14ac:dyDescent="0.45">
      <c r="A2150">
        <v>2020</v>
      </c>
      <c r="B2150">
        <v>7</v>
      </c>
      <c r="C2150" t="s">
        <v>7</v>
      </c>
      <c r="D2150" t="s">
        <v>42</v>
      </c>
      <c r="E2150">
        <v>2020</v>
      </c>
      <c r="F2150">
        <v>9.9444982105729025</v>
      </c>
      <c r="G2150">
        <v>-2.9702946497842504</v>
      </c>
      <c r="H2150">
        <v>436608.92249999999</v>
      </c>
      <c r="I2150">
        <v>-2.9702946497842504</v>
      </c>
      <c r="J2150">
        <v>26.716280459429786</v>
      </c>
      <c r="K2150">
        <v>227196741</v>
      </c>
      <c r="L2150">
        <v>4301.192</v>
      </c>
      <c r="M2150">
        <v>97.5741386674312</v>
      </c>
    </row>
    <row r="2151" spans="1:13" x14ac:dyDescent="0.45">
      <c r="A2151">
        <v>2021</v>
      </c>
      <c r="B2151">
        <v>7</v>
      </c>
      <c r="C2151" t="s">
        <v>7</v>
      </c>
      <c r="D2151" t="s">
        <v>42</v>
      </c>
      <c r="E2151">
        <v>2021</v>
      </c>
      <c r="F2151">
        <v>10.214676646859289</v>
      </c>
      <c r="G2151">
        <v>4.5518484759695212</v>
      </c>
      <c r="H2151">
        <v>428717.06366666668</v>
      </c>
      <c r="I2151">
        <v>4.5518484759695212</v>
      </c>
      <c r="J2151">
        <v>27.050143725709852</v>
      </c>
      <c r="K2151">
        <v>231402117</v>
      </c>
      <c r="L2151">
        <v>4683.5730000000003</v>
      </c>
      <c r="M2151">
        <v>100.257460718608</v>
      </c>
    </row>
    <row r="2152" spans="1:13" x14ac:dyDescent="0.45">
      <c r="A2152">
        <v>2022</v>
      </c>
      <c r="B2152">
        <v>7</v>
      </c>
      <c r="C2152" t="s">
        <v>7</v>
      </c>
      <c r="D2152" t="s">
        <v>42</v>
      </c>
      <c r="E2152">
        <v>2022</v>
      </c>
      <c r="F2152">
        <v>12.999002698523967</v>
      </c>
      <c r="G2152">
        <v>4.50391693697369</v>
      </c>
      <c r="H2152">
        <v>430949.5452555556</v>
      </c>
      <c r="I2152">
        <v>4.50391693697369</v>
      </c>
      <c r="J2152">
        <v>32.320585598423605</v>
      </c>
      <c r="K2152">
        <v>235824862</v>
      </c>
      <c r="L2152">
        <v>4242.7533999999996</v>
      </c>
      <c r="M2152">
        <v>97.001532283817696</v>
      </c>
    </row>
    <row r="2153" spans="1:13" x14ac:dyDescent="0.45">
      <c r="A2153">
        <v>1980</v>
      </c>
      <c r="B2153">
        <v>8</v>
      </c>
      <c r="C2153" t="s">
        <v>22</v>
      </c>
      <c r="D2153" t="s">
        <v>43</v>
      </c>
      <c r="E2153">
        <v>1980</v>
      </c>
      <c r="F2153">
        <v>14.234592513241282</v>
      </c>
      <c r="G2153">
        <v>2.4515747584541856</v>
      </c>
      <c r="H2153">
        <v>57095.022074999084</v>
      </c>
      <c r="I2153">
        <v>2.4515747584541856</v>
      </c>
      <c r="J2153">
        <v>48.97</v>
      </c>
      <c r="K2153">
        <v>48419546</v>
      </c>
      <c r="L2153">
        <v>3021.2824999999998</v>
      </c>
      <c r="M2153">
        <v>123.392962700029</v>
      </c>
    </row>
    <row r="2154" spans="1:13" x14ac:dyDescent="0.45">
      <c r="A2154">
        <v>1981</v>
      </c>
      <c r="B2154">
        <v>8</v>
      </c>
      <c r="C2154" t="s">
        <v>22</v>
      </c>
      <c r="D2154" t="s">
        <v>43</v>
      </c>
      <c r="E2154">
        <v>1981</v>
      </c>
      <c r="F2154">
        <v>11.764746993747949</v>
      </c>
      <c r="G2154">
        <v>0.7995959967406634</v>
      </c>
      <c r="H2154">
        <v>60100.023236841145</v>
      </c>
      <c r="I2154">
        <v>0.7995959967406634</v>
      </c>
      <c r="J2154">
        <v>35.270780877553356</v>
      </c>
      <c r="K2154">
        <v>49679330</v>
      </c>
      <c r="L2154">
        <v>2934.7937000000002</v>
      </c>
      <c r="M2154">
        <v>127.64911946806301</v>
      </c>
    </row>
    <row r="2155" spans="1:13" x14ac:dyDescent="0.45">
      <c r="A2155">
        <v>1982</v>
      </c>
      <c r="B2155">
        <v>8</v>
      </c>
      <c r="C2155" t="s">
        <v>22</v>
      </c>
      <c r="D2155" t="s">
        <v>43</v>
      </c>
      <c r="E2155">
        <v>1982</v>
      </c>
      <c r="F2155">
        <v>8.6435080745094268</v>
      </c>
      <c r="G2155">
        <v>1.134998322918463</v>
      </c>
      <c r="H2155">
        <v>63263.182354569632</v>
      </c>
      <c r="I2155">
        <v>1.134998322918463</v>
      </c>
      <c r="J2155">
        <v>32.180140248809472</v>
      </c>
      <c r="K2155">
        <v>50938522</v>
      </c>
      <c r="L2155">
        <v>2781.8584000000001</v>
      </c>
      <c r="M2155">
        <v>132.481199155974</v>
      </c>
    </row>
    <row r="2156" spans="1:13" x14ac:dyDescent="0.45">
      <c r="A2156">
        <v>1983</v>
      </c>
      <c r="B2156">
        <v>8</v>
      </c>
      <c r="C2156" t="s">
        <v>22</v>
      </c>
      <c r="D2156" t="s">
        <v>43</v>
      </c>
      <c r="E2156">
        <v>1983</v>
      </c>
      <c r="F2156">
        <v>14.248217775795055</v>
      </c>
      <c r="G2156">
        <v>-0.60299826651541366</v>
      </c>
      <c r="H2156">
        <v>66592.823531125934</v>
      </c>
      <c r="I2156">
        <v>-0.60299826651541366</v>
      </c>
      <c r="J2156">
        <v>34.313011837216465</v>
      </c>
      <c r="K2156">
        <v>52219685</v>
      </c>
      <c r="L2156">
        <v>2935.5590000000002</v>
      </c>
      <c r="M2156">
        <v>111.37428185682001</v>
      </c>
    </row>
    <row r="2157" spans="1:13" x14ac:dyDescent="0.45">
      <c r="A2157">
        <v>1984</v>
      </c>
      <c r="B2157">
        <v>8</v>
      </c>
      <c r="C2157" t="s">
        <v>22</v>
      </c>
      <c r="D2157" t="s">
        <v>43</v>
      </c>
      <c r="E2157">
        <v>1984</v>
      </c>
      <c r="F2157">
        <v>52.959450719558305</v>
      </c>
      <c r="G2157">
        <v>-9.2893934995611858</v>
      </c>
      <c r="H2157">
        <v>70097.708980132564</v>
      </c>
      <c r="I2157">
        <v>-9.2893934995611858</v>
      </c>
      <c r="J2157">
        <v>34.823984352674756</v>
      </c>
      <c r="K2157">
        <v>53514959</v>
      </c>
      <c r="L2157">
        <v>2611.61</v>
      </c>
      <c r="M2157">
        <v>110.132107113659</v>
      </c>
    </row>
    <row r="2158" spans="1:13" x14ac:dyDescent="0.45">
      <c r="A2158">
        <v>1985</v>
      </c>
      <c r="B2158">
        <v>8</v>
      </c>
      <c r="C2158" t="s">
        <v>22</v>
      </c>
      <c r="D2158" t="s">
        <v>43</v>
      </c>
      <c r="E2158">
        <v>1985</v>
      </c>
      <c r="F2158">
        <v>17.061014740917528</v>
      </c>
      <c r="G2158">
        <v>-9.0635242866751895</v>
      </c>
      <c r="H2158">
        <v>73787.062084350066</v>
      </c>
      <c r="I2158">
        <v>-9.0635242866751895</v>
      </c>
      <c r="J2158">
        <v>32.840521838665829</v>
      </c>
      <c r="K2158">
        <v>54812660</v>
      </c>
      <c r="L2158">
        <v>2464.0084999999999</v>
      </c>
      <c r="M2158">
        <v>120.58148410804201</v>
      </c>
    </row>
    <row r="2159" spans="1:13" x14ac:dyDescent="0.45">
      <c r="A2159">
        <v>1986</v>
      </c>
      <c r="B2159">
        <v>8</v>
      </c>
      <c r="C2159" t="s">
        <v>22</v>
      </c>
      <c r="D2159" t="s">
        <v>43</v>
      </c>
      <c r="E2159">
        <v>1986</v>
      </c>
      <c r="F2159">
        <v>2.8919363881342264</v>
      </c>
      <c r="G2159">
        <v>1.1176672815708173</v>
      </c>
      <c r="H2159">
        <v>77670.59166773691</v>
      </c>
      <c r="I2159">
        <v>1.1176672815708173</v>
      </c>
      <c r="J2159">
        <v>34.740006789154471</v>
      </c>
      <c r="K2159">
        <v>56109838</v>
      </c>
      <c r="L2159">
        <v>2444.7168000000001</v>
      </c>
      <c r="M2159">
        <v>94.463790931547805</v>
      </c>
    </row>
    <row r="2160" spans="1:13" x14ac:dyDescent="0.45">
      <c r="A2160">
        <v>1987</v>
      </c>
      <c r="B2160">
        <v>8</v>
      </c>
      <c r="C2160" t="s">
        <v>22</v>
      </c>
      <c r="D2160" t="s">
        <v>43</v>
      </c>
      <c r="E2160">
        <v>1987</v>
      </c>
      <c r="F2160">
        <v>7.4971258535141487</v>
      </c>
      <c r="G2160">
        <v>1.9891384834470784</v>
      </c>
      <c r="H2160">
        <v>81758.517544986229</v>
      </c>
      <c r="I2160">
        <v>1.9891384834470784</v>
      </c>
      <c r="J2160">
        <v>37.357401109638609</v>
      </c>
      <c r="K2160">
        <v>57415175</v>
      </c>
      <c r="L2160">
        <v>2584.3164000000002</v>
      </c>
      <c r="M2160">
        <v>87.178253585262794</v>
      </c>
    </row>
    <row r="2161" spans="1:13" x14ac:dyDescent="0.45">
      <c r="A2161">
        <v>1988</v>
      </c>
      <c r="B2161">
        <v>8</v>
      </c>
      <c r="C2161" t="s">
        <v>22</v>
      </c>
      <c r="D2161" t="s">
        <v>43</v>
      </c>
      <c r="E2161">
        <v>1988</v>
      </c>
      <c r="F2161">
        <v>9.7599591186082932</v>
      </c>
      <c r="G2161">
        <v>4.2622200205799032</v>
      </c>
      <c r="H2161">
        <v>86061.597415774988</v>
      </c>
      <c r="I2161">
        <v>4.2622200205799032</v>
      </c>
      <c r="J2161">
        <v>39.323645610519421</v>
      </c>
      <c r="K2161">
        <v>58755923</v>
      </c>
      <c r="L2161">
        <v>2785.0340000000001</v>
      </c>
      <c r="M2161">
        <v>88.928410320062099</v>
      </c>
    </row>
    <row r="2162" spans="1:13" x14ac:dyDescent="0.45">
      <c r="A2162">
        <v>1989</v>
      </c>
      <c r="B2162">
        <v>8</v>
      </c>
      <c r="C2162" t="s">
        <v>22</v>
      </c>
      <c r="D2162" t="s">
        <v>43</v>
      </c>
      <c r="E2162">
        <v>1989</v>
      </c>
      <c r="F2162">
        <v>9.0999414502652911</v>
      </c>
      <c r="G2162">
        <v>3.7620125965653415</v>
      </c>
      <c r="H2162">
        <v>90591.155174499989</v>
      </c>
      <c r="I2162">
        <v>3.7620125965653415</v>
      </c>
      <c r="J2162">
        <v>41.282924296213949</v>
      </c>
      <c r="K2162">
        <v>60127343</v>
      </c>
      <c r="L2162">
        <v>2943.8325</v>
      </c>
      <c r="M2162">
        <v>95.500802328298803</v>
      </c>
    </row>
    <row r="2163" spans="1:13" x14ac:dyDescent="0.45">
      <c r="A2163">
        <v>1990</v>
      </c>
      <c r="B2163">
        <v>8</v>
      </c>
      <c r="C2163" t="s">
        <v>22</v>
      </c>
      <c r="D2163" t="s">
        <v>43</v>
      </c>
      <c r="E2163">
        <v>1990</v>
      </c>
      <c r="F2163">
        <v>12.956838354490955</v>
      </c>
      <c r="G2163">
        <v>0.68548024497347626</v>
      </c>
      <c r="H2163">
        <v>95359.110709999994</v>
      </c>
      <c r="I2163">
        <v>0.68548024497347626</v>
      </c>
      <c r="J2163">
        <v>42.922356288057998</v>
      </c>
      <c r="K2163">
        <v>61558898</v>
      </c>
      <c r="L2163">
        <v>3047.1233000000002</v>
      </c>
      <c r="M2163">
        <v>90.683043221787997</v>
      </c>
    </row>
    <row r="2164" spans="1:13" x14ac:dyDescent="0.45">
      <c r="A2164">
        <v>1991</v>
      </c>
      <c r="B2164">
        <v>8</v>
      </c>
      <c r="C2164" t="s">
        <v>22</v>
      </c>
      <c r="D2164" t="s">
        <v>43</v>
      </c>
      <c r="E2164">
        <v>1991</v>
      </c>
      <c r="F2164">
        <v>16.395119643651483</v>
      </c>
      <c r="G2164">
        <v>-2.775217060355601</v>
      </c>
      <c r="H2164">
        <v>95195.934160000004</v>
      </c>
      <c r="I2164">
        <v>-2.775217060355601</v>
      </c>
      <c r="J2164">
        <v>44.219923776008116</v>
      </c>
      <c r="K2164">
        <v>63039751</v>
      </c>
      <c r="L2164">
        <v>2929.0785999999998</v>
      </c>
      <c r="M2164">
        <v>90.809399604451499</v>
      </c>
    </row>
    <row r="2165" spans="1:13" x14ac:dyDescent="0.45">
      <c r="A2165">
        <v>1992</v>
      </c>
      <c r="B2165">
        <v>8</v>
      </c>
      <c r="C2165" t="s">
        <v>22</v>
      </c>
      <c r="D2165" t="s">
        <v>43</v>
      </c>
      <c r="E2165">
        <v>1992</v>
      </c>
      <c r="F2165">
        <v>7.8818638109708274</v>
      </c>
      <c r="G2165">
        <v>-1.9219614618634893</v>
      </c>
      <c r="H2165">
        <v>97252.123909999995</v>
      </c>
      <c r="I2165">
        <v>-1.9219614618634893</v>
      </c>
      <c r="J2165">
        <v>44.991142730161464</v>
      </c>
      <c r="K2165">
        <v>64543525</v>
      </c>
      <c r="L2165">
        <v>3068.9492</v>
      </c>
      <c r="M2165">
        <v>100.368910760677</v>
      </c>
    </row>
    <row r="2166" spans="1:13" x14ac:dyDescent="0.45">
      <c r="A2166">
        <v>1993</v>
      </c>
      <c r="B2166">
        <v>8</v>
      </c>
      <c r="C2166" t="s">
        <v>22</v>
      </c>
      <c r="D2166" t="s">
        <v>43</v>
      </c>
      <c r="E2166">
        <v>1993</v>
      </c>
      <c r="F2166">
        <v>6.8096219865676773</v>
      </c>
      <c r="G2166">
        <v>-0.19903250876781442</v>
      </c>
      <c r="H2166">
        <v>102700.3707</v>
      </c>
      <c r="I2166">
        <v>-0.19903250876781442</v>
      </c>
      <c r="J2166">
        <v>50.465042920921775</v>
      </c>
      <c r="K2166">
        <v>66083321</v>
      </c>
      <c r="L2166">
        <v>3288.4229999999998</v>
      </c>
      <c r="M2166">
        <v>98.813119385354199</v>
      </c>
    </row>
    <row r="2167" spans="1:13" x14ac:dyDescent="0.45">
      <c r="A2167">
        <v>1994</v>
      </c>
      <c r="B2167">
        <v>8</v>
      </c>
      <c r="C2167" t="s">
        <v>22</v>
      </c>
      <c r="D2167" t="s">
        <v>43</v>
      </c>
      <c r="E2167">
        <v>1994</v>
      </c>
      <c r="F2167">
        <v>10.060230510794696</v>
      </c>
      <c r="G2167">
        <v>1.9560918735338078</v>
      </c>
      <c r="H2167">
        <v>109827.9984</v>
      </c>
      <c r="I2167">
        <v>1.9560918735338078</v>
      </c>
      <c r="J2167">
        <v>52.526503802317507</v>
      </c>
      <c r="K2167">
        <v>67650283</v>
      </c>
      <c r="L2167">
        <v>3346.2202000000002</v>
      </c>
      <c r="M2167">
        <v>107.13362121220899</v>
      </c>
    </row>
    <row r="2168" spans="1:13" x14ac:dyDescent="0.45">
      <c r="A2168">
        <v>1995</v>
      </c>
      <c r="B2168">
        <v>8</v>
      </c>
      <c r="C2168" t="s">
        <v>22</v>
      </c>
      <c r="D2168" t="s">
        <v>43</v>
      </c>
      <c r="E2168">
        <v>1995</v>
      </c>
      <c r="F2168">
        <v>7.6423038549755802</v>
      </c>
      <c r="G2168">
        <v>2.2076282304776385</v>
      </c>
      <c r="H2168">
        <v>121649.3459</v>
      </c>
      <c r="I2168">
        <v>2.2076282304776385</v>
      </c>
      <c r="J2168">
        <v>57.330557976277895</v>
      </c>
      <c r="K2168">
        <v>69250468</v>
      </c>
      <c r="L2168">
        <v>3733.4612000000002</v>
      </c>
      <c r="M2168">
        <v>108.811616419953</v>
      </c>
    </row>
    <row r="2169" spans="1:13" x14ac:dyDescent="0.45">
      <c r="A2169">
        <v>1996</v>
      </c>
      <c r="B2169">
        <v>8</v>
      </c>
      <c r="C2169" t="s">
        <v>22</v>
      </c>
      <c r="D2169" t="s">
        <v>43</v>
      </c>
      <c r="E2169">
        <v>1996</v>
      </c>
      <c r="F2169">
        <v>7.6889654784622792</v>
      </c>
      <c r="G2169">
        <v>3.3319026857806904</v>
      </c>
      <c r="H2169">
        <v>130171.1309</v>
      </c>
      <c r="I2169">
        <v>3.3319026857806904</v>
      </c>
      <c r="J2169">
        <v>63.855303550877437</v>
      </c>
      <c r="K2169">
        <v>70944969</v>
      </c>
      <c r="L2169">
        <v>3904.6828999999998</v>
      </c>
      <c r="M2169">
        <v>116.005497924167</v>
      </c>
    </row>
    <row r="2170" spans="1:13" x14ac:dyDescent="0.45">
      <c r="A2170">
        <v>1997</v>
      </c>
      <c r="B2170">
        <v>8</v>
      </c>
      <c r="C2170" t="s">
        <v>22</v>
      </c>
      <c r="D2170" t="s">
        <v>43</v>
      </c>
      <c r="E2170">
        <v>1997</v>
      </c>
      <c r="F2170">
        <v>6.2598157557939942</v>
      </c>
      <c r="G2170">
        <v>2.6205454226054314</v>
      </c>
      <c r="H2170">
        <v>138276.79130000001</v>
      </c>
      <c r="I2170">
        <v>2.6205454226054314</v>
      </c>
      <c r="J2170">
        <v>77.228645917266221</v>
      </c>
      <c r="K2170">
        <v>72718837</v>
      </c>
      <c r="L2170">
        <v>4157.9179999999997</v>
      </c>
      <c r="M2170">
        <v>114.412562977615</v>
      </c>
    </row>
    <row r="2171" spans="1:13" x14ac:dyDescent="0.45">
      <c r="A2171">
        <v>1998</v>
      </c>
      <c r="B2171">
        <v>8</v>
      </c>
      <c r="C2171" t="s">
        <v>22</v>
      </c>
      <c r="D2171" t="s">
        <v>43</v>
      </c>
      <c r="E2171">
        <v>1998</v>
      </c>
      <c r="F2171">
        <v>10.405670361417279</v>
      </c>
      <c r="G2171">
        <v>-2.8820867588792538</v>
      </c>
      <c r="H2171">
        <v>131574.19709999999</v>
      </c>
      <c r="I2171">
        <v>-2.8820867588792538</v>
      </c>
      <c r="J2171">
        <v>80.07720151842102</v>
      </c>
      <c r="K2171">
        <v>74491918</v>
      </c>
      <c r="L2171">
        <v>4044.8638000000001</v>
      </c>
      <c r="M2171">
        <v>95.469498375949399</v>
      </c>
    </row>
    <row r="2172" spans="1:13" x14ac:dyDescent="0.45">
      <c r="A2172">
        <v>1999</v>
      </c>
      <c r="B2172">
        <v>8</v>
      </c>
      <c r="C2172" t="s">
        <v>22</v>
      </c>
      <c r="D2172" t="s">
        <v>43</v>
      </c>
      <c r="E2172">
        <v>1999</v>
      </c>
      <c r="F2172">
        <v>6.3346397302426425</v>
      </c>
      <c r="G2172">
        <v>0.96485075788261554</v>
      </c>
      <c r="H2172">
        <v>137319.07980000001</v>
      </c>
      <c r="I2172">
        <v>0.96485075788261554</v>
      </c>
      <c r="J2172">
        <v>77.161493712217194</v>
      </c>
      <c r="K2172">
        <v>76249064</v>
      </c>
      <c r="L2172">
        <v>4002.2667999999999</v>
      </c>
      <c r="M2172">
        <v>100.35715063532</v>
      </c>
    </row>
    <row r="2173" spans="1:13" x14ac:dyDescent="0.45">
      <c r="A2173">
        <v>2000</v>
      </c>
      <c r="B2173">
        <v>8</v>
      </c>
      <c r="C2173" t="s">
        <v>22</v>
      </c>
      <c r="D2173" t="s">
        <v>43</v>
      </c>
      <c r="E2173">
        <v>2000</v>
      </c>
      <c r="F2173">
        <v>5.8169335593727567</v>
      </c>
      <c r="G2173">
        <v>2.0940188891652269</v>
      </c>
      <c r="H2173">
        <v>138556.83069999999</v>
      </c>
      <c r="I2173">
        <v>2.0940188891652269</v>
      </c>
      <c r="J2173">
        <v>85.153368584363903</v>
      </c>
      <c r="K2173">
        <v>77958223</v>
      </c>
      <c r="L2173">
        <v>3945.0947000000001</v>
      </c>
      <c r="M2173">
        <v>91.591264048888306</v>
      </c>
    </row>
    <row r="2174" spans="1:13" x14ac:dyDescent="0.45">
      <c r="A2174">
        <v>2001</v>
      </c>
      <c r="B2174">
        <v>8</v>
      </c>
      <c r="C2174" t="s">
        <v>22</v>
      </c>
      <c r="D2174" t="s">
        <v>43</v>
      </c>
      <c r="E2174">
        <v>2001</v>
      </c>
      <c r="F2174">
        <v>5.6188622657626439</v>
      </c>
      <c r="G2174">
        <v>0.89074289076806679</v>
      </c>
      <c r="H2174">
        <v>137747.01980000001</v>
      </c>
      <c r="I2174">
        <v>0.89074289076806679</v>
      </c>
      <c r="J2174">
        <v>84.900388623753074</v>
      </c>
      <c r="K2174">
        <v>79626086</v>
      </c>
      <c r="L2174">
        <v>3776.7449000000001</v>
      </c>
      <c r="M2174">
        <v>86.434087597918705</v>
      </c>
    </row>
    <row r="2175" spans="1:13" x14ac:dyDescent="0.45">
      <c r="A2175">
        <v>2002</v>
      </c>
      <c r="B2175">
        <v>8</v>
      </c>
      <c r="C2175" t="s">
        <v>22</v>
      </c>
      <c r="D2175" t="s">
        <v>43</v>
      </c>
      <c r="E2175">
        <v>2002</v>
      </c>
      <c r="F2175">
        <v>4.2310918137205817</v>
      </c>
      <c r="G2175">
        <v>1.5988352810514215</v>
      </c>
      <c r="H2175">
        <v>139473.18369999999</v>
      </c>
      <c r="I2175">
        <v>1.5988352810514215</v>
      </c>
      <c r="J2175">
        <v>83.844804093778933</v>
      </c>
      <c r="K2175">
        <v>81285572</v>
      </c>
      <c r="L2175">
        <v>3717.366</v>
      </c>
      <c r="M2175">
        <v>86.743192275548495</v>
      </c>
    </row>
    <row r="2176" spans="1:13" x14ac:dyDescent="0.45">
      <c r="A2176">
        <v>2003</v>
      </c>
      <c r="B2176">
        <v>8</v>
      </c>
      <c r="C2176" t="s">
        <v>22</v>
      </c>
      <c r="D2176" t="s">
        <v>43</v>
      </c>
      <c r="E2176">
        <v>2003</v>
      </c>
      <c r="F2176">
        <v>3.1921313294937192</v>
      </c>
      <c r="G2176">
        <v>2.9871896150872175</v>
      </c>
      <c r="H2176">
        <v>142602.28020000001</v>
      </c>
      <c r="I2176">
        <v>2.9871896150872175</v>
      </c>
      <c r="J2176">
        <v>87.574644363663595</v>
      </c>
      <c r="K2176">
        <v>82942837</v>
      </c>
      <c r="L2176">
        <v>3758.5122000000001</v>
      </c>
      <c r="M2176">
        <v>79.399052064581198</v>
      </c>
    </row>
    <row r="2177" spans="1:13" x14ac:dyDescent="0.45">
      <c r="A2177">
        <v>2004</v>
      </c>
      <c r="B2177">
        <v>8</v>
      </c>
      <c r="C2177" t="s">
        <v>22</v>
      </c>
      <c r="D2177" t="s">
        <v>43</v>
      </c>
      <c r="E2177">
        <v>2004</v>
      </c>
      <c r="F2177">
        <v>5.8907585340695334</v>
      </c>
      <c r="G2177">
        <v>4.4724645592652195</v>
      </c>
      <c r="H2177">
        <v>146081.80619999999</v>
      </c>
      <c r="I2177">
        <v>4.4724645592652195</v>
      </c>
      <c r="J2177">
        <v>87.125284823204836</v>
      </c>
      <c r="K2177">
        <v>84607501</v>
      </c>
      <c r="L2177">
        <v>3771.797</v>
      </c>
      <c r="M2177">
        <v>76.016030863788302</v>
      </c>
    </row>
    <row r="2178" spans="1:13" x14ac:dyDescent="0.45">
      <c r="A2178">
        <v>2005</v>
      </c>
      <c r="B2178">
        <v>8</v>
      </c>
      <c r="C2178" t="s">
        <v>22</v>
      </c>
      <c r="D2178" t="s">
        <v>43</v>
      </c>
      <c r="E2178">
        <v>2005</v>
      </c>
      <c r="F2178">
        <v>5.9108934478540931</v>
      </c>
      <c r="G2178">
        <v>2.9306102888540693</v>
      </c>
      <c r="H2178">
        <v>147127.47450000001</v>
      </c>
      <c r="I2178">
        <v>2.9306102888540693</v>
      </c>
      <c r="J2178">
        <v>83.845674570805116</v>
      </c>
      <c r="K2178">
        <v>86261250</v>
      </c>
      <c r="L2178">
        <v>3713.3245000000002</v>
      </c>
      <c r="M2178">
        <v>80.034760595228803</v>
      </c>
    </row>
    <row r="2179" spans="1:13" x14ac:dyDescent="0.45">
      <c r="A2179">
        <v>2006</v>
      </c>
      <c r="B2179">
        <v>8</v>
      </c>
      <c r="C2179" t="s">
        <v>22</v>
      </c>
      <c r="D2179" t="s">
        <v>43</v>
      </c>
      <c r="E2179">
        <v>2006</v>
      </c>
      <c r="F2179">
        <v>5.1115866629503728</v>
      </c>
      <c r="G2179">
        <v>3.3508090079388069</v>
      </c>
      <c r="H2179">
        <v>140739.1949</v>
      </c>
      <c r="I2179">
        <v>3.3508090079388069</v>
      </c>
      <c r="J2179">
        <v>80.850538672877491</v>
      </c>
      <c r="K2179">
        <v>87901835</v>
      </c>
      <c r="L2179">
        <v>3471.6637999999998</v>
      </c>
      <c r="M2179">
        <v>88.216642967252596</v>
      </c>
    </row>
    <row r="2180" spans="1:13" x14ac:dyDescent="0.45">
      <c r="A2180">
        <v>2007</v>
      </c>
      <c r="B2180">
        <v>8</v>
      </c>
      <c r="C2180" t="s">
        <v>22</v>
      </c>
      <c r="D2180" t="s">
        <v>43</v>
      </c>
      <c r="E2180">
        <v>2007</v>
      </c>
      <c r="F2180">
        <v>3.1642897549487543</v>
      </c>
      <c r="G2180">
        <v>4.5455251336928626</v>
      </c>
      <c r="H2180">
        <v>146901.06280000001</v>
      </c>
      <c r="I2180">
        <v>4.5455251336928626</v>
      </c>
      <c r="J2180">
        <v>73.6449799920629</v>
      </c>
      <c r="K2180">
        <v>89561377</v>
      </c>
      <c r="L2180">
        <v>3535.2363</v>
      </c>
      <c r="M2180">
        <v>95.325563851149099</v>
      </c>
    </row>
    <row r="2181" spans="1:13" x14ac:dyDescent="0.45">
      <c r="A2181">
        <v>2008</v>
      </c>
      <c r="B2181">
        <v>8</v>
      </c>
      <c r="C2181" t="s">
        <v>22</v>
      </c>
      <c r="D2181" t="s">
        <v>43</v>
      </c>
      <c r="E2181">
        <v>2008</v>
      </c>
      <c r="F2181">
        <v>7.1792161831583599</v>
      </c>
      <c r="G2181">
        <v>2.4109343295319832</v>
      </c>
      <c r="H2181">
        <v>150006.0184</v>
      </c>
      <c r="I2181">
        <v>2.4109343295319832</v>
      </c>
      <c r="J2181">
        <v>67.681070773040105</v>
      </c>
      <c r="K2181">
        <v>91252326</v>
      </c>
      <c r="L2181">
        <v>3587.5803000000001</v>
      </c>
      <c r="M2181">
        <v>97.762502964258204</v>
      </c>
    </row>
    <row r="2182" spans="1:13" x14ac:dyDescent="0.45">
      <c r="A2182">
        <v>2009</v>
      </c>
      <c r="B2182">
        <v>8</v>
      </c>
      <c r="C2182" t="s">
        <v>22</v>
      </c>
      <c r="D2182" t="s">
        <v>43</v>
      </c>
      <c r="E2182">
        <v>2009</v>
      </c>
      <c r="F2182">
        <v>2.7382585664238235</v>
      </c>
      <c r="G2182">
        <v>-0.40130043344842647</v>
      </c>
      <c r="H2182">
        <v>152894.7426</v>
      </c>
      <c r="I2182">
        <v>-0.40130043344842647</v>
      </c>
      <c r="J2182">
        <v>60.886590786975837</v>
      </c>
      <c r="K2182">
        <v>92946951</v>
      </c>
      <c r="L2182">
        <v>3563.5925000000002</v>
      </c>
      <c r="M2182">
        <v>96.012892257869794</v>
      </c>
    </row>
    <row r="2183" spans="1:13" x14ac:dyDescent="0.45">
      <c r="A2183">
        <v>2010</v>
      </c>
      <c r="B2183">
        <v>8</v>
      </c>
      <c r="C2183" t="s">
        <v>22</v>
      </c>
      <c r="D2183" t="s">
        <v>43</v>
      </c>
      <c r="E2183">
        <v>2010</v>
      </c>
      <c r="F2183">
        <v>4.3708843644488837</v>
      </c>
      <c r="G2183">
        <v>5.4180303035051338</v>
      </c>
      <c r="H2183">
        <v>158249.77739999999</v>
      </c>
      <c r="I2183">
        <v>5.4180303035051338</v>
      </c>
      <c r="J2183">
        <v>66.104278513779676</v>
      </c>
      <c r="K2183">
        <v>94636700</v>
      </c>
      <c r="L2183">
        <v>3601.5785999999998</v>
      </c>
      <c r="M2183">
        <v>100</v>
      </c>
    </row>
    <row r="2184" spans="1:13" x14ac:dyDescent="0.45">
      <c r="A2184">
        <v>2011</v>
      </c>
      <c r="B2184">
        <v>8</v>
      </c>
      <c r="C2184" t="s">
        <v>22</v>
      </c>
      <c r="D2184" t="s">
        <v>43</v>
      </c>
      <c r="E2184">
        <v>2011</v>
      </c>
      <c r="F2184">
        <v>3.91880577530506</v>
      </c>
      <c r="G2184">
        <v>2.0242199212835601</v>
      </c>
      <c r="H2184">
        <v>160090.22889999999</v>
      </c>
      <c r="I2184">
        <v>2.0242199212835601</v>
      </c>
      <c r="J2184">
        <v>60.795836699907525</v>
      </c>
      <c r="K2184">
        <v>96337913</v>
      </c>
      <c r="L2184">
        <v>3608.6260000000002</v>
      </c>
      <c r="M2184">
        <v>100.216911016205</v>
      </c>
    </row>
    <row r="2185" spans="1:13" x14ac:dyDescent="0.45">
      <c r="A2185">
        <v>2012</v>
      </c>
      <c r="B2185">
        <v>8</v>
      </c>
      <c r="C2185" t="s">
        <v>22</v>
      </c>
      <c r="D2185" t="s">
        <v>43</v>
      </c>
      <c r="E2185">
        <v>2012</v>
      </c>
      <c r="F2185">
        <v>1.9941760968025193</v>
      </c>
      <c r="G2185">
        <v>5.0493301494883411</v>
      </c>
      <c r="H2185">
        <v>165180.2372</v>
      </c>
      <c r="I2185">
        <v>5.0493301494883411</v>
      </c>
      <c r="J2185">
        <v>57.842005513308173</v>
      </c>
      <c r="K2185">
        <v>98032317</v>
      </c>
      <c r="L2185">
        <v>3668.3667</v>
      </c>
      <c r="M2185">
        <v>104.75879914978999</v>
      </c>
    </row>
    <row r="2186" spans="1:13" x14ac:dyDescent="0.45">
      <c r="A2186">
        <v>2013</v>
      </c>
      <c r="B2186">
        <v>8</v>
      </c>
      <c r="C2186" t="s">
        <v>22</v>
      </c>
      <c r="D2186" t="s">
        <v>43</v>
      </c>
      <c r="E2186">
        <v>2013</v>
      </c>
      <c r="F2186">
        <v>2.0610633590686973</v>
      </c>
      <c r="G2186">
        <v>4.9648013362661629</v>
      </c>
      <c r="H2186">
        <v>176101.21189999999</v>
      </c>
      <c r="I2186">
        <v>4.9648013362661629</v>
      </c>
      <c r="J2186">
        <v>55.824781232029849</v>
      </c>
      <c r="K2186">
        <v>99700107</v>
      </c>
      <c r="L2186">
        <v>3865.761</v>
      </c>
      <c r="M2186">
        <v>107.597504969228</v>
      </c>
    </row>
    <row r="2187" spans="1:13" x14ac:dyDescent="0.45">
      <c r="A2187">
        <v>2014</v>
      </c>
      <c r="B2187">
        <v>8</v>
      </c>
      <c r="C2187" t="s">
        <v>22</v>
      </c>
      <c r="D2187" t="s">
        <v>43</v>
      </c>
      <c r="E2187">
        <v>2014</v>
      </c>
      <c r="F2187">
        <v>3.0530553008590573</v>
      </c>
      <c r="G2187">
        <v>4.6423360290274189</v>
      </c>
      <c r="H2187">
        <v>183726.7873</v>
      </c>
      <c r="I2187">
        <v>4.6423360290274189</v>
      </c>
      <c r="J2187">
        <v>57.468172087594468</v>
      </c>
      <c r="K2187">
        <v>101325201</v>
      </c>
      <c r="L2187">
        <v>4002.7449000000001</v>
      </c>
      <c r="M2187">
        <v>106.319073422969</v>
      </c>
    </row>
    <row r="2188" spans="1:13" x14ac:dyDescent="0.45">
      <c r="A2188">
        <v>2015</v>
      </c>
      <c r="B2188">
        <v>8</v>
      </c>
      <c r="C2188" t="s">
        <v>22</v>
      </c>
      <c r="D2188" t="s">
        <v>43</v>
      </c>
      <c r="E2188">
        <v>2015</v>
      </c>
      <c r="F2188">
        <v>-0.71968278973592703</v>
      </c>
      <c r="G2188">
        <v>4.5872182520116951</v>
      </c>
      <c r="H2188">
        <v>192590.65599999999</v>
      </c>
      <c r="I2188">
        <v>4.5872182520116951</v>
      </c>
      <c r="J2188">
        <v>59.141592105309414</v>
      </c>
      <c r="K2188">
        <v>103031365</v>
      </c>
      <c r="L2188">
        <v>4314.0645000000004</v>
      </c>
      <c r="M2188">
        <v>111.490541145994</v>
      </c>
    </row>
    <row r="2189" spans="1:13" x14ac:dyDescent="0.45">
      <c r="A2189">
        <v>2016</v>
      </c>
      <c r="B2189">
        <v>8</v>
      </c>
      <c r="C2189" t="s">
        <v>22</v>
      </c>
      <c r="D2189" t="s">
        <v>43</v>
      </c>
      <c r="E2189">
        <v>2016</v>
      </c>
      <c r="F2189">
        <v>1.2803117437396168</v>
      </c>
      <c r="G2189">
        <v>5.2655712736093392</v>
      </c>
      <c r="H2189">
        <v>204105.56150000001</v>
      </c>
      <c r="I2189">
        <v>5.2655712736093392</v>
      </c>
      <c r="J2189">
        <v>61.776065765387081</v>
      </c>
      <c r="K2189">
        <v>104875266</v>
      </c>
      <c r="L2189">
        <v>4629.1176999999998</v>
      </c>
      <c r="M2189">
        <v>108.39730522615901</v>
      </c>
    </row>
    <row r="2190" spans="1:13" x14ac:dyDescent="0.45">
      <c r="A2190">
        <v>2017</v>
      </c>
      <c r="B2190">
        <v>8</v>
      </c>
      <c r="C2190" t="s">
        <v>22</v>
      </c>
      <c r="D2190" t="s">
        <v>43</v>
      </c>
      <c r="E2190">
        <v>2017</v>
      </c>
      <c r="F2190">
        <v>2.3202599460893936</v>
      </c>
      <c r="G2190">
        <v>5.0643932531466476</v>
      </c>
      <c r="H2190">
        <v>221322.01860000001</v>
      </c>
      <c r="I2190">
        <v>5.0643932531466476</v>
      </c>
      <c r="J2190">
        <v>68.168369742672695</v>
      </c>
      <c r="K2190">
        <v>106738501</v>
      </c>
      <c r="L2190">
        <v>4989.8896000000004</v>
      </c>
      <c r="M2190">
        <v>103.44860276750001</v>
      </c>
    </row>
    <row r="2191" spans="1:13" x14ac:dyDescent="0.45">
      <c r="A2191">
        <v>2018</v>
      </c>
      <c r="B2191">
        <v>8</v>
      </c>
      <c r="C2191" t="s">
        <v>22</v>
      </c>
      <c r="D2191" t="s">
        <v>43</v>
      </c>
      <c r="E2191">
        <v>2018</v>
      </c>
      <c r="F2191">
        <v>3.7406538302207082</v>
      </c>
      <c r="G2191">
        <v>4.5487009183624849</v>
      </c>
      <c r="H2191">
        <v>227857.67619999999</v>
      </c>
      <c r="I2191">
        <v>4.5487009183624849</v>
      </c>
      <c r="J2191">
        <v>72.163398299027307</v>
      </c>
      <c r="K2191">
        <v>108568836</v>
      </c>
      <c r="L2191">
        <v>5040.6440000000002</v>
      </c>
      <c r="M2191">
        <v>100.61098004542001</v>
      </c>
    </row>
    <row r="2192" spans="1:13" x14ac:dyDescent="0.45">
      <c r="A2192">
        <v>2019</v>
      </c>
      <c r="B2192">
        <v>8</v>
      </c>
      <c r="C2192" t="s">
        <v>22</v>
      </c>
      <c r="D2192" t="s">
        <v>43</v>
      </c>
      <c r="E2192">
        <v>2019</v>
      </c>
      <c r="F2192">
        <v>0.69707629741948551</v>
      </c>
      <c r="G2192">
        <v>4.3765255523631481</v>
      </c>
      <c r="H2192">
        <v>235302.38329999999</v>
      </c>
      <c r="I2192">
        <v>4.3765255523631481</v>
      </c>
      <c r="J2192">
        <v>68.841842259567841</v>
      </c>
      <c r="K2192">
        <v>110380804</v>
      </c>
      <c r="L2192">
        <v>5104.3909999999996</v>
      </c>
      <c r="M2192">
        <v>105.390991328951</v>
      </c>
    </row>
    <row r="2193" spans="1:13" x14ac:dyDescent="0.45">
      <c r="A2193">
        <v>2020</v>
      </c>
      <c r="B2193">
        <v>8</v>
      </c>
      <c r="C2193" t="s">
        <v>22</v>
      </c>
      <c r="D2193" t="s">
        <v>43</v>
      </c>
      <c r="E2193">
        <v>2020</v>
      </c>
      <c r="F2193">
        <v>1.6504901868136699</v>
      </c>
      <c r="G2193">
        <v>-10.97819413933199</v>
      </c>
      <c r="H2193">
        <v>224971.76250000001</v>
      </c>
      <c r="I2193">
        <v>-10.97819413933199</v>
      </c>
      <c r="J2193">
        <v>58.169560302228149</v>
      </c>
      <c r="K2193">
        <v>112190977</v>
      </c>
      <c r="L2193">
        <v>4565.3383999999996</v>
      </c>
      <c r="M2193">
        <v>111.268589711706</v>
      </c>
    </row>
    <row r="2194" spans="1:13" x14ac:dyDescent="0.45">
      <c r="A2194">
        <v>2021</v>
      </c>
      <c r="B2194">
        <v>8</v>
      </c>
      <c r="C2194" t="s">
        <v>22</v>
      </c>
      <c r="D2194" t="s">
        <v>43</v>
      </c>
      <c r="E2194">
        <v>2021</v>
      </c>
      <c r="F2194">
        <v>2.2824784623180108</v>
      </c>
      <c r="G2194">
        <v>4.1351087439691128</v>
      </c>
      <c r="H2194">
        <v>229377.27399999998</v>
      </c>
      <c r="I2194">
        <v>4.1351087439691128</v>
      </c>
      <c r="J2194">
        <v>63.484610488614578</v>
      </c>
      <c r="K2194">
        <v>113880328</v>
      </c>
      <c r="L2194">
        <v>4791.9375</v>
      </c>
      <c r="M2194">
        <v>111.114666656251</v>
      </c>
    </row>
    <row r="2195" spans="1:13" x14ac:dyDescent="0.45">
      <c r="A2195">
        <v>2022</v>
      </c>
      <c r="B2195">
        <v>8</v>
      </c>
      <c r="C2195" t="s">
        <v>22</v>
      </c>
      <c r="D2195" t="s">
        <v>43</v>
      </c>
      <c r="E2195">
        <v>2022</v>
      </c>
      <c r="F2195">
        <v>5.4810777391269596</v>
      </c>
      <c r="G2195">
        <v>-1.0636034227272799</v>
      </c>
      <c r="H2195">
        <v>229883.80660000001</v>
      </c>
      <c r="I2195">
        <v>-1.0636034227272799</v>
      </c>
      <c r="J2195">
        <v>72.41668658559189</v>
      </c>
      <c r="K2195">
        <v>115559009</v>
      </c>
      <c r="L2195">
        <v>5066.7856000000002</v>
      </c>
      <c r="M2195">
        <v>109.278975507141</v>
      </c>
    </row>
    <row r="2196" spans="1:13" x14ac:dyDescent="0.45">
      <c r="A2196">
        <v>1980</v>
      </c>
      <c r="B2196">
        <v>9</v>
      </c>
      <c r="C2196" t="s">
        <v>9</v>
      </c>
      <c r="D2196" t="s">
        <v>44</v>
      </c>
      <c r="E2196">
        <v>1980</v>
      </c>
      <c r="F2196">
        <v>19.97751200604641</v>
      </c>
      <c r="G2196">
        <v>3.981366772940433</v>
      </c>
      <c r="H2196">
        <v>14195.403020141805</v>
      </c>
      <c r="I2196">
        <v>3.981366772940433</v>
      </c>
      <c r="J2196">
        <v>87.017301246110605</v>
      </c>
      <c r="K2196">
        <v>14943645</v>
      </c>
      <c r="L2196">
        <v>1540.0143</v>
      </c>
      <c r="M2196">
        <v>16.534416666166663</v>
      </c>
    </row>
    <row r="2197" spans="1:13" x14ac:dyDescent="0.45">
      <c r="A2197">
        <v>1981</v>
      </c>
      <c r="B2197">
        <v>9</v>
      </c>
      <c r="C2197" t="s">
        <v>9</v>
      </c>
      <c r="D2197" t="s">
        <v>44</v>
      </c>
      <c r="E2197">
        <v>1981</v>
      </c>
      <c r="F2197">
        <v>20.885301332364833</v>
      </c>
      <c r="G2197">
        <v>3.924251369800686</v>
      </c>
      <c r="H2197">
        <v>14942.52949488611</v>
      </c>
      <c r="I2197">
        <v>3.924251369800686</v>
      </c>
      <c r="J2197">
        <v>76.995470854655608</v>
      </c>
      <c r="K2197">
        <v>15198918</v>
      </c>
      <c r="L2197">
        <v>1589.7699</v>
      </c>
      <c r="M2197">
        <v>19.245749999166666</v>
      </c>
    </row>
    <row r="2198" spans="1:13" x14ac:dyDescent="0.45">
      <c r="A2198">
        <v>1982</v>
      </c>
      <c r="B2198">
        <v>9</v>
      </c>
      <c r="C2198" t="s">
        <v>9</v>
      </c>
      <c r="D2198" t="s">
        <v>44</v>
      </c>
      <c r="E2198">
        <v>1982</v>
      </c>
      <c r="F2198">
        <v>12.101060360545063</v>
      </c>
      <c r="G2198">
        <v>2.523698227204747</v>
      </c>
      <c r="H2198">
        <v>15728.97841566959</v>
      </c>
      <c r="I2198">
        <v>2.523698227204747</v>
      </c>
      <c r="J2198">
        <v>73.613938209153744</v>
      </c>
      <c r="K2198">
        <v>15438753</v>
      </c>
      <c r="L2198">
        <v>1686.0884000000001</v>
      </c>
      <c r="M2198">
        <v>20.812249999000002</v>
      </c>
    </row>
    <row r="2199" spans="1:13" x14ac:dyDescent="0.45">
      <c r="A2199">
        <v>1983</v>
      </c>
      <c r="B2199">
        <v>9</v>
      </c>
      <c r="C2199" t="s">
        <v>9</v>
      </c>
      <c r="D2199" t="s">
        <v>44</v>
      </c>
      <c r="E2199">
        <v>1983</v>
      </c>
      <c r="F2199">
        <v>16.906830272525923</v>
      </c>
      <c r="G2199">
        <v>3.3434435893248633</v>
      </c>
      <c r="H2199">
        <v>16556.819384915358</v>
      </c>
      <c r="I2199">
        <v>3.3434435893248633</v>
      </c>
      <c r="J2199">
        <v>67.760133551533301</v>
      </c>
      <c r="K2199">
        <v>15658442</v>
      </c>
      <c r="L2199">
        <v>1639.57</v>
      </c>
      <c r="M2199">
        <v>23.528583332416666</v>
      </c>
    </row>
    <row r="2200" spans="1:13" x14ac:dyDescent="0.45">
      <c r="A2200">
        <v>1984</v>
      </c>
      <c r="B2200">
        <v>9</v>
      </c>
      <c r="C2200" t="s">
        <v>9</v>
      </c>
      <c r="D2200" t="s">
        <v>44</v>
      </c>
      <c r="E2200">
        <v>1984</v>
      </c>
      <c r="F2200">
        <v>20.300515888101216</v>
      </c>
      <c r="G2200">
        <v>3.6812667928209919</v>
      </c>
      <c r="H2200">
        <v>17428.230931489852</v>
      </c>
      <c r="I2200">
        <v>3.6812667928209919</v>
      </c>
      <c r="J2200">
        <v>63.547669532865889</v>
      </c>
      <c r="K2200">
        <v>15872577</v>
      </c>
      <c r="L2200">
        <v>1714.5940000000001</v>
      </c>
      <c r="M2200">
        <v>25.438166666083333</v>
      </c>
    </row>
    <row r="2201" spans="1:13" x14ac:dyDescent="0.45">
      <c r="A2201">
        <v>1985</v>
      </c>
      <c r="B2201">
        <v>9</v>
      </c>
      <c r="C2201" t="s">
        <v>9</v>
      </c>
      <c r="D2201" t="s">
        <v>44</v>
      </c>
      <c r="E2201">
        <v>1985</v>
      </c>
      <c r="F2201">
        <v>0.58390555949357292</v>
      </c>
      <c r="G2201">
        <v>3.565508165543136</v>
      </c>
      <c r="H2201">
        <v>18345.506243673528</v>
      </c>
      <c r="I2201">
        <v>3.565508165543136</v>
      </c>
      <c r="J2201">
        <v>63.977213240954576</v>
      </c>
      <c r="K2201">
        <v>16092338</v>
      </c>
      <c r="L2201">
        <v>1596.7791999999999</v>
      </c>
      <c r="M2201">
        <v>27.162583333000004</v>
      </c>
    </row>
    <row r="2202" spans="1:13" x14ac:dyDescent="0.45">
      <c r="A2202">
        <v>1986</v>
      </c>
      <c r="B2202">
        <v>9</v>
      </c>
      <c r="C2202" t="s">
        <v>9</v>
      </c>
      <c r="D2202" t="s">
        <v>44</v>
      </c>
      <c r="E2202">
        <v>1986</v>
      </c>
      <c r="F2202">
        <v>5.9172849327499222</v>
      </c>
      <c r="G2202">
        <v>2.9124431743119885</v>
      </c>
      <c r="H2202">
        <v>19311.059203866873</v>
      </c>
      <c r="I2202">
        <v>2.9124431743119885</v>
      </c>
      <c r="J2202">
        <v>59.047550062961761</v>
      </c>
      <c r="K2202">
        <v>16317995</v>
      </c>
      <c r="L2202">
        <v>1657.5208</v>
      </c>
      <c r="M2202">
        <v>28.017333333250001</v>
      </c>
    </row>
    <row r="2203" spans="1:13" x14ac:dyDescent="0.45">
      <c r="A2203">
        <v>1987</v>
      </c>
      <c r="B2203">
        <v>9</v>
      </c>
      <c r="C2203" t="s">
        <v>9</v>
      </c>
      <c r="D2203" t="s">
        <v>44</v>
      </c>
      <c r="E2203">
        <v>1987</v>
      </c>
      <c r="F2203">
        <v>7.7514915940813722</v>
      </c>
      <c r="G2203">
        <v>0.3169192365320157</v>
      </c>
      <c r="H2203">
        <v>20327.430740912499</v>
      </c>
      <c r="I2203">
        <v>0.3169192365320157</v>
      </c>
      <c r="J2203">
        <v>60.888660705662275</v>
      </c>
      <c r="K2203">
        <v>16547139</v>
      </c>
      <c r="L2203">
        <v>1680.8441</v>
      </c>
      <c r="M2203">
        <v>29.444750000000003</v>
      </c>
    </row>
    <row r="2204" spans="1:13" x14ac:dyDescent="0.45">
      <c r="A2204">
        <v>1988</v>
      </c>
      <c r="B2204">
        <v>9</v>
      </c>
      <c r="C2204" t="s">
        <v>9</v>
      </c>
      <c r="D2204" t="s">
        <v>44</v>
      </c>
      <c r="E2204">
        <v>1988</v>
      </c>
      <c r="F2204">
        <v>10.117034033173567</v>
      </c>
      <c r="G2204">
        <v>1.0883778677714986</v>
      </c>
      <c r="H2204">
        <v>21397.29551675</v>
      </c>
      <c r="I2204">
        <v>1.0883778677714986</v>
      </c>
      <c r="J2204">
        <v>62.913209179122632</v>
      </c>
      <c r="K2204">
        <v>16773736</v>
      </c>
      <c r="L2204">
        <v>1640.4314999999999</v>
      </c>
      <c r="M2204">
        <v>31.806750000000001</v>
      </c>
    </row>
    <row r="2205" spans="1:13" x14ac:dyDescent="0.45">
      <c r="A2205">
        <v>1989</v>
      </c>
      <c r="B2205">
        <v>9</v>
      </c>
      <c r="C2205" t="s">
        <v>9</v>
      </c>
      <c r="D2205" t="s">
        <v>44</v>
      </c>
      <c r="E2205">
        <v>1989</v>
      </c>
      <c r="F2205">
        <v>10.923157256773109</v>
      </c>
      <c r="G2205">
        <v>0.99372592563709361</v>
      </c>
      <c r="H2205">
        <v>22523.468965</v>
      </c>
      <c r="I2205">
        <v>0.99372592563709361</v>
      </c>
      <c r="J2205">
        <v>64.016975596587415</v>
      </c>
      <c r="K2205">
        <v>16990575</v>
      </c>
      <c r="L2205">
        <v>1577.079</v>
      </c>
      <c r="M2205">
        <v>36.047083333333333</v>
      </c>
    </row>
    <row r="2206" spans="1:13" x14ac:dyDescent="0.45">
      <c r="A2206">
        <v>1990</v>
      </c>
      <c r="B2206">
        <v>9</v>
      </c>
      <c r="C2206" t="s">
        <v>9</v>
      </c>
      <c r="D2206" t="s">
        <v>44</v>
      </c>
      <c r="E2206">
        <v>1990</v>
      </c>
      <c r="F2206">
        <v>20.063275288455173</v>
      </c>
      <c r="G2206">
        <v>5.0794712194041125</v>
      </c>
      <c r="H2206">
        <v>23708.914700000001</v>
      </c>
      <c r="I2206">
        <v>5.0794712194041125</v>
      </c>
      <c r="J2206">
        <v>68.243915172911016</v>
      </c>
      <c r="K2206">
        <v>17204094</v>
      </c>
      <c r="L2206">
        <v>1737.2018</v>
      </c>
      <c r="M2206">
        <v>40.062916666666666</v>
      </c>
    </row>
    <row r="2207" spans="1:13" x14ac:dyDescent="0.45">
      <c r="A2207">
        <v>1991</v>
      </c>
      <c r="B2207">
        <v>9</v>
      </c>
      <c r="C2207" t="s">
        <v>9</v>
      </c>
      <c r="D2207" t="s">
        <v>44</v>
      </c>
      <c r="E2207">
        <v>1991</v>
      </c>
      <c r="F2207">
        <v>10.624023164388461</v>
      </c>
      <c r="G2207">
        <v>3.3237501142683072</v>
      </c>
      <c r="H2207">
        <v>23553.78282</v>
      </c>
      <c r="I2207">
        <v>3.3237501142683072</v>
      </c>
      <c r="J2207">
        <v>67.595912393076318</v>
      </c>
      <c r="K2207">
        <v>17416596</v>
      </c>
      <c r="L2207">
        <v>1712.5369000000001</v>
      </c>
      <c r="M2207">
        <v>41.371499999999997</v>
      </c>
    </row>
    <row r="2208" spans="1:13" x14ac:dyDescent="0.45">
      <c r="A2208">
        <v>1992</v>
      </c>
      <c r="B2208">
        <v>9</v>
      </c>
      <c r="C2208" t="s">
        <v>9</v>
      </c>
      <c r="D2208" t="s">
        <v>44</v>
      </c>
      <c r="E2208">
        <v>1992</v>
      </c>
      <c r="F2208">
        <v>9.4037061158059601</v>
      </c>
      <c r="G2208">
        <v>3.1687086890944869</v>
      </c>
      <c r="H2208">
        <v>25319.878049999999</v>
      </c>
      <c r="I2208">
        <v>3.1687086890944869</v>
      </c>
      <c r="J2208">
        <v>72.803756557398245</v>
      </c>
      <c r="K2208">
        <v>17624457</v>
      </c>
      <c r="L2208">
        <v>1815.5715</v>
      </c>
      <c r="M2208">
        <v>43.829625000000007</v>
      </c>
    </row>
    <row r="2209" spans="1:13" x14ac:dyDescent="0.45">
      <c r="A2209">
        <v>1993</v>
      </c>
      <c r="B2209">
        <v>9</v>
      </c>
      <c r="C2209" t="s">
        <v>9</v>
      </c>
      <c r="D2209" t="s">
        <v>44</v>
      </c>
      <c r="E2209">
        <v>1993</v>
      </c>
      <c r="F2209">
        <v>9.8843943106280392</v>
      </c>
      <c r="G2209">
        <v>5.6937441343945636</v>
      </c>
      <c r="H2209">
        <v>25636.941879999998</v>
      </c>
      <c r="I2209">
        <v>5.6937441343945636</v>
      </c>
      <c r="J2209">
        <v>77.147518340956637</v>
      </c>
      <c r="K2209">
        <v>17825611</v>
      </c>
      <c r="L2209">
        <v>1957.905</v>
      </c>
      <c r="M2209">
        <v>48.322167499999999</v>
      </c>
    </row>
    <row r="2210" spans="1:13" x14ac:dyDescent="0.45">
      <c r="A2210">
        <v>1994</v>
      </c>
      <c r="B2210">
        <v>9</v>
      </c>
      <c r="C2210" t="s">
        <v>9</v>
      </c>
      <c r="D2210" t="s">
        <v>44</v>
      </c>
      <c r="E2210">
        <v>1994</v>
      </c>
      <c r="F2210">
        <v>9.7705848200750438</v>
      </c>
      <c r="G2210">
        <v>4.5086512902514215</v>
      </c>
      <c r="H2210">
        <v>26414.277910000001</v>
      </c>
      <c r="I2210">
        <v>4.5086512902514215</v>
      </c>
      <c r="J2210">
        <v>79.430790697031867</v>
      </c>
      <c r="K2210">
        <v>18011744</v>
      </c>
      <c r="L2210">
        <v>2099.1561999999999</v>
      </c>
      <c r="M2210">
        <v>49.415141666666663</v>
      </c>
    </row>
    <row r="2211" spans="1:13" x14ac:dyDescent="0.45">
      <c r="A2211">
        <v>1995</v>
      </c>
      <c r="B2211">
        <v>9</v>
      </c>
      <c r="C2211" t="s">
        <v>9</v>
      </c>
      <c r="D2211" t="s">
        <v>44</v>
      </c>
      <c r="E2211">
        <v>1995</v>
      </c>
      <c r="F2211">
        <v>9.3034396278522991</v>
      </c>
      <c r="G2211">
        <v>4.5376427179517123</v>
      </c>
      <c r="H2211">
        <v>26531.997930000001</v>
      </c>
      <c r="I2211">
        <v>4.5376427179517123</v>
      </c>
      <c r="J2211">
        <v>81.635049088611083</v>
      </c>
      <c r="K2211">
        <v>18177572</v>
      </c>
      <c r="L2211">
        <v>2241.1260000000002</v>
      </c>
      <c r="M2211">
        <v>51.251589166666662</v>
      </c>
    </row>
    <row r="2212" spans="1:13" x14ac:dyDescent="0.45">
      <c r="A2212">
        <v>1996</v>
      </c>
      <c r="B2212">
        <v>9</v>
      </c>
      <c r="C2212" t="s">
        <v>9</v>
      </c>
      <c r="D2212" t="s">
        <v>44</v>
      </c>
      <c r="E2212">
        <v>1996</v>
      </c>
      <c r="F2212">
        <v>10.817455797097494</v>
      </c>
      <c r="G2212">
        <v>2.9788925968379942</v>
      </c>
      <c r="H2212">
        <v>26424.221979999998</v>
      </c>
      <c r="I2212">
        <v>2.9788925968379942</v>
      </c>
      <c r="J2212">
        <v>78.873963714380935</v>
      </c>
      <c r="K2212">
        <v>18322506</v>
      </c>
      <c r="L2212">
        <v>2338.9191999999998</v>
      </c>
      <c r="M2212">
        <v>55.271444166666669</v>
      </c>
    </row>
    <row r="2213" spans="1:13" x14ac:dyDescent="0.45">
      <c r="A2213">
        <v>1997</v>
      </c>
      <c r="B2213">
        <v>9</v>
      </c>
      <c r="C2213" t="s">
        <v>9</v>
      </c>
      <c r="D2213" t="s">
        <v>44</v>
      </c>
      <c r="E2213">
        <v>1997</v>
      </c>
      <c r="F2213">
        <v>8.9244688196033195</v>
      </c>
      <c r="G2213">
        <v>5.6751355800000312</v>
      </c>
      <c r="H2213">
        <v>24465.73443</v>
      </c>
      <c r="I2213">
        <v>5.6751355800000312</v>
      </c>
      <c r="J2213">
        <v>80.137553309550341</v>
      </c>
      <c r="K2213">
        <v>18449123</v>
      </c>
      <c r="L2213">
        <v>2397.6028000000001</v>
      </c>
      <c r="M2213">
        <v>58.994605</v>
      </c>
    </row>
    <row r="2214" spans="1:13" x14ac:dyDescent="0.45">
      <c r="A2214">
        <v>1998</v>
      </c>
      <c r="B2214">
        <v>9</v>
      </c>
      <c r="C2214" t="s">
        <v>9</v>
      </c>
      <c r="D2214" t="s">
        <v>44</v>
      </c>
      <c r="E2214">
        <v>1998</v>
      </c>
      <c r="F2214">
        <v>9.2141601259812234</v>
      </c>
      <c r="G2214">
        <v>4.0684826543250239</v>
      </c>
      <c r="H2214">
        <v>21960.808369999999</v>
      </c>
      <c r="I2214">
        <v>4.0684826543250239</v>
      </c>
      <c r="J2214">
        <v>78.494989125587182</v>
      </c>
      <c r="K2214">
        <v>18560798</v>
      </c>
      <c r="L2214">
        <v>2540.6016</v>
      </c>
      <c r="M2214">
        <v>64.450118333333336</v>
      </c>
    </row>
    <row r="2215" spans="1:13" x14ac:dyDescent="0.45">
      <c r="A2215">
        <v>1999</v>
      </c>
      <c r="B2215">
        <v>9</v>
      </c>
      <c r="C2215" t="s">
        <v>9</v>
      </c>
      <c r="D2215" t="s">
        <v>44</v>
      </c>
      <c r="E2215">
        <v>1999</v>
      </c>
      <c r="F2215">
        <v>4.162701158847625</v>
      </c>
      <c r="G2215">
        <v>3.6881975162025071</v>
      </c>
      <c r="H2215">
        <v>21364.166219999999</v>
      </c>
      <c r="I2215">
        <v>3.6881975162025071</v>
      </c>
      <c r="J2215">
        <v>78.751478349637367</v>
      </c>
      <c r="K2215">
        <v>18670411</v>
      </c>
      <c r="L2215">
        <v>2716.5598</v>
      </c>
      <c r="M2215">
        <v>70.635449999999992</v>
      </c>
    </row>
    <row r="2216" spans="1:13" x14ac:dyDescent="0.45">
      <c r="A2216">
        <v>2000</v>
      </c>
      <c r="B2216">
        <v>9</v>
      </c>
      <c r="C2216" t="s">
        <v>9</v>
      </c>
      <c r="D2216" t="s">
        <v>44</v>
      </c>
      <c r="E2216">
        <v>2000</v>
      </c>
      <c r="F2216">
        <v>7.2774302093247627</v>
      </c>
      <c r="G2216">
        <v>5.4018470916925168</v>
      </c>
      <c r="H2216">
        <v>20640.53357</v>
      </c>
      <c r="I2216">
        <v>5.4018470916925168</v>
      </c>
      <c r="J2216">
        <v>88.636441704913025</v>
      </c>
      <c r="K2216">
        <v>18776371</v>
      </c>
      <c r="L2216">
        <v>2851.8083000000001</v>
      </c>
      <c r="M2216">
        <v>77.005116666666666</v>
      </c>
    </row>
    <row r="2217" spans="1:13" x14ac:dyDescent="0.45">
      <c r="A2217">
        <v>2001</v>
      </c>
      <c r="B2217">
        <v>9</v>
      </c>
      <c r="C2217" t="s">
        <v>9</v>
      </c>
      <c r="D2217" t="s">
        <v>44</v>
      </c>
      <c r="E2217">
        <v>2001</v>
      </c>
      <c r="F2217">
        <v>13.66480016244293</v>
      </c>
      <c r="G2217">
        <v>-2.2942349656134553</v>
      </c>
      <c r="H2217">
        <v>20392.060109999999</v>
      </c>
      <c r="I2217">
        <v>-2.2942349656134553</v>
      </c>
      <c r="J2217">
        <v>80.898601532757624</v>
      </c>
      <c r="K2217">
        <v>18920275</v>
      </c>
      <c r="L2217">
        <v>2750.116</v>
      </c>
      <c r="M2217">
        <v>89.383013333333338</v>
      </c>
    </row>
    <row r="2218" spans="1:13" x14ac:dyDescent="0.45">
      <c r="A2218">
        <v>2002</v>
      </c>
      <c r="B2218">
        <v>9</v>
      </c>
      <c r="C2218" t="s">
        <v>9</v>
      </c>
      <c r="D2218" t="s">
        <v>44</v>
      </c>
      <c r="E2218">
        <v>2002</v>
      </c>
      <c r="F2218">
        <v>8.1115702573062691</v>
      </c>
      <c r="G2218">
        <v>2.928701394903598</v>
      </c>
      <c r="H2218">
        <v>21248.590540000001</v>
      </c>
      <c r="I2218">
        <v>2.928701394903598</v>
      </c>
      <c r="J2218">
        <v>76.335131782651715</v>
      </c>
      <c r="K2218">
        <v>19110707</v>
      </c>
      <c r="L2218">
        <v>2799.9560000000001</v>
      </c>
      <c r="M2218">
        <v>95.662064999999998</v>
      </c>
    </row>
    <row r="2219" spans="1:13" x14ac:dyDescent="0.45">
      <c r="A2219">
        <v>2003</v>
      </c>
      <c r="B2219">
        <v>9</v>
      </c>
      <c r="C2219" t="s">
        <v>9</v>
      </c>
      <c r="D2219" t="s">
        <v>44</v>
      </c>
      <c r="E2219">
        <v>2003</v>
      </c>
      <c r="F2219">
        <v>8.7486643975612282</v>
      </c>
      <c r="G2219">
        <v>4.8839332095149501</v>
      </c>
      <c r="H2219">
        <v>22420.352080000001</v>
      </c>
      <c r="I2219">
        <v>4.8839332095149501</v>
      </c>
      <c r="J2219">
        <v>75.336247330542989</v>
      </c>
      <c r="K2219">
        <v>19303180</v>
      </c>
      <c r="L2219">
        <v>2852.4663</v>
      </c>
      <c r="M2219">
        <v>96.520950833333316</v>
      </c>
    </row>
    <row r="2220" spans="1:13" x14ac:dyDescent="0.45">
      <c r="A2220">
        <v>2004</v>
      </c>
      <c r="B2220">
        <v>9</v>
      </c>
      <c r="C2220" t="s">
        <v>9</v>
      </c>
      <c r="D2220" t="s">
        <v>44</v>
      </c>
      <c r="E2220">
        <v>2004</v>
      </c>
      <c r="F2220">
        <v>8.8014924613156325</v>
      </c>
      <c r="G2220">
        <v>4.4320157915820175</v>
      </c>
      <c r="H2220">
        <v>22553.307919999999</v>
      </c>
      <c r="I2220">
        <v>4.4320157915820175</v>
      </c>
      <c r="J2220">
        <v>79.482944901118742</v>
      </c>
      <c r="K2220">
        <v>19490431</v>
      </c>
      <c r="L2220">
        <v>2745.2892999999999</v>
      </c>
      <c r="M2220">
        <v>101.19445750000001</v>
      </c>
    </row>
    <row r="2221" spans="1:13" x14ac:dyDescent="0.45">
      <c r="A2221">
        <v>2005</v>
      </c>
      <c r="B2221">
        <v>9</v>
      </c>
      <c r="C2221" t="s">
        <v>9</v>
      </c>
      <c r="D2221" t="s">
        <v>44</v>
      </c>
      <c r="E2221">
        <v>2005</v>
      </c>
      <c r="F2221">
        <v>10.41872675165159</v>
      </c>
      <c r="G2221">
        <v>5.2511722691603495</v>
      </c>
      <c r="H2221">
        <v>24497.856960000001</v>
      </c>
      <c r="I2221">
        <v>5.2511722691603495</v>
      </c>
      <c r="J2221">
        <v>73.603972958053347</v>
      </c>
      <c r="K2221">
        <v>19673866</v>
      </c>
      <c r="L2221">
        <v>3140.5315000000001</v>
      </c>
      <c r="M2221">
        <v>100.49805166666668</v>
      </c>
    </row>
    <row r="2222" spans="1:13" x14ac:dyDescent="0.45">
      <c r="A2222">
        <v>2006</v>
      </c>
      <c r="B2222">
        <v>9</v>
      </c>
      <c r="C2222" t="s">
        <v>9</v>
      </c>
      <c r="D2222" t="s">
        <v>44</v>
      </c>
      <c r="E2222">
        <v>2006</v>
      </c>
      <c r="F2222">
        <v>11.277029447260077</v>
      </c>
      <c r="G2222">
        <v>6.601725540638455</v>
      </c>
      <c r="H2222">
        <v>22944.12932</v>
      </c>
      <c r="I2222">
        <v>6.601725540638455</v>
      </c>
      <c r="J2222">
        <v>71.261178488300871</v>
      </c>
      <c r="K2222">
        <v>19870706</v>
      </c>
      <c r="L2222">
        <v>3338.2831999999999</v>
      </c>
      <c r="M2222">
        <v>103.91444583333333</v>
      </c>
    </row>
    <row r="2223" spans="1:13" x14ac:dyDescent="0.45">
      <c r="A2223">
        <v>2007</v>
      </c>
      <c r="B2223">
        <v>9</v>
      </c>
      <c r="C2223" t="s">
        <v>9</v>
      </c>
      <c r="D2223" t="s">
        <v>44</v>
      </c>
      <c r="E2223">
        <v>2007</v>
      </c>
      <c r="F2223">
        <v>14.028442824711206</v>
      </c>
      <c r="G2223">
        <v>5.6907613354755284</v>
      </c>
      <c r="H2223">
        <v>23887.848480000001</v>
      </c>
      <c r="I2223">
        <v>5.6907613354755284</v>
      </c>
      <c r="J2223">
        <v>68.606511660139134</v>
      </c>
      <c r="K2223">
        <v>20078655</v>
      </c>
      <c r="L2223">
        <v>3358.7993000000001</v>
      </c>
      <c r="M2223">
        <v>110.62323333333333</v>
      </c>
    </row>
    <row r="2224" spans="1:13" x14ac:dyDescent="0.45">
      <c r="A2224">
        <v>2008</v>
      </c>
      <c r="B2224">
        <v>9</v>
      </c>
      <c r="C2224" t="s">
        <v>9</v>
      </c>
      <c r="D2224" t="s">
        <v>44</v>
      </c>
      <c r="E2224">
        <v>2008</v>
      </c>
      <c r="F2224">
        <v>16.327016024828083</v>
      </c>
      <c r="G2224">
        <v>4.8690084449284825</v>
      </c>
      <c r="H2224">
        <v>24157.251629999999</v>
      </c>
      <c r="I2224">
        <v>4.8690084449284825</v>
      </c>
      <c r="J2224">
        <v>63.369043608222043</v>
      </c>
      <c r="K2224">
        <v>20285643</v>
      </c>
      <c r="L2224">
        <v>3134.0297999999998</v>
      </c>
      <c r="M2224">
        <v>108.33376271929799</v>
      </c>
    </row>
    <row r="2225" spans="1:13" x14ac:dyDescent="0.45">
      <c r="A2225">
        <v>2009</v>
      </c>
      <c r="B2225">
        <v>9</v>
      </c>
      <c r="C2225" t="s">
        <v>9</v>
      </c>
      <c r="D2225" t="s">
        <v>44</v>
      </c>
      <c r="E2225">
        <v>2009</v>
      </c>
      <c r="F2225">
        <v>5.8798826358662239</v>
      </c>
      <c r="G2225">
        <v>2.5439162714145738</v>
      </c>
      <c r="H2225">
        <v>23307.978790000001</v>
      </c>
      <c r="I2225">
        <v>2.5439162714145738</v>
      </c>
      <c r="J2225">
        <v>49.149141530823471</v>
      </c>
      <c r="K2225">
        <v>20482477</v>
      </c>
      <c r="L2225">
        <v>3147.0713000000001</v>
      </c>
      <c r="M2225">
        <v>114.94478333333301</v>
      </c>
    </row>
    <row r="2226" spans="1:13" x14ac:dyDescent="0.45">
      <c r="A2226">
        <v>2010</v>
      </c>
      <c r="B2226">
        <v>9</v>
      </c>
      <c r="C2226" t="s">
        <v>9</v>
      </c>
      <c r="D2226" t="s">
        <v>44</v>
      </c>
      <c r="E2226">
        <v>2010</v>
      </c>
      <c r="F2226">
        <v>26.934876176157303</v>
      </c>
      <c r="G2226">
        <v>7.0434944876443808</v>
      </c>
      <c r="H2226">
        <v>24596.573049999999</v>
      </c>
      <c r="I2226">
        <v>7.0434944876443808</v>
      </c>
      <c r="J2226">
        <v>34.929239453424898</v>
      </c>
      <c r="K2226">
        <v>20668557</v>
      </c>
      <c r="L2226">
        <v>3368.2033999999999</v>
      </c>
      <c r="M2226">
        <v>113.064480448821</v>
      </c>
    </row>
    <row r="2227" spans="1:13" x14ac:dyDescent="0.45">
      <c r="A2227">
        <v>2011</v>
      </c>
      <c r="B2227">
        <v>9</v>
      </c>
      <c r="C2227" t="s">
        <v>9</v>
      </c>
      <c r="D2227" t="s">
        <v>44</v>
      </c>
      <c r="E2227">
        <v>2011</v>
      </c>
      <c r="F2227">
        <v>3.9799293429318539</v>
      </c>
      <c r="G2227">
        <v>7.6734935701702653</v>
      </c>
      <c r="H2227">
        <v>27164.468239999998</v>
      </c>
      <c r="I2227">
        <v>7.6734935701702653</v>
      </c>
      <c r="J2227">
        <v>20.709337376026301</v>
      </c>
      <c r="K2227">
        <v>20859743</v>
      </c>
      <c r="L2227">
        <v>3623.1970000000001</v>
      </c>
      <c r="M2227">
        <v>110.565207851396</v>
      </c>
    </row>
    <row r="2228" spans="1:13" x14ac:dyDescent="0.45">
      <c r="A2228">
        <v>2012</v>
      </c>
      <c r="B2228">
        <v>9</v>
      </c>
      <c r="C2228" t="s">
        <v>9</v>
      </c>
      <c r="D2228" t="s">
        <v>44</v>
      </c>
      <c r="E2228">
        <v>2012</v>
      </c>
      <c r="F2228">
        <v>10.463447180090398</v>
      </c>
      <c r="G2228">
        <v>7.8186009287278608</v>
      </c>
      <c r="H2228">
        <v>29048.209640000001</v>
      </c>
      <c r="I2228">
        <v>7.8186009287278608</v>
      </c>
      <c r="J2228">
        <v>6.4894352986277397</v>
      </c>
      <c r="K2228">
        <v>21017147</v>
      </c>
      <c r="L2228">
        <v>3708.9926999999998</v>
      </c>
      <c r="M2228">
        <v>127.60335350681</v>
      </c>
    </row>
    <row r="2229" spans="1:13" x14ac:dyDescent="0.45">
      <c r="A2229">
        <v>2013</v>
      </c>
      <c r="B2229">
        <v>9</v>
      </c>
      <c r="C2229" t="s">
        <v>9</v>
      </c>
      <c r="D2229" t="s">
        <v>44</v>
      </c>
      <c r="E2229">
        <v>2013</v>
      </c>
      <c r="F2229">
        <v>6.2528852580252021</v>
      </c>
      <c r="G2229">
        <v>3.4874171475605067</v>
      </c>
      <c r="H2229">
        <v>26161.51283</v>
      </c>
      <c r="I2229">
        <v>3.4874171475605067</v>
      </c>
      <c r="J2229">
        <v>-7.7304667787708601</v>
      </c>
      <c r="K2229">
        <v>21131756</v>
      </c>
      <c r="L2229">
        <v>3748.5814999999998</v>
      </c>
      <c r="M2229">
        <v>129.06903093288801</v>
      </c>
    </row>
    <row r="2230" spans="1:13" x14ac:dyDescent="0.45">
      <c r="A2230">
        <v>2014</v>
      </c>
      <c r="B2230">
        <v>9</v>
      </c>
      <c r="C2230" t="s">
        <v>9</v>
      </c>
      <c r="D2230" t="s">
        <v>44</v>
      </c>
      <c r="E2230">
        <v>2014</v>
      </c>
      <c r="F2230">
        <v>1.9206288034431509</v>
      </c>
      <c r="G2230">
        <v>5.8385576345655181</v>
      </c>
      <c r="H2230">
        <v>28830.968629999999</v>
      </c>
      <c r="I2230">
        <v>5.8385576345655181</v>
      </c>
      <c r="J2230">
        <v>-21.950368856169401</v>
      </c>
      <c r="K2230">
        <v>21239457</v>
      </c>
      <c r="L2230">
        <v>4007.7143999999998</v>
      </c>
      <c r="M2230">
        <v>130.564685218829</v>
      </c>
    </row>
    <row r="2231" spans="1:13" x14ac:dyDescent="0.45">
      <c r="A2231">
        <v>2015</v>
      </c>
      <c r="B2231">
        <v>9</v>
      </c>
      <c r="C2231" t="s">
        <v>9</v>
      </c>
      <c r="D2231" t="s">
        <v>44</v>
      </c>
      <c r="E2231">
        <v>2015</v>
      </c>
      <c r="F2231">
        <v>3.0143808040395754</v>
      </c>
      <c r="G2231">
        <v>3.7310465839917697</v>
      </c>
      <c r="H2231">
        <v>31300.283719999999</v>
      </c>
      <c r="I2231">
        <v>3.7310465839917697</v>
      </c>
      <c r="J2231">
        <v>46.917970808869846</v>
      </c>
      <c r="K2231">
        <v>21336697</v>
      </c>
      <c r="L2231">
        <v>4476.9306999999999</v>
      </c>
      <c r="M2231">
        <v>135.856912797089</v>
      </c>
    </row>
    <row r="2232" spans="1:13" x14ac:dyDescent="0.45">
      <c r="A2232">
        <v>2016</v>
      </c>
      <c r="B2232">
        <v>9</v>
      </c>
      <c r="C2232" t="s">
        <v>9</v>
      </c>
      <c r="D2232" t="s">
        <v>44</v>
      </c>
      <c r="E2232">
        <v>2016</v>
      </c>
      <c r="F2232">
        <v>5.4432217186421354</v>
      </c>
      <c r="G2232">
        <v>4.6182348480792825</v>
      </c>
      <c r="H2232">
        <v>34744.833489999997</v>
      </c>
      <c r="I2232">
        <v>4.6182348480792825</v>
      </c>
      <c r="J2232">
        <v>46.47153702507611</v>
      </c>
      <c r="K2232">
        <v>21425494</v>
      </c>
      <c r="L2232">
        <v>4878.1419999999998</v>
      </c>
      <c r="M2232">
        <v>145.58166749202601</v>
      </c>
    </row>
    <row r="2233" spans="1:13" x14ac:dyDescent="0.45">
      <c r="A2233">
        <v>2017</v>
      </c>
      <c r="B2233">
        <v>9</v>
      </c>
      <c r="C2233" t="s">
        <v>9</v>
      </c>
      <c r="D2233" t="s">
        <v>44</v>
      </c>
      <c r="E2233">
        <v>2017</v>
      </c>
      <c r="F2233">
        <v>5.4728452958846958</v>
      </c>
      <c r="G2233">
        <v>6.058144821534043</v>
      </c>
      <c r="H2233">
        <v>33847.332159999998</v>
      </c>
      <c r="I2233">
        <v>6.058144821534043</v>
      </c>
      <c r="J2233">
        <v>47.140409800149428</v>
      </c>
      <c r="K2233">
        <v>21506813</v>
      </c>
      <c r="L2233">
        <v>4726.2839999999997</v>
      </c>
      <c r="M2233">
        <v>152.446413948767</v>
      </c>
    </row>
    <row r="2234" spans="1:13" x14ac:dyDescent="0.45">
      <c r="A2234">
        <v>2018</v>
      </c>
      <c r="B2234">
        <v>9</v>
      </c>
      <c r="C2234" t="s">
        <v>9</v>
      </c>
      <c r="D2234" t="s">
        <v>44</v>
      </c>
      <c r="E2234">
        <v>2018</v>
      </c>
      <c r="F2234">
        <v>4.2953061932129941</v>
      </c>
      <c r="G2234">
        <v>1.5396331374060992</v>
      </c>
      <c r="H2234">
        <v>33285.054620000003</v>
      </c>
      <c r="I2234">
        <v>1.5396331374060992</v>
      </c>
      <c r="J2234">
        <v>49.809396752043661</v>
      </c>
      <c r="K2234">
        <v>21670000</v>
      </c>
      <c r="L2234">
        <v>4876.866</v>
      </c>
      <c r="M2234">
        <v>162.46485873677801</v>
      </c>
    </row>
    <row r="2235" spans="1:13" x14ac:dyDescent="0.45">
      <c r="A2235">
        <v>2019</v>
      </c>
      <c r="B2235">
        <v>9</v>
      </c>
      <c r="C2235" t="s">
        <v>9</v>
      </c>
      <c r="D2235" t="s">
        <v>44</v>
      </c>
      <c r="E2235">
        <v>2019</v>
      </c>
      <c r="F2235">
        <v>3.8705276126505481</v>
      </c>
      <c r="G2235">
        <v>-0.82914671501600878</v>
      </c>
      <c r="H2235">
        <v>35477.980589999999</v>
      </c>
      <c r="I2235">
        <v>-0.82914671501600878</v>
      </c>
      <c r="J2235">
        <v>49.425525855614758</v>
      </c>
      <c r="K2235">
        <v>21803000</v>
      </c>
      <c r="L2235">
        <v>4973.5986000000003</v>
      </c>
      <c r="M2235">
        <v>178.74492504584799</v>
      </c>
    </row>
    <row r="2236" spans="1:13" x14ac:dyDescent="0.45">
      <c r="A2236">
        <v>2020</v>
      </c>
      <c r="B2236">
        <v>9</v>
      </c>
      <c r="C2236" t="s">
        <v>9</v>
      </c>
      <c r="D2236" t="s">
        <v>44</v>
      </c>
      <c r="E2236">
        <v>2020</v>
      </c>
      <c r="F2236">
        <v>3.2709021087644459</v>
      </c>
      <c r="G2236">
        <v>-5.1292631214628841</v>
      </c>
      <c r="H2236">
        <v>35117.254560000001</v>
      </c>
      <c r="I2236">
        <v>-5.1292631214628841</v>
      </c>
      <c r="J2236">
        <v>37.029289090060416</v>
      </c>
      <c r="K2236">
        <v>21919000</v>
      </c>
      <c r="L2236">
        <v>4853.1103999999996</v>
      </c>
      <c r="M2236">
        <v>164.55206591046434</v>
      </c>
    </row>
    <row r="2237" spans="1:13" x14ac:dyDescent="0.45">
      <c r="A2237">
        <v>2021</v>
      </c>
      <c r="B2237">
        <v>9</v>
      </c>
      <c r="C2237" t="s">
        <v>9</v>
      </c>
      <c r="D2237" t="s">
        <v>44</v>
      </c>
      <c r="E2237">
        <v>2021</v>
      </c>
      <c r="F2237">
        <v>8.4961186364112393</v>
      </c>
      <c r="G2237">
        <v>2.4049670532567262</v>
      </c>
      <c r="H2237">
        <v>34626.763256666665</v>
      </c>
      <c r="I2237">
        <v>2.4049670532567262</v>
      </c>
      <c r="J2237">
        <v>41.258506796886465</v>
      </c>
      <c r="K2237">
        <v>22156000</v>
      </c>
      <c r="L2237">
        <v>4884.5293000000001</v>
      </c>
      <c r="M2237">
        <v>168.58728323103011</v>
      </c>
    </row>
    <row r="2238" spans="1:13" x14ac:dyDescent="0.45">
      <c r="A2238">
        <v>2022</v>
      </c>
      <c r="B2238">
        <v>9</v>
      </c>
      <c r="C2238" t="s">
        <v>9</v>
      </c>
      <c r="D2238" t="s">
        <v>44</v>
      </c>
      <c r="E2238">
        <v>2022</v>
      </c>
      <c r="F2238">
        <v>48.847276882634333</v>
      </c>
      <c r="G2238">
        <v>-7.9278680693047505</v>
      </c>
      <c r="H2238">
        <v>35073.999468888884</v>
      </c>
      <c r="I2238">
        <v>-7.9278680693047505</v>
      </c>
      <c r="J2238">
        <v>46.519245745955537</v>
      </c>
      <c r="K2238">
        <v>22181000</v>
      </c>
      <c r="L2238">
        <v>4347.6360000000004</v>
      </c>
      <c r="M2238">
        <v>170.62809139578081</v>
      </c>
    </row>
    <row r="2239" spans="1:13" x14ac:dyDescent="0.45">
      <c r="A2239">
        <v>1980</v>
      </c>
      <c r="B2239">
        <v>10</v>
      </c>
      <c r="C2239" t="s">
        <v>10</v>
      </c>
      <c r="D2239" t="s">
        <v>45</v>
      </c>
      <c r="E2239">
        <v>1980</v>
      </c>
      <c r="F2239">
        <v>11.127109004531448</v>
      </c>
      <c r="G2239">
        <v>8.7246074026835743</v>
      </c>
      <c r="H2239">
        <v>18495.716164653339</v>
      </c>
      <c r="I2239">
        <v>8.7246074026835743</v>
      </c>
      <c r="J2239">
        <v>410.93677521105849</v>
      </c>
      <c r="K2239">
        <v>2413945</v>
      </c>
      <c r="L2239">
        <v>46473.77</v>
      </c>
      <c r="M2239">
        <v>95.913980806019495</v>
      </c>
    </row>
    <row r="2240" spans="1:13" x14ac:dyDescent="0.45">
      <c r="A2240">
        <v>1981</v>
      </c>
      <c r="B2240">
        <v>10</v>
      </c>
      <c r="C2240" t="s">
        <v>10</v>
      </c>
      <c r="D2240" t="s">
        <v>45</v>
      </c>
      <c r="E2240">
        <v>1981</v>
      </c>
      <c r="F2240">
        <v>5.8754893525999137</v>
      </c>
      <c r="G2240">
        <v>5.6142796381211326</v>
      </c>
      <c r="H2240">
        <v>19469.174910161411</v>
      </c>
      <c r="I2240">
        <v>5.6142796381211326</v>
      </c>
      <c r="J2240">
        <v>399.77826831839747</v>
      </c>
      <c r="K2240">
        <v>2532835</v>
      </c>
      <c r="L2240">
        <v>52354.79</v>
      </c>
      <c r="M2240">
        <v>101.420575654671</v>
      </c>
    </row>
    <row r="2241" spans="1:13" x14ac:dyDescent="0.45">
      <c r="A2241">
        <v>1982</v>
      </c>
      <c r="B2241">
        <v>10</v>
      </c>
      <c r="C2241" t="s">
        <v>10</v>
      </c>
      <c r="D2241" t="s">
        <v>45</v>
      </c>
      <c r="E2241">
        <v>1982</v>
      </c>
      <c r="F2241">
        <v>4.5329555121909664</v>
      </c>
      <c r="G2241">
        <v>2.5035126271782673</v>
      </c>
      <c r="H2241">
        <v>20493.868326485699</v>
      </c>
      <c r="I2241">
        <v>2.5035126271782673</v>
      </c>
      <c r="J2241">
        <v>372.53716761032575</v>
      </c>
      <c r="K2241">
        <v>2646466</v>
      </c>
      <c r="L2241">
        <v>49813.555</v>
      </c>
      <c r="M2241">
        <v>106.361135665147</v>
      </c>
    </row>
    <row r="2242" spans="1:13" x14ac:dyDescent="0.45">
      <c r="A2242">
        <v>1983</v>
      </c>
      <c r="B2242">
        <v>10</v>
      </c>
      <c r="C2242" t="s">
        <v>10</v>
      </c>
      <c r="D2242" t="s">
        <v>45</v>
      </c>
      <c r="E2242">
        <v>1983</v>
      </c>
      <c r="F2242">
        <v>3.1714396498405932</v>
      </c>
      <c r="G2242">
        <v>7.153752205383924</v>
      </c>
      <c r="H2242">
        <v>21572.492975248104</v>
      </c>
      <c r="I2242">
        <v>7.153752205383924</v>
      </c>
      <c r="J2242">
        <v>333.14703873035893</v>
      </c>
      <c r="K2242">
        <v>2681061</v>
      </c>
      <c r="L2242">
        <v>51587.983999999997</v>
      </c>
      <c r="M2242">
        <v>107.68116119924299</v>
      </c>
    </row>
    <row r="2243" spans="1:13" x14ac:dyDescent="0.45">
      <c r="A2243">
        <v>1984</v>
      </c>
      <c r="B2243">
        <v>10</v>
      </c>
      <c r="C2243" t="s">
        <v>10</v>
      </c>
      <c r="D2243" t="s">
        <v>45</v>
      </c>
      <c r="E2243">
        <v>1984</v>
      </c>
      <c r="F2243">
        <v>0.78791995234759327</v>
      </c>
      <c r="G2243">
        <v>6.7551840559560077</v>
      </c>
      <c r="H2243">
        <v>22707.887342366426</v>
      </c>
      <c r="I2243">
        <v>6.7551840559560077</v>
      </c>
      <c r="J2243">
        <v>313.12352625424154</v>
      </c>
      <c r="K2243">
        <v>2732221</v>
      </c>
      <c r="L2243">
        <v>53004.06</v>
      </c>
      <c r="M2243">
        <v>109.437668933187</v>
      </c>
    </row>
    <row r="2244" spans="1:13" x14ac:dyDescent="0.45">
      <c r="A2244">
        <v>1985</v>
      </c>
      <c r="B2244">
        <v>10</v>
      </c>
      <c r="C2244" t="s">
        <v>10</v>
      </c>
      <c r="D2244" t="s">
        <v>45</v>
      </c>
      <c r="E2244">
        <v>1985</v>
      </c>
      <c r="F2244">
        <v>-1.4654838117877915</v>
      </c>
      <c r="G2244">
        <v>-0.75840319316927207</v>
      </c>
      <c r="H2244">
        <v>23903.039307754134</v>
      </c>
      <c r="I2244">
        <v>-0.75840319316927207</v>
      </c>
      <c r="J2244">
        <v>304.14484567871023</v>
      </c>
      <c r="K2244">
        <v>2735957</v>
      </c>
      <c r="L2244">
        <v>52827.37</v>
      </c>
      <c r="M2244">
        <v>106.73707825005199</v>
      </c>
    </row>
    <row r="2245" spans="1:13" x14ac:dyDescent="0.45">
      <c r="A2245">
        <v>1986</v>
      </c>
      <c r="B2245">
        <v>10</v>
      </c>
      <c r="C2245" t="s">
        <v>10</v>
      </c>
      <c r="D2245" t="s">
        <v>45</v>
      </c>
      <c r="E2245">
        <v>1986</v>
      </c>
      <c r="F2245">
        <v>-1.2528157868767522</v>
      </c>
      <c r="G2245">
        <v>1.4386150565983229</v>
      </c>
      <c r="H2245">
        <v>25161.094008162247</v>
      </c>
      <c r="I2245">
        <v>1.4386150565983229</v>
      </c>
      <c r="J2245">
        <v>294.82646046849436</v>
      </c>
      <c r="K2245">
        <v>2733373</v>
      </c>
      <c r="L2245">
        <v>59917.023000000001</v>
      </c>
      <c r="M2245">
        <v>91.014393678643302</v>
      </c>
    </row>
    <row r="2246" spans="1:13" x14ac:dyDescent="0.45">
      <c r="A2246">
        <v>1987</v>
      </c>
      <c r="B2246">
        <v>10</v>
      </c>
      <c r="C2246" t="s">
        <v>10</v>
      </c>
      <c r="D2246" t="s">
        <v>45</v>
      </c>
      <c r="E2246">
        <v>1987</v>
      </c>
      <c r="F2246">
        <v>0.5324279415726636</v>
      </c>
      <c r="G2246">
        <v>9.144182519857182</v>
      </c>
      <c r="H2246">
        <v>26485.362113854997</v>
      </c>
      <c r="I2246">
        <v>9.144182519857182</v>
      </c>
      <c r="J2246">
        <v>325.03847462650526</v>
      </c>
      <c r="K2246">
        <v>2774789</v>
      </c>
      <c r="L2246">
        <v>61546.06</v>
      </c>
      <c r="M2246">
        <v>85.421653897458199</v>
      </c>
    </row>
    <row r="2247" spans="1:13" x14ac:dyDescent="0.45">
      <c r="A2247">
        <v>1988</v>
      </c>
      <c r="B2247">
        <v>10</v>
      </c>
      <c r="C2247" t="s">
        <v>10</v>
      </c>
      <c r="D2247" t="s">
        <v>45</v>
      </c>
      <c r="E2247">
        <v>1988</v>
      </c>
      <c r="F2247">
        <v>5.4307213169274746</v>
      </c>
      <c r="G2247">
        <v>8.4755011241352634</v>
      </c>
      <c r="H2247">
        <v>27879.328540899998</v>
      </c>
      <c r="I2247">
        <v>8.4755011241352634</v>
      </c>
      <c r="J2247">
        <v>359.8671590030749</v>
      </c>
      <c r="K2247">
        <v>2846108</v>
      </c>
      <c r="L2247">
        <v>69581.31</v>
      </c>
      <c r="M2247">
        <v>83.738931383942599</v>
      </c>
    </row>
    <row r="2248" spans="1:13" x14ac:dyDescent="0.45">
      <c r="A2248">
        <v>1989</v>
      </c>
      <c r="B2248">
        <v>10</v>
      </c>
      <c r="C2248" t="s">
        <v>10</v>
      </c>
      <c r="D2248" t="s">
        <v>45</v>
      </c>
      <c r="E2248">
        <v>1989</v>
      </c>
      <c r="F2248">
        <v>4.1591704781811529</v>
      </c>
      <c r="G2248">
        <v>6.9718572751131092</v>
      </c>
      <c r="H2248">
        <v>29346.661622</v>
      </c>
      <c r="I2248">
        <v>6.9718572751131092</v>
      </c>
      <c r="J2248">
        <v>347.57268567979969</v>
      </c>
      <c r="K2248">
        <v>2930901</v>
      </c>
      <c r="L2248">
        <v>77583.520000000004</v>
      </c>
      <c r="M2248">
        <v>87.511539359490399</v>
      </c>
    </row>
    <row r="2249" spans="1:13" x14ac:dyDescent="0.45">
      <c r="A2249">
        <v>1990</v>
      </c>
      <c r="B2249">
        <v>10</v>
      </c>
      <c r="C2249" t="s">
        <v>10</v>
      </c>
      <c r="D2249" t="s">
        <v>45</v>
      </c>
      <c r="E2249">
        <v>1990</v>
      </c>
      <c r="F2249">
        <v>4.6974233054645822</v>
      </c>
      <c r="G2249">
        <v>5.6318480241230873</v>
      </c>
      <c r="H2249">
        <v>30891.222760000001</v>
      </c>
      <c r="I2249">
        <v>5.6318480241230873</v>
      </c>
      <c r="J2249">
        <v>344.33221784506964</v>
      </c>
      <c r="K2249">
        <v>3047132</v>
      </c>
      <c r="L2249">
        <v>90365.28</v>
      </c>
      <c r="M2249">
        <v>93.037892191997003</v>
      </c>
    </row>
    <row r="2250" spans="1:13" x14ac:dyDescent="0.45">
      <c r="A2250">
        <v>1991</v>
      </c>
      <c r="B2250">
        <v>10</v>
      </c>
      <c r="C2250" t="s">
        <v>10</v>
      </c>
      <c r="D2250" t="s">
        <v>45</v>
      </c>
      <c r="E2250">
        <v>1991</v>
      </c>
      <c r="F2250">
        <v>4.4353452107024509</v>
      </c>
      <c r="G2250">
        <v>3.6953822822512308</v>
      </c>
      <c r="H2250">
        <v>34037.647420000001</v>
      </c>
      <c r="I2250">
        <v>3.6953822822512308</v>
      </c>
      <c r="J2250">
        <v>323.88799482575104</v>
      </c>
      <c r="K2250">
        <v>3135083</v>
      </c>
      <c r="L2250">
        <v>89185.585999999996</v>
      </c>
      <c r="M2250">
        <v>96.061023684983795</v>
      </c>
    </row>
    <row r="2251" spans="1:13" x14ac:dyDescent="0.45">
      <c r="A2251">
        <v>1992</v>
      </c>
      <c r="B2251">
        <v>10</v>
      </c>
      <c r="C2251" t="s">
        <v>10</v>
      </c>
      <c r="D2251" t="s">
        <v>45</v>
      </c>
      <c r="E2251">
        <v>1992</v>
      </c>
      <c r="F2251">
        <v>1.3877030595459843</v>
      </c>
      <c r="G2251">
        <v>3.4837182442404355</v>
      </c>
      <c r="H2251">
        <v>36668.023690000002</v>
      </c>
      <c r="I2251">
        <v>3.4837182442404355</v>
      </c>
      <c r="J2251">
        <v>311.31226728151842</v>
      </c>
      <c r="K2251">
        <v>3230698</v>
      </c>
      <c r="L2251">
        <v>92492.51</v>
      </c>
      <c r="M2251">
        <v>97.726924824327696</v>
      </c>
    </row>
    <row r="2252" spans="1:13" x14ac:dyDescent="0.45">
      <c r="A2252">
        <v>1993</v>
      </c>
      <c r="B2252">
        <v>10</v>
      </c>
      <c r="C2252" t="s">
        <v>10</v>
      </c>
      <c r="D2252" t="s">
        <v>45</v>
      </c>
      <c r="E2252">
        <v>1993</v>
      </c>
      <c r="F2252">
        <v>3.4561867748337249</v>
      </c>
      <c r="G2252">
        <v>8.6753048882442414</v>
      </c>
      <c r="H2252">
        <v>43126.925660000001</v>
      </c>
      <c r="I2252">
        <v>8.6753048882442414</v>
      </c>
      <c r="J2252">
        <v>313.41613980766539</v>
      </c>
      <c r="K2252">
        <v>3313471</v>
      </c>
      <c r="L2252">
        <v>97840.07</v>
      </c>
      <c r="M2252">
        <v>98.003466769921999</v>
      </c>
    </row>
    <row r="2253" spans="1:13" x14ac:dyDescent="0.45">
      <c r="A2253">
        <v>1994</v>
      </c>
      <c r="B2253">
        <v>10</v>
      </c>
      <c r="C2253" t="s">
        <v>10</v>
      </c>
      <c r="D2253" t="s">
        <v>45</v>
      </c>
      <c r="E2253">
        <v>1994</v>
      </c>
      <c r="F2253">
        <v>3.4627396276992357</v>
      </c>
      <c r="G2253">
        <v>7.6651584750404851</v>
      </c>
      <c r="H2253">
        <v>46648.544029999997</v>
      </c>
      <c r="I2253">
        <v>7.6651584750404851</v>
      </c>
      <c r="J2253">
        <v>316.21654758456725</v>
      </c>
      <c r="K2253">
        <v>3419048</v>
      </c>
      <c r="L2253">
        <v>108498.16</v>
      </c>
      <c r="M2253">
        <v>102.529416304104</v>
      </c>
    </row>
    <row r="2254" spans="1:13" x14ac:dyDescent="0.45">
      <c r="A2254">
        <v>1995</v>
      </c>
      <c r="B2254">
        <v>10</v>
      </c>
      <c r="C2254" t="s">
        <v>10</v>
      </c>
      <c r="D2254" t="s">
        <v>45</v>
      </c>
      <c r="E2254">
        <v>1995</v>
      </c>
      <c r="F2254">
        <v>3.1762783092923428</v>
      </c>
      <c r="G2254">
        <v>3.9685677515224995</v>
      </c>
      <c r="H2254">
        <v>47958.347909999997</v>
      </c>
      <c r="I2254">
        <v>3.9685677515224995</v>
      </c>
      <c r="J2254">
        <v>345.4592638954615</v>
      </c>
      <c r="K2254">
        <v>3524506</v>
      </c>
      <c r="L2254">
        <v>109750.07</v>
      </c>
      <c r="M2254">
        <v>104.27065902572799</v>
      </c>
    </row>
    <row r="2255" spans="1:13" x14ac:dyDescent="0.45">
      <c r="A2255">
        <v>1996</v>
      </c>
      <c r="B2255">
        <v>10</v>
      </c>
      <c r="C2255" t="s">
        <v>10</v>
      </c>
      <c r="D2255" t="s">
        <v>45</v>
      </c>
      <c r="E2255">
        <v>1996</v>
      </c>
      <c r="F2255">
        <v>1.506222812203589</v>
      </c>
      <c r="G2255">
        <v>3.1909851392228035</v>
      </c>
      <c r="H2255">
        <v>49352.393929999998</v>
      </c>
      <c r="I2255">
        <v>3.1909851392228035</v>
      </c>
      <c r="J2255">
        <v>334.9111632880925</v>
      </c>
      <c r="K2255">
        <v>3670704</v>
      </c>
      <c r="L2255">
        <v>107471.89</v>
      </c>
      <c r="M2255">
        <v>107.22331800416799</v>
      </c>
    </row>
    <row r="2256" spans="1:13" x14ac:dyDescent="0.45">
      <c r="A2256">
        <v>1997</v>
      </c>
      <c r="B2256">
        <v>10</v>
      </c>
      <c r="C2256" t="s">
        <v>10</v>
      </c>
      <c r="D2256" t="s">
        <v>45</v>
      </c>
      <c r="E2256">
        <v>1997</v>
      </c>
      <c r="F2256">
        <v>1.0849922181525926</v>
      </c>
      <c r="G2256">
        <v>4.7399267471725608</v>
      </c>
      <c r="H2256">
        <v>49446.171540000003</v>
      </c>
      <c r="I2256">
        <v>4.7399267471725608</v>
      </c>
      <c r="J2256">
        <v>323.86442214814036</v>
      </c>
      <c r="K2256">
        <v>3796038</v>
      </c>
      <c r="L2256">
        <v>109768.45</v>
      </c>
      <c r="M2256">
        <v>108.557370034789</v>
      </c>
    </row>
    <row r="2257" spans="1:13" x14ac:dyDescent="0.45">
      <c r="A2257">
        <v>1998</v>
      </c>
      <c r="B2257">
        <v>10</v>
      </c>
      <c r="C2257" t="s">
        <v>10</v>
      </c>
      <c r="D2257" t="s">
        <v>45</v>
      </c>
      <c r="E2257">
        <v>1998</v>
      </c>
      <c r="F2257">
        <v>-1.328848554562029</v>
      </c>
      <c r="G2257">
        <v>-5.4579866744620631</v>
      </c>
      <c r="H2257">
        <v>48785.355060000002</v>
      </c>
      <c r="I2257">
        <v>-5.4579866744620631</v>
      </c>
      <c r="J2257">
        <v>312.07925567468595</v>
      </c>
      <c r="K2257">
        <v>3927213</v>
      </c>
      <c r="L2257">
        <v>108245.53</v>
      </c>
      <c r="M2257">
        <v>105.904129384033</v>
      </c>
    </row>
    <row r="2258" spans="1:13" x14ac:dyDescent="0.45">
      <c r="A2258">
        <v>1999</v>
      </c>
      <c r="B2258">
        <v>10</v>
      </c>
      <c r="C2258" t="s">
        <v>10</v>
      </c>
      <c r="D2258" t="s">
        <v>45</v>
      </c>
      <c r="E2258">
        <v>1999</v>
      </c>
      <c r="F2258">
        <v>-3.5778297715097693</v>
      </c>
      <c r="G2258">
        <v>4.8768918419775247</v>
      </c>
      <c r="H2258">
        <v>50003.35327</v>
      </c>
      <c r="I2258">
        <v>4.8768918419775247</v>
      </c>
      <c r="J2258">
        <v>336.48484641288184</v>
      </c>
      <c r="K2258">
        <v>3958723</v>
      </c>
      <c r="L2258">
        <v>104456.76</v>
      </c>
      <c r="M2258">
        <v>98.685930539553297</v>
      </c>
    </row>
    <row r="2259" spans="1:13" x14ac:dyDescent="0.45">
      <c r="A2259">
        <v>2000</v>
      </c>
      <c r="B2259">
        <v>10</v>
      </c>
      <c r="C2259" t="s">
        <v>10</v>
      </c>
      <c r="D2259" t="s">
        <v>45</v>
      </c>
      <c r="E2259">
        <v>2000</v>
      </c>
      <c r="F2259">
        <v>3.8634775178326919</v>
      </c>
      <c r="G2259">
        <v>7.1659882015649146</v>
      </c>
      <c r="H2259">
        <v>54856.639190000002</v>
      </c>
      <c r="I2259">
        <v>7.1659882015649146</v>
      </c>
      <c r="J2259">
        <v>364.36452046821756</v>
      </c>
      <c r="K2259">
        <v>4027887</v>
      </c>
      <c r="L2259">
        <v>109289.08</v>
      </c>
      <c r="M2259">
        <v>98.521424499153099</v>
      </c>
    </row>
    <row r="2260" spans="1:13" x14ac:dyDescent="0.45">
      <c r="A2260">
        <v>2001</v>
      </c>
      <c r="B2260">
        <v>10</v>
      </c>
      <c r="C2260" t="s">
        <v>10</v>
      </c>
      <c r="D2260" t="s">
        <v>45</v>
      </c>
      <c r="E2260">
        <v>2001</v>
      </c>
      <c r="F2260">
        <v>-1.8144317307134799</v>
      </c>
      <c r="G2260">
        <v>-3.7036659520453696</v>
      </c>
      <c r="H2260">
        <v>54783.811029999997</v>
      </c>
      <c r="I2260">
        <v>-3.7036659520453696</v>
      </c>
      <c r="J2260">
        <v>349.29210569497832</v>
      </c>
      <c r="K2260">
        <v>4138012</v>
      </c>
      <c r="L2260">
        <v>121494.55499999999</v>
      </c>
      <c r="M2260">
        <v>99.036983371995504</v>
      </c>
    </row>
    <row r="2261" spans="1:13" x14ac:dyDescent="0.45">
      <c r="A2261">
        <v>2002</v>
      </c>
      <c r="B2261">
        <v>10</v>
      </c>
      <c r="C2261" t="s">
        <v>10</v>
      </c>
      <c r="D2261" t="s">
        <v>45</v>
      </c>
      <c r="E2261">
        <v>2002</v>
      </c>
      <c r="F2261">
        <v>-0.89691563238464767</v>
      </c>
      <c r="G2261">
        <v>2.9792296206273079</v>
      </c>
      <c r="H2261">
        <v>54037.20577</v>
      </c>
      <c r="I2261">
        <v>2.9792296206273079</v>
      </c>
      <c r="J2261">
        <v>349.74601398567637</v>
      </c>
      <c r="K2261">
        <v>4175950</v>
      </c>
      <c r="L2261">
        <v>115456.87</v>
      </c>
      <c r="M2261">
        <v>96.463785898318704</v>
      </c>
    </row>
    <row r="2262" spans="1:13" x14ac:dyDescent="0.45">
      <c r="A2262">
        <v>2003</v>
      </c>
      <c r="B2262">
        <v>10</v>
      </c>
      <c r="C2262" t="s">
        <v>10</v>
      </c>
      <c r="D2262" t="s">
        <v>45</v>
      </c>
      <c r="E2262">
        <v>2003</v>
      </c>
      <c r="F2262">
        <v>-1.7990488693887841</v>
      </c>
      <c r="G2262">
        <v>6.1012755455540457</v>
      </c>
      <c r="H2262">
        <v>50887.776319999997</v>
      </c>
      <c r="I2262">
        <v>6.1012755455540457</v>
      </c>
      <c r="J2262">
        <v>377.21856430158141</v>
      </c>
      <c r="K2262">
        <v>4114826</v>
      </c>
      <c r="L2262">
        <v>107484.375</v>
      </c>
      <c r="M2262">
        <v>93.074944454603497</v>
      </c>
    </row>
    <row r="2263" spans="1:13" x14ac:dyDescent="0.45">
      <c r="A2263">
        <v>2004</v>
      </c>
      <c r="B2263">
        <v>10</v>
      </c>
      <c r="C2263" t="s">
        <v>10</v>
      </c>
      <c r="D2263" t="s">
        <v>45</v>
      </c>
      <c r="E2263">
        <v>2004</v>
      </c>
      <c r="F2263">
        <v>3.9595282197786759</v>
      </c>
      <c r="G2263">
        <v>8.5722052915980953</v>
      </c>
      <c r="H2263">
        <v>52348.818059999998</v>
      </c>
      <c r="I2263">
        <v>8.5722052915980953</v>
      </c>
      <c r="J2263">
        <v>401.52371253850941</v>
      </c>
      <c r="K2263">
        <v>4166664</v>
      </c>
      <c r="L2263">
        <v>119262.51</v>
      </c>
      <c r="M2263">
        <v>92.032672549476601</v>
      </c>
    </row>
    <row r="2264" spans="1:13" x14ac:dyDescent="0.45">
      <c r="A2264">
        <v>2005</v>
      </c>
      <c r="B2264">
        <v>10</v>
      </c>
      <c r="C2264" t="s">
        <v>10</v>
      </c>
      <c r="D2264" t="s">
        <v>45</v>
      </c>
      <c r="E2264">
        <v>2005</v>
      </c>
      <c r="F2264">
        <v>1.9005186505386007</v>
      </c>
      <c r="G2264">
        <v>4.8720932685075269</v>
      </c>
      <c r="H2264">
        <v>49627.478799999997</v>
      </c>
      <c r="I2264">
        <v>4.8720932685075269</v>
      </c>
      <c r="J2264">
        <v>420.43051292055861</v>
      </c>
      <c r="K2264">
        <v>4265762</v>
      </c>
      <c r="L2264">
        <v>123551.64</v>
      </c>
      <c r="M2264">
        <v>90.605216841594796</v>
      </c>
    </row>
    <row r="2265" spans="1:13" x14ac:dyDescent="0.45">
      <c r="A2265">
        <v>2006</v>
      </c>
      <c r="B2265">
        <v>10</v>
      </c>
      <c r="C2265" t="s">
        <v>10</v>
      </c>
      <c r="D2265" t="s">
        <v>45</v>
      </c>
      <c r="E2265">
        <v>2006</v>
      </c>
      <c r="F2265">
        <v>1.8441830136441979</v>
      </c>
      <c r="G2265">
        <v>5.6483432938378115</v>
      </c>
      <c r="H2265">
        <v>50054.473530000003</v>
      </c>
      <c r="I2265">
        <v>5.6483432938378115</v>
      </c>
      <c r="J2265">
        <v>425.36339954301934</v>
      </c>
      <c r="K2265">
        <v>4401365</v>
      </c>
      <c r="L2265">
        <v>131721.67000000001</v>
      </c>
      <c r="M2265">
        <v>91.827161651705197</v>
      </c>
    </row>
    <row r="2266" spans="1:13" x14ac:dyDescent="0.45">
      <c r="A2266">
        <v>2007</v>
      </c>
      <c r="B2266">
        <v>10</v>
      </c>
      <c r="C2266" t="s">
        <v>10</v>
      </c>
      <c r="D2266" t="s">
        <v>45</v>
      </c>
      <c r="E2266">
        <v>2007</v>
      </c>
      <c r="F2266">
        <v>5.9168244766969451</v>
      </c>
      <c r="G2266">
        <v>4.5729862709655151</v>
      </c>
      <c r="H2266">
        <v>51332.505270000001</v>
      </c>
      <c r="I2266">
        <v>4.5729862709655151</v>
      </c>
      <c r="J2266">
        <v>394.28847191907818</v>
      </c>
      <c r="K2266">
        <v>4588599</v>
      </c>
      <c r="L2266">
        <v>136257.9</v>
      </c>
      <c r="M2266">
        <v>92.252485364917405</v>
      </c>
    </row>
    <row r="2267" spans="1:13" x14ac:dyDescent="0.45">
      <c r="A2267">
        <v>2008</v>
      </c>
      <c r="B2267">
        <v>10</v>
      </c>
      <c r="C2267" t="s">
        <v>10</v>
      </c>
      <c r="D2267" t="s">
        <v>45</v>
      </c>
      <c r="E2267">
        <v>2008</v>
      </c>
      <c r="F2267">
        <v>-1.3815554316942666</v>
      </c>
      <c r="G2267">
        <v>-3.415492694462813</v>
      </c>
      <c r="H2267">
        <v>51630.484700000001</v>
      </c>
      <c r="I2267">
        <v>-3.415492694462813</v>
      </c>
      <c r="J2267">
        <v>437.32671489105712</v>
      </c>
      <c r="K2267">
        <v>4839396</v>
      </c>
      <c r="L2267">
        <v>140055.12</v>
      </c>
      <c r="M2267">
        <v>97.015566700758001</v>
      </c>
    </row>
    <row r="2268" spans="1:13" x14ac:dyDescent="0.45">
      <c r="A2268">
        <v>2009</v>
      </c>
      <c r="B2268">
        <v>10</v>
      </c>
      <c r="C2268" t="s">
        <v>10</v>
      </c>
      <c r="D2268" t="s">
        <v>45</v>
      </c>
      <c r="E2268">
        <v>2009</v>
      </c>
      <c r="F2268">
        <v>2.953924643737821</v>
      </c>
      <c r="G2268">
        <v>-2.8467719492420827</v>
      </c>
      <c r="H2268">
        <v>52195.79653</v>
      </c>
      <c r="I2268">
        <v>-2.8467719492420827</v>
      </c>
      <c r="J2268">
        <v>358.19281182884225</v>
      </c>
      <c r="K2268">
        <v>4987573</v>
      </c>
      <c r="L2268">
        <v>145354.04999999999</v>
      </c>
      <c r="M2268">
        <v>97.033783370480904</v>
      </c>
    </row>
    <row r="2269" spans="1:13" x14ac:dyDescent="0.45">
      <c r="A2269">
        <v>2010</v>
      </c>
      <c r="B2269">
        <v>10</v>
      </c>
      <c r="C2269" t="s">
        <v>10</v>
      </c>
      <c r="D2269" t="s">
        <v>45</v>
      </c>
      <c r="E2269">
        <v>2010</v>
      </c>
      <c r="F2269">
        <v>1.1078087134461612</v>
      </c>
      <c r="G2269">
        <v>12.508521549855217</v>
      </c>
      <c r="H2269">
        <v>55950.379059999999</v>
      </c>
      <c r="I2269">
        <v>12.508521549855217</v>
      </c>
      <c r="J2269">
        <v>369.6855557876458</v>
      </c>
      <c r="K2269">
        <v>5076732</v>
      </c>
      <c r="L2269">
        <v>149763.22</v>
      </c>
      <c r="M2269">
        <v>100</v>
      </c>
    </row>
    <row r="2270" spans="1:13" x14ac:dyDescent="0.45">
      <c r="A2270">
        <v>2011</v>
      </c>
      <c r="B2270">
        <v>10</v>
      </c>
      <c r="C2270" t="s">
        <v>10</v>
      </c>
      <c r="D2270" t="s">
        <v>45</v>
      </c>
      <c r="E2270">
        <v>2011</v>
      </c>
      <c r="F2270">
        <v>1.170798203550973</v>
      </c>
      <c r="G2270">
        <v>4.0233816486589689</v>
      </c>
      <c r="H2270">
        <v>58993.013749999998</v>
      </c>
      <c r="I2270">
        <v>4.0233816486589689</v>
      </c>
      <c r="J2270">
        <v>379.09863137753905</v>
      </c>
      <c r="K2270">
        <v>5183688</v>
      </c>
      <c r="L2270">
        <v>151959.9</v>
      </c>
      <c r="M2270">
        <v>105.16931721564301</v>
      </c>
    </row>
    <row r="2271" spans="1:13" x14ac:dyDescent="0.45">
      <c r="A2271">
        <v>2012</v>
      </c>
      <c r="B2271">
        <v>10</v>
      </c>
      <c r="C2271" t="s">
        <v>10</v>
      </c>
      <c r="D2271" t="s">
        <v>45</v>
      </c>
      <c r="E2271">
        <v>2012</v>
      </c>
      <c r="F2271">
        <v>0.4953457712008742</v>
      </c>
      <c r="G2271">
        <v>1.9044622366221233</v>
      </c>
      <c r="H2271">
        <v>58591.526230000003</v>
      </c>
      <c r="I2271">
        <v>1.9044622366221233</v>
      </c>
      <c r="J2271">
        <v>369.2129657876647</v>
      </c>
      <c r="K2271">
        <v>5312437</v>
      </c>
      <c r="L2271">
        <v>149476.57999999999</v>
      </c>
      <c r="M2271">
        <v>110.035153789257</v>
      </c>
    </row>
    <row r="2272" spans="1:13" x14ac:dyDescent="0.45">
      <c r="A2272">
        <v>2013</v>
      </c>
      <c r="B2272">
        <v>10</v>
      </c>
      <c r="C2272" t="s">
        <v>10</v>
      </c>
      <c r="D2272" t="s">
        <v>45</v>
      </c>
      <c r="E2272">
        <v>2013</v>
      </c>
      <c r="F2272">
        <v>-0.43105939187167053</v>
      </c>
      <c r="G2272">
        <v>3.1339791489926512</v>
      </c>
      <c r="H2272">
        <v>59488.82101</v>
      </c>
      <c r="I2272">
        <v>3.1339791489926512</v>
      </c>
      <c r="J2272">
        <v>367.04178004901911</v>
      </c>
      <c r="K2272">
        <v>5399162</v>
      </c>
      <c r="L2272">
        <v>148317.19</v>
      </c>
      <c r="M2272">
        <v>112.056377779549</v>
      </c>
    </row>
    <row r="2273" spans="1:13" x14ac:dyDescent="0.45">
      <c r="A2273">
        <v>2014</v>
      </c>
      <c r="B2273">
        <v>10</v>
      </c>
      <c r="C2273" t="s">
        <v>10</v>
      </c>
      <c r="D2273" t="s">
        <v>45</v>
      </c>
      <c r="E2273">
        <v>2014</v>
      </c>
      <c r="F2273">
        <v>-0.26727004163480217</v>
      </c>
      <c r="G2273">
        <v>2.5947231548674381</v>
      </c>
      <c r="H2273">
        <v>60657.515789999998</v>
      </c>
      <c r="I2273">
        <v>2.5947231548674381</v>
      </c>
      <c r="J2273">
        <v>360.46731916623702</v>
      </c>
      <c r="K2273">
        <v>5469724</v>
      </c>
      <c r="L2273">
        <v>148692.51999999999</v>
      </c>
      <c r="M2273">
        <v>111.33512701505001</v>
      </c>
    </row>
    <row r="2274" spans="1:13" x14ac:dyDescent="0.45">
      <c r="A2274">
        <v>2015</v>
      </c>
      <c r="B2274">
        <v>10</v>
      </c>
      <c r="C2274" t="s">
        <v>10</v>
      </c>
      <c r="D2274" t="s">
        <v>45</v>
      </c>
      <c r="E2274">
        <v>2015</v>
      </c>
      <c r="F2274">
        <v>3.0719550096641797</v>
      </c>
      <c r="G2274">
        <v>1.7623246863890216</v>
      </c>
      <c r="H2274">
        <v>62379.854570000003</v>
      </c>
      <c r="I2274">
        <v>1.7623246863890216</v>
      </c>
      <c r="J2274">
        <v>329.47139894026151</v>
      </c>
      <c r="K2274">
        <v>5535002</v>
      </c>
      <c r="L2274">
        <v>155468.98000000001</v>
      </c>
      <c r="M2274">
        <v>108.31825241983699</v>
      </c>
    </row>
    <row r="2275" spans="1:13" x14ac:dyDescent="0.45">
      <c r="A2275">
        <v>2016</v>
      </c>
      <c r="B2275">
        <v>10</v>
      </c>
      <c r="C2275" t="s">
        <v>10</v>
      </c>
      <c r="D2275" t="s">
        <v>45</v>
      </c>
      <c r="E2275">
        <v>2016</v>
      </c>
      <c r="F2275">
        <v>0.46948324702054833</v>
      </c>
      <c r="G2275">
        <v>2.2267300402068599</v>
      </c>
      <c r="H2275">
        <v>62652.874129999997</v>
      </c>
      <c r="I2275">
        <v>2.2267300402068599</v>
      </c>
      <c r="J2275">
        <v>303.1365065420743</v>
      </c>
      <c r="K2275">
        <v>5607283</v>
      </c>
      <c r="L2275">
        <v>162248.22</v>
      </c>
      <c r="M2275">
        <v>108.26639784205101</v>
      </c>
    </row>
    <row r="2276" spans="1:13" x14ac:dyDescent="0.45">
      <c r="A2276">
        <v>2017</v>
      </c>
      <c r="B2276">
        <v>10</v>
      </c>
      <c r="C2276" t="s">
        <v>10</v>
      </c>
      <c r="D2276" t="s">
        <v>45</v>
      </c>
      <c r="E2276">
        <v>2017</v>
      </c>
      <c r="F2276">
        <v>2.8751529853951752</v>
      </c>
      <c r="G2276">
        <v>4.5687508214418102</v>
      </c>
      <c r="H2276">
        <v>65736.406600000002</v>
      </c>
      <c r="I2276">
        <v>4.5687508214418102</v>
      </c>
      <c r="J2276">
        <v>316.47756986259003</v>
      </c>
      <c r="K2276">
        <v>5612253</v>
      </c>
      <c r="L2276">
        <v>164801.44</v>
      </c>
      <c r="M2276">
        <v>107.063960591182</v>
      </c>
    </row>
    <row r="2277" spans="1:13" x14ac:dyDescent="0.45">
      <c r="A2277">
        <v>2018</v>
      </c>
      <c r="B2277">
        <v>10</v>
      </c>
      <c r="C2277" t="s">
        <v>10</v>
      </c>
      <c r="D2277" t="s">
        <v>45</v>
      </c>
      <c r="E2277">
        <v>2018</v>
      </c>
      <c r="F2277">
        <v>3.5346507550531641</v>
      </c>
      <c r="G2277">
        <v>3.1755450993327372</v>
      </c>
      <c r="H2277">
        <v>64328.244659999997</v>
      </c>
      <c r="I2277">
        <v>3.1755450993327372</v>
      </c>
      <c r="J2277">
        <v>325.1973590768651</v>
      </c>
      <c r="K2277">
        <v>5638676</v>
      </c>
      <c r="L2277">
        <v>163526.76999999999</v>
      </c>
      <c r="M2277">
        <v>106.309934706096</v>
      </c>
    </row>
    <row r="2278" spans="1:13" x14ac:dyDescent="0.45">
      <c r="A2278">
        <v>2019</v>
      </c>
      <c r="B2278">
        <v>10</v>
      </c>
      <c r="C2278" t="s">
        <v>10</v>
      </c>
      <c r="D2278" t="s">
        <v>45</v>
      </c>
      <c r="E2278">
        <v>2019</v>
      </c>
      <c r="F2278">
        <v>-0.20164817326393347</v>
      </c>
      <c r="G2278">
        <v>-5.4554856925761896E-2</v>
      </c>
      <c r="H2278">
        <v>65005.72752</v>
      </c>
      <c r="I2278">
        <v>-5.4554856925761896E-2</v>
      </c>
      <c r="J2278">
        <v>321.70349721631072</v>
      </c>
      <c r="K2278">
        <v>5703569</v>
      </c>
      <c r="L2278">
        <v>158657.89000000001</v>
      </c>
      <c r="M2278">
        <v>106.53015623218801</v>
      </c>
    </row>
    <row r="2279" spans="1:13" x14ac:dyDescent="0.45">
      <c r="A2279">
        <v>2020</v>
      </c>
      <c r="B2279">
        <v>10</v>
      </c>
      <c r="C2279" t="s">
        <v>10</v>
      </c>
      <c r="D2279" t="s">
        <v>45</v>
      </c>
      <c r="E2279">
        <v>2020</v>
      </c>
      <c r="F2279">
        <v>-2.6964548484050965</v>
      </c>
      <c r="G2279">
        <v>-3.8436564563570954</v>
      </c>
      <c r="H2279">
        <v>64266.742680000003</v>
      </c>
      <c r="I2279">
        <v>-3.8436564563570954</v>
      </c>
      <c r="J2279">
        <v>332.77382652314003</v>
      </c>
      <c r="K2279">
        <v>5685807</v>
      </c>
      <c r="L2279">
        <v>154256.29999999999</v>
      </c>
      <c r="M2279">
        <v>103.580175644045</v>
      </c>
    </row>
    <row r="2280" spans="1:13" x14ac:dyDescent="0.45">
      <c r="A2280">
        <v>2021</v>
      </c>
      <c r="B2280">
        <v>10</v>
      </c>
      <c r="C2280" t="s">
        <v>10</v>
      </c>
      <c r="D2280" t="s">
        <v>45</v>
      </c>
      <c r="E2280">
        <v>2021</v>
      </c>
      <c r="F2280">
        <v>8.7843655749485663</v>
      </c>
      <c r="G2280">
        <v>12.196720812447452</v>
      </c>
      <c r="H2280">
        <v>64533.571620000002</v>
      </c>
      <c r="I2280">
        <v>12.196720812447452</v>
      </c>
      <c r="J2280">
        <v>333.33960933968098</v>
      </c>
      <c r="K2280">
        <v>5453566</v>
      </c>
      <c r="L2280">
        <v>153295.16</v>
      </c>
      <c r="M2280">
        <v>103.345781118201</v>
      </c>
    </row>
    <row r="2281" spans="1:13" x14ac:dyDescent="0.45">
      <c r="A2281">
        <v>2022</v>
      </c>
      <c r="B2281">
        <v>10</v>
      </c>
      <c r="C2281" t="s">
        <v>10</v>
      </c>
      <c r="D2281" t="s">
        <v>45</v>
      </c>
      <c r="E2281">
        <v>2022</v>
      </c>
      <c r="F2281">
        <v>9.051761389255347</v>
      </c>
      <c r="G2281">
        <v>15.0174455024281</v>
      </c>
      <c r="H2281">
        <v>64602.013939999997</v>
      </c>
      <c r="I2281">
        <v>15.0174455024281</v>
      </c>
      <c r="J2281">
        <v>336.86248904118401</v>
      </c>
      <c r="K2281">
        <v>5637022</v>
      </c>
      <c r="L2281">
        <v>147084.84</v>
      </c>
      <c r="M2281">
        <v>109.590426519991</v>
      </c>
    </row>
    <row r="2282" spans="1:13" x14ac:dyDescent="0.45">
      <c r="A2282">
        <v>1980</v>
      </c>
      <c r="B2282">
        <v>11</v>
      </c>
      <c r="C2282" t="s">
        <v>23</v>
      </c>
      <c r="D2282" t="s">
        <v>46</v>
      </c>
      <c r="E2282">
        <v>1980</v>
      </c>
      <c r="F2282">
        <v>12.702482790509833</v>
      </c>
      <c r="G2282">
        <v>2.9254162575111451</v>
      </c>
      <c r="H2282">
        <v>94586.614976537356</v>
      </c>
      <c r="I2282">
        <v>2.9254162575111451</v>
      </c>
      <c r="J2282">
        <v>54.479065609658996</v>
      </c>
      <c r="K2282">
        <v>45737753</v>
      </c>
      <c r="L2282">
        <v>3178.1493999999998</v>
      </c>
    </row>
    <row r="2283" spans="1:13" x14ac:dyDescent="0.45">
      <c r="A2283">
        <v>1981</v>
      </c>
      <c r="B2283">
        <v>11</v>
      </c>
      <c r="C2283" t="s">
        <v>23</v>
      </c>
      <c r="D2283" t="s">
        <v>46</v>
      </c>
      <c r="E2283">
        <v>1981</v>
      </c>
      <c r="F2283">
        <v>8.3724225743514182</v>
      </c>
      <c r="G2283">
        <v>3.6640890456357056</v>
      </c>
      <c r="H2283">
        <v>99564.857870039326</v>
      </c>
      <c r="I2283">
        <v>3.6640890456357056</v>
      </c>
      <c r="J2283">
        <v>53.96866645673343</v>
      </c>
      <c r="K2283">
        <v>46727292</v>
      </c>
      <c r="L2283">
        <v>3128.7473</v>
      </c>
    </row>
    <row r="2284" spans="1:13" x14ac:dyDescent="0.45">
      <c r="A2284">
        <v>1982</v>
      </c>
      <c r="B2284">
        <v>11</v>
      </c>
      <c r="C2284" t="s">
        <v>23</v>
      </c>
      <c r="D2284" t="s">
        <v>46</v>
      </c>
      <c r="E2284">
        <v>1982</v>
      </c>
      <c r="F2284">
        <v>5.0578546442461345</v>
      </c>
      <c r="G2284">
        <v>3.2032468313280873</v>
      </c>
      <c r="H2284">
        <v>104805.11354740983</v>
      </c>
      <c r="I2284">
        <v>3.2032468313280873</v>
      </c>
      <c r="J2284">
        <v>47.548328822450934</v>
      </c>
      <c r="K2284">
        <v>47700340</v>
      </c>
      <c r="L2284">
        <v>3140.9097000000002</v>
      </c>
    </row>
    <row r="2285" spans="1:13" x14ac:dyDescent="0.45">
      <c r="A2285">
        <v>1983</v>
      </c>
      <c r="B2285">
        <v>11</v>
      </c>
      <c r="C2285" t="s">
        <v>23</v>
      </c>
      <c r="D2285" t="s">
        <v>46</v>
      </c>
      <c r="E2285">
        <v>1983</v>
      </c>
      <c r="F2285">
        <v>3.6491556533808023</v>
      </c>
      <c r="G2285">
        <v>3.4794306663430632</v>
      </c>
      <c r="H2285">
        <v>110321.17215516824</v>
      </c>
      <c r="I2285">
        <v>3.4794306663430632</v>
      </c>
      <c r="J2285">
        <v>47.384496042474424</v>
      </c>
      <c r="K2285">
        <v>48670565</v>
      </c>
      <c r="L2285">
        <v>3374.7064999999998</v>
      </c>
    </row>
    <row r="2286" spans="1:13" x14ac:dyDescent="0.45">
      <c r="A2286">
        <v>1984</v>
      </c>
      <c r="B2286">
        <v>11</v>
      </c>
      <c r="C2286" t="s">
        <v>23</v>
      </c>
      <c r="D2286" t="s">
        <v>46</v>
      </c>
      <c r="E2286">
        <v>1984</v>
      </c>
      <c r="F2286">
        <v>1.4478665785963898</v>
      </c>
      <c r="G2286">
        <v>3.6940014506821086</v>
      </c>
      <c r="H2286">
        <v>116127.54963701921</v>
      </c>
      <c r="I2286">
        <v>3.6940014506821086</v>
      </c>
      <c r="J2286">
        <v>48.069265418317556</v>
      </c>
      <c r="K2286">
        <v>49636724</v>
      </c>
      <c r="L2286">
        <v>3668.9787999999999</v>
      </c>
    </row>
    <row r="2287" spans="1:13" x14ac:dyDescent="0.45">
      <c r="A2287">
        <v>1985</v>
      </c>
      <c r="B2287">
        <v>11</v>
      </c>
      <c r="C2287" t="s">
        <v>23</v>
      </c>
      <c r="D2287" t="s">
        <v>46</v>
      </c>
      <c r="E2287">
        <v>1985</v>
      </c>
      <c r="F2287">
        <v>2.1772027675002477</v>
      </c>
      <c r="G2287">
        <v>2.6653295159927808</v>
      </c>
      <c r="H2287">
        <v>122239.52593370444</v>
      </c>
      <c r="I2287">
        <v>2.6653295159927808</v>
      </c>
      <c r="J2287">
        <v>49.155228447404802</v>
      </c>
      <c r="K2287">
        <v>50594940</v>
      </c>
      <c r="L2287">
        <v>3761.0837000000001</v>
      </c>
    </row>
    <row r="2288" spans="1:13" x14ac:dyDescent="0.45">
      <c r="A2288">
        <v>1986</v>
      </c>
      <c r="B2288">
        <v>11</v>
      </c>
      <c r="C2288" t="s">
        <v>23</v>
      </c>
      <c r="D2288" t="s">
        <v>46</v>
      </c>
      <c r="E2288">
        <v>1986</v>
      </c>
      <c r="F2288">
        <v>1.6531553058300972</v>
      </c>
      <c r="G2288">
        <v>3.594504403609065</v>
      </c>
      <c r="H2288">
        <v>128673.18519337311</v>
      </c>
      <c r="I2288">
        <v>3.594504403609065</v>
      </c>
      <c r="J2288">
        <v>49.170854681778593</v>
      </c>
      <c r="K2288">
        <v>51542094</v>
      </c>
      <c r="L2288">
        <v>3930.1028000000001</v>
      </c>
    </row>
    <row r="2289" spans="1:13" x14ac:dyDescent="0.45">
      <c r="A2289">
        <v>1987</v>
      </c>
      <c r="B2289">
        <v>11</v>
      </c>
      <c r="C2289" t="s">
        <v>23</v>
      </c>
      <c r="D2289" t="s">
        <v>46</v>
      </c>
      <c r="E2289">
        <v>1987</v>
      </c>
      <c r="F2289">
        <v>4.7232135131412463</v>
      </c>
      <c r="G2289">
        <v>7.5633366048988364</v>
      </c>
      <c r="H2289">
        <v>135445.45809828749</v>
      </c>
      <c r="I2289">
        <v>7.5633366048988364</v>
      </c>
      <c r="J2289">
        <v>57.227984489338688</v>
      </c>
      <c r="K2289">
        <v>52479181</v>
      </c>
      <c r="L2289">
        <v>4406.0410000000002</v>
      </c>
    </row>
    <row r="2290" spans="1:13" x14ac:dyDescent="0.45">
      <c r="A2290">
        <v>1988</v>
      </c>
      <c r="B2290">
        <v>11</v>
      </c>
      <c r="C2290" t="s">
        <v>23</v>
      </c>
      <c r="D2290" t="s">
        <v>46</v>
      </c>
      <c r="E2290">
        <v>1988</v>
      </c>
      <c r="F2290">
        <v>5.9183965488826402</v>
      </c>
      <c r="G2290">
        <v>11.311739893124368</v>
      </c>
      <c r="H2290">
        <v>142574.16641924999</v>
      </c>
      <c r="I2290">
        <v>11.311739893124368</v>
      </c>
      <c r="J2290">
        <v>67.413470506890576</v>
      </c>
      <c r="K2290">
        <v>53410965</v>
      </c>
      <c r="L2290">
        <v>4872</v>
      </c>
    </row>
    <row r="2291" spans="1:13" x14ac:dyDescent="0.45">
      <c r="A2291">
        <v>1989</v>
      </c>
      <c r="B2291">
        <v>11</v>
      </c>
      <c r="C2291" t="s">
        <v>23</v>
      </c>
      <c r="D2291" t="s">
        <v>46</v>
      </c>
      <c r="E2291">
        <v>1989</v>
      </c>
      <c r="F2291">
        <v>6.1167430870732886</v>
      </c>
      <c r="G2291">
        <v>10.304888214483725</v>
      </c>
      <c r="H2291">
        <v>150078.069915</v>
      </c>
      <c r="I2291">
        <v>10.304888214483725</v>
      </c>
      <c r="J2291">
        <v>72.406933520857933</v>
      </c>
      <c r="K2291">
        <v>54324004</v>
      </c>
      <c r="L2291">
        <v>5543.5883999999996</v>
      </c>
    </row>
    <row r="2292" spans="1:13" x14ac:dyDescent="0.45">
      <c r="A2292">
        <v>1990</v>
      </c>
      <c r="B2292">
        <v>11</v>
      </c>
      <c r="C2292" t="s">
        <v>23</v>
      </c>
      <c r="D2292" t="s">
        <v>46</v>
      </c>
      <c r="E2292">
        <v>1990</v>
      </c>
      <c r="F2292">
        <v>5.7731821624428221</v>
      </c>
      <c r="G2292">
        <v>9.3467190461338845</v>
      </c>
      <c r="H2292">
        <v>157976.91570000001</v>
      </c>
      <c r="I2292">
        <v>9.3467190461338845</v>
      </c>
      <c r="J2292">
        <v>75.782364364539887</v>
      </c>
      <c r="K2292">
        <v>55228410</v>
      </c>
      <c r="L2292">
        <v>6410.9706999999999</v>
      </c>
    </row>
    <row r="2293" spans="1:13" x14ac:dyDescent="0.45">
      <c r="A2293">
        <v>1991</v>
      </c>
      <c r="B2293">
        <v>11</v>
      </c>
      <c r="C2293" t="s">
        <v>23</v>
      </c>
      <c r="D2293" t="s">
        <v>46</v>
      </c>
      <c r="E2293">
        <v>1991</v>
      </c>
      <c r="F2293">
        <v>5.74652378137894</v>
      </c>
      <c r="G2293">
        <v>6.8719168915700664</v>
      </c>
      <c r="H2293">
        <v>169422.52859999999</v>
      </c>
      <c r="I2293">
        <v>6.8719168915700664</v>
      </c>
      <c r="J2293">
        <v>78.471134977417492</v>
      </c>
      <c r="K2293">
        <v>56099865</v>
      </c>
      <c r="L2293">
        <v>6963.2719999999999</v>
      </c>
    </row>
    <row r="2294" spans="1:13" x14ac:dyDescent="0.45">
      <c r="A2294">
        <v>1992</v>
      </c>
      <c r="B2294">
        <v>11</v>
      </c>
      <c r="C2294" t="s">
        <v>23</v>
      </c>
      <c r="D2294" t="s">
        <v>46</v>
      </c>
      <c r="E2294">
        <v>1992</v>
      </c>
      <c r="F2294">
        <v>4.4904541312546371</v>
      </c>
      <c r="G2294">
        <v>6.4904783548847149</v>
      </c>
      <c r="H2294">
        <v>181968.3799</v>
      </c>
      <c r="I2294">
        <v>6.4904783548847149</v>
      </c>
      <c r="J2294">
        <v>77.954645692609262</v>
      </c>
      <c r="K2294">
        <v>56939020</v>
      </c>
      <c r="L2294">
        <v>7506.6049999999996</v>
      </c>
    </row>
    <row r="2295" spans="1:13" x14ac:dyDescent="0.45">
      <c r="A2295">
        <v>1993</v>
      </c>
      <c r="B2295">
        <v>11</v>
      </c>
      <c r="C2295" t="s">
        <v>23</v>
      </c>
      <c r="D2295" t="s">
        <v>46</v>
      </c>
      <c r="E2295">
        <v>1993</v>
      </c>
      <c r="F2295">
        <v>6.4906547671218959</v>
      </c>
      <c r="G2295">
        <v>6.6835581778723849</v>
      </c>
      <c r="H2295">
        <v>199796.8487</v>
      </c>
      <c r="I2295">
        <v>6.6835581778723849</v>
      </c>
      <c r="J2295">
        <v>77.746117117409739</v>
      </c>
      <c r="K2295">
        <v>57776082</v>
      </c>
      <c r="L2295">
        <v>8394.3955000000005</v>
      </c>
    </row>
    <row r="2296" spans="1:13" x14ac:dyDescent="0.45">
      <c r="A2296">
        <v>1994</v>
      </c>
      <c r="B2296">
        <v>11</v>
      </c>
      <c r="C2296" t="s">
        <v>23</v>
      </c>
      <c r="D2296" t="s">
        <v>46</v>
      </c>
      <c r="E2296">
        <v>1994</v>
      </c>
      <c r="F2296">
        <v>4.6727635464799846</v>
      </c>
      <c r="G2296">
        <v>6.4603973438738507</v>
      </c>
      <c r="H2296">
        <v>214951.5606</v>
      </c>
      <c r="I2296">
        <v>6.4603973438738507</v>
      </c>
      <c r="J2296">
        <v>81.248952993827743</v>
      </c>
      <c r="K2296">
        <v>58610010</v>
      </c>
      <c r="L2296">
        <v>9300.7980000000007</v>
      </c>
      <c r="M2296">
        <v>96.28</v>
      </c>
    </row>
    <row r="2297" spans="1:13" x14ac:dyDescent="0.45">
      <c r="A2297">
        <v>1995</v>
      </c>
      <c r="B2297">
        <v>11</v>
      </c>
      <c r="C2297" t="s">
        <v>23</v>
      </c>
      <c r="D2297" t="s">
        <v>46</v>
      </c>
      <c r="E2297">
        <v>1995</v>
      </c>
      <c r="F2297">
        <v>5.7402361456272217</v>
      </c>
      <c r="G2297">
        <v>6.6377865463972228</v>
      </c>
      <c r="H2297">
        <v>233471.9203</v>
      </c>
      <c r="I2297">
        <v>6.6377865463972228</v>
      </c>
      <c r="J2297">
        <v>89.756174936824479</v>
      </c>
      <c r="K2297">
        <v>59424834</v>
      </c>
      <c r="L2297">
        <v>10355.3125</v>
      </c>
      <c r="M2297">
        <v>99.64</v>
      </c>
    </row>
    <row r="2298" spans="1:13" x14ac:dyDescent="0.45">
      <c r="A2298">
        <v>1996</v>
      </c>
      <c r="B2298">
        <v>11</v>
      </c>
      <c r="C2298" t="s">
        <v>23</v>
      </c>
      <c r="D2298" t="s">
        <v>46</v>
      </c>
      <c r="E2298">
        <v>1996</v>
      </c>
      <c r="F2298">
        <v>4.0981409238428625</v>
      </c>
      <c r="G2298">
        <v>4.2722966147224639</v>
      </c>
      <c r="H2298">
        <v>255103.6648</v>
      </c>
      <c r="I2298">
        <v>4.2722966147224639</v>
      </c>
      <c r="J2298">
        <v>84.274147997975263</v>
      </c>
      <c r="K2298">
        <v>60211096</v>
      </c>
      <c r="L2298">
        <v>11562.688</v>
      </c>
      <c r="M2298">
        <v>103.83</v>
      </c>
    </row>
    <row r="2299" spans="1:13" x14ac:dyDescent="0.45">
      <c r="A2299">
        <v>1997</v>
      </c>
      <c r="B2299">
        <v>11</v>
      </c>
      <c r="C2299" t="s">
        <v>23</v>
      </c>
      <c r="D2299" t="s">
        <v>46</v>
      </c>
      <c r="E2299">
        <v>1997</v>
      </c>
      <c r="F2299">
        <v>4.421168366326782</v>
      </c>
      <c r="G2299">
        <v>-3.9941062572841162</v>
      </c>
      <c r="H2299">
        <v>264809.54060000001</v>
      </c>
      <c r="I2299">
        <v>-3.9941062572841162</v>
      </c>
      <c r="J2299">
        <v>95.051790646475496</v>
      </c>
      <c r="K2299">
        <v>60989108</v>
      </c>
      <c r="L2299">
        <v>12016.98</v>
      </c>
      <c r="M2299">
        <v>71.63</v>
      </c>
    </row>
    <row r="2300" spans="1:13" x14ac:dyDescent="0.45">
      <c r="A2300">
        <v>1998</v>
      </c>
      <c r="B2300">
        <v>11</v>
      </c>
      <c r="C2300" t="s">
        <v>23</v>
      </c>
      <c r="D2300" t="s">
        <v>46</v>
      </c>
      <c r="E2300">
        <v>1998</v>
      </c>
      <c r="F2300">
        <v>8.0637104569703411</v>
      </c>
      <c r="G2300">
        <v>-8.7651145923371985</v>
      </c>
      <c r="H2300">
        <v>243177.18549999999</v>
      </c>
      <c r="I2300">
        <v>-8.7651145923371985</v>
      </c>
      <c r="J2300">
        <v>100.24047373282828</v>
      </c>
      <c r="K2300">
        <v>61745217</v>
      </c>
      <c r="L2300">
        <v>10935.625</v>
      </c>
      <c r="M2300">
        <v>87.05</v>
      </c>
    </row>
    <row r="2301" spans="1:13" x14ac:dyDescent="0.45">
      <c r="A2301">
        <v>1999</v>
      </c>
      <c r="B2301">
        <v>11</v>
      </c>
      <c r="C2301" t="s">
        <v>23</v>
      </c>
      <c r="D2301" t="s">
        <v>46</v>
      </c>
      <c r="E2301">
        <v>1999</v>
      </c>
      <c r="F2301">
        <v>-2.5769529776167701</v>
      </c>
      <c r="G2301">
        <v>3.4043194976759281</v>
      </c>
      <c r="H2301">
        <v>256308.6876</v>
      </c>
      <c r="I2301">
        <v>3.4043194976759281</v>
      </c>
      <c r="J2301">
        <v>100.70628870443311</v>
      </c>
      <c r="K2301">
        <v>62442651</v>
      </c>
      <c r="L2301">
        <v>11459.634</v>
      </c>
      <c r="M2301">
        <v>81.48</v>
      </c>
    </row>
    <row r="2302" spans="1:13" x14ac:dyDescent="0.45">
      <c r="A2302">
        <v>2000</v>
      </c>
      <c r="B2302">
        <v>11</v>
      </c>
      <c r="C2302" t="s">
        <v>23</v>
      </c>
      <c r="D2302" t="s">
        <v>46</v>
      </c>
      <c r="E2302">
        <v>2000</v>
      </c>
      <c r="F2302">
        <v>1.3310499593202536</v>
      </c>
      <c r="G2302">
        <v>3.4218148113462945</v>
      </c>
      <c r="H2302">
        <v>257420.5913</v>
      </c>
      <c r="I2302">
        <v>3.4218148113462945</v>
      </c>
      <c r="J2302">
        <v>121.29795535147205</v>
      </c>
      <c r="K2302">
        <v>63066603</v>
      </c>
      <c r="L2302">
        <v>11764.549000000001</v>
      </c>
      <c r="M2302">
        <v>76.319999999999993</v>
      </c>
    </row>
    <row r="2303" spans="1:13" x14ac:dyDescent="0.45">
      <c r="A2303">
        <v>2001</v>
      </c>
      <c r="B2303">
        <v>11</v>
      </c>
      <c r="C2303" t="s">
        <v>23</v>
      </c>
      <c r="D2303" t="s">
        <v>46</v>
      </c>
      <c r="E2303">
        <v>2001</v>
      </c>
      <c r="F2303">
        <v>1.917532244930527</v>
      </c>
      <c r="G2303">
        <v>2.4962836531893515</v>
      </c>
      <c r="H2303">
        <v>269362.44790000003</v>
      </c>
      <c r="I2303">
        <v>2.4962836531893515</v>
      </c>
      <c r="J2303">
        <v>120.26796627353298</v>
      </c>
      <c r="K2303">
        <v>63649892</v>
      </c>
      <c r="L2303">
        <v>12293.458000000001</v>
      </c>
      <c r="M2303">
        <v>78.430000000000007</v>
      </c>
    </row>
    <row r="2304" spans="1:13" x14ac:dyDescent="0.45">
      <c r="A2304">
        <v>2002</v>
      </c>
      <c r="B2304">
        <v>11</v>
      </c>
      <c r="C2304" t="s">
        <v>23</v>
      </c>
      <c r="D2304" t="s">
        <v>46</v>
      </c>
      <c r="E2304">
        <v>2002</v>
      </c>
      <c r="F2304">
        <v>1.6904580560415354</v>
      </c>
      <c r="G2304">
        <v>5.2024798851166167</v>
      </c>
      <c r="H2304">
        <v>281494.1642</v>
      </c>
      <c r="I2304">
        <v>5.2024798851166167</v>
      </c>
      <c r="J2304">
        <v>114.96974302106671</v>
      </c>
      <c r="K2304">
        <v>64222580</v>
      </c>
      <c r="L2304">
        <v>13208.064</v>
      </c>
      <c r="M2304">
        <v>76.39</v>
      </c>
    </row>
    <row r="2305" spans="1:13" x14ac:dyDescent="0.45">
      <c r="A2305">
        <v>2003</v>
      </c>
      <c r="B2305">
        <v>11</v>
      </c>
      <c r="C2305" t="s">
        <v>23</v>
      </c>
      <c r="D2305" t="s">
        <v>46</v>
      </c>
      <c r="E2305">
        <v>2003</v>
      </c>
      <c r="F2305">
        <v>2.1495490160916972</v>
      </c>
      <c r="G2305">
        <v>6.2718932515552979</v>
      </c>
      <c r="H2305">
        <v>291807.12819999998</v>
      </c>
      <c r="I2305">
        <v>6.2718932515552979</v>
      </c>
      <c r="J2305">
        <v>116.69281970486456</v>
      </c>
      <c r="K2305">
        <v>64776956</v>
      </c>
      <c r="L2305">
        <v>14080.671</v>
      </c>
      <c r="M2305">
        <v>77.53</v>
      </c>
    </row>
    <row r="2306" spans="1:13" x14ac:dyDescent="0.45">
      <c r="A2306">
        <v>2004</v>
      </c>
      <c r="B2306">
        <v>11</v>
      </c>
      <c r="C2306" t="s">
        <v>23</v>
      </c>
      <c r="D2306" t="s">
        <v>46</v>
      </c>
      <c r="E2306">
        <v>2004</v>
      </c>
      <c r="F2306">
        <v>3.5692594260299728</v>
      </c>
      <c r="G2306">
        <v>5.419952834050676</v>
      </c>
      <c r="H2306">
        <v>309995.71769999998</v>
      </c>
      <c r="I2306">
        <v>5.419952834050676</v>
      </c>
      <c r="J2306">
        <v>127.41187372039271</v>
      </c>
      <c r="K2306">
        <v>65311166</v>
      </c>
      <c r="L2306">
        <v>15161.755999999999</v>
      </c>
      <c r="M2306">
        <v>76.150000000000006</v>
      </c>
    </row>
    <row r="2307" spans="1:13" x14ac:dyDescent="0.45">
      <c r="A2307">
        <v>2005</v>
      </c>
      <c r="B2307">
        <v>11</v>
      </c>
      <c r="C2307" t="s">
        <v>23</v>
      </c>
      <c r="D2307" t="s">
        <v>46</v>
      </c>
      <c r="E2307">
        <v>2005</v>
      </c>
      <c r="F2307">
        <v>5.0915561830489509</v>
      </c>
      <c r="G2307">
        <v>3.3800600378687022</v>
      </c>
      <c r="H2307">
        <v>320716.49280000001</v>
      </c>
      <c r="I2307">
        <v>3.3800600378687022</v>
      </c>
      <c r="J2307">
        <v>137.85386683224743</v>
      </c>
      <c r="K2307">
        <v>65821360</v>
      </c>
      <c r="L2307">
        <v>15521.235000000001</v>
      </c>
      <c r="M2307">
        <v>78.78</v>
      </c>
    </row>
    <row r="2308" spans="1:13" x14ac:dyDescent="0.45">
      <c r="A2308">
        <v>2006</v>
      </c>
      <c r="B2308">
        <v>11</v>
      </c>
      <c r="C2308" t="s">
        <v>23</v>
      </c>
      <c r="D2308" t="s">
        <v>46</v>
      </c>
      <c r="E2308">
        <v>2006</v>
      </c>
      <c r="F2308">
        <v>5.104213273029103</v>
      </c>
      <c r="G2308">
        <v>4.1793358617179734</v>
      </c>
      <c r="H2308">
        <v>325300.86540000001</v>
      </c>
      <c r="I2308">
        <v>4.1793358617179734</v>
      </c>
      <c r="J2308">
        <v>134.0869461912682</v>
      </c>
      <c r="K2308">
        <v>66319525</v>
      </c>
      <c r="L2308">
        <v>15733.904</v>
      </c>
      <c r="M2308">
        <v>87.94</v>
      </c>
    </row>
    <row r="2309" spans="1:13" x14ac:dyDescent="0.45">
      <c r="A2309">
        <v>2007</v>
      </c>
      <c r="B2309">
        <v>11</v>
      </c>
      <c r="C2309" t="s">
        <v>23</v>
      </c>
      <c r="D2309" t="s">
        <v>46</v>
      </c>
      <c r="E2309">
        <v>2007</v>
      </c>
      <c r="F2309">
        <v>2.4733377418903615</v>
      </c>
      <c r="G2309">
        <v>4.6348769000128982</v>
      </c>
      <c r="H2309">
        <v>339245.09759999998</v>
      </c>
      <c r="I2309">
        <v>4.6348769000128982</v>
      </c>
      <c r="J2309">
        <v>129.87322698971749</v>
      </c>
      <c r="K2309">
        <v>66826754</v>
      </c>
      <c r="L2309">
        <v>16149.867</v>
      </c>
      <c r="M2309">
        <v>98.19</v>
      </c>
    </row>
    <row r="2310" spans="1:13" x14ac:dyDescent="0.45">
      <c r="A2310">
        <v>2008</v>
      </c>
      <c r="B2310">
        <v>11</v>
      </c>
      <c r="C2310" t="s">
        <v>23</v>
      </c>
      <c r="D2310" t="s">
        <v>46</v>
      </c>
      <c r="E2310">
        <v>2008</v>
      </c>
      <c r="F2310">
        <v>5.1337803515996114</v>
      </c>
      <c r="G2310">
        <v>0.9680091653326599</v>
      </c>
      <c r="H2310">
        <v>343122.26679999998</v>
      </c>
      <c r="I2310">
        <v>0.9680091653326599</v>
      </c>
      <c r="J2310">
        <v>140.43701154093122</v>
      </c>
      <c r="K2310">
        <v>67328239</v>
      </c>
      <c r="L2310">
        <v>16027.416999999999</v>
      </c>
      <c r="M2310">
        <v>84.68</v>
      </c>
    </row>
    <row r="2311" spans="1:13" x14ac:dyDescent="0.45">
      <c r="A2311">
        <v>2009</v>
      </c>
      <c r="B2311">
        <v>11</v>
      </c>
      <c r="C2311" t="s">
        <v>23</v>
      </c>
      <c r="D2311" t="s">
        <v>46</v>
      </c>
      <c r="E2311">
        <v>2009</v>
      </c>
      <c r="F2311">
        <v>0.19477213095817092</v>
      </c>
      <c r="G2311">
        <v>-1.4014819110335992</v>
      </c>
      <c r="H2311">
        <v>338798.1237</v>
      </c>
      <c r="I2311">
        <v>-1.4014819110335992</v>
      </c>
      <c r="J2311">
        <v>119.26941885458935</v>
      </c>
      <c r="K2311">
        <v>67813654</v>
      </c>
      <c r="L2311">
        <v>16344.103999999999</v>
      </c>
      <c r="M2311">
        <v>86.57</v>
      </c>
    </row>
    <row r="2312" spans="1:13" x14ac:dyDescent="0.45">
      <c r="A2312">
        <v>2010</v>
      </c>
      <c r="B2312">
        <v>11</v>
      </c>
      <c r="C2312" t="s">
        <v>23</v>
      </c>
      <c r="D2312" t="s">
        <v>46</v>
      </c>
      <c r="E2312">
        <v>2010</v>
      </c>
      <c r="F2312">
        <v>4.0809892267374295</v>
      </c>
      <c r="G2312">
        <v>6.7939599194274649</v>
      </c>
      <c r="H2312">
        <v>361217.66869999998</v>
      </c>
      <c r="I2312">
        <v>6.7939599194274649</v>
      </c>
      <c r="J2312">
        <v>127.25052263825106</v>
      </c>
      <c r="K2312">
        <v>68270489</v>
      </c>
      <c r="L2312">
        <v>17299.504000000001</v>
      </c>
      <c r="M2312">
        <v>93.48</v>
      </c>
    </row>
    <row r="2313" spans="1:13" x14ac:dyDescent="0.45">
      <c r="A2313">
        <v>2011</v>
      </c>
      <c r="B2313">
        <v>11</v>
      </c>
      <c r="C2313" t="s">
        <v>23</v>
      </c>
      <c r="D2313" t="s">
        <v>46</v>
      </c>
      <c r="E2313">
        <v>2011</v>
      </c>
      <c r="F2313">
        <v>3.7430981204437046</v>
      </c>
      <c r="G2313">
        <v>0.19094723764811761</v>
      </c>
      <c r="H2313">
        <v>361290.8861</v>
      </c>
      <c r="I2313">
        <v>0.19094723764811761</v>
      </c>
      <c r="J2313">
        <v>139.67540722457585</v>
      </c>
      <c r="K2313">
        <v>68712846</v>
      </c>
      <c r="L2313">
        <v>17644.098000000002</v>
      </c>
      <c r="M2313">
        <v>89.47</v>
      </c>
    </row>
    <row r="2314" spans="1:13" x14ac:dyDescent="0.45">
      <c r="A2314">
        <v>2012</v>
      </c>
      <c r="B2314">
        <v>11</v>
      </c>
      <c r="C2314" t="s">
        <v>23</v>
      </c>
      <c r="D2314" t="s">
        <v>46</v>
      </c>
      <c r="E2314">
        <v>2012</v>
      </c>
      <c r="F2314">
        <v>1.9091444419967445</v>
      </c>
      <c r="G2314">
        <v>6.5540045017773849</v>
      </c>
      <c r="H2314">
        <v>383662.72830000002</v>
      </c>
      <c r="I2314">
        <v>6.5540045017773849</v>
      </c>
      <c r="J2314">
        <v>137.67493851023951</v>
      </c>
      <c r="K2314">
        <v>69157023</v>
      </c>
      <c r="L2314">
        <v>18817.509999999998</v>
      </c>
      <c r="M2314">
        <v>92.73</v>
      </c>
    </row>
    <row r="2315" spans="1:13" x14ac:dyDescent="0.45">
      <c r="A2315">
        <v>2013</v>
      </c>
      <c r="B2315">
        <v>11</v>
      </c>
      <c r="C2315" t="s">
        <v>23</v>
      </c>
      <c r="D2315" t="s">
        <v>46</v>
      </c>
      <c r="E2315">
        <v>2013</v>
      </c>
      <c r="F2315">
        <v>1.7787458923541664</v>
      </c>
      <c r="G2315">
        <v>2.0653087062169675</v>
      </c>
      <c r="H2315">
        <v>394292.92330000002</v>
      </c>
      <c r="I2315">
        <v>2.0653087062169675</v>
      </c>
      <c r="J2315">
        <v>132.46227417426871</v>
      </c>
      <c r="K2315">
        <v>69578602</v>
      </c>
      <c r="L2315">
        <v>18809.136999999999</v>
      </c>
      <c r="M2315">
        <v>92.17</v>
      </c>
    </row>
    <row r="2316" spans="1:13" x14ac:dyDescent="0.45">
      <c r="A2316">
        <v>2014</v>
      </c>
      <c r="B2316">
        <v>11</v>
      </c>
      <c r="C2316" t="s">
        <v>23</v>
      </c>
      <c r="D2316" t="s">
        <v>46</v>
      </c>
      <c r="E2316">
        <v>2014</v>
      </c>
      <c r="F2316">
        <v>1.441465365280294</v>
      </c>
      <c r="G2316">
        <v>0.43258232301369048</v>
      </c>
      <c r="H2316">
        <v>388973.44309999997</v>
      </c>
      <c r="I2316">
        <v>0.43258232301369048</v>
      </c>
      <c r="J2316">
        <v>130.90549544439796</v>
      </c>
      <c r="K2316">
        <v>69960943</v>
      </c>
      <c r="L2316">
        <v>19310.581999999999</v>
      </c>
      <c r="M2316">
        <v>95.56</v>
      </c>
    </row>
    <row r="2317" spans="1:13" x14ac:dyDescent="0.45">
      <c r="A2317">
        <v>2015</v>
      </c>
      <c r="B2317">
        <v>11</v>
      </c>
      <c r="C2317" t="s">
        <v>23</v>
      </c>
      <c r="D2317" t="s">
        <v>46</v>
      </c>
      <c r="E2317">
        <v>2015</v>
      </c>
      <c r="F2317">
        <v>0.72211357341251414</v>
      </c>
      <c r="G2317">
        <v>2.6448125154944364</v>
      </c>
      <c r="H2317">
        <v>393386.99829999998</v>
      </c>
      <c r="I2317">
        <v>2.6448125154944364</v>
      </c>
      <c r="J2317">
        <v>124.83966215252616</v>
      </c>
      <c r="K2317">
        <v>70294397</v>
      </c>
      <c r="L2317">
        <v>19661.768</v>
      </c>
      <c r="M2317">
        <v>91.28</v>
      </c>
    </row>
    <row r="2318" spans="1:13" x14ac:dyDescent="0.45">
      <c r="A2318">
        <v>2016</v>
      </c>
      <c r="B2318">
        <v>11</v>
      </c>
      <c r="C2318" t="s">
        <v>23</v>
      </c>
      <c r="D2318" t="s">
        <v>46</v>
      </c>
      <c r="E2318">
        <v>2016</v>
      </c>
      <c r="F2318">
        <v>2.6361676199892798</v>
      </c>
      <c r="G2318">
        <v>2.9771584992430036</v>
      </c>
      <c r="H2318">
        <v>406605.35729999997</v>
      </c>
      <c r="I2318">
        <v>2.9771584992430036</v>
      </c>
      <c r="J2318">
        <v>120.5752272891298</v>
      </c>
      <c r="K2318">
        <v>70607037</v>
      </c>
      <c r="L2318">
        <v>19981.581999999999</v>
      </c>
      <c r="M2318">
        <v>93.18</v>
      </c>
    </row>
    <row r="2319" spans="1:13" x14ac:dyDescent="0.45">
      <c r="A2319">
        <v>2017</v>
      </c>
      <c r="B2319">
        <v>11</v>
      </c>
      <c r="C2319" t="s">
        <v>23</v>
      </c>
      <c r="D2319" t="s">
        <v>46</v>
      </c>
      <c r="E2319">
        <v>2017</v>
      </c>
      <c r="F2319">
        <v>1.8999449899776977</v>
      </c>
      <c r="G2319">
        <v>3.7498437436775873</v>
      </c>
      <c r="H2319">
        <v>414733.0612</v>
      </c>
      <c r="I2319">
        <v>3.7498437436775873</v>
      </c>
      <c r="J2319">
        <v>120.89142743363792</v>
      </c>
      <c r="K2319">
        <v>70898202</v>
      </c>
      <c r="L2319">
        <v>20264.653999999999</v>
      </c>
      <c r="M2319">
        <v>96.11</v>
      </c>
    </row>
    <row r="2320" spans="1:13" x14ac:dyDescent="0.45">
      <c r="A2320">
        <v>2018</v>
      </c>
      <c r="B2320">
        <v>11</v>
      </c>
      <c r="C2320" t="s">
        <v>23</v>
      </c>
      <c r="D2320" t="s">
        <v>46</v>
      </c>
      <c r="E2320">
        <v>2018</v>
      </c>
      <c r="F2320">
        <v>1.4285861642072746</v>
      </c>
      <c r="G2320">
        <v>3.8864396605449372</v>
      </c>
      <c r="H2320">
        <v>418543.85499999998</v>
      </c>
      <c r="I2320">
        <v>3.8864396605449372</v>
      </c>
      <c r="J2320">
        <v>120.84186473098377</v>
      </c>
      <c r="K2320">
        <v>71127802</v>
      </c>
      <c r="L2320">
        <v>20834.088</v>
      </c>
      <c r="M2320">
        <v>98.06</v>
      </c>
    </row>
    <row r="2321" spans="1:13" x14ac:dyDescent="0.45">
      <c r="A2321">
        <v>2019</v>
      </c>
      <c r="B2321">
        <v>11</v>
      </c>
      <c r="C2321" t="s">
        <v>23</v>
      </c>
      <c r="D2321" t="s">
        <v>46</v>
      </c>
      <c r="E2321">
        <v>2019</v>
      </c>
      <c r="F2321">
        <v>1.0144234064249673</v>
      </c>
      <c r="G2321">
        <v>1.8938536973044648</v>
      </c>
      <c r="H2321">
        <v>432151.27299999999</v>
      </c>
      <c r="I2321">
        <v>1.8938536973044648</v>
      </c>
      <c r="J2321">
        <v>109.68951471516606</v>
      </c>
      <c r="K2321">
        <v>71307763</v>
      </c>
      <c r="L2321">
        <v>20792.384999999998</v>
      </c>
      <c r="M2321">
        <v>104.84</v>
      </c>
    </row>
    <row r="2322" spans="1:13" x14ac:dyDescent="0.45">
      <c r="A2322">
        <v>2020</v>
      </c>
      <c r="B2322">
        <v>11</v>
      </c>
      <c r="C2322" t="s">
        <v>23</v>
      </c>
      <c r="D2322" t="s">
        <v>46</v>
      </c>
      <c r="E2322">
        <v>2020</v>
      </c>
      <c r="F2322">
        <v>-1.2819443176342133</v>
      </c>
      <c r="G2322">
        <v>-6.415842078227513</v>
      </c>
      <c r="H2322">
        <v>433773.45799999998</v>
      </c>
      <c r="I2322">
        <v>-6.415842078227513</v>
      </c>
      <c r="J2322">
        <v>97.799694862687574</v>
      </c>
      <c r="K2322">
        <v>71475664</v>
      </c>
      <c r="L2322">
        <v>19298.085999999999</v>
      </c>
      <c r="M2322">
        <v>100.09</v>
      </c>
    </row>
    <row r="2323" spans="1:13" x14ac:dyDescent="0.45">
      <c r="A2323">
        <v>2021</v>
      </c>
      <c r="B2323">
        <v>11</v>
      </c>
      <c r="C2323" t="s">
        <v>23</v>
      </c>
      <c r="D2323" t="s">
        <v>46</v>
      </c>
      <c r="E2323">
        <v>2021</v>
      </c>
      <c r="F2323">
        <v>1.7098129930281516</v>
      </c>
      <c r="G2323">
        <v>1.3559570005955379</v>
      </c>
      <c r="H2323">
        <v>428156.19533333328</v>
      </c>
      <c r="I2323">
        <v>1.3559570005955379</v>
      </c>
      <c r="J2323">
        <v>117.24343100777486</v>
      </c>
      <c r="K2323">
        <v>71601103</v>
      </c>
      <c r="L2323">
        <v>19425.64</v>
      </c>
      <c r="M2323">
        <v>91.31</v>
      </c>
    </row>
    <row r="2324" spans="1:13" x14ac:dyDescent="0.45">
      <c r="A2324">
        <v>2022</v>
      </c>
      <c r="B2324">
        <v>11</v>
      </c>
      <c r="C2324" t="s">
        <v>23</v>
      </c>
      <c r="D2324" t="s">
        <v>46</v>
      </c>
      <c r="E2324">
        <v>2022</v>
      </c>
      <c r="F2324">
        <v>4.7101728637178155</v>
      </c>
      <c r="G2324">
        <v>9.1277560794185906</v>
      </c>
      <c r="H2324">
        <v>431360.30877777777</v>
      </c>
      <c r="I2324">
        <v>9.1277560794185906</v>
      </c>
      <c r="J2324">
        <v>133.91343276535054</v>
      </c>
      <c r="K2324">
        <v>71697030</v>
      </c>
      <c r="L2324">
        <v>19616.776999999998</v>
      </c>
      <c r="M2324">
        <v>95.73</v>
      </c>
    </row>
    <row r="2325" spans="1:13" x14ac:dyDescent="0.45">
      <c r="A2325">
        <v>1980</v>
      </c>
      <c r="B2325">
        <v>12</v>
      </c>
      <c r="C2325" t="s">
        <v>15</v>
      </c>
      <c r="D2325" t="s">
        <v>47</v>
      </c>
      <c r="E2325">
        <v>1980</v>
      </c>
      <c r="F2325">
        <v>17.555067090090674</v>
      </c>
      <c r="G2325">
        <v>-1.6092860990591902</v>
      </c>
      <c r="H2325" t="s">
        <v>34</v>
      </c>
      <c r="I2325">
        <v>-1.6092860990591902</v>
      </c>
      <c r="J2325">
        <v>23.377231112234973</v>
      </c>
      <c r="K2325">
        <v>83929765</v>
      </c>
      <c r="L2325">
        <v>414.0412</v>
      </c>
      <c r="M2325">
        <v>15.454058332500001</v>
      </c>
    </row>
    <row r="2326" spans="1:13" x14ac:dyDescent="0.45">
      <c r="A2326">
        <v>1981</v>
      </c>
      <c r="B2326">
        <v>12</v>
      </c>
      <c r="C2326" t="s">
        <v>15</v>
      </c>
      <c r="D2326" t="s">
        <v>47</v>
      </c>
      <c r="E2326">
        <v>1981</v>
      </c>
      <c r="F2326">
        <v>9.894690311899538</v>
      </c>
      <c r="G2326">
        <v>4.4644748013542284</v>
      </c>
      <c r="H2326" t="s">
        <v>34</v>
      </c>
      <c r="I2326">
        <v>4.4644748013542284</v>
      </c>
      <c r="J2326">
        <v>19.24715909090909</v>
      </c>
      <c r="K2326">
        <v>86154836</v>
      </c>
      <c r="L2326">
        <v>427.59866</v>
      </c>
      <c r="M2326">
        <v>17.986691665833334</v>
      </c>
    </row>
    <row r="2327" spans="1:13" x14ac:dyDescent="0.45">
      <c r="A2327">
        <v>1982</v>
      </c>
      <c r="B2327">
        <v>12</v>
      </c>
      <c r="C2327" t="s">
        <v>15</v>
      </c>
      <c r="D2327" t="s">
        <v>47</v>
      </c>
      <c r="E2327">
        <v>1982</v>
      </c>
      <c r="F2327">
        <v>9.8558124633516258</v>
      </c>
      <c r="G2327">
        <v>-0.63426257384350038</v>
      </c>
      <c r="H2327" t="s">
        <v>34</v>
      </c>
      <c r="I2327">
        <v>-0.63426257384350038</v>
      </c>
      <c r="J2327">
        <v>20.606924193735203</v>
      </c>
      <c r="K2327">
        <v>88555336</v>
      </c>
      <c r="L2327">
        <v>458.93720000000002</v>
      </c>
      <c r="M2327">
        <v>22.117883332333331</v>
      </c>
    </row>
    <row r="2328" spans="1:13" x14ac:dyDescent="0.45">
      <c r="A2328">
        <v>1983</v>
      </c>
      <c r="B2328">
        <v>12</v>
      </c>
      <c r="C2328" t="s">
        <v>15</v>
      </c>
      <c r="D2328" t="s">
        <v>47</v>
      </c>
      <c r="E2328">
        <v>1983</v>
      </c>
      <c r="F2328">
        <v>8.4877558783708338</v>
      </c>
      <c r="G2328">
        <v>1.0398448121431159</v>
      </c>
      <c r="H2328" t="s">
        <v>34</v>
      </c>
      <c r="I2328">
        <v>1.0398448121431159</v>
      </c>
      <c r="J2328">
        <v>20.316880621237072</v>
      </c>
      <c r="K2328">
        <v>91045478</v>
      </c>
      <c r="L2328">
        <v>441.42986999999999</v>
      </c>
      <c r="M2328">
        <v>24.6154249995</v>
      </c>
    </row>
    <row r="2329" spans="1:13" x14ac:dyDescent="0.45">
      <c r="A2329">
        <v>1984</v>
      </c>
      <c r="B2329">
        <v>12</v>
      </c>
      <c r="C2329" t="s">
        <v>15</v>
      </c>
      <c r="D2329" t="s">
        <v>47</v>
      </c>
      <c r="E2329">
        <v>1984</v>
      </c>
      <c r="F2329">
        <v>7.8755663490861991</v>
      </c>
      <c r="G2329">
        <v>2.0147013364915267</v>
      </c>
      <c r="H2329" t="s">
        <v>34</v>
      </c>
      <c r="I2329">
        <v>2.0147013364915267</v>
      </c>
      <c r="J2329">
        <v>16.811727174903439</v>
      </c>
      <c r="K2329">
        <v>93534239</v>
      </c>
      <c r="L2329">
        <v>464.45575000000002</v>
      </c>
      <c r="M2329">
        <v>25.353933385083334</v>
      </c>
    </row>
    <row r="2330" spans="1:13" x14ac:dyDescent="0.45">
      <c r="A2330">
        <v>1985</v>
      </c>
      <c r="B2330">
        <v>12</v>
      </c>
      <c r="C2330" t="s">
        <v>15</v>
      </c>
      <c r="D2330" t="s">
        <v>47</v>
      </c>
      <c r="E2330">
        <v>1985</v>
      </c>
      <c r="F2330">
        <v>18.495115699650484</v>
      </c>
      <c r="G2330">
        <v>0.73059040918212759</v>
      </c>
      <c r="H2330" t="s">
        <v>34</v>
      </c>
      <c r="I2330">
        <v>0.73059040918212759</v>
      </c>
      <c r="J2330">
        <v>18.22218462499935</v>
      </c>
      <c r="K2330">
        <v>95959099</v>
      </c>
      <c r="L2330">
        <v>503.06952000000001</v>
      </c>
      <c r="M2330">
        <v>27.994591666666668</v>
      </c>
    </row>
    <row r="2331" spans="1:13" x14ac:dyDescent="0.45">
      <c r="A2331">
        <v>1986</v>
      </c>
      <c r="B2331">
        <v>12</v>
      </c>
      <c r="C2331" t="s">
        <v>15</v>
      </c>
      <c r="D2331" t="s">
        <v>47</v>
      </c>
      <c r="E2331">
        <v>1986</v>
      </c>
      <c r="F2331">
        <v>8.2544048942708343</v>
      </c>
      <c r="G2331">
        <v>1.7218512648012734</v>
      </c>
      <c r="H2331" t="s">
        <v>34</v>
      </c>
      <c r="I2331">
        <v>1.7218512648012734</v>
      </c>
      <c r="J2331">
        <v>17.018742508278208</v>
      </c>
      <c r="K2331">
        <v>98271746</v>
      </c>
      <c r="L2331">
        <v>534.60504000000003</v>
      </c>
      <c r="M2331">
        <v>30.4069</v>
      </c>
    </row>
    <row r="2332" spans="1:13" x14ac:dyDescent="0.45">
      <c r="A2332">
        <v>1987</v>
      </c>
      <c r="B2332">
        <v>12</v>
      </c>
      <c r="C2332" t="s">
        <v>15</v>
      </c>
      <c r="D2332" t="s">
        <v>47</v>
      </c>
      <c r="E2332">
        <v>1987</v>
      </c>
      <c r="F2332">
        <v>11.119631168608393</v>
      </c>
      <c r="G2332">
        <v>1.4814323556054489</v>
      </c>
      <c r="H2332" t="s">
        <v>34</v>
      </c>
      <c r="I2332">
        <v>1.4814323556054489</v>
      </c>
      <c r="J2332">
        <v>16.687797631296309</v>
      </c>
      <c r="K2332">
        <v>100490256</v>
      </c>
      <c r="L2332">
        <v>577.01660000000004</v>
      </c>
      <c r="M2332">
        <v>30.949833333333334</v>
      </c>
    </row>
    <row r="2333" spans="1:13" x14ac:dyDescent="0.45">
      <c r="A2333">
        <v>1988</v>
      </c>
      <c r="B2333">
        <v>12</v>
      </c>
      <c r="C2333" t="s">
        <v>15</v>
      </c>
      <c r="D2333" t="s">
        <v>47</v>
      </c>
      <c r="E2333">
        <v>1988</v>
      </c>
      <c r="F2333">
        <v>7.4958352970969173</v>
      </c>
      <c r="G2333">
        <v>0.22351573502893984</v>
      </c>
      <c r="H2333" t="s">
        <v>34</v>
      </c>
      <c r="I2333">
        <v>0.22351573502893984</v>
      </c>
      <c r="J2333">
        <v>17.678064309961229</v>
      </c>
      <c r="K2333">
        <v>102688833</v>
      </c>
      <c r="L2333">
        <v>628.85486000000003</v>
      </c>
      <c r="M2333">
        <v>31.733248598155892</v>
      </c>
    </row>
    <row r="2334" spans="1:13" x14ac:dyDescent="0.45">
      <c r="A2334">
        <v>1989</v>
      </c>
      <c r="B2334">
        <v>12</v>
      </c>
      <c r="C2334" t="s">
        <v>15</v>
      </c>
      <c r="D2334" t="s">
        <v>47</v>
      </c>
      <c r="E2334">
        <v>1989</v>
      </c>
      <c r="F2334">
        <v>8.3379732498553665</v>
      </c>
      <c r="G2334">
        <v>0.67498072899805095</v>
      </c>
      <c r="H2334" t="s">
        <v>34</v>
      </c>
      <c r="I2334">
        <v>0.67498072899805095</v>
      </c>
      <c r="J2334">
        <v>18.325174019069308</v>
      </c>
      <c r="K2334">
        <v>104893674</v>
      </c>
      <c r="L2334">
        <v>663.66489999999999</v>
      </c>
      <c r="M2334">
        <v>32.270000000000003</v>
      </c>
    </row>
    <row r="2335" spans="1:13" x14ac:dyDescent="0.45">
      <c r="A2335">
        <v>1990</v>
      </c>
      <c r="B2335">
        <v>12</v>
      </c>
      <c r="C2335" t="s">
        <v>15</v>
      </c>
      <c r="D2335" t="s">
        <v>47</v>
      </c>
      <c r="E2335">
        <v>1990</v>
      </c>
      <c r="F2335">
        <v>6.5327352922551114</v>
      </c>
      <c r="G2335">
        <v>3.400369596039468</v>
      </c>
      <c r="H2335">
        <v>91841.255560000005</v>
      </c>
      <c r="I2335">
        <v>3.400369596039468</v>
      </c>
      <c r="J2335">
        <v>18.966502012538509</v>
      </c>
      <c r="K2335">
        <v>107147651</v>
      </c>
      <c r="L2335">
        <v>689.29552999999999</v>
      </c>
      <c r="M2335">
        <v>34.56880833333333</v>
      </c>
    </row>
    <row r="2336" spans="1:13" x14ac:dyDescent="0.45">
      <c r="A2336">
        <v>1991</v>
      </c>
      <c r="B2336">
        <v>12</v>
      </c>
      <c r="C2336" t="s">
        <v>15</v>
      </c>
      <c r="D2336" t="s">
        <v>47</v>
      </c>
      <c r="E2336">
        <v>1991</v>
      </c>
      <c r="F2336">
        <v>2.7295319953907722</v>
      </c>
      <c r="G2336">
        <v>1.5004707190381623</v>
      </c>
      <c r="H2336">
        <v>92040.684569999998</v>
      </c>
      <c r="I2336">
        <v>1.5004707190381623</v>
      </c>
      <c r="J2336">
        <v>18.889826885074712</v>
      </c>
      <c r="K2336">
        <v>109242834</v>
      </c>
      <c r="L2336">
        <v>652.25890000000004</v>
      </c>
      <c r="M2336">
        <v>36.596183333333329</v>
      </c>
    </row>
    <row r="2337" spans="1:13" x14ac:dyDescent="0.45">
      <c r="A2337">
        <v>1992</v>
      </c>
      <c r="B2337">
        <v>12</v>
      </c>
      <c r="C2337" t="s">
        <v>15</v>
      </c>
      <c r="D2337" t="s">
        <v>47</v>
      </c>
      <c r="E2337">
        <v>1992</v>
      </c>
      <c r="F2337">
        <v>2.5821618999105169</v>
      </c>
      <c r="G2337">
        <v>3.5197285481000335</v>
      </c>
      <c r="H2337">
        <v>94104.601779999997</v>
      </c>
      <c r="I2337">
        <v>3.5197285481000335</v>
      </c>
      <c r="J2337">
        <v>19.934005502451058</v>
      </c>
      <c r="K2337">
        <v>111272102</v>
      </c>
      <c r="L2337">
        <v>698.38310000000001</v>
      </c>
      <c r="M2337">
        <v>38.950758333333333</v>
      </c>
    </row>
    <row r="2338" spans="1:13" x14ac:dyDescent="0.45">
      <c r="A2338">
        <v>1993</v>
      </c>
      <c r="B2338">
        <v>12</v>
      </c>
      <c r="C2338" t="s">
        <v>15</v>
      </c>
      <c r="D2338" t="s">
        <v>47</v>
      </c>
      <c r="E2338">
        <v>1993</v>
      </c>
      <c r="F2338">
        <v>0.15551817272397273</v>
      </c>
      <c r="G2338">
        <v>2.7297061348707103</v>
      </c>
      <c r="H2338">
        <v>95468.916190000004</v>
      </c>
      <c r="I2338">
        <v>2.7297061348707103</v>
      </c>
      <c r="J2338">
        <v>23.121583069898193</v>
      </c>
      <c r="K2338">
        <v>113418757</v>
      </c>
      <c r="L2338">
        <v>753.27710000000002</v>
      </c>
      <c r="M2338">
        <v>39.567257499999997</v>
      </c>
    </row>
    <row r="2339" spans="1:13" x14ac:dyDescent="0.45">
      <c r="A2339">
        <v>1994</v>
      </c>
      <c r="B2339">
        <v>12</v>
      </c>
      <c r="C2339" t="s">
        <v>15</v>
      </c>
      <c r="D2339" t="s">
        <v>47</v>
      </c>
      <c r="E2339">
        <v>1994</v>
      </c>
      <c r="F2339">
        <v>3.9662163155599757</v>
      </c>
      <c r="G2339">
        <v>1.9167072996689285</v>
      </c>
      <c r="H2339">
        <v>98031.606100000005</v>
      </c>
      <c r="I2339">
        <v>1.9167072996689285</v>
      </c>
      <c r="J2339">
        <v>22.865864554570319</v>
      </c>
      <c r="K2339">
        <v>115614891</v>
      </c>
      <c r="L2339">
        <v>784.41503999999998</v>
      </c>
      <c r="M2339">
        <v>40.211739166666668</v>
      </c>
    </row>
    <row r="2340" spans="1:13" x14ac:dyDescent="0.45">
      <c r="A2340">
        <v>1995</v>
      </c>
      <c r="B2340">
        <v>12</v>
      </c>
      <c r="C2340" t="s">
        <v>15</v>
      </c>
      <c r="D2340" t="s">
        <v>47</v>
      </c>
      <c r="E2340">
        <v>1995</v>
      </c>
      <c r="F2340">
        <v>7.1449387034039518</v>
      </c>
      <c r="G2340">
        <v>3.1771855032285572</v>
      </c>
      <c r="H2340">
        <v>103119.03</v>
      </c>
      <c r="I2340">
        <v>3.1771855032285572</v>
      </c>
      <c r="J2340">
        <v>28.209496076421807</v>
      </c>
      <c r="K2340">
        <v>117793338</v>
      </c>
      <c r="L2340">
        <v>909.29280000000006</v>
      </c>
      <c r="M2340">
        <v>40.278318333333331</v>
      </c>
    </row>
    <row r="2341" spans="1:13" x14ac:dyDescent="0.45">
      <c r="A2341">
        <v>1996</v>
      </c>
      <c r="B2341">
        <v>12</v>
      </c>
      <c r="C2341" t="s">
        <v>15</v>
      </c>
      <c r="D2341" t="s">
        <v>47</v>
      </c>
      <c r="E2341">
        <v>1996</v>
      </c>
      <c r="F2341">
        <v>19.143213112828491</v>
      </c>
      <c r="G2341">
        <v>2.7062498167405238</v>
      </c>
      <c r="H2341">
        <v>103595.5435</v>
      </c>
      <c r="I2341">
        <v>2.7062498167405238</v>
      </c>
      <c r="J2341">
        <v>26.07608772338093</v>
      </c>
      <c r="K2341">
        <v>119876868</v>
      </c>
      <c r="L2341">
        <v>935.98090000000002</v>
      </c>
      <c r="M2341">
        <v>41.794168333333332</v>
      </c>
    </row>
    <row r="2342" spans="1:13" x14ac:dyDescent="0.45">
      <c r="A2342">
        <v>1997</v>
      </c>
      <c r="B2342">
        <v>12</v>
      </c>
      <c r="C2342" t="s">
        <v>15</v>
      </c>
      <c r="D2342" t="s">
        <v>47</v>
      </c>
      <c r="E2342">
        <v>1997</v>
      </c>
      <c r="F2342">
        <v>3.8002322009131433</v>
      </c>
      <c r="G2342">
        <v>2.6384871514969745</v>
      </c>
      <c r="H2342">
        <v>105881.3293</v>
      </c>
      <c r="I2342">
        <v>2.6384871514969745</v>
      </c>
      <c r="J2342">
        <v>26.325513390083259</v>
      </c>
      <c r="K2342">
        <v>122039226</v>
      </c>
      <c r="L2342">
        <v>966.00744999999995</v>
      </c>
      <c r="M2342">
        <v>43.892115833333328</v>
      </c>
    </row>
    <row r="2343" spans="1:13" x14ac:dyDescent="0.45">
      <c r="A2343">
        <v>1998</v>
      </c>
      <c r="B2343">
        <v>12</v>
      </c>
      <c r="C2343" t="s">
        <v>15</v>
      </c>
      <c r="D2343" t="s">
        <v>47</v>
      </c>
      <c r="E2343">
        <v>1998</v>
      </c>
      <c r="F2343">
        <v>4.7362125618407163</v>
      </c>
      <c r="G2343">
        <v>3.2221498588485673</v>
      </c>
      <c r="H2343">
        <v>105905.40489999999</v>
      </c>
      <c r="I2343">
        <v>3.2221498588485673</v>
      </c>
      <c r="J2343">
        <v>27.880063402839379</v>
      </c>
      <c r="K2343">
        <v>124350471</v>
      </c>
      <c r="L2343">
        <v>1009.7201</v>
      </c>
      <c r="M2343">
        <v>46.905651666666664</v>
      </c>
    </row>
    <row r="2344" spans="1:13" x14ac:dyDescent="0.45">
      <c r="A2344">
        <v>1999</v>
      </c>
      <c r="B2344">
        <v>12</v>
      </c>
      <c r="C2344" t="s">
        <v>15</v>
      </c>
      <c r="D2344" t="s">
        <v>47</v>
      </c>
      <c r="E2344">
        <v>1999</v>
      </c>
      <c r="F2344">
        <v>3.7810377366500205</v>
      </c>
      <c r="G2344">
        <v>2.6847171047829477</v>
      </c>
      <c r="H2344">
        <v>110079.9403</v>
      </c>
      <c r="I2344">
        <v>2.6847171047829477</v>
      </c>
      <c r="J2344">
        <v>28.387940557115787</v>
      </c>
      <c r="K2344">
        <v>126754824</v>
      </c>
      <c r="L2344">
        <v>1001.8188</v>
      </c>
      <c r="M2344">
        <v>49.0854</v>
      </c>
    </row>
    <row r="2345" spans="1:13" x14ac:dyDescent="0.45">
      <c r="A2345">
        <v>2000</v>
      </c>
      <c r="B2345">
        <v>12</v>
      </c>
      <c r="C2345" t="s">
        <v>15</v>
      </c>
      <c r="D2345" t="s">
        <v>47</v>
      </c>
      <c r="E2345">
        <v>2000</v>
      </c>
      <c r="F2345">
        <v>3.4466593491479784</v>
      </c>
      <c r="G2345">
        <v>3.3059009346319499</v>
      </c>
      <c r="H2345">
        <v>111593.3328</v>
      </c>
      <c r="I2345">
        <v>3.3059009346319499</v>
      </c>
      <c r="J2345">
        <v>29.321714361903794</v>
      </c>
      <c r="K2345">
        <v>129193327</v>
      </c>
      <c r="L2345">
        <v>1053.6212</v>
      </c>
      <c r="M2345">
        <v>52.141666666666666</v>
      </c>
    </row>
    <row r="2346" spans="1:13" x14ac:dyDescent="0.45">
      <c r="A2346">
        <v>2001</v>
      </c>
      <c r="B2346">
        <v>12</v>
      </c>
      <c r="C2346" t="s">
        <v>15</v>
      </c>
      <c r="D2346" t="s">
        <v>47</v>
      </c>
      <c r="E2346">
        <v>2001</v>
      </c>
      <c r="F2346">
        <v>3.2611601322243899</v>
      </c>
      <c r="G2346">
        <v>3.1004366918193256</v>
      </c>
      <c r="H2346">
        <v>117270.5563</v>
      </c>
      <c r="I2346">
        <v>3.1004366918193256</v>
      </c>
      <c r="J2346">
        <v>32.098017073011661</v>
      </c>
      <c r="K2346">
        <v>131670484</v>
      </c>
      <c r="L2346">
        <v>1181.6239</v>
      </c>
      <c r="M2346">
        <v>55.806666666666665</v>
      </c>
    </row>
    <row r="2347" spans="1:13" x14ac:dyDescent="0.45">
      <c r="A2347">
        <v>2002</v>
      </c>
      <c r="B2347">
        <v>12</v>
      </c>
      <c r="C2347" t="s">
        <v>15</v>
      </c>
      <c r="D2347" t="s">
        <v>47</v>
      </c>
      <c r="E2347">
        <v>2002</v>
      </c>
      <c r="F2347">
        <v>3.8928674350377008</v>
      </c>
      <c r="G2347">
        <v>1.9216894198361985</v>
      </c>
      <c r="H2347">
        <v>120949.7469</v>
      </c>
      <c r="I2347">
        <v>1.9216894198361985</v>
      </c>
      <c r="J2347">
        <v>28.967380721164922</v>
      </c>
      <c r="K2347">
        <v>134139826</v>
      </c>
      <c r="L2347">
        <v>1163.1385</v>
      </c>
      <c r="M2347">
        <v>57.888000000000005</v>
      </c>
    </row>
    <row r="2348" spans="1:13" x14ac:dyDescent="0.45">
      <c r="A2348">
        <v>2003</v>
      </c>
      <c r="B2348">
        <v>12</v>
      </c>
      <c r="C2348" t="s">
        <v>15</v>
      </c>
      <c r="D2348" t="s">
        <v>47</v>
      </c>
      <c r="E2348">
        <v>2003</v>
      </c>
      <c r="F2348">
        <v>5.815816647896213</v>
      </c>
      <c r="G2348">
        <v>2.9261345429623162</v>
      </c>
      <c r="H2348">
        <v>122886.82709999999</v>
      </c>
      <c r="I2348">
        <v>2.9261345429623162</v>
      </c>
      <c r="J2348">
        <v>27.65788490015796</v>
      </c>
      <c r="K2348">
        <v>136503206</v>
      </c>
      <c r="L2348">
        <v>1208.1465000000001</v>
      </c>
      <c r="M2348">
        <v>58.150040000000004</v>
      </c>
    </row>
    <row r="2349" spans="1:13" x14ac:dyDescent="0.45">
      <c r="A2349">
        <v>2004</v>
      </c>
      <c r="B2349">
        <v>12</v>
      </c>
      <c r="C2349" t="s">
        <v>15</v>
      </c>
      <c r="D2349" t="s">
        <v>47</v>
      </c>
      <c r="E2349">
        <v>2004</v>
      </c>
      <c r="F2349">
        <v>4.5621363796935981</v>
      </c>
      <c r="G2349">
        <v>3.5057432399859323</v>
      </c>
      <c r="H2349">
        <v>124837.0782</v>
      </c>
      <c r="I2349">
        <v>3.5057432399859323</v>
      </c>
      <c r="J2349">
        <v>26.858234149243138</v>
      </c>
      <c r="K2349">
        <v>138789725</v>
      </c>
      <c r="L2349">
        <v>1261.4670000000001</v>
      </c>
      <c r="M2349">
        <v>59.512658333333334</v>
      </c>
    </row>
    <row r="2350" spans="1:13" x14ac:dyDescent="0.45">
      <c r="A2350">
        <v>2005</v>
      </c>
      <c r="B2350">
        <v>12</v>
      </c>
      <c r="C2350" t="s">
        <v>15</v>
      </c>
      <c r="D2350" t="s">
        <v>47</v>
      </c>
      <c r="E2350">
        <v>2005</v>
      </c>
      <c r="F2350">
        <v>4.5863607044494614</v>
      </c>
      <c r="G2350">
        <v>4.9309682047808536</v>
      </c>
      <c r="H2350">
        <v>129652.4611</v>
      </c>
      <c r="I2350">
        <v>4.9309682047808536</v>
      </c>
      <c r="J2350">
        <v>34.396934864464974</v>
      </c>
      <c r="K2350">
        <v>140912590</v>
      </c>
      <c r="L2350">
        <v>1345.8510000000001</v>
      </c>
      <c r="M2350">
        <v>64.327475000000007</v>
      </c>
    </row>
    <row r="2351" spans="1:13" x14ac:dyDescent="0.45">
      <c r="A2351">
        <v>2006</v>
      </c>
      <c r="B2351">
        <v>12</v>
      </c>
      <c r="C2351" t="s">
        <v>15</v>
      </c>
      <c r="D2351" t="s">
        <v>47</v>
      </c>
      <c r="E2351">
        <v>2006</v>
      </c>
      <c r="F2351">
        <v>5.875935815895545</v>
      </c>
      <c r="G2351">
        <v>5.3883307162319198</v>
      </c>
      <c r="H2351">
        <v>135192.71410000001</v>
      </c>
      <c r="I2351">
        <v>5.3883307162319198</v>
      </c>
      <c r="J2351">
        <v>38.11192443259214</v>
      </c>
      <c r="K2351">
        <v>142628831</v>
      </c>
      <c r="L2351">
        <v>1438.7639999999999</v>
      </c>
      <c r="M2351">
        <v>68.933233333333348</v>
      </c>
    </row>
    <row r="2352" spans="1:13" x14ac:dyDescent="0.45">
      <c r="A2352">
        <v>2007</v>
      </c>
      <c r="B2352">
        <v>12</v>
      </c>
      <c r="C2352" t="s">
        <v>15</v>
      </c>
      <c r="D2352" t="s">
        <v>47</v>
      </c>
      <c r="E2352">
        <v>2007</v>
      </c>
      <c r="F2352">
        <v>6.471260102206486</v>
      </c>
      <c r="G2352">
        <v>5.9391815148171787</v>
      </c>
      <c r="H2352">
        <v>138288.67939999999</v>
      </c>
      <c r="I2352">
        <v>5.9391815148171787</v>
      </c>
      <c r="J2352">
        <v>39.94238265317351</v>
      </c>
      <c r="K2352">
        <v>144135934</v>
      </c>
      <c r="L2352">
        <v>1458.1193000000001</v>
      </c>
      <c r="M2352">
        <v>68.874875000000003</v>
      </c>
    </row>
    <row r="2353" spans="1:13" x14ac:dyDescent="0.45">
      <c r="A2353">
        <v>2008</v>
      </c>
      <c r="B2353">
        <v>12</v>
      </c>
      <c r="C2353" t="s">
        <v>15</v>
      </c>
      <c r="D2353" t="s">
        <v>47</v>
      </c>
      <c r="E2353">
        <v>2008</v>
      </c>
      <c r="F2353">
        <v>7.8609660922653859</v>
      </c>
      <c r="G2353">
        <v>5.0767302480230683</v>
      </c>
      <c r="H2353">
        <v>146770.97649999999</v>
      </c>
      <c r="I2353">
        <v>5.0767302480230683</v>
      </c>
      <c r="J2353">
        <v>42.6209140325589</v>
      </c>
      <c r="K2353">
        <v>145421318</v>
      </c>
      <c r="L2353">
        <v>1528.5889999999999</v>
      </c>
      <c r="M2353">
        <v>68.598275000000015</v>
      </c>
    </row>
    <row r="2354" spans="1:13" x14ac:dyDescent="0.45">
      <c r="A2354">
        <v>2009</v>
      </c>
      <c r="B2354">
        <v>12</v>
      </c>
      <c r="C2354" t="s">
        <v>15</v>
      </c>
      <c r="D2354" t="s">
        <v>47</v>
      </c>
      <c r="E2354">
        <v>2009</v>
      </c>
      <c r="F2354">
        <v>6.7643546865300692</v>
      </c>
      <c r="G2354">
        <v>4.1246858068164585</v>
      </c>
      <c r="H2354">
        <v>150700.7286</v>
      </c>
      <c r="I2354">
        <v>4.1246858068164585</v>
      </c>
      <c r="J2354">
        <v>40.092796223022958</v>
      </c>
      <c r="K2354">
        <v>146706810</v>
      </c>
      <c r="L2354">
        <v>1660.9722999999999</v>
      </c>
      <c r="M2354">
        <v>69.039066666666699</v>
      </c>
    </row>
    <row r="2355" spans="1:13" x14ac:dyDescent="0.45">
      <c r="A2355">
        <v>2010</v>
      </c>
      <c r="B2355">
        <v>12</v>
      </c>
      <c r="C2355" t="s">
        <v>15</v>
      </c>
      <c r="D2355" t="s">
        <v>47</v>
      </c>
      <c r="E2355">
        <v>2010</v>
      </c>
      <c r="F2355">
        <v>7.1446630248943848</v>
      </c>
      <c r="G2355">
        <v>4.3734846669667178</v>
      </c>
      <c r="H2355">
        <v>158531.76809999999</v>
      </c>
      <c r="I2355">
        <v>4.3734846669667178</v>
      </c>
      <c r="J2355">
        <v>37.802842670832149</v>
      </c>
      <c r="K2355">
        <v>148391139</v>
      </c>
      <c r="L2355">
        <v>1685.9304</v>
      </c>
      <c r="M2355">
        <v>69.649291666666699</v>
      </c>
    </row>
    <row r="2356" spans="1:13" x14ac:dyDescent="0.45">
      <c r="A2356">
        <v>2011</v>
      </c>
      <c r="B2356">
        <v>12</v>
      </c>
      <c r="C2356" t="s">
        <v>15</v>
      </c>
      <c r="D2356" t="s">
        <v>47</v>
      </c>
      <c r="E2356">
        <v>2011</v>
      </c>
      <c r="F2356">
        <v>7.8594508548098645</v>
      </c>
      <c r="G2356">
        <v>5.1745208746710745</v>
      </c>
      <c r="H2356">
        <v>164267.96660000001</v>
      </c>
      <c r="I2356">
        <v>5.1745208746710745</v>
      </c>
      <c r="J2356">
        <v>47.420849835689815</v>
      </c>
      <c r="K2356">
        <v>150211005</v>
      </c>
      <c r="L2356">
        <v>1806.3943999999999</v>
      </c>
      <c r="M2356">
        <v>74.1524</v>
      </c>
    </row>
    <row r="2357" spans="1:13" x14ac:dyDescent="0.45">
      <c r="A2357">
        <v>2012</v>
      </c>
      <c r="B2357">
        <v>12</v>
      </c>
      <c r="C2357" t="s">
        <v>15</v>
      </c>
      <c r="D2357" t="s">
        <v>47</v>
      </c>
      <c r="E2357">
        <v>2012</v>
      </c>
      <c r="F2357">
        <v>8.1645736778097131</v>
      </c>
      <c r="G2357">
        <v>5.2049911200850971</v>
      </c>
      <c r="H2357">
        <v>169101.15820000001</v>
      </c>
      <c r="I2357">
        <v>5.2049911200850971</v>
      </c>
      <c r="J2357">
        <v>48.110922747678906</v>
      </c>
      <c r="K2357">
        <v>152090649</v>
      </c>
      <c r="L2357">
        <v>1938.1482000000001</v>
      </c>
      <c r="M2357">
        <v>81.8626583333333</v>
      </c>
    </row>
    <row r="2358" spans="1:13" x14ac:dyDescent="0.45">
      <c r="A2358">
        <v>2013</v>
      </c>
      <c r="B2358">
        <v>12</v>
      </c>
      <c r="C2358" t="s">
        <v>15</v>
      </c>
      <c r="D2358" t="s">
        <v>47</v>
      </c>
      <c r="E2358">
        <v>2013</v>
      </c>
      <c r="F2358">
        <v>7.1749534265201476</v>
      </c>
      <c r="G2358">
        <v>4.6787219183048023</v>
      </c>
      <c r="H2358">
        <v>174185.15340000001</v>
      </c>
      <c r="I2358">
        <v>4.6787219183048023</v>
      </c>
      <c r="J2358">
        <v>46.296402723975824</v>
      </c>
      <c r="K2358">
        <v>154030139</v>
      </c>
      <c r="L2358">
        <v>1991.1695999999999</v>
      </c>
      <c r="M2358">
        <v>78.103234999999998</v>
      </c>
    </row>
    <row r="2359" spans="1:13" x14ac:dyDescent="0.45">
      <c r="A2359">
        <v>2014</v>
      </c>
      <c r="B2359">
        <v>12</v>
      </c>
      <c r="C2359" t="s">
        <v>15</v>
      </c>
      <c r="D2359" t="s">
        <v>47</v>
      </c>
      <c r="E2359">
        <v>2014</v>
      </c>
      <c r="F2359">
        <v>5.668788527712735</v>
      </c>
      <c r="G2359">
        <v>4.7477792265742096</v>
      </c>
      <c r="H2359">
        <v>179287.1507</v>
      </c>
      <c r="I2359">
        <v>4.7477792265742096</v>
      </c>
      <c r="J2359">
        <v>44.514080196809587</v>
      </c>
      <c r="K2359">
        <v>155961299</v>
      </c>
      <c r="L2359">
        <v>2040.6984</v>
      </c>
      <c r="M2359">
        <v>77.641408333333302</v>
      </c>
    </row>
    <row r="2360" spans="1:13" x14ac:dyDescent="0.45">
      <c r="A2360">
        <v>2015</v>
      </c>
      <c r="B2360">
        <v>12</v>
      </c>
      <c r="C2360" t="s">
        <v>15</v>
      </c>
      <c r="D2360" t="s">
        <v>47</v>
      </c>
      <c r="E2360">
        <v>2015</v>
      </c>
      <c r="F2360">
        <v>5.8727770404052961</v>
      </c>
      <c r="G2360">
        <v>5.2910608083021486</v>
      </c>
      <c r="H2360">
        <v>187771.29800000001</v>
      </c>
      <c r="I2360">
        <v>5.2910608083021486</v>
      </c>
      <c r="J2360">
        <v>42.085996307038194</v>
      </c>
      <c r="K2360">
        <v>157830000</v>
      </c>
      <c r="L2360">
        <v>2440.7685999999999</v>
      </c>
      <c r="M2360">
        <v>77.946908333333297</v>
      </c>
    </row>
    <row r="2361" spans="1:13" x14ac:dyDescent="0.45">
      <c r="A2361">
        <v>2016</v>
      </c>
      <c r="B2361">
        <v>12</v>
      </c>
      <c r="C2361" t="s">
        <v>15</v>
      </c>
      <c r="D2361" t="s">
        <v>47</v>
      </c>
      <c r="E2361">
        <v>2016</v>
      </c>
      <c r="F2361">
        <v>27.850737724174195</v>
      </c>
      <c r="G2361">
        <v>5.803210397626259</v>
      </c>
      <c r="H2361">
        <v>195047.41949999999</v>
      </c>
      <c r="I2361">
        <v>5.803210397626259</v>
      </c>
      <c r="J2361">
        <v>31.334150134614202</v>
      </c>
      <c r="K2361">
        <v>159784568</v>
      </c>
      <c r="L2361">
        <v>2415.7280000000001</v>
      </c>
      <c r="M2361">
        <v>78.653616666666693</v>
      </c>
    </row>
    <row r="2362" spans="1:13" x14ac:dyDescent="0.45">
      <c r="A2362">
        <v>2017</v>
      </c>
      <c r="B2362">
        <v>12</v>
      </c>
      <c r="C2362" t="s">
        <v>15</v>
      </c>
      <c r="D2362" t="s">
        <v>47</v>
      </c>
      <c r="E2362">
        <v>2017</v>
      </c>
      <c r="F2362">
        <v>5.0475975820371417</v>
      </c>
      <c r="G2362">
        <v>5.2664551128306414</v>
      </c>
      <c r="H2362">
        <v>205028.62880000001</v>
      </c>
      <c r="I2362">
        <v>5.2664551128306414</v>
      </c>
      <c r="J2362">
        <v>29.99973067243435</v>
      </c>
      <c r="K2362">
        <v>161793964</v>
      </c>
      <c r="L2362">
        <v>2494.1149999999998</v>
      </c>
      <c r="M2362">
        <v>80.437541666666704</v>
      </c>
    </row>
    <row r="2363" spans="1:13" x14ac:dyDescent="0.45">
      <c r="A2363">
        <v>2018</v>
      </c>
      <c r="B2363">
        <v>12</v>
      </c>
      <c r="C2363" t="s">
        <v>15</v>
      </c>
      <c r="D2363" t="s">
        <v>47</v>
      </c>
      <c r="E2363">
        <v>2018</v>
      </c>
      <c r="F2363">
        <v>5.8055387670457463</v>
      </c>
      <c r="G2363">
        <v>6.0802377688242188</v>
      </c>
      <c r="H2363">
        <v>214432.33670000001</v>
      </c>
      <c r="I2363">
        <v>6.0802377688242188</v>
      </c>
      <c r="J2363">
        <v>32.514631724088389</v>
      </c>
      <c r="K2363">
        <v>163683958</v>
      </c>
      <c r="L2363">
        <v>2630.0277999999998</v>
      </c>
      <c r="M2363">
        <v>83.466201916666705</v>
      </c>
    </row>
    <row r="2364" spans="1:13" x14ac:dyDescent="0.45">
      <c r="A2364">
        <v>2019</v>
      </c>
      <c r="B2364">
        <v>12</v>
      </c>
      <c r="C2364" t="s">
        <v>15</v>
      </c>
      <c r="D2364" t="s">
        <v>47</v>
      </c>
      <c r="E2364">
        <v>2019</v>
      </c>
      <c r="F2364">
        <v>3.6581561808312557</v>
      </c>
      <c r="G2364">
        <v>6.6876543975628522</v>
      </c>
      <c r="H2364">
        <v>212143.1483</v>
      </c>
      <c r="I2364">
        <v>6.6876543975628522</v>
      </c>
      <c r="J2364">
        <v>31.578051281467474</v>
      </c>
      <c r="K2364">
        <v>165516222</v>
      </c>
      <c r="L2364">
        <v>2916.3175999999999</v>
      </c>
      <c r="M2364">
        <v>84.453522500000005</v>
      </c>
    </row>
    <row r="2365" spans="1:13" x14ac:dyDescent="0.45">
      <c r="A2365">
        <v>2020</v>
      </c>
      <c r="B2365">
        <v>12</v>
      </c>
      <c r="C2365" t="s">
        <v>15</v>
      </c>
      <c r="D2365" t="s">
        <v>47</v>
      </c>
      <c r="E2365">
        <v>2020</v>
      </c>
      <c r="F2365">
        <v>3.8410447237990439</v>
      </c>
      <c r="G2365">
        <v>2.2711092785735616</v>
      </c>
      <c r="H2365">
        <v>206570.35269999999</v>
      </c>
      <c r="I2365">
        <v>2.2711092785735616</v>
      </c>
      <c r="J2365">
        <v>26.271447376215018</v>
      </c>
      <c r="K2365">
        <v>167420951</v>
      </c>
      <c r="L2365">
        <v>2730.078</v>
      </c>
    </row>
    <row r="2366" spans="1:13" x14ac:dyDescent="0.45">
      <c r="A2366">
        <v>2021</v>
      </c>
      <c r="B2366">
        <v>12</v>
      </c>
      <c r="C2366" t="s">
        <v>15</v>
      </c>
      <c r="D2366" t="s">
        <v>47</v>
      </c>
      <c r="E2366">
        <v>2021</v>
      </c>
      <c r="F2366">
        <v>4.1211747067956992</v>
      </c>
      <c r="G2366">
        <v>5.7166490872249511</v>
      </c>
      <c r="H2366" t="s">
        <v>34</v>
      </c>
      <c r="I2366">
        <v>5.7166490872249511</v>
      </c>
      <c r="J2366">
        <v>27.724004703663109</v>
      </c>
      <c r="K2366">
        <v>169356251</v>
      </c>
      <c r="L2366">
        <v>2831.1619000000001</v>
      </c>
    </row>
    <row r="2367" spans="1:13" x14ac:dyDescent="0.45">
      <c r="A2367">
        <v>2022</v>
      </c>
      <c r="B2367">
        <v>12</v>
      </c>
      <c r="C2367" t="s">
        <v>15</v>
      </c>
      <c r="D2367" t="s">
        <v>47</v>
      </c>
      <c r="E2367">
        <v>2022</v>
      </c>
      <c r="F2367">
        <v>5.0490218788313115</v>
      </c>
      <c r="G2367">
        <v>5.9548448412891446</v>
      </c>
      <c r="H2367" t="s">
        <v>34</v>
      </c>
      <c r="I2367">
        <v>5.9548448412891446</v>
      </c>
      <c r="J2367">
        <v>33.779967270573493</v>
      </c>
      <c r="K2367">
        <v>171186372</v>
      </c>
      <c r="L2367">
        <v>2912.0479</v>
      </c>
    </row>
    <row r="2368" spans="1:13" x14ac:dyDescent="0.45">
      <c r="A2368">
        <v>1980</v>
      </c>
      <c r="B2368">
        <v>13</v>
      </c>
      <c r="C2368" t="s">
        <v>12</v>
      </c>
      <c r="D2368" t="s">
        <v>48</v>
      </c>
      <c r="E2368">
        <v>1980</v>
      </c>
      <c r="F2368">
        <v>3.7517770566664694</v>
      </c>
      <c r="G2368">
        <v>6.4901126551427666</v>
      </c>
      <c r="H2368" t="s">
        <v>34</v>
      </c>
      <c r="I2368">
        <v>6.4901126551427666</v>
      </c>
      <c r="J2368">
        <v>12.424848527654724</v>
      </c>
      <c r="K2368">
        <v>981235000</v>
      </c>
      <c r="L2368">
        <v>4914.1580000000004</v>
      </c>
      <c r="M2368">
        <v>269.90354853191798</v>
      </c>
    </row>
    <row r="2369" spans="1:13" x14ac:dyDescent="0.45">
      <c r="A2369">
        <v>1981</v>
      </c>
      <c r="B2369">
        <v>13</v>
      </c>
      <c r="C2369" t="s">
        <v>12</v>
      </c>
      <c r="D2369" t="s">
        <v>48</v>
      </c>
      <c r="E2369">
        <v>1981</v>
      </c>
      <c r="F2369">
        <v>2.3578714211684115</v>
      </c>
      <c r="G2369">
        <v>3.7749036646334417</v>
      </c>
      <c r="H2369" t="s">
        <v>34</v>
      </c>
      <c r="I2369">
        <v>3.7749036646334417</v>
      </c>
      <c r="J2369">
        <v>14.897181979976127</v>
      </c>
      <c r="K2369">
        <v>993885000</v>
      </c>
      <c r="L2369">
        <v>4776.9409999999998</v>
      </c>
      <c r="M2369">
        <v>242.21772027530699</v>
      </c>
    </row>
    <row r="2370" spans="1:13" x14ac:dyDescent="0.45">
      <c r="A2370">
        <v>1982</v>
      </c>
      <c r="B2370">
        <v>13</v>
      </c>
      <c r="C2370" t="s">
        <v>12</v>
      </c>
      <c r="D2370" t="s">
        <v>48</v>
      </c>
      <c r="E2370">
        <v>1982</v>
      </c>
      <c r="F2370">
        <v>-0.14035508960779453</v>
      </c>
      <c r="G2370">
        <v>7.423410231937396</v>
      </c>
      <c r="H2370" t="s">
        <v>34</v>
      </c>
      <c r="I2370">
        <v>7.423410231937396</v>
      </c>
      <c r="J2370">
        <v>14.224787220440827</v>
      </c>
      <c r="K2370">
        <v>1008630000</v>
      </c>
      <c r="L2370">
        <v>4910.6587</v>
      </c>
      <c r="M2370">
        <v>231.077219073002</v>
      </c>
    </row>
    <row r="2371" spans="1:13" x14ac:dyDescent="0.45">
      <c r="A2371">
        <v>1983</v>
      </c>
      <c r="B2371">
        <v>13</v>
      </c>
      <c r="C2371" t="s">
        <v>12</v>
      </c>
      <c r="D2371" t="s">
        <v>48</v>
      </c>
      <c r="E2371">
        <v>1983</v>
      </c>
      <c r="F2371">
        <v>1.1567952621931283</v>
      </c>
      <c r="G2371">
        <v>9.1811370495775293</v>
      </c>
      <c r="H2371" t="s">
        <v>34</v>
      </c>
      <c r="I2371">
        <v>9.1811370495775293</v>
      </c>
      <c r="J2371">
        <v>13.565794109868376</v>
      </c>
      <c r="K2371">
        <v>1023310000</v>
      </c>
      <c r="L2371">
        <v>5147.26</v>
      </c>
      <c r="M2371">
        <v>227.13089446241599</v>
      </c>
    </row>
    <row r="2372" spans="1:13" x14ac:dyDescent="0.45">
      <c r="A2372">
        <v>1984</v>
      </c>
      <c r="B2372">
        <v>13</v>
      </c>
      <c r="C2372" t="s">
        <v>12</v>
      </c>
      <c r="D2372" t="s">
        <v>48</v>
      </c>
      <c r="E2372">
        <v>1984</v>
      </c>
      <c r="F2372">
        <v>4.9441627127497298</v>
      </c>
      <c r="G2372">
        <v>13.690019840921863</v>
      </c>
      <c r="H2372" t="s">
        <v>34</v>
      </c>
      <c r="I2372">
        <v>13.690019840921863</v>
      </c>
      <c r="J2372">
        <v>15.769878298739348</v>
      </c>
      <c r="K2372">
        <v>1036825000</v>
      </c>
      <c r="L2372">
        <v>5444.6426000000001</v>
      </c>
      <c r="M2372">
        <v>202.44537377654601</v>
      </c>
    </row>
    <row r="2373" spans="1:13" x14ac:dyDescent="0.45">
      <c r="A2373">
        <v>1985</v>
      </c>
      <c r="B2373">
        <v>13</v>
      </c>
      <c r="C2373" t="s">
        <v>12</v>
      </c>
      <c r="D2373" t="s">
        <v>48</v>
      </c>
      <c r="E2373">
        <v>1985</v>
      </c>
      <c r="F2373">
        <v>10.209399044134074</v>
      </c>
      <c r="G2373">
        <v>11.896561710396725</v>
      </c>
      <c r="H2373" t="s">
        <v>34</v>
      </c>
      <c r="I2373">
        <v>11.896561710396725</v>
      </c>
      <c r="J2373">
        <v>20.689605889442348</v>
      </c>
      <c r="K2373">
        <v>1051040000</v>
      </c>
      <c r="L2373">
        <v>5800.9233000000004</v>
      </c>
      <c r="M2373">
        <v>171.843260772116</v>
      </c>
    </row>
    <row r="2374" spans="1:13" x14ac:dyDescent="0.45">
      <c r="A2374">
        <v>1986</v>
      </c>
      <c r="B2374">
        <v>13</v>
      </c>
      <c r="C2374" t="s">
        <v>12</v>
      </c>
      <c r="D2374" t="s">
        <v>48</v>
      </c>
      <c r="E2374">
        <v>1986</v>
      </c>
      <c r="F2374">
        <v>4.6690207973299351</v>
      </c>
      <c r="G2374">
        <v>7.341433471286777</v>
      </c>
      <c r="H2374" t="s">
        <v>34</v>
      </c>
      <c r="I2374">
        <v>7.341433471286777</v>
      </c>
      <c r="J2374">
        <v>19.897615647239004</v>
      </c>
      <c r="K2374">
        <v>1066790000</v>
      </c>
      <c r="L2374">
        <v>5979.1080000000002</v>
      </c>
      <c r="M2374">
        <v>124.13601351062501</v>
      </c>
    </row>
    <row r="2375" spans="1:13" x14ac:dyDescent="0.45">
      <c r="A2375">
        <v>1987</v>
      </c>
      <c r="B2375">
        <v>13</v>
      </c>
      <c r="C2375" t="s">
        <v>12</v>
      </c>
      <c r="D2375" t="s">
        <v>48</v>
      </c>
      <c r="E2375">
        <v>1987</v>
      </c>
      <c r="F2375">
        <v>5.0825164676545569</v>
      </c>
      <c r="G2375">
        <v>9.8811637958546186</v>
      </c>
      <c r="H2375" t="s">
        <v>34</v>
      </c>
      <c r="I2375">
        <v>9.8811637958546186</v>
      </c>
      <c r="J2375">
        <v>20.745003404985596</v>
      </c>
      <c r="K2375">
        <v>1084035000</v>
      </c>
      <c r="L2375">
        <v>6336.5337</v>
      </c>
      <c r="M2375">
        <v>107.228313377318</v>
      </c>
    </row>
    <row r="2376" spans="1:13" x14ac:dyDescent="0.45">
      <c r="A2376">
        <v>1988</v>
      </c>
      <c r="B2376">
        <v>13</v>
      </c>
      <c r="C2376" t="s">
        <v>12</v>
      </c>
      <c r="D2376" t="s">
        <v>48</v>
      </c>
      <c r="E2376">
        <v>1988</v>
      </c>
      <c r="F2376">
        <v>12.107661498956233</v>
      </c>
      <c r="G2376">
        <v>9.4461713568776844</v>
      </c>
      <c r="H2376" t="s">
        <v>34</v>
      </c>
      <c r="I2376">
        <v>9.4461713568776844</v>
      </c>
      <c r="J2376">
        <v>23.025531403780853</v>
      </c>
      <c r="K2376">
        <v>1101630000</v>
      </c>
      <c r="L2376">
        <v>6691.6210000000001</v>
      </c>
      <c r="M2376">
        <v>117.200609422893</v>
      </c>
    </row>
    <row r="2377" spans="1:13" x14ac:dyDescent="0.45">
      <c r="A2377">
        <v>1989</v>
      </c>
      <c r="B2377">
        <v>13</v>
      </c>
      <c r="C2377" t="s">
        <v>12</v>
      </c>
      <c r="D2377" t="s">
        <v>48</v>
      </c>
      <c r="E2377">
        <v>1989</v>
      </c>
      <c r="F2377">
        <v>8.6024651337209548</v>
      </c>
      <c r="G2377">
        <v>2.6208591749210086</v>
      </c>
      <c r="H2377" t="s">
        <v>34</v>
      </c>
      <c r="I2377">
        <v>2.6208591749210086</v>
      </c>
      <c r="J2377">
        <v>19.134707087738708</v>
      </c>
      <c r="K2377">
        <v>1118650000</v>
      </c>
      <c r="L2377">
        <v>6907.9116000000004</v>
      </c>
      <c r="M2377">
        <v>136.36496322417801</v>
      </c>
    </row>
    <row r="2378" spans="1:13" x14ac:dyDescent="0.45">
      <c r="A2378">
        <v>1990</v>
      </c>
      <c r="B2378">
        <v>13</v>
      </c>
      <c r="C2378" t="s">
        <v>12</v>
      </c>
      <c r="D2378" t="s">
        <v>48</v>
      </c>
      <c r="E2378">
        <v>1990</v>
      </c>
      <c r="F2378">
        <v>5.7112241686844811</v>
      </c>
      <c r="G2378">
        <v>2.4065585719958307</v>
      </c>
      <c r="H2378">
        <v>3238858.656</v>
      </c>
      <c r="I2378">
        <v>2.4065585719958307</v>
      </c>
      <c r="J2378">
        <v>22.199473326941281</v>
      </c>
      <c r="K2378">
        <v>1135185000</v>
      </c>
      <c r="L2378">
        <v>6880.6625999999997</v>
      </c>
      <c r="M2378">
        <v>100.58031806543801</v>
      </c>
    </row>
    <row r="2379" spans="1:13" x14ac:dyDescent="0.45">
      <c r="A2379">
        <v>1991</v>
      </c>
      <c r="B2379">
        <v>13</v>
      </c>
      <c r="C2379" t="s">
        <v>12</v>
      </c>
      <c r="D2379" t="s">
        <v>48</v>
      </c>
      <c r="E2379">
        <v>1991</v>
      </c>
      <c r="F2379">
        <v>6.7145369595671696</v>
      </c>
      <c r="G2379">
        <v>7.7820919905075669</v>
      </c>
      <c r="H2379">
        <v>3386235.9350000001</v>
      </c>
      <c r="I2379">
        <v>7.7820919905075669</v>
      </c>
      <c r="J2379">
        <v>24.06633472026423</v>
      </c>
      <c r="K2379">
        <v>1150780000</v>
      </c>
      <c r="L2379">
        <v>7122.3509999999997</v>
      </c>
      <c r="M2379">
        <v>88.343627156241496</v>
      </c>
    </row>
    <row r="2380" spans="1:13" x14ac:dyDescent="0.45">
      <c r="A2380">
        <v>1992</v>
      </c>
      <c r="B2380">
        <v>13</v>
      </c>
      <c r="C2380" t="s">
        <v>12</v>
      </c>
      <c r="D2380" t="s">
        <v>48</v>
      </c>
      <c r="E2380">
        <v>1992</v>
      </c>
      <c r="F2380">
        <v>8.1903230209824756</v>
      </c>
      <c r="G2380">
        <v>12.833209580712321</v>
      </c>
      <c r="H2380">
        <v>3515192.8110000002</v>
      </c>
      <c r="I2380">
        <v>12.833209580712321</v>
      </c>
      <c r="J2380">
        <v>26.09757739193067</v>
      </c>
      <c r="K2380">
        <v>1164970000</v>
      </c>
      <c r="L2380">
        <v>7411.3945000000003</v>
      </c>
      <c r="M2380">
        <v>84.582271274331504</v>
      </c>
    </row>
    <row r="2381" spans="1:13" x14ac:dyDescent="0.45">
      <c r="A2381">
        <v>1993</v>
      </c>
      <c r="B2381">
        <v>13</v>
      </c>
      <c r="C2381" t="s">
        <v>12</v>
      </c>
      <c r="D2381" t="s">
        <v>48</v>
      </c>
      <c r="E2381">
        <v>1993</v>
      </c>
      <c r="F2381">
        <v>15.185864508616433</v>
      </c>
      <c r="G2381">
        <v>12.581996643928477</v>
      </c>
      <c r="H2381">
        <v>3744912.2030000002</v>
      </c>
      <c r="I2381">
        <v>12.581996643928477</v>
      </c>
      <c r="J2381">
        <v>25.900430191705265</v>
      </c>
      <c r="K2381">
        <v>1178440000</v>
      </c>
      <c r="L2381">
        <v>7908.6752999999999</v>
      </c>
      <c r="M2381">
        <v>90.001080109953904</v>
      </c>
    </row>
    <row r="2382" spans="1:13" x14ac:dyDescent="0.45">
      <c r="A2382">
        <v>1994</v>
      </c>
      <c r="B2382">
        <v>13</v>
      </c>
      <c r="C2382" t="s">
        <v>12</v>
      </c>
      <c r="D2382" t="s">
        <v>48</v>
      </c>
      <c r="E2382">
        <v>1994</v>
      </c>
      <c r="F2382">
        <v>20.616988812672417</v>
      </c>
      <c r="G2382">
        <v>11.766389145624629</v>
      </c>
      <c r="H2382">
        <v>3904475.1719999998</v>
      </c>
      <c r="I2382">
        <v>11.766389145624629</v>
      </c>
      <c r="J2382">
        <v>35.769814987275886</v>
      </c>
      <c r="K2382">
        <v>1191835000</v>
      </c>
      <c r="L2382">
        <v>8323.4680000000008</v>
      </c>
      <c r="M2382">
        <v>70.555455012540506</v>
      </c>
    </row>
    <row r="2383" spans="1:13" x14ac:dyDescent="0.45">
      <c r="A2383">
        <v>1995</v>
      </c>
      <c r="B2383">
        <v>13</v>
      </c>
      <c r="C2383" t="s">
        <v>12</v>
      </c>
      <c r="D2383" t="s">
        <v>48</v>
      </c>
      <c r="E2383">
        <v>1995</v>
      </c>
      <c r="F2383">
        <v>13.665696399203298</v>
      </c>
      <c r="G2383">
        <v>9.7549548902020149</v>
      </c>
      <c r="H2383">
        <v>4307873.9019999998</v>
      </c>
      <c r="I2383">
        <v>9.7549548902020149</v>
      </c>
      <c r="J2383">
        <v>34.276969064856367</v>
      </c>
      <c r="K2383">
        <v>1204855000</v>
      </c>
      <c r="L2383">
        <v>8498.7119999999995</v>
      </c>
      <c r="M2383">
        <v>78.638584393019599</v>
      </c>
    </row>
    <row r="2384" spans="1:13" x14ac:dyDescent="0.45">
      <c r="A2384">
        <v>1996</v>
      </c>
      <c r="B2384">
        <v>13</v>
      </c>
      <c r="C2384" t="s">
        <v>12</v>
      </c>
      <c r="D2384" t="s">
        <v>48</v>
      </c>
      <c r="E2384">
        <v>1996</v>
      </c>
      <c r="F2384">
        <v>6.5067306359231765</v>
      </c>
      <c r="G2384">
        <v>8.7764298105264231</v>
      </c>
      <c r="H2384">
        <v>4328947.13</v>
      </c>
      <c r="I2384">
        <v>8.7764298105264231</v>
      </c>
      <c r="J2384">
        <v>33.814745467754378</v>
      </c>
      <c r="K2384">
        <v>1217550000</v>
      </c>
      <c r="L2384">
        <v>8880.1260000000002</v>
      </c>
      <c r="M2384">
        <v>86.361150104544905</v>
      </c>
    </row>
    <row r="2385" spans="1:13" x14ac:dyDescent="0.45">
      <c r="A2385">
        <v>1997</v>
      </c>
      <c r="B2385">
        <v>13</v>
      </c>
      <c r="C2385" t="s">
        <v>12</v>
      </c>
      <c r="D2385" t="s">
        <v>48</v>
      </c>
      <c r="E2385">
        <v>1997</v>
      </c>
      <c r="F2385">
        <v>1.6165687422919035</v>
      </c>
      <c r="G2385">
        <v>8.1244975770177632</v>
      </c>
      <c r="H2385">
        <v>4324409.7470000004</v>
      </c>
      <c r="I2385">
        <v>8.1244975770177632</v>
      </c>
      <c r="J2385">
        <v>34.533017358803129</v>
      </c>
      <c r="K2385">
        <v>1230075000</v>
      </c>
      <c r="L2385">
        <v>8871.482</v>
      </c>
      <c r="M2385">
        <v>93.004633220766905</v>
      </c>
    </row>
    <row r="2386" spans="1:13" x14ac:dyDescent="0.45">
      <c r="A2386">
        <v>1998</v>
      </c>
      <c r="B2386">
        <v>13</v>
      </c>
      <c r="C2386" t="s">
        <v>12</v>
      </c>
      <c r="D2386" t="s">
        <v>48</v>
      </c>
      <c r="E2386">
        <v>1998</v>
      </c>
      <c r="F2386">
        <v>-0.90025162923896573</v>
      </c>
      <c r="G2386">
        <v>6.8160645646963047</v>
      </c>
      <c r="H2386">
        <v>4442509.102</v>
      </c>
      <c r="I2386">
        <v>6.8160645646963047</v>
      </c>
      <c r="J2386">
        <v>32.424304625381382</v>
      </c>
      <c r="K2386">
        <v>1241935000</v>
      </c>
      <c r="L2386">
        <v>8822.7849999999999</v>
      </c>
      <c r="M2386">
        <v>98.0125791395606</v>
      </c>
    </row>
    <row r="2387" spans="1:13" x14ac:dyDescent="0.45">
      <c r="A2387">
        <v>1999</v>
      </c>
      <c r="B2387">
        <v>13</v>
      </c>
      <c r="C2387" t="s">
        <v>12</v>
      </c>
      <c r="D2387" t="s">
        <v>48</v>
      </c>
      <c r="E2387">
        <v>1999</v>
      </c>
      <c r="F2387">
        <v>-1.2630589388777764</v>
      </c>
      <c r="G2387">
        <v>6.7334856584344607</v>
      </c>
      <c r="H2387">
        <v>4375022.6210000003</v>
      </c>
      <c r="I2387">
        <v>6.7334856584344607</v>
      </c>
      <c r="J2387">
        <v>33.524161761749319</v>
      </c>
      <c r="K2387">
        <v>1252735000</v>
      </c>
      <c r="L2387">
        <v>9069.4330000000009</v>
      </c>
      <c r="M2387">
        <v>92.683157311715306</v>
      </c>
    </row>
    <row r="2388" spans="1:13" x14ac:dyDescent="0.45">
      <c r="A2388">
        <v>2000</v>
      </c>
      <c r="B2388">
        <v>13</v>
      </c>
      <c r="C2388" t="s">
        <v>12</v>
      </c>
      <c r="D2388" t="s">
        <v>48</v>
      </c>
      <c r="E2388">
        <v>2000</v>
      </c>
      <c r="F2388">
        <v>2.0627926136811396</v>
      </c>
      <c r="G2388">
        <v>7.6385976760329442</v>
      </c>
      <c r="H2388">
        <v>4567274.4330000002</v>
      </c>
      <c r="I2388">
        <v>7.6385976760329442</v>
      </c>
      <c r="J2388">
        <v>39.411014852392789</v>
      </c>
      <c r="K2388">
        <v>1262645000</v>
      </c>
      <c r="L2388">
        <v>9334.9359999999997</v>
      </c>
      <c r="M2388">
        <v>92.758080981167694</v>
      </c>
    </row>
    <row r="2389" spans="1:13" x14ac:dyDescent="0.45">
      <c r="A2389">
        <v>2001</v>
      </c>
      <c r="B2389">
        <v>13</v>
      </c>
      <c r="C2389" t="s">
        <v>12</v>
      </c>
      <c r="D2389" t="s">
        <v>48</v>
      </c>
      <c r="E2389">
        <v>2001</v>
      </c>
      <c r="F2389">
        <v>2.0470494573133351</v>
      </c>
      <c r="G2389">
        <v>7.5516548315526393</v>
      </c>
      <c r="H2389">
        <v>4759814.0889999997</v>
      </c>
      <c r="I2389">
        <v>7.5516548315526393</v>
      </c>
      <c r="J2389">
        <v>38.5273592755252</v>
      </c>
      <c r="K2389">
        <v>1271850000</v>
      </c>
      <c r="L2389">
        <v>9797.8119999999999</v>
      </c>
      <c r="M2389">
        <v>96.766816312453898</v>
      </c>
    </row>
    <row r="2390" spans="1:13" x14ac:dyDescent="0.45">
      <c r="A2390">
        <v>2002</v>
      </c>
      <c r="B2390">
        <v>13</v>
      </c>
      <c r="C2390" t="s">
        <v>12</v>
      </c>
      <c r="D2390" t="s">
        <v>48</v>
      </c>
      <c r="E2390">
        <v>2002</v>
      </c>
      <c r="F2390">
        <v>0.60209907800394546</v>
      </c>
      <c r="G2390">
        <v>8.4048799751456471</v>
      </c>
      <c r="H2390">
        <v>5053060.5710000005</v>
      </c>
      <c r="I2390">
        <v>8.4048799751456471</v>
      </c>
      <c r="J2390">
        <v>42.747403634051132</v>
      </c>
      <c r="K2390">
        <v>1280400000</v>
      </c>
      <c r="L2390">
        <v>10602.087</v>
      </c>
      <c r="M2390">
        <v>94.560479537638003</v>
      </c>
    </row>
    <row r="2391" spans="1:13" x14ac:dyDescent="0.45">
      <c r="A2391">
        <v>2003</v>
      </c>
      <c r="B2391">
        <v>13</v>
      </c>
      <c r="C2391" t="s">
        <v>12</v>
      </c>
      <c r="D2391" t="s">
        <v>48</v>
      </c>
      <c r="E2391">
        <v>2003</v>
      </c>
      <c r="F2391">
        <v>2.6031777189569283</v>
      </c>
      <c r="G2391">
        <v>9.3547766439077407</v>
      </c>
      <c r="H2391">
        <v>5724514.2570000002</v>
      </c>
      <c r="I2391">
        <v>9.3547766439077407</v>
      </c>
      <c r="J2391">
        <v>51.803988000526459</v>
      </c>
      <c r="K2391">
        <v>1288400000</v>
      </c>
      <c r="L2391">
        <v>12273.32</v>
      </c>
      <c r="M2391">
        <v>88.382977599929006</v>
      </c>
    </row>
    <row r="2392" spans="1:13" x14ac:dyDescent="0.45">
      <c r="A2392">
        <v>2004</v>
      </c>
      <c r="B2392">
        <v>13</v>
      </c>
      <c r="C2392" t="s">
        <v>12</v>
      </c>
      <c r="D2392" t="s">
        <v>48</v>
      </c>
      <c r="E2392">
        <v>2004</v>
      </c>
      <c r="F2392">
        <v>6.9519926804568968</v>
      </c>
      <c r="G2392">
        <v>9.4615587704990958</v>
      </c>
      <c r="H2392">
        <v>6489937.932</v>
      </c>
      <c r="I2392">
        <v>9.4615587704990958</v>
      </c>
      <c r="J2392">
        <v>59.505524224818416</v>
      </c>
      <c r="K2392">
        <v>1296075000</v>
      </c>
      <c r="L2392">
        <v>14272.745000000001</v>
      </c>
      <c r="M2392">
        <v>85.850676859388599</v>
      </c>
    </row>
    <row r="2393" spans="1:13" x14ac:dyDescent="0.45">
      <c r="A2393">
        <v>2005</v>
      </c>
      <c r="B2393">
        <v>13</v>
      </c>
      <c r="C2393" t="s">
        <v>12</v>
      </c>
      <c r="D2393" t="s">
        <v>48</v>
      </c>
      <c r="E2393">
        <v>2005</v>
      </c>
      <c r="F2393">
        <v>3.9037442692328739</v>
      </c>
      <c r="G2393">
        <v>10.741375126402914</v>
      </c>
      <c r="H2393">
        <v>7263558.5779999997</v>
      </c>
      <c r="I2393">
        <v>10.741375126402914</v>
      </c>
      <c r="J2393">
        <v>62.207892865780181</v>
      </c>
      <c r="K2393">
        <v>1303720000</v>
      </c>
      <c r="L2393">
        <v>16114.157999999999</v>
      </c>
      <c r="M2393">
        <v>84.920183468440499</v>
      </c>
    </row>
    <row r="2394" spans="1:13" x14ac:dyDescent="0.45">
      <c r="A2394">
        <v>2006</v>
      </c>
      <c r="B2394">
        <v>13</v>
      </c>
      <c r="C2394" t="s">
        <v>12</v>
      </c>
      <c r="D2394" t="s">
        <v>48</v>
      </c>
      <c r="E2394">
        <v>2006</v>
      </c>
      <c r="F2394">
        <v>3.9265493966458678</v>
      </c>
      <c r="G2394">
        <v>12.093304693902439</v>
      </c>
      <c r="H2394">
        <v>7942463.9819999998</v>
      </c>
      <c r="I2394">
        <v>12.093304693902439</v>
      </c>
      <c r="J2394">
        <v>64.478883904017451</v>
      </c>
      <c r="K2394">
        <v>1311020000</v>
      </c>
      <c r="L2394">
        <v>17552.815999999999</v>
      </c>
      <c r="M2394">
        <v>86.259442441260902</v>
      </c>
    </row>
    <row r="2395" spans="1:13" x14ac:dyDescent="0.45">
      <c r="A2395">
        <v>2007</v>
      </c>
      <c r="B2395">
        <v>13</v>
      </c>
      <c r="C2395" t="s">
        <v>12</v>
      </c>
      <c r="D2395" t="s">
        <v>48</v>
      </c>
      <c r="E2395">
        <v>2007</v>
      </c>
      <c r="F2395">
        <v>7.7496864931477063</v>
      </c>
      <c r="G2395">
        <v>13.635820500640762</v>
      </c>
      <c r="H2395">
        <v>8551053.4979999997</v>
      </c>
      <c r="I2395">
        <v>13.635820500640762</v>
      </c>
      <c r="J2395">
        <v>62.193363476477501</v>
      </c>
      <c r="K2395">
        <v>1317885000</v>
      </c>
      <c r="L2395">
        <v>18955.008000000002</v>
      </c>
      <c r="M2395">
        <v>89.328254645106</v>
      </c>
    </row>
    <row r="2396" spans="1:13" x14ac:dyDescent="0.45">
      <c r="A2396">
        <v>2008</v>
      </c>
      <c r="B2396">
        <v>13</v>
      </c>
      <c r="C2396" t="s">
        <v>12</v>
      </c>
      <c r="D2396" t="s">
        <v>48</v>
      </c>
      <c r="E2396">
        <v>2008</v>
      </c>
      <c r="F2396">
        <v>7.7953460368212433</v>
      </c>
      <c r="G2396">
        <v>9.0902801015361803</v>
      </c>
      <c r="H2396">
        <v>8805331.4379999992</v>
      </c>
      <c r="I2396">
        <v>9.0902801015361803</v>
      </c>
      <c r="J2396">
        <v>57.61271534324186</v>
      </c>
      <c r="K2396">
        <v>1324655000</v>
      </c>
      <c r="L2396">
        <v>19560.7</v>
      </c>
      <c r="M2396">
        <v>97.008795066030501</v>
      </c>
    </row>
    <row r="2397" spans="1:13" x14ac:dyDescent="0.45">
      <c r="A2397">
        <v>2009</v>
      </c>
      <c r="B2397">
        <v>13</v>
      </c>
      <c r="C2397" t="s">
        <v>12</v>
      </c>
      <c r="D2397" t="s">
        <v>48</v>
      </c>
      <c r="E2397">
        <v>2009</v>
      </c>
      <c r="F2397">
        <v>-0.20953336098273212</v>
      </c>
      <c r="G2397">
        <v>8.8559476755555124</v>
      </c>
      <c r="H2397">
        <v>9380446.7019999996</v>
      </c>
      <c r="I2397">
        <v>8.8559476755555124</v>
      </c>
      <c r="J2397">
        <v>45.18487037857674</v>
      </c>
      <c r="K2397">
        <v>1331260000</v>
      </c>
      <c r="L2397">
        <v>20281.067999999999</v>
      </c>
      <c r="M2397">
        <v>101.10737777240401</v>
      </c>
    </row>
    <row r="2398" spans="1:13" x14ac:dyDescent="0.45">
      <c r="A2398">
        <v>2010</v>
      </c>
      <c r="B2398">
        <v>13</v>
      </c>
      <c r="C2398" t="s">
        <v>12</v>
      </c>
      <c r="D2398" t="s">
        <v>48</v>
      </c>
      <c r="E2398">
        <v>2010</v>
      </c>
      <c r="F2398">
        <v>6.8813802531570758</v>
      </c>
      <c r="G2398">
        <v>10.102832622713947</v>
      </c>
      <c r="H2398">
        <v>10211636.789999999</v>
      </c>
      <c r="I2398">
        <v>10.102832622713947</v>
      </c>
      <c r="J2398">
        <v>50.717077662700341</v>
      </c>
      <c r="K2398">
        <v>1337705000</v>
      </c>
      <c r="L2398">
        <v>21551.546999999999</v>
      </c>
      <c r="M2398">
        <v>100</v>
      </c>
    </row>
    <row r="2399" spans="1:13" x14ac:dyDescent="0.45">
      <c r="A2399">
        <v>2011</v>
      </c>
      <c r="B2399">
        <v>13</v>
      </c>
      <c r="C2399" t="s">
        <v>12</v>
      </c>
      <c r="D2399" t="s">
        <v>48</v>
      </c>
      <c r="E2399">
        <v>2011</v>
      </c>
      <c r="F2399">
        <v>8.0756844669555079</v>
      </c>
      <c r="G2399">
        <v>8.9538160418316295</v>
      </c>
      <c r="H2399">
        <v>11089792.42</v>
      </c>
      <c r="I2399">
        <v>8.9538160418316295</v>
      </c>
      <c r="J2399">
        <v>50.740904586420868</v>
      </c>
      <c r="K2399">
        <v>1345035000</v>
      </c>
      <c r="L2399">
        <v>23090.884999999998</v>
      </c>
      <c r="M2399">
        <v>102.693964077934</v>
      </c>
    </row>
    <row r="2400" spans="1:13" x14ac:dyDescent="0.45">
      <c r="A2400">
        <v>2012</v>
      </c>
      <c r="B2400">
        <v>13</v>
      </c>
      <c r="C2400" t="s">
        <v>12</v>
      </c>
      <c r="D2400" t="s">
        <v>48</v>
      </c>
      <c r="E2400">
        <v>2012</v>
      </c>
      <c r="F2400">
        <v>2.3312175757732376</v>
      </c>
      <c r="G2400">
        <v>7.1345237774802683</v>
      </c>
      <c r="H2400">
        <v>11374795.58</v>
      </c>
      <c r="I2400">
        <v>7.1345237774802683</v>
      </c>
      <c r="J2400">
        <v>48.267522367403323</v>
      </c>
      <c r="K2400">
        <v>1354190000</v>
      </c>
      <c r="L2400">
        <v>23873.234</v>
      </c>
      <c r="M2400">
        <v>108.66987406435</v>
      </c>
    </row>
    <row r="2401" spans="1:13" x14ac:dyDescent="0.45">
      <c r="A2401">
        <v>2013</v>
      </c>
      <c r="B2401">
        <v>13</v>
      </c>
      <c r="C2401" t="s">
        <v>12</v>
      </c>
      <c r="D2401" t="s">
        <v>48</v>
      </c>
      <c r="E2401">
        <v>2013</v>
      </c>
      <c r="F2401">
        <v>2.1633700268356932</v>
      </c>
      <c r="G2401">
        <v>7.0507341338182101</v>
      </c>
      <c r="H2401">
        <v>11861843.52</v>
      </c>
      <c r="I2401">
        <v>7.0507341338182101</v>
      </c>
      <c r="J2401">
        <v>46.744375577355299</v>
      </c>
      <c r="K2401">
        <v>1363240000</v>
      </c>
      <c r="L2401">
        <v>24600.36</v>
      </c>
      <c r="M2401">
        <v>114.65378037632399</v>
      </c>
    </row>
    <row r="2402" spans="1:13" x14ac:dyDescent="0.45">
      <c r="A2402">
        <v>2014</v>
      </c>
      <c r="B2402">
        <v>13</v>
      </c>
      <c r="C2402" t="s">
        <v>12</v>
      </c>
      <c r="D2402" t="s">
        <v>48</v>
      </c>
      <c r="E2402">
        <v>2014</v>
      </c>
      <c r="F2402">
        <v>1.0310636876785111</v>
      </c>
      <c r="G2402">
        <v>6.7507603159427276</v>
      </c>
      <c r="H2402">
        <v>11940737.42</v>
      </c>
      <c r="I2402">
        <v>6.7507603159427276</v>
      </c>
      <c r="J2402">
        <v>44.905215954349622</v>
      </c>
      <c r="K2402">
        <v>1371860000</v>
      </c>
      <c r="L2402">
        <v>25072.023000000001</v>
      </c>
      <c r="M2402">
        <v>118.35860865478701</v>
      </c>
    </row>
    <row r="2403" spans="1:13" x14ac:dyDescent="0.45">
      <c r="A2403">
        <v>2015</v>
      </c>
      <c r="B2403">
        <v>13</v>
      </c>
      <c r="C2403" t="s">
        <v>12</v>
      </c>
      <c r="D2403" t="s">
        <v>48</v>
      </c>
      <c r="E2403">
        <v>2015</v>
      </c>
      <c r="F2403">
        <v>-2.9440935731486206E-3</v>
      </c>
      <c r="G2403">
        <v>6.4207364772305624</v>
      </c>
      <c r="H2403">
        <v>11804696.789999999</v>
      </c>
      <c r="I2403">
        <v>6.4207364772305624</v>
      </c>
      <c r="J2403">
        <v>39.464169335301811</v>
      </c>
      <c r="K2403">
        <v>1379860000</v>
      </c>
      <c r="L2403">
        <v>25209.49</v>
      </c>
      <c r="M2403">
        <v>130.04445448326399</v>
      </c>
    </row>
    <row r="2404" spans="1:13" x14ac:dyDescent="0.45">
      <c r="A2404">
        <v>2016</v>
      </c>
      <c r="B2404">
        <v>13</v>
      </c>
      <c r="C2404" t="s">
        <v>12</v>
      </c>
      <c r="D2404" t="s">
        <v>48</v>
      </c>
      <c r="E2404">
        <v>2016</v>
      </c>
      <c r="F2404">
        <v>1.4073460272495026</v>
      </c>
      <c r="G2404">
        <v>6.2382154477522533</v>
      </c>
      <c r="H2404">
        <v>11773340.789999999</v>
      </c>
      <c r="I2404">
        <v>6.2382154477522533</v>
      </c>
      <c r="J2404">
        <v>36.894415017078913</v>
      </c>
      <c r="K2404">
        <v>1387790000</v>
      </c>
      <c r="L2404">
        <v>25164.803</v>
      </c>
      <c r="M2404">
        <v>123.89172860824</v>
      </c>
    </row>
    <row r="2405" spans="1:13" x14ac:dyDescent="0.45">
      <c r="A2405">
        <v>2017</v>
      </c>
      <c r="B2405">
        <v>13</v>
      </c>
      <c r="C2405" t="s">
        <v>12</v>
      </c>
      <c r="D2405" t="s">
        <v>48</v>
      </c>
      <c r="E2405">
        <v>2017</v>
      </c>
      <c r="F2405">
        <v>4.2326819752664306</v>
      </c>
      <c r="G2405">
        <v>6.3018631005226098</v>
      </c>
      <c r="H2405">
        <v>12014198.869999999</v>
      </c>
      <c r="I2405">
        <v>6.3018631005226098</v>
      </c>
      <c r="J2405">
        <v>37.632413240426303</v>
      </c>
      <c r="K2405">
        <v>1396215000</v>
      </c>
      <c r="L2405">
        <v>25987.611000000001</v>
      </c>
      <c r="M2405">
        <v>120.271147748408</v>
      </c>
    </row>
    <row r="2406" spans="1:13" x14ac:dyDescent="0.45">
      <c r="A2406">
        <v>2018</v>
      </c>
      <c r="B2406">
        <v>13</v>
      </c>
      <c r="C2406" t="s">
        <v>12</v>
      </c>
      <c r="D2406" t="s">
        <v>48</v>
      </c>
      <c r="E2406">
        <v>2018</v>
      </c>
      <c r="F2406">
        <v>3.4997476356900989</v>
      </c>
      <c r="G2406">
        <v>6.2517005556988323</v>
      </c>
      <c r="H2406">
        <v>12524335.16</v>
      </c>
      <c r="I2406">
        <v>6.2517005556988323</v>
      </c>
      <c r="J2406">
        <v>37.565784102137364</v>
      </c>
      <c r="K2406">
        <v>1402760000</v>
      </c>
      <c r="L2406">
        <v>27109.42</v>
      </c>
      <c r="M2406">
        <v>121.95963398695</v>
      </c>
    </row>
    <row r="2407" spans="1:13" x14ac:dyDescent="0.45">
      <c r="A2407">
        <v>2019</v>
      </c>
      <c r="B2407">
        <v>13</v>
      </c>
      <c r="C2407" t="s">
        <v>12</v>
      </c>
      <c r="D2407" t="s">
        <v>48</v>
      </c>
      <c r="E2407">
        <v>2019</v>
      </c>
      <c r="F2407">
        <v>1.2867004075708905</v>
      </c>
      <c r="G2407">
        <v>5.5753168630384948</v>
      </c>
      <c r="H2407">
        <v>12732245.130000001</v>
      </c>
      <c r="I2407">
        <v>5.5753168630384948</v>
      </c>
      <c r="J2407">
        <v>35.890096034242454</v>
      </c>
      <c r="K2407">
        <v>1407745000</v>
      </c>
      <c r="L2407">
        <v>28277.445</v>
      </c>
      <c r="M2407">
        <v>121.177276475158</v>
      </c>
    </row>
    <row r="2408" spans="1:13" x14ac:dyDescent="0.45">
      <c r="A2408">
        <v>2020</v>
      </c>
      <c r="B2408">
        <v>13</v>
      </c>
      <c r="C2408" t="s">
        <v>12</v>
      </c>
      <c r="D2408" t="s">
        <v>48</v>
      </c>
      <c r="E2408">
        <v>2020</v>
      </c>
      <c r="F2408">
        <v>0.49249369691071365</v>
      </c>
      <c r="G2408">
        <v>1.9955580418692875</v>
      </c>
      <c r="H2408">
        <v>12942868.34</v>
      </c>
      <c r="I2408">
        <v>1.9955580418692875</v>
      </c>
      <c r="J2408">
        <v>34.754295776105579</v>
      </c>
      <c r="K2408">
        <v>1411100000</v>
      </c>
      <c r="L2408">
        <v>29133.936000000002</v>
      </c>
      <c r="M2408">
        <v>123.63810274272601</v>
      </c>
    </row>
    <row r="2409" spans="1:13" x14ac:dyDescent="0.45">
      <c r="A2409">
        <v>2021</v>
      </c>
      <c r="B2409">
        <v>13</v>
      </c>
      <c r="C2409" t="s">
        <v>12</v>
      </c>
      <c r="D2409" t="s">
        <v>48</v>
      </c>
      <c r="E2409">
        <v>2021</v>
      </c>
      <c r="F2409">
        <v>4.5532842798660056</v>
      </c>
      <c r="G2409">
        <v>8.3507297147041157</v>
      </c>
      <c r="H2409">
        <v>12948965.637288133</v>
      </c>
      <c r="I2409">
        <v>8.3507297147041157</v>
      </c>
      <c r="J2409">
        <v>37.301990171391978</v>
      </c>
      <c r="K2409">
        <v>1412360000</v>
      </c>
      <c r="L2409">
        <v>30768.826000000001</v>
      </c>
      <c r="M2409">
        <v>127.32223545480601</v>
      </c>
    </row>
    <row r="2410" spans="1:13" x14ac:dyDescent="0.45">
      <c r="A2410">
        <v>2022</v>
      </c>
      <c r="B2410">
        <v>13</v>
      </c>
      <c r="C2410" t="s">
        <v>12</v>
      </c>
      <c r="D2410" t="s">
        <v>48</v>
      </c>
      <c r="E2410">
        <v>2022</v>
      </c>
      <c r="F2410">
        <v>2.2472606837740585</v>
      </c>
      <c r="G2410">
        <v>3.0042967632348194</v>
      </c>
      <c r="H2410">
        <v>13092908.171962079</v>
      </c>
      <c r="I2410">
        <v>3.0042967632348194</v>
      </c>
      <c r="J2410">
        <v>38.143819433151613</v>
      </c>
      <c r="K2410">
        <v>1412175000</v>
      </c>
      <c r="L2410">
        <v>31051.48</v>
      </c>
      <c r="M2410">
        <v>125.84707991562099</v>
      </c>
    </row>
    <row r="2411" spans="1:13" x14ac:dyDescent="0.45">
      <c r="A2411">
        <v>1980</v>
      </c>
      <c r="B2411">
        <v>14</v>
      </c>
      <c r="C2411" t="s">
        <v>13</v>
      </c>
      <c r="D2411" t="s">
        <v>35</v>
      </c>
      <c r="E2411">
        <v>1980</v>
      </c>
      <c r="F2411">
        <v>5.4379838966769398</v>
      </c>
      <c r="G2411">
        <v>2.0104158573597317</v>
      </c>
      <c r="H2411">
        <v>707622.51812899532</v>
      </c>
      <c r="I2411">
        <v>2.0104158573597317</v>
      </c>
      <c r="J2411">
        <v>27.227761683173334</v>
      </c>
      <c r="K2411">
        <v>116807000</v>
      </c>
      <c r="L2411">
        <v>36254.54</v>
      </c>
      <c r="M2411">
        <v>73.837918905804003</v>
      </c>
    </row>
    <row r="2412" spans="1:13" x14ac:dyDescent="0.45">
      <c r="A2412">
        <v>1981</v>
      </c>
      <c r="B2412">
        <v>14</v>
      </c>
      <c r="C2412" t="s">
        <v>13</v>
      </c>
      <c r="D2412" t="s">
        <v>35</v>
      </c>
      <c r="E2412">
        <v>1981</v>
      </c>
      <c r="F2412">
        <v>2.8762006576815651</v>
      </c>
      <c r="G2412">
        <v>3.5038862937472004</v>
      </c>
      <c r="H2412">
        <v>744865.80855683726</v>
      </c>
      <c r="I2412">
        <v>3.5038862937472004</v>
      </c>
      <c r="J2412">
        <v>27.628875719923357</v>
      </c>
      <c r="K2412">
        <v>117661000</v>
      </c>
      <c r="L2412">
        <v>35516.241999999998</v>
      </c>
      <c r="M2412">
        <v>78.9264379605806</v>
      </c>
    </row>
    <row r="2413" spans="1:13" x14ac:dyDescent="0.45">
      <c r="A2413">
        <v>1982</v>
      </c>
      <c r="B2413">
        <v>14</v>
      </c>
      <c r="C2413" t="s">
        <v>13</v>
      </c>
      <c r="D2413" t="s">
        <v>35</v>
      </c>
      <c r="E2413">
        <v>1982</v>
      </c>
      <c r="F2413">
        <v>1.7771965765411153</v>
      </c>
      <c r="G2413">
        <v>2.5658154192142604</v>
      </c>
      <c r="H2413">
        <v>784069.27216509194</v>
      </c>
      <c r="I2413">
        <v>2.5658154192142604</v>
      </c>
      <c r="J2413">
        <v>27.293245854300697</v>
      </c>
      <c r="K2413">
        <v>118480000</v>
      </c>
      <c r="L2413">
        <v>33955.074000000001</v>
      </c>
      <c r="M2413">
        <v>71.569152807760204</v>
      </c>
    </row>
    <row r="2414" spans="1:13" x14ac:dyDescent="0.45">
      <c r="A2414">
        <v>1983</v>
      </c>
      <c r="B2414">
        <v>14</v>
      </c>
      <c r="C2414" t="s">
        <v>13</v>
      </c>
      <c r="D2414" t="s">
        <v>35</v>
      </c>
      <c r="E2414">
        <v>1983</v>
      </c>
      <c r="F2414">
        <v>0.84128187746151184</v>
      </c>
      <c r="G2414">
        <v>2.9118654130921868</v>
      </c>
      <c r="H2414">
        <v>825336.07596325467</v>
      </c>
      <c r="I2414">
        <v>2.9118654130921868</v>
      </c>
      <c r="J2414">
        <v>25.060183763235095</v>
      </c>
      <c r="K2414">
        <v>119307000</v>
      </c>
      <c r="L2414">
        <v>34213.546999999999</v>
      </c>
      <c r="M2414">
        <v>77.502551956821506</v>
      </c>
    </row>
    <row r="2415" spans="1:13" x14ac:dyDescent="0.45">
      <c r="A2415">
        <v>1984</v>
      </c>
      <c r="B2415">
        <v>14</v>
      </c>
      <c r="C2415" t="s">
        <v>13</v>
      </c>
      <c r="D2415" t="s">
        <v>35</v>
      </c>
      <c r="E2415">
        <v>1984</v>
      </c>
      <c r="F2415">
        <v>1.5619330704714542</v>
      </c>
      <c r="G2415">
        <v>3.7361564791634834</v>
      </c>
      <c r="H2415">
        <v>868774.81680342602</v>
      </c>
      <c r="I2415">
        <v>3.7361564791634834</v>
      </c>
      <c r="J2415">
        <v>26.340615682240799</v>
      </c>
      <c r="K2415">
        <v>120083000</v>
      </c>
      <c r="L2415">
        <v>36907.599999999999</v>
      </c>
      <c r="M2415">
        <v>80.903932995469802</v>
      </c>
    </row>
    <row r="2416" spans="1:13" x14ac:dyDescent="0.45">
      <c r="A2416">
        <v>1985</v>
      </c>
      <c r="B2416">
        <v>14</v>
      </c>
      <c r="C2416" t="s">
        <v>13</v>
      </c>
      <c r="D2416" t="s">
        <v>35</v>
      </c>
      <c r="E2416">
        <v>1985</v>
      </c>
      <c r="F2416">
        <v>1.3309942853138068</v>
      </c>
      <c r="G2416">
        <v>4.5036306149740284</v>
      </c>
      <c r="H2416">
        <v>914499.80716150114</v>
      </c>
      <c r="I2416">
        <v>4.5036306149740284</v>
      </c>
      <c r="J2416">
        <v>24.596057371301164</v>
      </c>
      <c r="K2416">
        <v>120837000</v>
      </c>
      <c r="L2416">
        <v>36996.741999999998</v>
      </c>
      <c r="M2416">
        <v>82.921766291348504</v>
      </c>
    </row>
    <row r="2417" spans="1:13" x14ac:dyDescent="0.45">
      <c r="A2417">
        <v>1986</v>
      </c>
      <c r="B2417">
        <v>14</v>
      </c>
      <c r="C2417" t="s">
        <v>13</v>
      </c>
      <c r="D2417" t="s">
        <v>35</v>
      </c>
      <c r="E2417">
        <v>1986</v>
      </c>
      <c r="F2417">
        <v>1.6441513436786863</v>
      </c>
      <c r="G2417">
        <v>2.7456152471712727</v>
      </c>
      <c r="H2417">
        <v>962631.37595947494</v>
      </c>
      <c r="I2417">
        <v>2.7456152471712727</v>
      </c>
      <c r="J2417">
        <v>18.151232728443524</v>
      </c>
      <c r="K2417">
        <v>121482000</v>
      </c>
      <c r="L2417">
        <v>36868.167999999998</v>
      </c>
      <c r="M2417">
        <v>106.29848098818699</v>
      </c>
    </row>
    <row r="2418" spans="1:13" x14ac:dyDescent="0.45">
      <c r="A2418">
        <v>1987</v>
      </c>
      <c r="B2418">
        <v>14</v>
      </c>
      <c r="C2418" t="s">
        <v>13</v>
      </c>
      <c r="D2418" t="s">
        <v>35</v>
      </c>
      <c r="E2418">
        <v>1987</v>
      </c>
      <c r="F2418">
        <v>-7.9846900961982215E-2</v>
      </c>
      <c r="G2418">
        <v>4.1456305884094178</v>
      </c>
      <c r="H2418">
        <v>1013296.1852205</v>
      </c>
      <c r="I2418">
        <v>4.1456305884094178</v>
      </c>
      <c r="J2418">
        <v>17.106555101543897</v>
      </c>
      <c r="K2418">
        <v>122069000</v>
      </c>
      <c r="L2418">
        <v>37437.760000000002</v>
      </c>
      <c r="M2418">
        <v>111.96630914274</v>
      </c>
    </row>
    <row r="2419" spans="1:13" x14ac:dyDescent="0.45">
      <c r="A2419">
        <v>1988</v>
      </c>
      <c r="B2419">
        <v>14</v>
      </c>
      <c r="C2419" t="s">
        <v>13</v>
      </c>
      <c r="D2419" t="s">
        <v>35</v>
      </c>
      <c r="E2419">
        <v>1988</v>
      </c>
      <c r="F2419">
        <v>0.74169432301320626</v>
      </c>
      <c r="G2419">
        <v>6.218728553296387</v>
      </c>
      <c r="H2419">
        <v>1066627.56339</v>
      </c>
      <c r="I2419">
        <v>6.218728553296387</v>
      </c>
      <c r="J2419">
        <v>17.185641550914106</v>
      </c>
      <c r="K2419">
        <v>122578000</v>
      </c>
      <c r="L2419">
        <v>39642.120000000003</v>
      </c>
      <c r="M2419">
        <v>118.705017569633</v>
      </c>
    </row>
    <row r="2420" spans="1:13" x14ac:dyDescent="0.45">
      <c r="A2420">
        <v>1989</v>
      </c>
      <c r="B2420">
        <v>14</v>
      </c>
      <c r="C2420" t="s">
        <v>13</v>
      </c>
      <c r="D2420" t="s">
        <v>35</v>
      </c>
      <c r="E2420">
        <v>1989</v>
      </c>
      <c r="F2420">
        <v>2.0429610813097696</v>
      </c>
      <c r="G2420">
        <v>4.5071701595246481</v>
      </c>
      <c r="H2420">
        <v>1122765.8562</v>
      </c>
      <c r="I2420">
        <v>4.5071701595246481</v>
      </c>
      <c r="J2420">
        <v>18.872544483656466</v>
      </c>
      <c r="K2420">
        <v>123069000</v>
      </c>
      <c r="L2420">
        <v>40848.023000000001</v>
      </c>
      <c r="M2420">
        <v>108.801840229224</v>
      </c>
    </row>
    <row r="2421" spans="1:13" x14ac:dyDescent="0.45">
      <c r="A2421">
        <v>1990</v>
      </c>
      <c r="B2421">
        <v>14</v>
      </c>
      <c r="C2421" t="s">
        <v>13</v>
      </c>
      <c r="D2421" t="s">
        <v>35</v>
      </c>
      <c r="E2421">
        <v>1990</v>
      </c>
      <c r="F2421">
        <v>2.6559849465037644</v>
      </c>
      <c r="G2421">
        <v>4.4936612041950923</v>
      </c>
      <c r="H2421">
        <v>1181858.7960000001</v>
      </c>
      <c r="I2421">
        <v>4.4936612041950923</v>
      </c>
      <c r="J2421">
        <v>19.663366096534787</v>
      </c>
      <c r="K2421">
        <v>123478000</v>
      </c>
      <c r="L2421">
        <v>42192.62</v>
      </c>
      <c r="M2421">
        <v>97.358781573204297</v>
      </c>
    </row>
    <row r="2422" spans="1:13" x14ac:dyDescent="0.45">
      <c r="A2422">
        <v>1991</v>
      </c>
      <c r="B2422">
        <v>14</v>
      </c>
      <c r="C2422" t="s">
        <v>13</v>
      </c>
      <c r="D2422" t="s">
        <v>35</v>
      </c>
      <c r="E2422">
        <v>1991</v>
      </c>
      <c r="F2422">
        <v>2.8225965171388054</v>
      </c>
      <c r="G2422">
        <v>3.1174946331544504</v>
      </c>
      <c r="H2422">
        <v>1197301.9169999999</v>
      </c>
      <c r="I2422">
        <v>3.1174946331544504</v>
      </c>
      <c r="J2422">
        <v>18.074791641382522</v>
      </c>
      <c r="K2422">
        <v>123964000</v>
      </c>
      <c r="L2422">
        <v>43008.555</v>
      </c>
      <c r="M2422">
        <v>103.946041596976</v>
      </c>
    </row>
    <row r="2423" spans="1:13" x14ac:dyDescent="0.45">
      <c r="A2423">
        <v>1992</v>
      </c>
      <c r="B2423">
        <v>14</v>
      </c>
      <c r="C2423" t="s">
        <v>13</v>
      </c>
      <c r="D2423" t="s">
        <v>35</v>
      </c>
      <c r="E2423">
        <v>1992</v>
      </c>
      <c r="F2423">
        <v>1.6137235297241261</v>
      </c>
      <c r="G2423">
        <v>0.52674503620902158</v>
      </c>
      <c r="H2423">
        <v>1210392.3559999999</v>
      </c>
      <c r="I2423">
        <v>0.52674503620902158</v>
      </c>
      <c r="J2423">
        <v>17.331076618029726</v>
      </c>
      <c r="K2423">
        <v>124425000</v>
      </c>
      <c r="L2423">
        <v>43327.995999999999</v>
      </c>
      <c r="M2423">
        <v>107.03667291152099</v>
      </c>
    </row>
    <row r="2424" spans="1:13" x14ac:dyDescent="0.45">
      <c r="A2424">
        <v>1993</v>
      </c>
      <c r="B2424">
        <v>14</v>
      </c>
      <c r="C2424" t="s">
        <v>13</v>
      </c>
      <c r="D2424" t="s">
        <v>35</v>
      </c>
      <c r="E2424">
        <v>1993</v>
      </c>
      <c r="F2424">
        <v>0.50906724919298085</v>
      </c>
      <c r="G2424">
        <v>-0.78137622813659391</v>
      </c>
      <c r="H2424">
        <v>1203795.8659999999</v>
      </c>
      <c r="I2424">
        <v>-0.78137622813659391</v>
      </c>
      <c r="J2424">
        <v>16.015615062660132</v>
      </c>
      <c r="K2424">
        <v>124829000</v>
      </c>
      <c r="L2424">
        <v>43862.707000000002</v>
      </c>
      <c r="M2424">
        <v>125.296528649217</v>
      </c>
    </row>
    <row r="2425" spans="1:13" x14ac:dyDescent="0.45">
      <c r="A2425">
        <v>1994</v>
      </c>
      <c r="B2425">
        <v>14</v>
      </c>
      <c r="C2425" t="s">
        <v>13</v>
      </c>
      <c r="D2425" t="s">
        <v>35</v>
      </c>
      <c r="E2425">
        <v>1994</v>
      </c>
      <c r="F2425">
        <v>2.0491479604774554</v>
      </c>
      <c r="G2425">
        <v>0.80155968512541165</v>
      </c>
      <c r="H2425">
        <v>1261541.7590000001</v>
      </c>
      <c r="I2425">
        <v>0.80155968512541165</v>
      </c>
      <c r="J2425">
        <v>15.810306232275712</v>
      </c>
      <c r="K2425">
        <v>125178000</v>
      </c>
      <c r="L2425">
        <v>45380.561999999998</v>
      </c>
      <c r="M2425">
        <v>133.208811100302</v>
      </c>
    </row>
    <row r="2426" spans="1:13" x14ac:dyDescent="0.45">
      <c r="A2426">
        <v>1995</v>
      </c>
      <c r="B2426">
        <v>14</v>
      </c>
      <c r="C2426" t="s">
        <v>13</v>
      </c>
      <c r="D2426" t="s">
        <v>35</v>
      </c>
      <c r="E2426">
        <v>1995</v>
      </c>
      <c r="F2426">
        <v>-0.52345898368942301</v>
      </c>
      <c r="G2426">
        <v>2.3905195580515795</v>
      </c>
      <c r="H2426">
        <v>1276848.5120000001</v>
      </c>
      <c r="I2426">
        <v>2.3905195580515795</v>
      </c>
      <c r="J2426">
        <v>16.390104934017234</v>
      </c>
      <c r="K2426">
        <v>125472000</v>
      </c>
      <c r="L2426">
        <v>47580.195</v>
      </c>
      <c r="M2426">
        <v>135.394013449238</v>
      </c>
    </row>
    <row r="2427" spans="1:13" x14ac:dyDescent="0.45">
      <c r="A2427">
        <v>1996</v>
      </c>
      <c r="B2427">
        <v>14</v>
      </c>
      <c r="C2427" t="s">
        <v>13</v>
      </c>
      <c r="D2427" t="s">
        <v>35</v>
      </c>
      <c r="E2427">
        <v>1996</v>
      </c>
      <c r="F2427">
        <v>-0.44577539324210136</v>
      </c>
      <c r="G2427">
        <v>2.9001412343580029</v>
      </c>
      <c r="H2427">
        <v>1291666.8729999999</v>
      </c>
      <c r="I2427">
        <v>2.9001412343580029</v>
      </c>
      <c r="J2427">
        <v>18.253868225552182</v>
      </c>
      <c r="K2427">
        <v>125757000</v>
      </c>
      <c r="L2427">
        <v>48386.64</v>
      </c>
      <c r="M2427">
        <v>113.704169967902</v>
      </c>
    </row>
    <row r="2428" spans="1:13" x14ac:dyDescent="0.45">
      <c r="A2428">
        <v>1997</v>
      </c>
      <c r="B2428">
        <v>14</v>
      </c>
      <c r="C2428" t="s">
        <v>13</v>
      </c>
      <c r="D2428" t="s">
        <v>35</v>
      </c>
      <c r="E2428">
        <v>1997</v>
      </c>
      <c r="F2428">
        <v>0.50446081427382694</v>
      </c>
      <c r="G2428">
        <v>0.74090595259883685</v>
      </c>
      <c r="H2428">
        <v>1279691.17</v>
      </c>
      <c r="I2428">
        <v>0.74090595259883685</v>
      </c>
      <c r="J2428">
        <v>19.78351762336688</v>
      </c>
      <c r="K2428">
        <v>126057000</v>
      </c>
      <c r="L2428">
        <v>49199.972999999998</v>
      </c>
      <c r="M2428">
        <v>106.98147616889401</v>
      </c>
    </row>
    <row r="2429" spans="1:13" x14ac:dyDescent="0.45">
      <c r="A2429">
        <v>1998</v>
      </c>
      <c r="B2429">
        <v>14</v>
      </c>
      <c r="C2429" t="s">
        <v>13</v>
      </c>
      <c r="D2429" t="s">
        <v>35</v>
      </c>
      <c r="E2429">
        <v>1998</v>
      </c>
      <c r="F2429">
        <v>-2.6680247024998494E-2</v>
      </c>
      <c r="G2429">
        <v>-1.5382440756550864</v>
      </c>
      <c r="H2429">
        <v>1233321.324</v>
      </c>
      <c r="I2429">
        <v>-1.5382440756550864</v>
      </c>
      <c r="J2429">
        <v>19.003186222337703</v>
      </c>
      <c r="K2429">
        <v>126400000</v>
      </c>
      <c r="L2429">
        <v>48110.82</v>
      </c>
      <c r="M2429">
        <v>107.009843437733</v>
      </c>
    </row>
    <row r="2430" spans="1:13" x14ac:dyDescent="0.45">
      <c r="A2430">
        <v>1999</v>
      </c>
      <c r="B2430">
        <v>14</v>
      </c>
      <c r="C2430" t="s">
        <v>13</v>
      </c>
      <c r="D2430" t="s">
        <v>35</v>
      </c>
      <c r="E2430">
        <v>1999</v>
      </c>
      <c r="F2430">
        <v>-1.2410513472625837</v>
      </c>
      <c r="G2430">
        <v>-0.51574059005513107</v>
      </c>
      <c r="H2430">
        <v>1263286.111</v>
      </c>
      <c r="I2430">
        <v>-0.51574059005513107</v>
      </c>
      <c r="J2430">
        <v>18.125630716691106</v>
      </c>
      <c r="K2430">
        <v>126631000</v>
      </c>
      <c r="L2430">
        <v>48803.296999999999</v>
      </c>
      <c r="M2430">
        <v>118.90022777177199</v>
      </c>
    </row>
    <row r="2431" spans="1:13" x14ac:dyDescent="0.45">
      <c r="A2431">
        <v>2000</v>
      </c>
      <c r="B2431">
        <v>14</v>
      </c>
      <c r="C2431" t="s">
        <v>13</v>
      </c>
      <c r="D2431" t="s">
        <v>35</v>
      </c>
      <c r="E2431">
        <v>2000</v>
      </c>
      <c r="F2431">
        <v>-1.3362600899871353</v>
      </c>
      <c r="G2431">
        <v>2.592891086508132</v>
      </c>
      <c r="H2431">
        <v>1278174.014</v>
      </c>
      <c r="I2431">
        <v>2.592891086508132</v>
      </c>
      <c r="J2431">
        <v>19.562371583905424</v>
      </c>
      <c r="K2431">
        <v>126843000</v>
      </c>
      <c r="L2431">
        <v>49229.383000000002</v>
      </c>
      <c r="M2431">
        <v>125.512905153631</v>
      </c>
    </row>
    <row r="2432" spans="1:13" x14ac:dyDescent="0.45">
      <c r="A2432">
        <v>2001</v>
      </c>
      <c r="B2432">
        <v>14</v>
      </c>
      <c r="C2432" t="s">
        <v>13</v>
      </c>
      <c r="D2432" t="s">
        <v>35</v>
      </c>
      <c r="E2432">
        <v>2001</v>
      </c>
      <c r="F2432">
        <v>-1.0848798481520134</v>
      </c>
      <c r="G2432">
        <v>0.14451169008489728</v>
      </c>
      <c r="H2432">
        <v>1255890.173</v>
      </c>
      <c r="I2432">
        <v>0.14451169008489728</v>
      </c>
      <c r="J2432">
        <v>19.55960447200707</v>
      </c>
      <c r="K2432">
        <v>127149000</v>
      </c>
      <c r="L2432">
        <v>48662.785000000003</v>
      </c>
      <c r="M2432">
        <v>111.77120310927501</v>
      </c>
    </row>
    <row r="2433" spans="1:13" x14ac:dyDescent="0.45">
      <c r="A2433">
        <v>2002</v>
      </c>
      <c r="B2433">
        <v>14</v>
      </c>
      <c r="C2433" t="s">
        <v>13</v>
      </c>
      <c r="D2433" t="s">
        <v>35</v>
      </c>
      <c r="E2433">
        <v>2002</v>
      </c>
      <c r="F2433">
        <v>-1.3909786153579944</v>
      </c>
      <c r="G2433">
        <v>-0.19039201361297842</v>
      </c>
      <c r="H2433">
        <v>1286295.8759999999</v>
      </c>
      <c r="I2433">
        <v>-0.19039201361297842</v>
      </c>
      <c r="J2433">
        <v>20.447122066158265</v>
      </c>
      <c r="K2433">
        <v>127445000</v>
      </c>
      <c r="L2433">
        <v>48643.8</v>
      </c>
      <c r="M2433">
        <v>104.147143283658</v>
      </c>
    </row>
    <row r="2434" spans="1:13" x14ac:dyDescent="0.45">
      <c r="A2434">
        <v>2003</v>
      </c>
      <c r="B2434">
        <v>14</v>
      </c>
      <c r="C2434" t="s">
        <v>13</v>
      </c>
      <c r="D2434" t="s">
        <v>35</v>
      </c>
      <c r="E2434">
        <v>2003</v>
      </c>
      <c r="F2434">
        <v>-1.6077037075122433</v>
      </c>
      <c r="G2434">
        <v>1.3180919624152523</v>
      </c>
      <c r="H2434">
        <v>1293013.8629999999</v>
      </c>
      <c r="I2434">
        <v>1.3180919624152523</v>
      </c>
      <c r="J2434">
        <v>21.32612526781185</v>
      </c>
      <c r="K2434">
        <v>127718000</v>
      </c>
      <c r="L2434">
        <v>48392.92</v>
      </c>
      <c r="M2434">
        <v>105.043466826529</v>
      </c>
    </row>
    <row r="2435" spans="1:13" x14ac:dyDescent="0.45">
      <c r="A2435">
        <v>2004</v>
      </c>
      <c r="B2435">
        <v>14</v>
      </c>
      <c r="C2435" t="s">
        <v>13</v>
      </c>
      <c r="D2435" t="s">
        <v>35</v>
      </c>
      <c r="E2435">
        <v>2004</v>
      </c>
      <c r="F2435">
        <v>-1.1247663998524331</v>
      </c>
      <c r="G2435">
        <v>2.1517233291860549</v>
      </c>
      <c r="H2435">
        <v>1282942.0549999999</v>
      </c>
      <c r="I2435">
        <v>2.1517233291860549</v>
      </c>
      <c r="J2435">
        <v>23.66435342289747</v>
      </c>
      <c r="K2435">
        <v>127761000</v>
      </c>
      <c r="L2435">
        <v>48887.336000000003</v>
      </c>
      <c r="M2435">
        <v>106.07400015930099</v>
      </c>
    </row>
    <row r="2436" spans="1:13" x14ac:dyDescent="0.45">
      <c r="A2436">
        <v>2005</v>
      </c>
      <c r="B2436">
        <v>14</v>
      </c>
      <c r="C2436" t="s">
        <v>13</v>
      </c>
      <c r="D2436" t="s">
        <v>35</v>
      </c>
      <c r="E2436">
        <v>2005</v>
      </c>
      <c r="F2436">
        <v>-1.1940176805642722</v>
      </c>
      <c r="G2436">
        <v>1.7943398006038791</v>
      </c>
      <c r="H2436">
        <v>1289536.108</v>
      </c>
      <c r="I2436">
        <v>1.7943398006038791</v>
      </c>
      <c r="J2436">
        <v>26.229954577856496</v>
      </c>
      <c r="K2436">
        <v>127773000</v>
      </c>
      <c r="L2436">
        <v>49007.163999999997</v>
      </c>
      <c r="M2436">
        <v>99.4603399488945</v>
      </c>
    </row>
    <row r="2437" spans="1:13" x14ac:dyDescent="0.45">
      <c r="A2437">
        <v>2006</v>
      </c>
      <c r="B2437">
        <v>14</v>
      </c>
      <c r="C2437" t="s">
        <v>13</v>
      </c>
      <c r="D2437" t="s">
        <v>35</v>
      </c>
      <c r="E2437">
        <v>2006</v>
      </c>
      <c r="F2437">
        <v>-0.86201838922802665</v>
      </c>
      <c r="G2437">
        <v>1.3081271830090344</v>
      </c>
      <c r="H2437">
        <v>1269044.943</v>
      </c>
      <c r="I2437">
        <v>1.3081271830090344</v>
      </c>
      <c r="J2437">
        <v>30.016376098669173</v>
      </c>
      <c r="K2437">
        <v>127854000</v>
      </c>
      <c r="L2437">
        <v>48855.34</v>
      </c>
      <c r="M2437">
        <v>90.047697670687796</v>
      </c>
    </row>
    <row r="2438" spans="1:13" x14ac:dyDescent="0.45">
      <c r="A2438">
        <v>2007</v>
      </c>
      <c r="B2438">
        <v>14</v>
      </c>
      <c r="C2438" t="s">
        <v>13</v>
      </c>
      <c r="D2438" t="s">
        <v>35</v>
      </c>
      <c r="E2438">
        <v>2007</v>
      </c>
      <c r="F2438">
        <v>-0.70524354749979068</v>
      </c>
      <c r="G2438">
        <v>1.367422326037854</v>
      </c>
      <c r="H2438">
        <v>1304489.0649999999</v>
      </c>
      <c r="I2438">
        <v>1.367422326037854</v>
      </c>
      <c r="J2438">
        <v>32.816578051879006</v>
      </c>
      <c r="K2438">
        <v>128001000</v>
      </c>
      <c r="L2438">
        <v>48292.938000000002</v>
      </c>
      <c r="M2438">
        <v>82.476583304590903</v>
      </c>
    </row>
    <row r="2439" spans="1:13" x14ac:dyDescent="0.45">
      <c r="A2439">
        <v>2008</v>
      </c>
      <c r="B2439">
        <v>14</v>
      </c>
      <c r="C2439" t="s">
        <v>13</v>
      </c>
      <c r="D2439" t="s">
        <v>35</v>
      </c>
      <c r="E2439">
        <v>2008</v>
      </c>
      <c r="F2439">
        <v>-0.91153028828516369</v>
      </c>
      <c r="G2439">
        <v>-1.2721099488706216</v>
      </c>
      <c r="H2439">
        <v>1234744.142</v>
      </c>
      <c r="I2439">
        <v>-1.2721099488706216</v>
      </c>
      <c r="J2439">
        <v>34.129476541224548</v>
      </c>
      <c r="K2439">
        <v>128063000</v>
      </c>
      <c r="L2439">
        <v>47418.41</v>
      </c>
      <c r="M2439">
        <v>88.619223173442194</v>
      </c>
    </row>
    <row r="2440" spans="1:13" x14ac:dyDescent="0.45">
      <c r="A2440">
        <v>2009</v>
      </c>
      <c r="B2440">
        <v>14</v>
      </c>
      <c r="C2440" t="s">
        <v>13</v>
      </c>
      <c r="D2440" t="s">
        <v>35</v>
      </c>
      <c r="E2440">
        <v>2009</v>
      </c>
      <c r="F2440">
        <v>-0.56956492462434483</v>
      </c>
      <c r="G2440">
        <v>-5.6814523403118216</v>
      </c>
      <c r="H2440">
        <v>1177229.0970000001</v>
      </c>
      <c r="I2440">
        <v>-5.6814523403118216</v>
      </c>
      <c r="J2440">
        <v>24.390166533855524</v>
      </c>
      <c r="K2440">
        <v>128047000</v>
      </c>
      <c r="L2440">
        <v>43254.305</v>
      </c>
      <c r="M2440">
        <v>99.542758628699005</v>
      </c>
    </row>
    <row r="2441" spans="1:13" x14ac:dyDescent="0.45">
      <c r="A2441">
        <v>2010</v>
      </c>
      <c r="B2441">
        <v>14</v>
      </c>
      <c r="C2441" t="s">
        <v>13</v>
      </c>
      <c r="D2441" t="s">
        <v>35</v>
      </c>
      <c r="E2441">
        <v>2010</v>
      </c>
      <c r="F2441">
        <v>-1.8807419499391642</v>
      </c>
      <c r="G2441">
        <v>4.0792230484327376</v>
      </c>
      <c r="H2441">
        <v>1234821.371</v>
      </c>
      <c r="I2441">
        <v>4.0792230484327376</v>
      </c>
      <c r="J2441">
        <v>28.498472693838909</v>
      </c>
      <c r="K2441">
        <v>128070000</v>
      </c>
      <c r="L2441">
        <v>46114.938000000002</v>
      </c>
      <c r="M2441">
        <v>100</v>
      </c>
    </row>
    <row r="2442" spans="1:13" x14ac:dyDescent="0.45">
      <c r="A2442">
        <v>2011</v>
      </c>
      <c r="B2442">
        <v>14</v>
      </c>
      <c r="C2442" t="s">
        <v>13</v>
      </c>
      <c r="D2442" t="s">
        <v>35</v>
      </c>
      <c r="E2442">
        <v>2011</v>
      </c>
      <c r="F2442">
        <v>-1.6220802500926652</v>
      </c>
      <c r="G2442">
        <v>0.20925180281963662</v>
      </c>
      <c r="H2442">
        <v>1292827.395</v>
      </c>
      <c r="I2442">
        <v>0.20925180281963662</v>
      </c>
      <c r="J2442">
        <v>30.194960728629617</v>
      </c>
      <c r="K2442">
        <v>127833000</v>
      </c>
      <c r="L2442">
        <v>43712.98</v>
      </c>
      <c r="M2442">
        <v>101.129297642529</v>
      </c>
    </row>
    <row r="2443" spans="1:13" x14ac:dyDescent="0.45">
      <c r="A2443">
        <v>2012</v>
      </c>
      <c r="B2443">
        <v>14</v>
      </c>
      <c r="C2443" t="s">
        <v>13</v>
      </c>
      <c r="D2443" t="s">
        <v>35</v>
      </c>
      <c r="E2443">
        <v>2012</v>
      </c>
      <c r="F2443">
        <v>-0.75609311955516034</v>
      </c>
      <c r="G2443">
        <v>1.5367866588459549</v>
      </c>
      <c r="H2443">
        <v>1336335.2039999999</v>
      </c>
      <c r="I2443">
        <v>1.5367866588459549</v>
      </c>
      <c r="J2443">
        <v>30.470910917175232</v>
      </c>
      <c r="K2443">
        <v>127629000</v>
      </c>
      <c r="L2443">
        <v>43428.843999999997</v>
      </c>
      <c r="M2443">
        <v>99.888263781972</v>
      </c>
    </row>
    <row r="2444" spans="1:13" x14ac:dyDescent="0.45">
      <c r="A2444">
        <v>2013</v>
      </c>
      <c r="B2444">
        <v>14</v>
      </c>
      <c r="C2444" t="s">
        <v>13</v>
      </c>
      <c r="D2444" t="s">
        <v>35</v>
      </c>
      <c r="E2444">
        <v>2013</v>
      </c>
      <c r="F2444">
        <v>-0.35437505433027638</v>
      </c>
      <c r="G2444">
        <v>2.1523710656464345</v>
      </c>
      <c r="H2444">
        <v>1352163.6529999999</v>
      </c>
      <c r="I2444">
        <v>2.1523710656464345</v>
      </c>
      <c r="J2444">
        <v>33.978768650951068</v>
      </c>
      <c r="K2444">
        <v>127445000</v>
      </c>
      <c r="L2444">
        <v>43171.46</v>
      </c>
      <c r="M2444">
        <v>79.643576752311901</v>
      </c>
    </row>
    <row r="2445" spans="1:13" x14ac:dyDescent="0.45">
      <c r="A2445">
        <v>2014</v>
      </c>
      <c r="B2445">
        <v>14</v>
      </c>
      <c r="C2445" t="s">
        <v>13</v>
      </c>
      <c r="D2445" t="s">
        <v>35</v>
      </c>
      <c r="E2445">
        <v>2014</v>
      </c>
      <c r="F2445">
        <v>1.6862947862667426</v>
      </c>
      <c r="G2445">
        <v>0.42938112252039673</v>
      </c>
      <c r="H2445">
        <v>1305365.3219999999</v>
      </c>
      <c r="I2445">
        <v>0.42938112252039673</v>
      </c>
      <c r="J2445">
        <v>37.431434568657949</v>
      </c>
      <c r="K2445">
        <v>127276000</v>
      </c>
      <c r="L2445">
        <v>42146.167999999998</v>
      </c>
      <c r="M2445">
        <v>74.588205500887099</v>
      </c>
    </row>
    <row r="2446" spans="1:13" x14ac:dyDescent="0.45">
      <c r="A2446">
        <v>2015</v>
      </c>
      <c r="B2446">
        <v>14</v>
      </c>
      <c r="C2446" t="s">
        <v>13</v>
      </c>
      <c r="D2446" t="s">
        <v>35</v>
      </c>
      <c r="E2446">
        <v>2015</v>
      </c>
      <c r="F2446">
        <v>2.1112989932749997</v>
      </c>
      <c r="G2446">
        <v>1.6684651171174494</v>
      </c>
      <c r="H2446">
        <v>1268751.648</v>
      </c>
      <c r="I2446">
        <v>1.6684651171174494</v>
      </c>
      <c r="J2446">
        <v>35.42740835447983</v>
      </c>
      <c r="K2446">
        <v>127141000</v>
      </c>
      <c r="L2446">
        <v>41622.67</v>
      </c>
      <c r="M2446">
        <v>69.424153584341795</v>
      </c>
    </row>
    <row r="2447" spans="1:13" x14ac:dyDescent="0.45">
      <c r="A2447">
        <v>2016</v>
      </c>
      <c r="B2447">
        <v>14</v>
      </c>
      <c r="C2447" t="s">
        <v>13</v>
      </c>
      <c r="D2447" t="s">
        <v>35</v>
      </c>
      <c r="E2447">
        <v>2016</v>
      </c>
      <c r="F2447">
        <v>0.41994437605725921</v>
      </c>
      <c r="G2447">
        <v>0.80536282461616793</v>
      </c>
      <c r="H2447">
        <v>1258297.3589999999</v>
      </c>
      <c r="I2447">
        <v>0.80536282461616793</v>
      </c>
      <c r="J2447">
        <v>31.31024684558842</v>
      </c>
      <c r="K2447">
        <v>127076000</v>
      </c>
      <c r="L2447">
        <v>41172.285000000003</v>
      </c>
      <c r="M2447">
        <v>78.922438806078702</v>
      </c>
    </row>
    <row r="2448" spans="1:13" x14ac:dyDescent="0.45">
      <c r="A2448">
        <v>2017</v>
      </c>
      <c r="B2448">
        <v>14</v>
      </c>
      <c r="C2448" t="s">
        <v>13</v>
      </c>
      <c r="D2448" t="s">
        <v>35</v>
      </c>
      <c r="E2448">
        <v>2017</v>
      </c>
      <c r="F2448">
        <v>-7.4349503729081334E-2</v>
      </c>
      <c r="G2448">
        <v>1.7586118016144354</v>
      </c>
      <c r="H2448">
        <v>1241560.8230000001</v>
      </c>
      <c r="I2448">
        <v>1.7586118016144354</v>
      </c>
      <c r="J2448">
        <v>34.423213572168592</v>
      </c>
      <c r="K2448">
        <v>126972000</v>
      </c>
      <c r="L2448">
        <v>41783.035000000003</v>
      </c>
      <c r="M2448">
        <v>75.153514064841403</v>
      </c>
    </row>
    <row r="2449" spans="1:13" x14ac:dyDescent="0.45">
      <c r="A2449">
        <v>2018</v>
      </c>
      <c r="B2449">
        <v>14</v>
      </c>
      <c r="C2449" t="s">
        <v>13</v>
      </c>
      <c r="D2449" t="s">
        <v>35</v>
      </c>
      <c r="E2449">
        <v>2018</v>
      </c>
      <c r="F2449">
        <v>-2.3750638760589027E-4</v>
      </c>
      <c r="G2449">
        <v>0.77116847143233258</v>
      </c>
      <c r="H2449">
        <v>1198175.1850000001</v>
      </c>
      <c r="I2449">
        <v>0.77116847143233258</v>
      </c>
      <c r="J2449">
        <v>36.609931802106999</v>
      </c>
      <c r="K2449">
        <v>126811000</v>
      </c>
      <c r="L2449">
        <v>41694.160000000003</v>
      </c>
      <c r="M2449">
        <v>74.482276754183999</v>
      </c>
    </row>
    <row r="2450" spans="1:13" x14ac:dyDescent="0.45">
      <c r="A2450">
        <v>2019</v>
      </c>
      <c r="B2450">
        <v>14</v>
      </c>
      <c r="C2450" t="s">
        <v>13</v>
      </c>
      <c r="D2450" t="s">
        <v>35</v>
      </c>
      <c r="E2450">
        <v>2019</v>
      </c>
      <c r="F2450">
        <v>0.63480316569608419</v>
      </c>
      <c r="G2450">
        <v>-0.26217082858906338</v>
      </c>
      <c r="H2450">
        <v>1157544.6680000001</v>
      </c>
      <c r="I2450">
        <v>-0.26217082858906338</v>
      </c>
      <c r="J2450">
        <v>35.216418108414466</v>
      </c>
      <c r="K2450">
        <v>126633000</v>
      </c>
      <c r="L2450">
        <v>40868.688000000002</v>
      </c>
      <c r="M2450">
        <v>76.621009772707097</v>
      </c>
    </row>
    <row r="2451" spans="1:13" x14ac:dyDescent="0.45">
      <c r="A2451">
        <v>2020</v>
      </c>
      <c r="B2451">
        <v>14</v>
      </c>
      <c r="C2451" t="s">
        <v>13</v>
      </c>
      <c r="D2451" t="s">
        <v>35</v>
      </c>
      <c r="E2451">
        <v>2020</v>
      </c>
      <c r="F2451">
        <v>0.94419743607119244</v>
      </c>
      <c r="G2451">
        <v>-3.9965818485270148</v>
      </c>
      <c r="H2451">
        <v>1094556.2560000001</v>
      </c>
      <c r="I2451">
        <v>-3.9965818485270148</v>
      </c>
      <c r="J2451">
        <v>31.367968978397364</v>
      </c>
      <c r="K2451">
        <v>126261000</v>
      </c>
      <c r="L2451">
        <v>38029.269999999997</v>
      </c>
      <c r="M2451">
        <v>77.306820830065604</v>
      </c>
    </row>
    <row r="2452" spans="1:13" x14ac:dyDescent="0.45">
      <c r="A2452">
        <v>2021</v>
      </c>
      <c r="B2452">
        <v>14</v>
      </c>
      <c r="C2452" t="s">
        <v>13</v>
      </c>
      <c r="D2452" t="s">
        <v>35</v>
      </c>
      <c r="E2452">
        <v>2021</v>
      </c>
      <c r="F2452">
        <v>-0.22753344094499539</v>
      </c>
      <c r="G2452">
        <v>2.6133763096141109</v>
      </c>
      <c r="H2452">
        <v>1150092.0363333335</v>
      </c>
      <c r="I2452">
        <v>2.6133763096141109</v>
      </c>
      <c r="J2452">
        <v>36.940525425694055</v>
      </c>
      <c r="K2452">
        <v>125681593</v>
      </c>
      <c r="L2452">
        <v>39995.086000000003</v>
      </c>
      <c r="M2452">
        <v>70.687767009778995</v>
      </c>
    </row>
    <row r="2453" spans="1:13" x14ac:dyDescent="0.45">
      <c r="A2453">
        <v>2022</v>
      </c>
      <c r="B2453">
        <v>14</v>
      </c>
      <c r="C2453" t="s">
        <v>13</v>
      </c>
      <c r="D2453" t="s">
        <v>35</v>
      </c>
      <c r="E2453">
        <v>2022</v>
      </c>
      <c r="F2453">
        <v>0.24446373139896593</v>
      </c>
      <c r="G2453">
        <v>1.4780389855920077</v>
      </c>
      <c r="H2453">
        <v>1134064.3201111113</v>
      </c>
      <c r="I2453">
        <v>1.4780389855920077</v>
      </c>
      <c r="J2453">
        <v>46.84</v>
      </c>
      <c r="K2453">
        <v>125124989</v>
      </c>
      <c r="L2453">
        <v>39984.913999999997</v>
      </c>
      <c r="M2453">
        <v>60.980665248597099</v>
      </c>
    </row>
    <row r="2454" spans="1:13" x14ac:dyDescent="0.45">
      <c r="A2454">
        <v>1980</v>
      </c>
      <c r="B2454">
        <v>15</v>
      </c>
      <c r="C2454" t="s">
        <v>14</v>
      </c>
      <c r="D2454" t="s">
        <v>36</v>
      </c>
      <c r="E2454">
        <v>1980</v>
      </c>
      <c r="F2454">
        <v>24.65099631317635</v>
      </c>
      <c r="G2454">
        <v>-3.1666205216750711</v>
      </c>
      <c r="H2454">
        <v>92670.627612485594</v>
      </c>
      <c r="I2454">
        <v>-3.1666205216750711</v>
      </c>
      <c r="J2454">
        <v>65.530860841130661</v>
      </c>
      <c r="K2454">
        <v>38123775</v>
      </c>
      <c r="L2454">
        <v>11894.838</v>
      </c>
    </row>
    <row r="2455" spans="1:13" x14ac:dyDescent="0.45">
      <c r="A2455">
        <v>1981</v>
      </c>
      <c r="B2455">
        <v>15</v>
      </c>
      <c r="C2455" t="s">
        <v>14</v>
      </c>
      <c r="D2455" t="s">
        <v>36</v>
      </c>
      <c r="E2455">
        <v>1981</v>
      </c>
      <c r="F2455">
        <v>16.585783368217037</v>
      </c>
      <c r="G2455">
        <v>5.5859026676615855</v>
      </c>
      <c r="H2455">
        <v>97548.029065774317</v>
      </c>
      <c r="I2455">
        <v>5.5859026676615855</v>
      </c>
      <c r="J2455">
        <v>67.131335338575965</v>
      </c>
      <c r="K2455">
        <v>38723248</v>
      </c>
      <c r="L2455">
        <v>12272.544</v>
      </c>
    </row>
    <row r="2456" spans="1:13" x14ac:dyDescent="0.45">
      <c r="A2456">
        <v>1982</v>
      </c>
      <c r="B2456">
        <v>15</v>
      </c>
      <c r="C2456" t="s">
        <v>14</v>
      </c>
      <c r="D2456" t="s">
        <v>36</v>
      </c>
      <c r="E2456">
        <v>1982</v>
      </c>
      <c r="F2456">
        <v>6.4582956684907487</v>
      </c>
      <c r="G2456">
        <v>6.6766189145382384</v>
      </c>
      <c r="H2456">
        <v>102682.13585870981</v>
      </c>
      <c r="I2456">
        <v>6.6766189145382384</v>
      </c>
      <c r="J2456">
        <v>60.228919153868446</v>
      </c>
      <c r="K2456">
        <v>39326352</v>
      </c>
      <c r="L2456">
        <v>12068.727999999999</v>
      </c>
    </row>
    <row r="2457" spans="1:13" x14ac:dyDescent="0.45">
      <c r="A2457">
        <v>1983</v>
      </c>
      <c r="B2457">
        <v>15</v>
      </c>
      <c r="C2457" t="s">
        <v>14</v>
      </c>
      <c r="D2457" t="s">
        <v>36</v>
      </c>
      <c r="E2457">
        <v>1983</v>
      </c>
      <c r="F2457">
        <v>4.8202855850601196</v>
      </c>
      <c r="G2457">
        <v>11.71702140972333</v>
      </c>
      <c r="H2457">
        <v>108086.45879864191</v>
      </c>
      <c r="I2457">
        <v>11.71702140972333</v>
      </c>
      <c r="J2457">
        <v>57.912223983219768</v>
      </c>
      <c r="K2457">
        <v>39910403</v>
      </c>
      <c r="L2457">
        <v>12908.779</v>
      </c>
    </row>
    <row r="2458" spans="1:13" x14ac:dyDescent="0.45">
      <c r="A2458">
        <v>1984</v>
      </c>
      <c r="B2458">
        <v>15</v>
      </c>
      <c r="C2458" t="s">
        <v>14</v>
      </c>
      <c r="D2458" t="s">
        <v>36</v>
      </c>
      <c r="E2458">
        <v>1984</v>
      </c>
      <c r="F2458">
        <v>4.4213002286837906</v>
      </c>
      <c r="G2458">
        <v>9.1957957603706859</v>
      </c>
      <c r="H2458">
        <v>113775.21978804412</v>
      </c>
      <c r="I2458">
        <v>9.1957957603706859</v>
      </c>
      <c r="J2458">
        <v>57.36780025269973</v>
      </c>
      <c r="K2458">
        <v>40405956</v>
      </c>
      <c r="L2458">
        <v>13887.152</v>
      </c>
    </row>
    <row r="2459" spans="1:13" x14ac:dyDescent="0.45">
      <c r="A2459">
        <v>1985</v>
      </c>
      <c r="B2459">
        <v>15</v>
      </c>
      <c r="C2459" t="s">
        <v>14</v>
      </c>
      <c r="D2459" t="s">
        <v>36</v>
      </c>
      <c r="E2459">
        <v>1985</v>
      </c>
      <c r="F2459">
        <v>3.98543544625214</v>
      </c>
      <c r="G2459">
        <v>6.782329339527422</v>
      </c>
      <c r="H2459">
        <v>119763.38925057277</v>
      </c>
      <c r="I2459">
        <v>6.782329339527422</v>
      </c>
      <c r="J2459">
        <v>52.657049780040097</v>
      </c>
      <c r="K2459">
        <v>40805744</v>
      </c>
      <c r="L2459">
        <v>15137.73</v>
      </c>
    </row>
    <row r="2460" spans="1:13" x14ac:dyDescent="0.45">
      <c r="A2460">
        <v>1986</v>
      </c>
      <c r="B2460">
        <v>15</v>
      </c>
      <c r="C2460" t="s">
        <v>14</v>
      </c>
      <c r="D2460" t="s">
        <v>36</v>
      </c>
      <c r="E2460">
        <v>1986</v>
      </c>
      <c r="F2460">
        <v>4.9671801095668116</v>
      </c>
      <c r="G2460">
        <v>10.225351920763529</v>
      </c>
      <c r="H2460">
        <v>126066.72552691872</v>
      </c>
      <c r="I2460">
        <v>10.225351920763529</v>
      </c>
      <c r="J2460">
        <v>60.10702446356683</v>
      </c>
      <c r="K2460">
        <v>41213674</v>
      </c>
      <c r="L2460">
        <v>16754.162</v>
      </c>
    </row>
    <row r="2461" spans="1:13" x14ac:dyDescent="0.45">
      <c r="A2461">
        <v>1987</v>
      </c>
      <c r="B2461">
        <v>15</v>
      </c>
      <c r="C2461" t="s">
        <v>14</v>
      </c>
      <c r="D2461" t="s">
        <v>36</v>
      </c>
      <c r="E2461">
        <v>1987</v>
      </c>
      <c r="F2461">
        <v>4.8311078090571726</v>
      </c>
      <c r="G2461">
        <v>11.618665630403441</v>
      </c>
      <c r="H2461">
        <v>132701.81634412496</v>
      </c>
      <c r="I2461">
        <v>11.618665630403441</v>
      </c>
      <c r="J2461">
        <v>63.000152837602656</v>
      </c>
      <c r="K2461">
        <v>41621690</v>
      </c>
      <c r="L2461">
        <v>18311.111000000001</v>
      </c>
    </row>
    <row r="2462" spans="1:13" x14ac:dyDescent="0.45">
      <c r="A2462">
        <v>1988</v>
      </c>
      <c r="B2462">
        <v>15</v>
      </c>
      <c r="C2462" t="s">
        <v>14</v>
      </c>
      <c r="D2462" t="s">
        <v>36</v>
      </c>
      <c r="E2462">
        <v>1988</v>
      </c>
      <c r="F2462">
        <v>7.123308442418022</v>
      </c>
      <c r="G2462">
        <v>10.896495191322614</v>
      </c>
      <c r="H2462">
        <v>139686.12246749998</v>
      </c>
      <c r="I2462">
        <v>10.896495191322614</v>
      </c>
      <c r="J2462">
        <v>58.703637871785752</v>
      </c>
      <c r="K2462">
        <v>42031247</v>
      </c>
      <c r="L2462">
        <v>20161.307000000001</v>
      </c>
    </row>
    <row r="2463" spans="1:13" x14ac:dyDescent="0.45">
      <c r="A2463">
        <v>1989</v>
      </c>
      <c r="B2463">
        <v>15</v>
      </c>
      <c r="C2463" t="s">
        <v>14</v>
      </c>
      <c r="D2463" t="s">
        <v>36</v>
      </c>
      <c r="E2463">
        <v>1989</v>
      </c>
      <c r="F2463">
        <v>6.0651258465101705</v>
      </c>
      <c r="G2463">
        <v>6.0190630970171668</v>
      </c>
      <c r="H2463">
        <v>147038.02364999999</v>
      </c>
      <c r="I2463">
        <v>6.0190630970171668</v>
      </c>
      <c r="J2463">
        <v>52.913659562200166</v>
      </c>
      <c r="K2463">
        <v>42449038</v>
      </c>
      <c r="L2463">
        <v>21626.703000000001</v>
      </c>
    </row>
    <row r="2464" spans="1:13" x14ac:dyDescent="0.45">
      <c r="A2464">
        <v>1990</v>
      </c>
      <c r="B2464">
        <v>15</v>
      </c>
      <c r="C2464" t="s">
        <v>14</v>
      </c>
      <c r="D2464" t="s">
        <v>36</v>
      </c>
      <c r="E2464">
        <v>1990</v>
      </c>
      <c r="F2464">
        <v>10.087465738089804</v>
      </c>
      <c r="G2464">
        <v>8.80042947047626</v>
      </c>
      <c r="H2464">
        <v>154776.867</v>
      </c>
      <c r="I2464">
        <v>8.80042947047626</v>
      </c>
      <c r="J2464">
        <v>50.750313378494404</v>
      </c>
      <c r="K2464">
        <v>42869283</v>
      </c>
      <c r="L2464">
        <v>24162.186000000002</v>
      </c>
      <c r="M2464">
        <v>132.768379886171</v>
      </c>
    </row>
    <row r="2465" spans="1:13" x14ac:dyDescent="0.45">
      <c r="A2465">
        <v>1991</v>
      </c>
      <c r="B2465">
        <v>15</v>
      </c>
      <c r="C2465" t="s">
        <v>14</v>
      </c>
      <c r="D2465" t="s">
        <v>36</v>
      </c>
      <c r="E2465">
        <v>1991</v>
      </c>
      <c r="F2465">
        <v>9.1410332757702264</v>
      </c>
      <c r="G2465">
        <v>9.6869989293583814</v>
      </c>
      <c r="H2465">
        <v>147115.6298</v>
      </c>
      <c r="I2465">
        <v>9.6869989293583814</v>
      </c>
      <c r="J2465">
        <v>49.825079150498738</v>
      </c>
      <c r="K2465">
        <v>43295704</v>
      </c>
      <c r="L2465">
        <v>27100.134999999998</v>
      </c>
      <c r="M2465">
        <v>140.82667325621901</v>
      </c>
    </row>
    <row r="2466" spans="1:13" x14ac:dyDescent="0.45">
      <c r="A2466">
        <v>1992</v>
      </c>
      <c r="B2466">
        <v>15</v>
      </c>
      <c r="C2466" t="s">
        <v>14</v>
      </c>
      <c r="D2466" t="s">
        <v>36</v>
      </c>
      <c r="E2466">
        <v>1992</v>
      </c>
      <c r="F2466">
        <v>7.7779641230706602</v>
      </c>
      <c r="G2466">
        <v>5.1007816958350531</v>
      </c>
      <c r="H2466">
        <v>132622.95240000001</v>
      </c>
      <c r="I2466">
        <v>5.1007816958350531</v>
      </c>
      <c r="J2466">
        <v>48.759425641203023</v>
      </c>
      <c r="K2466">
        <v>43747962</v>
      </c>
      <c r="L2466">
        <v>30416.184000000001</v>
      </c>
      <c r="M2466">
        <v>131.48714007053499</v>
      </c>
    </row>
    <row r="2467" spans="1:13" x14ac:dyDescent="0.45">
      <c r="A2467">
        <v>1993</v>
      </c>
      <c r="B2467">
        <v>15</v>
      </c>
      <c r="C2467" t="s">
        <v>14</v>
      </c>
      <c r="D2467" t="s">
        <v>36</v>
      </c>
      <c r="E2467">
        <v>1993</v>
      </c>
      <c r="F2467">
        <v>6.2545228237659245</v>
      </c>
      <c r="G2467">
        <v>5.7972855170931581</v>
      </c>
      <c r="H2467">
        <v>123097.6299</v>
      </c>
      <c r="I2467">
        <v>5.7972855170931581</v>
      </c>
      <c r="J2467">
        <v>46.918678233765768</v>
      </c>
      <c r="K2467">
        <v>44194628</v>
      </c>
      <c r="L2467">
        <v>33184.629999999997</v>
      </c>
      <c r="M2467">
        <v>131.40841026301101</v>
      </c>
    </row>
    <row r="2468" spans="1:13" x14ac:dyDescent="0.45">
      <c r="A2468">
        <v>1994</v>
      </c>
      <c r="B2468">
        <v>15</v>
      </c>
      <c r="C2468" t="s">
        <v>14</v>
      </c>
      <c r="D2468" t="s">
        <v>36</v>
      </c>
      <c r="E2468">
        <v>1994</v>
      </c>
      <c r="F2468">
        <v>8.1589586516405745</v>
      </c>
      <c r="G2468">
        <v>8.1747641513817797</v>
      </c>
      <c r="H2468">
        <v>111868.52250000001</v>
      </c>
      <c r="I2468">
        <v>8.1747641513817797</v>
      </c>
      <c r="J2468">
        <v>48.665989786664674</v>
      </c>
      <c r="K2468">
        <v>44641540</v>
      </c>
      <c r="L2468">
        <v>35601.616999999998</v>
      </c>
      <c r="M2468">
        <v>136.29481035545101</v>
      </c>
    </row>
    <row r="2469" spans="1:13" x14ac:dyDescent="0.45">
      <c r="A2469">
        <v>1995</v>
      </c>
      <c r="B2469">
        <v>15</v>
      </c>
      <c r="C2469" t="s">
        <v>14</v>
      </c>
      <c r="D2469" t="s">
        <v>36</v>
      </c>
      <c r="E2469">
        <v>1995</v>
      </c>
      <c r="F2469">
        <v>7.0245616556598094</v>
      </c>
      <c r="G2469">
        <v>8.5171530445416153</v>
      </c>
      <c r="H2469">
        <v>102843.1716</v>
      </c>
      <c r="I2469">
        <v>8.5171530445416153</v>
      </c>
      <c r="J2469">
        <v>52.464021961203578</v>
      </c>
      <c r="K2469">
        <v>45092991</v>
      </c>
      <c r="L2469">
        <v>38704.720000000001</v>
      </c>
      <c r="M2469">
        <v>152.75810324971701</v>
      </c>
    </row>
    <row r="2470" spans="1:13" x14ac:dyDescent="0.45">
      <c r="A2470">
        <v>1996</v>
      </c>
      <c r="B2470">
        <v>15</v>
      </c>
      <c r="C2470" t="s">
        <v>14</v>
      </c>
      <c r="D2470" t="s">
        <v>36</v>
      </c>
      <c r="E2470">
        <v>1996</v>
      </c>
      <c r="F2470">
        <v>4.1106747645405903</v>
      </c>
      <c r="G2470">
        <v>6.8676244884239566</v>
      </c>
      <c r="H2470">
        <v>90944.850839999999</v>
      </c>
      <c r="I2470">
        <v>6.8676244884239566</v>
      </c>
      <c r="J2470">
        <v>52.653972927420526</v>
      </c>
      <c r="K2470">
        <v>45524681</v>
      </c>
      <c r="L2470">
        <v>42497.311999999998</v>
      </c>
      <c r="M2470">
        <v>164.43467593889699</v>
      </c>
    </row>
    <row r="2471" spans="1:13" x14ac:dyDescent="0.45">
      <c r="A2471">
        <v>1997</v>
      </c>
      <c r="B2471">
        <v>15</v>
      </c>
      <c r="C2471" t="s">
        <v>14</v>
      </c>
      <c r="D2471" t="s">
        <v>36</v>
      </c>
      <c r="E2471">
        <v>1997</v>
      </c>
      <c r="F2471">
        <v>4.003285762645433</v>
      </c>
      <c r="G2471">
        <v>5.1796297658261778</v>
      </c>
      <c r="H2471">
        <v>86609.647270000001</v>
      </c>
      <c r="I2471">
        <v>5.1796297658261778</v>
      </c>
      <c r="J2471">
        <v>57.523037746369113</v>
      </c>
      <c r="K2471">
        <v>45953580</v>
      </c>
      <c r="L2471">
        <v>46366.663999999997</v>
      </c>
      <c r="M2471">
        <v>146.64859096487399</v>
      </c>
    </row>
    <row r="2472" spans="1:13" x14ac:dyDescent="0.45">
      <c r="A2472">
        <v>1998</v>
      </c>
      <c r="B2472">
        <v>15</v>
      </c>
      <c r="C2472" t="s">
        <v>14</v>
      </c>
      <c r="D2472" t="s">
        <v>36</v>
      </c>
      <c r="E2472">
        <v>1998</v>
      </c>
      <c r="F2472">
        <v>4.4759231761170923</v>
      </c>
      <c r="G2472">
        <v>-5.8118196273288021</v>
      </c>
      <c r="H2472">
        <v>79953.986610000007</v>
      </c>
      <c r="I2472">
        <v>-5.8118196273288021</v>
      </c>
      <c r="J2472">
        <v>68.497472056361758</v>
      </c>
      <c r="K2472">
        <v>46286503</v>
      </c>
      <c r="L2472">
        <v>42134.332000000002</v>
      </c>
      <c r="M2472">
        <v>97.894454099271002</v>
      </c>
    </row>
    <row r="2473" spans="1:13" x14ac:dyDescent="0.45">
      <c r="A2473">
        <v>1999</v>
      </c>
      <c r="B2473">
        <v>15</v>
      </c>
      <c r="C2473" t="s">
        <v>14</v>
      </c>
      <c r="D2473" t="s">
        <v>36</v>
      </c>
      <c r="E2473">
        <v>1999</v>
      </c>
      <c r="F2473">
        <v>-1.2298353902398844</v>
      </c>
      <c r="G2473">
        <v>10.677450583537791</v>
      </c>
      <c r="H2473">
        <v>84186.876640000002</v>
      </c>
      <c r="I2473">
        <v>10.677450583537791</v>
      </c>
      <c r="J2473">
        <v>59.762753760653851</v>
      </c>
      <c r="K2473">
        <v>46616677</v>
      </c>
      <c r="L2473">
        <v>45648.046999999999</v>
      </c>
      <c r="M2473">
        <v>99.288673446010094</v>
      </c>
    </row>
    <row r="2474" spans="1:13" x14ac:dyDescent="0.45">
      <c r="A2474">
        <v>2000</v>
      </c>
      <c r="B2474">
        <v>15</v>
      </c>
      <c r="C2474" t="s">
        <v>14</v>
      </c>
      <c r="D2474" t="s">
        <v>36</v>
      </c>
      <c r="E2474">
        <v>2000</v>
      </c>
      <c r="F2474">
        <v>1.0217650054873673</v>
      </c>
      <c r="G2474">
        <v>8.152689659585306</v>
      </c>
      <c r="H2474">
        <v>87411.188980000006</v>
      </c>
      <c r="I2474">
        <v>8.152689659585306</v>
      </c>
      <c r="J2474">
        <v>66.095160108183364</v>
      </c>
      <c r="K2474">
        <v>47008111</v>
      </c>
      <c r="L2474">
        <v>48001.296999999999</v>
      </c>
      <c r="M2474">
        <v>104.73187407409399</v>
      </c>
    </row>
    <row r="2475" spans="1:13" x14ac:dyDescent="0.45">
      <c r="A2475">
        <v>2001</v>
      </c>
      <c r="B2475">
        <v>15</v>
      </c>
      <c r="C2475" t="s">
        <v>14</v>
      </c>
      <c r="D2475" t="s">
        <v>36</v>
      </c>
      <c r="E2475">
        <v>2001</v>
      </c>
      <c r="F2475">
        <v>3.4784991471607611</v>
      </c>
      <c r="G2475">
        <v>4.0510064029760713</v>
      </c>
      <c r="H2475">
        <v>90358.716379999998</v>
      </c>
      <c r="I2475">
        <v>4.0510064029760713</v>
      </c>
      <c r="J2475">
        <v>62.223797217990459</v>
      </c>
      <c r="K2475">
        <v>47370164</v>
      </c>
      <c r="L2475">
        <v>48871.347999999998</v>
      </c>
      <c r="M2475">
        <v>98.469796113172094</v>
      </c>
    </row>
    <row r="2476" spans="1:13" x14ac:dyDescent="0.45">
      <c r="A2476">
        <v>2002</v>
      </c>
      <c r="B2476">
        <v>15</v>
      </c>
      <c r="C2476" t="s">
        <v>14</v>
      </c>
      <c r="D2476" t="s">
        <v>36</v>
      </c>
      <c r="E2476">
        <v>2002</v>
      </c>
      <c r="F2476">
        <v>3.0331396462807305</v>
      </c>
      <c r="G2476">
        <v>7.1043331095484348</v>
      </c>
      <c r="H2476">
        <v>87882.892689999993</v>
      </c>
      <c r="I2476">
        <v>7.1043331095484348</v>
      </c>
      <c r="J2476">
        <v>58.353039402921702</v>
      </c>
      <c r="K2476">
        <v>47644736</v>
      </c>
      <c r="L2476">
        <v>50846.504000000001</v>
      </c>
      <c r="M2476">
        <v>104.445545786428</v>
      </c>
    </row>
    <row r="2477" spans="1:13" x14ac:dyDescent="0.45">
      <c r="A2477">
        <v>2003</v>
      </c>
      <c r="B2477">
        <v>15</v>
      </c>
      <c r="C2477" t="s">
        <v>14</v>
      </c>
      <c r="D2477" t="s">
        <v>36</v>
      </c>
      <c r="E2477">
        <v>2003</v>
      </c>
      <c r="F2477">
        <v>3.4499934626881554</v>
      </c>
      <c r="G2477">
        <v>2.6140398272663958</v>
      </c>
      <c r="H2477">
        <v>89585.910050000006</v>
      </c>
      <c r="I2477">
        <v>2.6140398272663958</v>
      </c>
      <c r="J2477">
        <v>61.174601279012144</v>
      </c>
      <c r="K2477">
        <v>47892330</v>
      </c>
      <c r="L2477">
        <v>52236.245999999999</v>
      </c>
      <c r="M2477">
        <v>103.10743792722501</v>
      </c>
    </row>
    <row r="2478" spans="1:13" x14ac:dyDescent="0.45">
      <c r="A2478">
        <v>2004</v>
      </c>
      <c r="B2478">
        <v>15</v>
      </c>
      <c r="C2478" t="s">
        <v>14</v>
      </c>
      <c r="D2478" t="s">
        <v>36</v>
      </c>
      <c r="E2478">
        <v>2004</v>
      </c>
      <c r="F2478">
        <v>3.1278802877273506</v>
      </c>
      <c r="G2478">
        <v>4.7812861532405151</v>
      </c>
      <c r="H2478">
        <v>91723.683420000001</v>
      </c>
      <c r="I2478">
        <v>4.7812861532405151</v>
      </c>
      <c r="J2478">
        <v>70.015714865672905</v>
      </c>
      <c r="K2478">
        <v>48082519</v>
      </c>
      <c r="L2478">
        <v>53247.425999999999</v>
      </c>
      <c r="M2478">
        <v>107.24159606851499</v>
      </c>
    </row>
    <row r="2479" spans="1:13" x14ac:dyDescent="0.45">
      <c r="A2479">
        <v>2005</v>
      </c>
      <c r="B2479">
        <v>15</v>
      </c>
      <c r="C2479" t="s">
        <v>14</v>
      </c>
      <c r="D2479" t="s">
        <v>36</v>
      </c>
      <c r="E2479">
        <v>2005</v>
      </c>
      <c r="F2479">
        <v>1.0414014916489975</v>
      </c>
      <c r="G2479">
        <v>4.0876451466190389</v>
      </c>
      <c r="H2479">
        <v>95342.676779999994</v>
      </c>
      <c r="I2479">
        <v>4.0876451466190389</v>
      </c>
      <c r="J2479">
        <v>68.324811023640137</v>
      </c>
      <c r="K2479">
        <v>48184561</v>
      </c>
      <c r="L2479">
        <v>54864.957000000002</v>
      </c>
      <c r="M2479">
        <v>127.01660831726301</v>
      </c>
    </row>
    <row r="2480" spans="1:13" x14ac:dyDescent="0.45">
      <c r="A2480">
        <v>2006</v>
      </c>
      <c r="B2480">
        <v>15</v>
      </c>
      <c r="C2480" t="s">
        <v>14</v>
      </c>
      <c r="D2480" t="s">
        <v>36</v>
      </c>
      <c r="E2480">
        <v>2006</v>
      </c>
      <c r="F2480">
        <v>-0.22319561244255226</v>
      </c>
      <c r="G2480">
        <v>4.71292765493601</v>
      </c>
      <c r="H2480">
        <v>97621.074489999999</v>
      </c>
      <c r="I2480">
        <v>4.71292765493601</v>
      </c>
      <c r="J2480">
        <v>70.651873530419351</v>
      </c>
      <c r="K2480">
        <v>48438292</v>
      </c>
      <c r="L2480">
        <v>55579.964999999997</v>
      </c>
      <c r="M2480">
        <v>136.10200051502301</v>
      </c>
    </row>
    <row r="2481" spans="1:13" x14ac:dyDescent="0.45">
      <c r="A2481">
        <v>2007</v>
      </c>
      <c r="B2481">
        <v>15</v>
      </c>
      <c r="C2481" t="s">
        <v>14</v>
      </c>
      <c r="D2481" t="s">
        <v>36</v>
      </c>
      <c r="E2481">
        <v>2007</v>
      </c>
      <c r="F2481">
        <v>2.419195944278357</v>
      </c>
      <c r="G2481">
        <v>5.2663611457193156</v>
      </c>
      <c r="H2481">
        <v>84767.180710000001</v>
      </c>
      <c r="I2481">
        <v>5.2663611457193156</v>
      </c>
      <c r="J2481">
        <v>73.874525287791542</v>
      </c>
      <c r="K2481">
        <v>48683638</v>
      </c>
      <c r="L2481">
        <v>57040.523000000001</v>
      </c>
      <c r="M2481">
        <v>137.14508357036499</v>
      </c>
    </row>
    <row r="2482" spans="1:13" x14ac:dyDescent="0.45">
      <c r="A2482">
        <v>2008</v>
      </c>
      <c r="B2482">
        <v>15</v>
      </c>
      <c r="C2482" t="s">
        <v>14</v>
      </c>
      <c r="D2482" t="s">
        <v>36</v>
      </c>
      <c r="E2482">
        <v>2008</v>
      </c>
      <c r="F2482">
        <v>2.8263023010858035</v>
      </c>
      <c r="G2482">
        <v>2.233752259771677</v>
      </c>
      <c r="H2482">
        <v>92865.681620000003</v>
      </c>
      <c r="I2482">
        <v>2.233752259771677</v>
      </c>
      <c r="J2482">
        <v>95.516352434746864</v>
      </c>
      <c r="K2482">
        <v>49054708</v>
      </c>
      <c r="L2482">
        <v>57774.65</v>
      </c>
      <c r="M2482">
        <v>108.142013885944</v>
      </c>
    </row>
    <row r="2483" spans="1:13" x14ac:dyDescent="0.45">
      <c r="A2483">
        <v>2009</v>
      </c>
      <c r="B2483">
        <v>15</v>
      </c>
      <c r="C2483" t="s">
        <v>14</v>
      </c>
      <c r="D2483" t="s">
        <v>36</v>
      </c>
      <c r="E2483">
        <v>2009</v>
      </c>
      <c r="F2483">
        <v>3.6086441257284321</v>
      </c>
      <c r="G2483">
        <v>0.27526898032958513</v>
      </c>
      <c r="H2483">
        <v>76160.385540000003</v>
      </c>
      <c r="I2483">
        <v>0.27526898032958513</v>
      </c>
      <c r="J2483">
        <v>86.133619369747009</v>
      </c>
      <c r="K2483">
        <v>49307835</v>
      </c>
      <c r="L2483">
        <v>57865.917999999998</v>
      </c>
      <c r="M2483">
        <v>91.614055187706299</v>
      </c>
    </row>
    <row r="2484" spans="1:13" x14ac:dyDescent="0.45">
      <c r="A2484">
        <v>2010</v>
      </c>
      <c r="B2484">
        <v>15</v>
      </c>
      <c r="C2484" t="s">
        <v>14</v>
      </c>
      <c r="D2484" t="s">
        <v>36</v>
      </c>
      <c r="E2484">
        <v>2010</v>
      </c>
      <c r="F2484">
        <v>2.7374968372649136</v>
      </c>
      <c r="G2484">
        <v>6.274019888653882</v>
      </c>
      <c r="H2484">
        <v>73580.619860000006</v>
      </c>
      <c r="I2484">
        <v>6.274019888653882</v>
      </c>
      <c r="J2484">
        <v>91.399596495175601</v>
      </c>
      <c r="K2484">
        <v>49554112</v>
      </c>
      <c r="L2484">
        <v>62221.305</v>
      </c>
      <c r="M2484">
        <v>100</v>
      </c>
    </row>
    <row r="2485" spans="1:13" x14ac:dyDescent="0.45">
      <c r="A2485">
        <v>2011</v>
      </c>
      <c r="B2485">
        <v>15</v>
      </c>
      <c r="C2485" t="s">
        <v>14</v>
      </c>
      <c r="D2485" t="s">
        <v>36</v>
      </c>
      <c r="E2485">
        <v>2011</v>
      </c>
      <c r="F2485">
        <v>1.2818638059200964</v>
      </c>
      <c r="G2485">
        <v>2.8914119943402596</v>
      </c>
      <c r="H2485">
        <v>59412.864629999996</v>
      </c>
      <c r="I2485">
        <v>2.8914119943402596</v>
      </c>
      <c r="J2485">
        <v>105.56631358134838</v>
      </c>
      <c r="K2485">
        <v>49936638</v>
      </c>
      <c r="L2485">
        <v>64630.86</v>
      </c>
      <c r="M2485">
        <v>97.491302190656199</v>
      </c>
    </row>
    <row r="2486" spans="1:13" x14ac:dyDescent="0.45">
      <c r="A2486">
        <v>2012</v>
      </c>
      <c r="B2486">
        <v>15</v>
      </c>
      <c r="C2486" t="s">
        <v>14</v>
      </c>
      <c r="D2486" t="s">
        <v>36</v>
      </c>
      <c r="E2486">
        <v>2012</v>
      </c>
      <c r="F2486">
        <v>1.2518081696316017</v>
      </c>
      <c r="G2486">
        <v>1.8655994959656255</v>
      </c>
      <c r="H2486">
        <v>60849.247009999999</v>
      </c>
      <c r="I2486">
        <v>1.8655994959656255</v>
      </c>
      <c r="J2486">
        <v>105.45832773770141</v>
      </c>
      <c r="K2486">
        <v>50199853</v>
      </c>
      <c r="L2486">
        <v>64802.52</v>
      </c>
      <c r="M2486">
        <v>105.126979533317</v>
      </c>
    </row>
    <row r="2487" spans="1:13" x14ac:dyDescent="0.45">
      <c r="A2487">
        <v>2013</v>
      </c>
      <c r="B2487">
        <v>15</v>
      </c>
      <c r="C2487" t="s">
        <v>14</v>
      </c>
      <c r="D2487" t="s">
        <v>36</v>
      </c>
      <c r="E2487">
        <v>2013</v>
      </c>
      <c r="F2487">
        <v>1.0185438050527722</v>
      </c>
      <c r="G2487">
        <v>2.6961509612895469</v>
      </c>
      <c r="H2487">
        <v>50080.819990000004</v>
      </c>
      <c r="I2487">
        <v>2.6961509612895469</v>
      </c>
      <c r="J2487">
        <v>97.952104953888181</v>
      </c>
      <c r="K2487">
        <v>50428893</v>
      </c>
      <c r="L2487">
        <v>64441.535000000003</v>
      </c>
      <c r="M2487">
        <v>119.02693940295001</v>
      </c>
    </row>
    <row r="2488" spans="1:13" x14ac:dyDescent="0.45">
      <c r="A2488">
        <v>2014</v>
      </c>
      <c r="B2488">
        <v>15</v>
      </c>
      <c r="C2488" t="s">
        <v>14</v>
      </c>
      <c r="D2488" t="s">
        <v>36</v>
      </c>
      <c r="E2488">
        <v>2014</v>
      </c>
      <c r="F2488">
        <v>0.90689675061581454</v>
      </c>
      <c r="G2488">
        <v>2.5562195088349711</v>
      </c>
      <c r="H2488">
        <v>53733.956859999998</v>
      </c>
      <c r="I2488">
        <v>2.5562195088349711</v>
      </c>
      <c r="J2488">
        <v>90.614441898156727</v>
      </c>
      <c r="K2488">
        <v>50746659</v>
      </c>
      <c r="L2488">
        <v>64414.167999999998</v>
      </c>
      <c r="M2488">
        <v>134.523803868149</v>
      </c>
    </row>
    <row r="2489" spans="1:13" x14ac:dyDescent="0.45">
      <c r="A2489">
        <v>2015</v>
      </c>
      <c r="B2489">
        <v>15</v>
      </c>
      <c r="C2489" t="s">
        <v>14</v>
      </c>
      <c r="D2489" t="s">
        <v>36</v>
      </c>
      <c r="E2489">
        <v>2015</v>
      </c>
      <c r="F2489">
        <v>3.1855959666495295</v>
      </c>
      <c r="G2489">
        <v>2.2684294006858181</v>
      </c>
      <c r="H2489">
        <v>47459.544439999998</v>
      </c>
      <c r="I2489">
        <v>2.2684294006858181</v>
      </c>
      <c r="J2489">
        <v>79.13249438909196</v>
      </c>
      <c r="K2489">
        <v>51014947</v>
      </c>
      <c r="L2489">
        <v>64988.355000000003</v>
      </c>
      <c r="M2489">
        <v>142.05387339554699</v>
      </c>
    </row>
    <row r="2490" spans="1:13" x14ac:dyDescent="0.45">
      <c r="A2490">
        <v>2016</v>
      </c>
      <c r="B2490">
        <v>15</v>
      </c>
      <c r="C2490" t="s">
        <v>14</v>
      </c>
      <c r="D2490" t="s">
        <v>36</v>
      </c>
      <c r="E2490">
        <v>2016</v>
      </c>
      <c r="F2490">
        <v>1.986038505453493</v>
      </c>
      <c r="G2490">
        <v>2.5391447288434961</v>
      </c>
      <c r="H2490">
        <v>50975.940130000003</v>
      </c>
      <c r="I2490">
        <v>2.5391447288434961</v>
      </c>
      <c r="J2490">
        <v>73.603809465598061</v>
      </c>
      <c r="K2490">
        <v>51217803</v>
      </c>
      <c r="L2490">
        <v>66508.259999999995</v>
      </c>
      <c r="M2490">
        <v>139.05544819912399</v>
      </c>
    </row>
    <row r="2491" spans="1:13" x14ac:dyDescent="0.45">
      <c r="A2491">
        <v>2017</v>
      </c>
      <c r="B2491">
        <v>15</v>
      </c>
      <c r="C2491" t="s">
        <v>14</v>
      </c>
      <c r="D2491" t="s">
        <v>36</v>
      </c>
      <c r="E2491">
        <v>2017</v>
      </c>
      <c r="F2491">
        <v>2.2227813815284065</v>
      </c>
      <c r="G2491">
        <v>2.8701969615114677</v>
      </c>
      <c r="H2491">
        <v>77903.974019999994</v>
      </c>
      <c r="I2491">
        <v>2.8701969615114677</v>
      </c>
      <c r="J2491">
        <v>77.120917806641629</v>
      </c>
      <c r="K2491">
        <v>51361911</v>
      </c>
      <c r="L2491">
        <v>66910.399999999994</v>
      </c>
      <c r="M2491">
        <v>143.07666791413899</v>
      </c>
    </row>
    <row r="2492" spans="1:13" x14ac:dyDescent="0.45">
      <c r="A2492">
        <v>2018</v>
      </c>
      <c r="B2492">
        <v>15</v>
      </c>
      <c r="C2492" t="s">
        <v>14</v>
      </c>
      <c r="D2492" t="s">
        <v>36</v>
      </c>
      <c r="E2492">
        <v>2018</v>
      </c>
      <c r="F2492">
        <v>0.48294898310261658</v>
      </c>
      <c r="G2492">
        <v>2.4622462161331384</v>
      </c>
      <c r="H2492">
        <v>74192.731799999994</v>
      </c>
      <c r="I2492">
        <v>2.4622462161331384</v>
      </c>
      <c r="J2492">
        <v>78.988865513436309</v>
      </c>
      <c r="K2492">
        <v>51585058</v>
      </c>
      <c r="L2492">
        <v>67828.929999999993</v>
      </c>
      <c r="M2492">
        <v>152.99299156187499</v>
      </c>
    </row>
    <row r="2493" spans="1:13" x14ac:dyDescent="0.45">
      <c r="A2493">
        <v>2019</v>
      </c>
      <c r="B2493">
        <v>15</v>
      </c>
      <c r="C2493" t="s">
        <v>14</v>
      </c>
      <c r="D2493" t="s">
        <v>36</v>
      </c>
      <c r="E2493">
        <v>2019</v>
      </c>
      <c r="F2493">
        <v>-0.8393253081496681</v>
      </c>
      <c r="G2493">
        <v>1.8889146004306951</v>
      </c>
      <c r="H2493">
        <v>79306.401989999998</v>
      </c>
      <c r="I2493">
        <v>1.8889146004306951</v>
      </c>
      <c r="J2493">
        <v>75.757138965219042</v>
      </c>
      <c r="K2493">
        <v>51764822</v>
      </c>
      <c r="L2493">
        <v>66896.13</v>
      </c>
      <c r="M2493">
        <v>147.622919566554</v>
      </c>
    </row>
    <row r="2494" spans="1:13" x14ac:dyDescent="0.45">
      <c r="A2494">
        <v>2020</v>
      </c>
      <c r="B2494">
        <v>15</v>
      </c>
      <c r="C2494" t="s">
        <v>14</v>
      </c>
      <c r="D2494" t="s">
        <v>36</v>
      </c>
      <c r="E2494">
        <v>2020</v>
      </c>
      <c r="F2494">
        <v>1.5637468567534256</v>
      </c>
      <c r="G2494">
        <v>-0.84621223779923582</v>
      </c>
      <c r="H2494">
        <v>76079.908679999993</v>
      </c>
      <c r="I2494">
        <v>-0.84621223779923582</v>
      </c>
      <c r="J2494">
        <v>69.034045090956155</v>
      </c>
      <c r="K2494">
        <v>51836239</v>
      </c>
      <c r="L2494">
        <v>64311.133000000002</v>
      </c>
      <c r="M2494">
        <v>136.98409804640301</v>
      </c>
    </row>
    <row r="2495" spans="1:13" x14ac:dyDescent="0.45">
      <c r="A2495">
        <v>2021</v>
      </c>
      <c r="B2495">
        <v>15</v>
      </c>
      <c r="C2495" t="s">
        <v>14</v>
      </c>
      <c r="D2495" t="s">
        <v>36</v>
      </c>
      <c r="E2495">
        <v>2021</v>
      </c>
      <c r="F2495">
        <v>2.4976757211081946</v>
      </c>
      <c r="G2495">
        <v>4.3292074606188891</v>
      </c>
      <c r="H2495">
        <v>76526.34749</v>
      </c>
      <c r="I2495">
        <v>4.3292074606188891</v>
      </c>
      <c r="J2495">
        <v>80.492339951864651</v>
      </c>
      <c r="K2495">
        <v>51744876</v>
      </c>
      <c r="L2495">
        <v>67330.304999999993</v>
      </c>
      <c r="M2495">
        <v>138.97464166294401</v>
      </c>
    </row>
    <row r="2496" spans="1:13" x14ac:dyDescent="0.45">
      <c r="A2496">
        <v>2022</v>
      </c>
      <c r="B2496">
        <v>15</v>
      </c>
      <c r="C2496" t="s">
        <v>14</v>
      </c>
      <c r="E2496">
        <v>2022</v>
      </c>
      <c r="F2496">
        <v>1.21768616147655</v>
      </c>
      <c r="G2496">
        <v>2.7924820870107538</v>
      </c>
      <c r="H2496">
        <v>77304.219386666664</v>
      </c>
      <c r="I2496">
        <v>2.7924820870107538</v>
      </c>
      <c r="J2496">
        <v>96.78306154100683</v>
      </c>
      <c r="K2496">
        <v>51628117</v>
      </c>
      <c r="L2496">
        <v>68126.19</v>
      </c>
      <c r="M2496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6409"/>
  <sheetViews>
    <sheetView tabSelected="1" zoomScale="68" zoomScaleNormal="68" workbookViewId="0">
      <selection activeCell="G9" sqref="G9"/>
    </sheetView>
  </sheetViews>
  <sheetFormatPr defaultRowHeight="13.9" x14ac:dyDescent="0.4"/>
  <cols>
    <col min="1" max="1" width="9.06640625" style="62"/>
    <col min="2" max="2" width="19.796875" style="62" bestFit="1" customWidth="1"/>
    <col min="3" max="3" width="9.06640625" style="5"/>
    <col min="4" max="4" width="26.06640625" style="5" customWidth="1"/>
    <col min="5" max="5" width="21.19921875" style="62" customWidth="1"/>
    <col min="6" max="6" width="14.46484375" style="64" customWidth="1"/>
    <col min="7" max="7" width="16.06640625" style="63" customWidth="1"/>
    <col min="8" max="8" width="16.265625" style="63" customWidth="1"/>
    <col min="9" max="9" width="19.33203125" style="63" customWidth="1"/>
    <col min="10" max="13" width="16.86328125" style="63" customWidth="1"/>
    <col min="14" max="14" width="13.46484375" style="62" customWidth="1"/>
    <col min="15" max="16384" width="9.06640625" style="62"/>
  </cols>
  <sheetData>
    <row r="1" spans="1:14" s="5" customFormat="1" x14ac:dyDescent="0.4">
      <c r="F1" s="60" t="s">
        <v>54</v>
      </c>
      <c r="G1" s="60" t="s">
        <v>25</v>
      </c>
      <c r="H1" s="60" t="s">
        <v>27</v>
      </c>
      <c r="I1" s="60" t="s">
        <v>257</v>
      </c>
      <c r="J1" s="60" t="s">
        <v>31</v>
      </c>
      <c r="K1" s="60" t="s">
        <v>55</v>
      </c>
      <c r="L1" s="60" t="s">
        <v>32</v>
      </c>
      <c r="M1" s="60" t="s">
        <v>233</v>
      </c>
      <c r="N1" s="47" t="s">
        <v>258</v>
      </c>
    </row>
    <row r="2" spans="1:14" s="61" customFormat="1" ht="27" x14ac:dyDescent="0.45">
      <c r="A2" s="46" t="s">
        <v>234</v>
      </c>
      <c r="B2" s="46" t="s">
        <v>19</v>
      </c>
      <c r="C2" s="46" t="s">
        <v>235</v>
      </c>
      <c r="D2" s="46" t="s">
        <v>236</v>
      </c>
      <c r="E2" s="46" t="s">
        <v>237</v>
      </c>
      <c r="F2" s="46" t="s">
        <v>238</v>
      </c>
      <c r="G2" s="47" t="s">
        <v>255</v>
      </c>
      <c r="H2" s="46" t="s">
        <v>239</v>
      </c>
      <c r="I2" s="47" t="s">
        <v>240</v>
      </c>
      <c r="J2" s="46" t="s">
        <v>241</v>
      </c>
      <c r="K2" s="47" t="s">
        <v>242</v>
      </c>
      <c r="L2" s="46" t="s">
        <v>243</v>
      </c>
      <c r="M2" s="48" t="s">
        <v>244</v>
      </c>
      <c r="N2" s="47" t="s">
        <v>259</v>
      </c>
    </row>
    <row r="3" spans="1:14" x14ac:dyDescent="0.4">
      <c r="A3" s="38">
        <v>1</v>
      </c>
      <c r="B3" s="38" t="s">
        <v>57</v>
      </c>
      <c r="C3" s="38">
        <v>1980</v>
      </c>
      <c r="D3" s="38" t="s">
        <v>246</v>
      </c>
      <c r="E3" s="38" t="s">
        <v>254</v>
      </c>
      <c r="F3" s="62">
        <f t="shared" ref="F3:F11" si="0">(F4*0.95)</f>
        <v>0.114591870552637</v>
      </c>
      <c r="G3" s="63">
        <v>12486631</v>
      </c>
      <c r="H3" s="63">
        <f t="shared" ref="H3:H25" si="1">(H4+H5+H6)/3</f>
        <v>11.403559536584899</v>
      </c>
      <c r="I3" s="63">
        <f t="shared" ref="I3:I27" si="2">(I992+I1035+I1078)/3</f>
        <v>185.60268326562081</v>
      </c>
      <c r="J3" s="63">
        <v>9000000</v>
      </c>
      <c r="K3" s="63">
        <f>K992*0.95</f>
        <v>62.987211679070612</v>
      </c>
      <c r="L3" s="65">
        <v>291.64979104415471</v>
      </c>
      <c r="M3" s="63">
        <f>M46*0.95</f>
        <v>12.834067547723935</v>
      </c>
      <c r="N3" s="62">
        <v>15.994999999999999</v>
      </c>
    </row>
    <row r="4" spans="1:14" x14ac:dyDescent="0.4">
      <c r="A4" s="38">
        <v>1</v>
      </c>
      <c r="B4" s="38" t="s">
        <v>57</v>
      </c>
      <c r="C4" s="38">
        <v>1981</v>
      </c>
      <c r="D4" s="38" t="s">
        <v>246</v>
      </c>
      <c r="E4" s="38" t="s">
        <v>254</v>
      </c>
      <c r="F4" s="62">
        <f t="shared" si="0"/>
        <v>0.12062302163435475</v>
      </c>
      <c r="G4" s="63">
        <v>11155195</v>
      </c>
      <c r="H4" s="63">
        <f t="shared" si="1"/>
        <v>11.403558318201851</v>
      </c>
      <c r="I4" s="63">
        <f t="shared" si="2"/>
        <v>188.29519531463902</v>
      </c>
      <c r="J4" s="63">
        <v>180000</v>
      </c>
      <c r="K4" s="63">
        <f t="shared" ref="K4:K9" si="3">(K993+K1036+K1079)/3</f>
        <v>45.988128561536747</v>
      </c>
      <c r="L4" s="65">
        <v>311.85361700005325</v>
      </c>
      <c r="M4" s="63">
        <f>(M993+M1036+M1079)/3</f>
        <v>24.681214771582614</v>
      </c>
      <c r="N4" s="62">
        <v>16.562000000000001</v>
      </c>
    </row>
    <row r="5" spans="1:14" x14ac:dyDescent="0.4">
      <c r="A5" s="38">
        <v>1</v>
      </c>
      <c r="B5" s="38" t="s">
        <v>57</v>
      </c>
      <c r="C5" s="38">
        <v>1982</v>
      </c>
      <c r="D5" s="38" t="s">
        <v>246</v>
      </c>
      <c r="E5" s="38" t="s">
        <v>254</v>
      </c>
      <c r="F5" s="62">
        <f t="shared" si="0"/>
        <v>0.12697160172037342</v>
      </c>
      <c r="G5" s="63">
        <v>10088289</v>
      </c>
      <c r="H5" s="63">
        <f t="shared" si="1"/>
        <v>11.403557083832078</v>
      </c>
      <c r="I5" s="63">
        <f t="shared" si="2"/>
        <v>178.45463811930358</v>
      </c>
      <c r="J5" s="63">
        <v>100000</v>
      </c>
      <c r="K5" s="63">
        <f t="shared" si="3"/>
        <v>38.774755970284808</v>
      </c>
      <c r="L5" s="65">
        <f t="shared" ref="L5:L24" si="4">L6*0.95</f>
        <v>65.306827555689893</v>
      </c>
      <c r="M5" s="63">
        <f>(M994+M1037+M1080)/3</f>
        <v>23.705557553717441</v>
      </c>
      <c r="N5" s="62">
        <v>17.146999999999998</v>
      </c>
    </row>
    <row r="6" spans="1:14" x14ac:dyDescent="0.4">
      <c r="A6" s="38">
        <v>1</v>
      </c>
      <c r="B6" s="38" t="s">
        <v>57</v>
      </c>
      <c r="C6" s="38">
        <v>1983</v>
      </c>
      <c r="D6" s="38" t="s">
        <v>246</v>
      </c>
      <c r="E6" s="38" t="s">
        <v>254</v>
      </c>
      <c r="F6" s="62">
        <f>(F7*0.95)</f>
        <v>0.13365431760039306</v>
      </c>
      <c r="G6" s="63">
        <v>9951449</v>
      </c>
      <c r="H6" s="63">
        <f t="shared" si="1"/>
        <v>11.403563207720767</v>
      </c>
      <c r="I6" s="63">
        <f t="shared" si="2"/>
        <v>166.29145211219694</v>
      </c>
      <c r="J6" s="63">
        <f>J5*0.95</f>
        <v>95000</v>
      </c>
      <c r="K6" s="63">
        <f t="shared" si="3"/>
        <v>48.515233930772389</v>
      </c>
      <c r="L6" s="65">
        <f t="shared" si="4"/>
        <v>68.744029005989361</v>
      </c>
      <c r="M6" s="63">
        <f>(M995+M1038+M1081)/3</f>
        <v>23.421208115593647</v>
      </c>
      <c r="N6" s="62">
        <v>17.747</v>
      </c>
    </row>
    <row r="7" spans="1:14" x14ac:dyDescent="0.4">
      <c r="A7" s="38">
        <v>1</v>
      </c>
      <c r="B7" s="38" t="s">
        <v>57</v>
      </c>
      <c r="C7" s="38">
        <v>1984</v>
      </c>
      <c r="D7" s="38" t="s">
        <v>246</v>
      </c>
      <c r="E7" s="38" t="s">
        <v>254</v>
      </c>
      <c r="F7" s="62">
        <f t="shared" si="0"/>
        <v>0.14068875536883482</v>
      </c>
      <c r="G7" s="63">
        <v>10243686</v>
      </c>
      <c r="H7" s="63">
        <f t="shared" si="1"/>
        <v>11.403554663052709</v>
      </c>
      <c r="I7" s="63">
        <f t="shared" si="2"/>
        <v>160.50728179986592</v>
      </c>
      <c r="J7" s="63">
        <f>J6*0.95</f>
        <v>90250</v>
      </c>
      <c r="K7" s="63">
        <f t="shared" si="3"/>
        <v>49.409437893800266</v>
      </c>
      <c r="L7" s="65">
        <f t="shared" si="4"/>
        <v>72.362135795778272</v>
      </c>
      <c r="M7" s="63">
        <f>(M996+M1039+M1082)/3</f>
        <v>24.161351023740881</v>
      </c>
      <c r="N7" s="62">
        <v>18.364999999999998</v>
      </c>
    </row>
    <row r="8" spans="1:14" x14ac:dyDescent="0.4">
      <c r="A8" s="38">
        <v>1</v>
      </c>
      <c r="B8" s="38" t="s">
        <v>57</v>
      </c>
      <c r="C8" s="38">
        <v>1985</v>
      </c>
      <c r="D8" s="38" t="s">
        <v>246</v>
      </c>
      <c r="E8" s="38" t="s">
        <v>254</v>
      </c>
      <c r="F8" s="62">
        <f t="shared" si="0"/>
        <v>0.14809342670403666</v>
      </c>
      <c r="G8" s="63">
        <v>10512221</v>
      </c>
      <c r="H8" s="63">
        <f t="shared" si="1"/>
        <v>11.40355338072276</v>
      </c>
      <c r="I8" s="63">
        <f t="shared" si="2"/>
        <v>152.06436564125127</v>
      </c>
      <c r="J8" s="63">
        <f>J7*0.95</f>
        <v>85737.5</v>
      </c>
      <c r="K8" s="63">
        <f t="shared" si="3"/>
        <v>49.153995100578221</v>
      </c>
      <c r="L8" s="65">
        <f t="shared" si="4"/>
        <v>76.170669258713971</v>
      </c>
      <c r="M8" s="63">
        <f>(M997+M1040+M1083)/3</f>
        <v>23.971555408263924</v>
      </c>
      <c r="N8" s="62">
        <v>18.997</v>
      </c>
    </row>
    <row r="9" spans="1:14" x14ac:dyDescent="0.4">
      <c r="A9" s="38">
        <v>1</v>
      </c>
      <c r="B9" s="38" t="s">
        <v>57</v>
      </c>
      <c r="C9" s="38">
        <v>1986</v>
      </c>
      <c r="D9" s="38" t="s">
        <v>246</v>
      </c>
      <c r="E9" s="38" t="s">
        <v>254</v>
      </c>
      <c r="F9" s="62">
        <f t="shared" si="0"/>
        <v>0.1558878175831965</v>
      </c>
      <c r="G9" s="63">
        <v>10448442</v>
      </c>
      <c r="H9" s="63">
        <f t="shared" si="1"/>
        <v>11.403581579386829</v>
      </c>
      <c r="I9" s="63">
        <f t="shared" si="2"/>
        <v>142.28131543839288</v>
      </c>
      <c r="J9" s="63">
        <f>J8*0.95</f>
        <v>81450.625</v>
      </c>
      <c r="K9" s="63">
        <f t="shared" si="3"/>
        <v>49.210888788230072</v>
      </c>
      <c r="L9" s="65">
        <f t="shared" si="4"/>
        <v>80.179651851277868</v>
      </c>
      <c r="M9" s="63">
        <f>(M998+M1041+M11528)/3</f>
        <v>14.473926816845406</v>
      </c>
      <c r="N9" s="62">
        <v>19.646999999999998</v>
      </c>
    </row>
    <row r="10" spans="1:14" x14ac:dyDescent="0.4">
      <c r="A10" s="38">
        <v>1</v>
      </c>
      <c r="B10" s="38" t="s">
        <v>57</v>
      </c>
      <c r="C10" s="38">
        <v>1987</v>
      </c>
      <c r="D10" s="38" t="s">
        <v>246</v>
      </c>
      <c r="E10" s="38" t="s">
        <v>254</v>
      </c>
      <c r="F10" s="62">
        <f t="shared" si="0"/>
        <v>0.16409243956125949</v>
      </c>
      <c r="G10" s="63">
        <v>10322758</v>
      </c>
      <c r="H10" s="63">
        <f t="shared" si="1"/>
        <v>11.403529029048537</v>
      </c>
      <c r="I10" s="63">
        <f t="shared" si="2"/>
        <v>133.00677941441845</v>
      </c>
      <c r="J10" s="63">
        <v>400000</v>
      </c>
      <c r="K10" s="63">
        <f>(K440+K999+K1042)/3</f>
        <v>49.699742300041748</v>
      </c>
      <c r="L10" s="65">
        <f t="shared" si="4"/>
        <v>84.399633527660924</v>
      </c>
      <c r="M10" s="63">
        <f t="shared" ref="M10:M26" si="5">(M999+M1042+M1085)/3</f>
        <v>22.707372708079589</v>
      </c>
      <c r="N10" s="62">
        <v>20.314</v>
      </c>
    </row>
    <row r="11" spans="1:14" x14ac:dyDescent="0.4">
      <c r="A11" s="38">
        <v>1</v>
      </c>
      <c r="B11" s="38" t="s">
        <v>57</v>
      </c>
      <c r="C11" s="38">
        <v>1988</v>
      </c>
      <c r="D11" s="38" t="s">
        <v>246</v>
      </c>
      <c r="E11" s="38" t="s">
        <v>254</v>
      </c>
      <c r="F11" s="62">
        <f t="shared" si="0"/>
        <v>0.17272888374869422</v>
      </c>
      <c r="G11" s="63">
        <v>10383460</v>
      </c>
      <c r="H11" s="63">
        <f t="shared" si="1"/>
        <v>11.403549533732916</v>
      </c>
      <c r="I11" s="63">
        <f t="shared" si="2"/>
        <v>128.26478536359784</v>
      </c>
      <c r="J11" s="63">
        <f>(J10+J9+J8)/3</f>
        <v>189062.70833333334</v>
      </c>
      <c r="K11" s="63">
        <f>(K1000+K1043+K1086)/3</f>
        <v>48.792185967120751</v>
      </c>
      <c r="L11" s="65">
        <f t="shared" si="4"/>
        <v>88.841719502800984</v>
      </c>
      <c r="M11" s="63">
        <f t="shared" si="5"/>
        <v>24.812512462603124</v>
      </c>
      <c r="N11" s="62">
        <v>20.998000000000001</v>
      </c>
    </row>
    <row r="12" spans="1:14" x14ac:dyDescent="0.4">
      <c r="A12" s="38">
        <v>1</v>
      </c>
      <c r="B12" s="38" t="s">
        <v>57</v>
      </c>
      <c r="C12" s="38">
        <v>1989</v>
      </c>
      <c r="D12" s="38" t="s">
        <v>246</v>
      </c>
      <c r="E12" s="38" t="s">
        <v>254</v>
      </c>
      <c r="F12" s="62">
        <f>(F13*0.95)</f>
        <v>0.18181987763020444</v>
      </c>
      <c r="G12" s="63">
        <v>10673168</v>
      </c>
      <c r="H12" s="63">
        <f t="shared" si="1"/>
        <v>11.403666175379032</v>
      </c>
      <c r="I12" s="63">
        <f t="shared" si="2"/>
        <v>130.35361486536056</v>
      </c>
      <c r="J12" s="63">
        <f>(J11+J10+J9)/3</f>
        <v>223504.44444444447</v>
      </c>
      <c r="K12" s="63">
        <f>(K1001+K1044+K1087)/3</f>
        <v>51.643354400852253</v>
      </c>
      <c r="L12" s="65">
        <f t="shared" si="4"/>
        <v>93.517599476632626</v>
      </c>
      <c r="M12" s="63">
        <f t="shared" si="5"/>
        <v>28.014799795967974</v>
      </c>
      <c r="N12" s="62">
        <v>21.088000000000001</v>
      </c>
    </row>
    <row r="13" spans="1:14" x14ac:dyDescent="0.4">
      <c r="A13" s="38">
        <v>1</v>
      </c>
      <c r="B13" s="38" t="s">
        <v>57</v>
      </c>
      <c r="C13" s="38">
        <v>1990</v>
      </c>
      <c r="D13" s="38" t="s">
        <v>246</v>
      </c>
      <c r="E13" s="38" t="s">
        <v>254</v>
      </c>
      <c r="F13" s="62">
        <v>0.19138934487389941</v>
      </c>
      <c r="G13" s="63">
        <v>10694796</v>
      </c>
      <c r="H13" s="63">
        <f t="shared" si="1"/>
        <v>11.403371378033661</v>
      </c>
      <c r="I13" s="63">
        <f t="shared" si="2"/>
        <v>126.57922934680373</v>
      </c>
      <c r="J13" s="63">
        <v>10</v>
      </c>
      <c r="K13" s="63">
        <f>(K443+K1002+K1045)/3</f>
        <v>44.340635373378539</v>
      </c>
      <c r="L13" s="65">
        <f t="shared" si="4"/>
        <v>98.439578396455403</v>
      </c>
      <c r="M13" s="63">
        <f t="shared" si="5"/>
        <v>30.918018793786221</v>
      </c>
      <c r="N13" s="62">
        <v>21.177</v>
      </c>
    </row>
    <row r="14" spans="1:14" x14ac:dyDescent="0.4">
      <c r="A14" s="38">
        <v>1</v>
      </c>
      <c r="B14" s="38" t="s">
        <v>57</v>
      </c>
      <c r="C14" s="38">
        <v>1991</v>
      </c>
      <c r="D14" s="38" t="s">
        <v>246</v>
      </c>
      <c r="E14" s="38" t="s">
        <v>254</v>
      </c>
      <c r="F14" s="62">
        <v>0.18067378571221834</v>
      </c>
      <c r="G14" s="63">
        <v>10745167</v>
      </c>
      <c r="H14" s="63">
        <f t="shared" si="1"/>
        <v>11.403611047786057</v>
      </c>
      <c r="I14" s="63">
        <f t="shared" si="2"/>
        <v>123.63532042767072</v>
      </c>
      <c r="J14" s="63">
        <v>-280000</v>
      </c>
      <c r="K14" s="63">
        <f t="shared" ref="K14:K19" si="6">(K1003+K1046+K1089)/3</f>
        <v>46.051052227946201</v>
      </c>
      <c r="L14" s="65">
        <f t="shared" si="4"/>
        <v>103.62060883837411</v>
      </c>
      <c r="M14" s="63">
        <f t="shared" si="5"/>
        <v>27.539934251271891</v>
      </c>
      <c r="N14" s="62">
        <v>21.265999999999998</v>
      </c>
    </row>
    <row r="15" spans="1:14" x14ac:dyDescent="0.4">
      <c r="A15" s="38">
        <v>1</v>
      </c>
      <c r="B15" s="38" t="s">
        <v>57</v>
      </c>
      <c r="C15" s="38">
        <v>1992</v>
      </c>
      <c r="D15" s="38" t="s">
        <v>246</v>
      </c>
      <c r="E15" s="38" t="s">
        <v>254</v>
      </c>
      <c r="F15" s="62">
        <v>0.12651697919449401</v>
      </c>
      <c r="G15" s="63">
        <v>12057433</v>
      </c>
      <c r="H15" s="63">
        <f t="shared" si="1"/>
        <v>11.40401610031738</v>
      </c>
      <c r="I15" s="63">
        <f t="shared" si="2"/>
        <v>125.90213476327925</v>
      </c>
      <c r="J15" s="63">
        <v>360000</v>
      </c>
      <c r="K15" s="63">
        <f t="shared" si="6"/>
        <v>45.129228888011617</v>
      </c>
      <c r="L15" s="65">
        <f t="shared" si="4"/>
        <v>109.07432509302538</v>
      </c>
      <c r="M15" s="63">
        <f t="shared" si="5"/>
        <v>24.8875735640075</v>
      </c>
      <c r="N15" s="62">
        <v>21.355</v>
      </c>
    </row>
    <row r="16" spans="1:14" x14ac:dyDescent="0.4">
      <c r="A16" s="38">
        <v>1</v>
      </c>
      <c r="B16" s="38" t="s">
        <v>57</v>
      </c>
      <c r="C16" s="38">
        <v>1993</v>
      </c>
      <c r="D16" s="38" t="s">
        <v>246</v>
      </c>
      <c r="E16" s="38" t="s">
        <v>254</v>
      </c>
      <c r="F16" s="62">
        <v>0.10910569732700362</v>
      </c>
      <c r="G16" s="63">
        <v>14003760</v>
      </c>
      <c r="H16" s="63">
        <f t="shared" si="1"/>
        <v>11.402486985997546</v>
      </c>
      <c r="I16" s="63">
        <f t="shared" si="2"/>
        <v>134.21714319382039</v>
      </c>
      <c r="J16" s="63">
        <v>-20000</v>
      </c>
      <c r="K16" s="63">
        <f t="shared" si="6"/>
        <v>45.415006583827953</v>
      </c>
      <c r="L16" s="65">
        <f t="shared" si="4"/>
        <v>114.81507904528988</v>
      </c>
      <c r="M16" s="63">
        <f t="shared" si="5"/>
        <v>24.757331466428322</v>
      </c>
      <c r="N16" s="62">
        <v>21.443999999999999</v>
      </c>
    </row>
    <row r="17" spans="1:14" x14ac:dyDescent="0.4">
      <c r="A17" s="38">
        <v>1</v>
      </c>
      <c r="B17" s="38" t="s">
        <v>57</v>
      </c>
      <c r="C17" s="38">
        <v>1994</v>
      </c>
      <c r="D17" s="38" t="s">
        <v>246</v>
      </c>
      <c r="E17" s="38" t="s">
        <v>254</v>
      </c>
      <c r="F17" s="62">
        <v>9.6637746104879435E-2</v>
      </c>
      <c r="G17" s="63">
        <v>15455555</v>
      </c>
      <c r="H17" s="63">
        <f t="shared" si="1"/>
        <v>11.404330057043248</v>
      </c>
      <c r="I17" s="63">
        <f t="shared" si="2"/>
        <v>113.19934283281732</v>
      </c>
      <c r="J17" s="63">
        <v>20000</v>
      </c>
      <c r="K17" s="63">
        <f t="shared" si="6"/>
        <v>50.873804100683202</v>
      </c>
      <c r="L17" s="65">
        <f t="shared" si="4"/>
        <v>120.8579779424104</v>
      </c>
      <c r="M17" s="63">
        <f t="shared" si="5"/>
        <v>27.40350336599505</v>
      </c>
      <c r="N17" s="62">
        <v>21.533999999999999</v>
      </c>
    </row>
    <row r="18" spans="1:14" x14ac:dyDescent="0.4">
      <c r="A18" s="38">
        <v>1</v>
      </c>
      <c r="B18" s="38" t="s">
        <v>57</v>
      </c>
      <c r="C18" s="38">
        <v>1995</v>
      </c>
      <c r="D18" s="38" t="s">
        <v>246</v>
      </c>
      <c r="E18" s="38" t="s">
        <v>254</v>
      </c>
      <c r="F18" s="62">
        <v>8.8781156753870175E-2</v>
      </c>
      <c r="G18" s="63">
        <v>16418912</v>
      </c>
      <c r="H18" s="63">
        <f t="shared" si="1"/>
        <v>11.405231257911348</v>
      </c>
      <c r="I18" s="63">
        <f t="shared" si="2"/>
        <v>114.21162043190934</v>
      </c>
      <c r="J18" s="63">
        <v>-93326.6</v>
      </c>
      <c r="K18" s="63">
        <f t="shared" si="6"/>
        <v>53.713200322394414</v>
      </c>
      <c r="L18" s="65">
        <f t="shared" si="4"/>
        <v>127.21892414990569</v>
      </c>
      <c r="M18" s="63">
        <f t="shared" si="5"/>
        <v>27.284940349677868</v>
      </c>
      <c r="N18" s="62">
        <v>21.623999999999999</v>
      </c>
    </row>
    <row r="19" spans="1:14" x14ac:dyDescent="0.4">
      <c r="A19" s="38">
        <v>1</v>
      </c>
      <c r="B19" s="38" t="s">
        <v>57</v>
      </c>
      <c r="C19" s="38">
        <v>1996</v>
      </c>
      <c r="D19" s="38" t="s">
        <v>246</v>
      </c>
      <c r="E19" s="38" t="s">
        <v>254</v>
      </c>
      <c r="F19" s="62">
        <v>8.2266517679292689E-2</v>
      </c>
      <c r="G19" s="63">
        <v>17106595</v>
      </c>
      <c r="H19" s="63">
        <f t="shared" si="1"/>
        <v>11.397899643038038</v>
      </c>
      <c r="I19" s="63">
        <f t="shared" si="2"/>
        <v>116.47870761536511</v>
      </c>
      <c r="J19" s="63">
        <v>690000</v>
      </c>
      <c r="K19" s="63">
        <f t="shared" si="6"/>
        <v>49.205062705692967</v>
      </c>
      <c r="L19" s="65">
        <f t="shared" si="4"/>
        <v>133.91465699990073</v>
      </c>
      <c r="M19" s="63">
        <f t="shared" si="5"/>
        <v>31.737811680452051</v>
      </c>
      <c r="N19" s="62">
        <v>21.713999999999999</v>
      </c>
    </row>
    <row r="20" spans="1:14" x14ac:dyDescent="0.4">
      <c r="A20" s="38">
        <v>1</v>
      </c>
      <c r="B20" s="38" t="s">
        <v>57</v>
      </c>
      <c r="C20" s="38">
        <v>1997</v>
      </c>
      <c r="D20" s="38" t="s">
        <v>246</v>
      </c>
      <c r="E20" s="38" t="s">
        <v>254</v>
      </c>
      <c r="F20" s="62">
        <v>7.5558697853972193E-2</v>
      </c>
      <c r="G20" s="63">
        <v>17788819</v>
      </c>
      <c r="H20" s="63">
        <f t="shared" si="1"/>
        <v>11.409859270180363</v>
      </c>
      <c r="I20" s="63">
        <f t="shared" si="2"/>
        <v>118.31452534046666</v>
      </c>
      <c r="J20" s="63">
        <v>-1460000</v>
      </c>
      <c r="K20" s="63">
        <f>(K17+K18+K19)/3</f>
        <v>51.264022376256861</v>
      </c>
      <c r="L20" s="65">
        <f t="shared" si="4"/>
        <v>140.96279684200078</v>
      </c>
      <c r="M20" s="63">
        <f t="shared" si="5"/>
        <v>54.503537165756889</v>
      </c>
      <c r="N20" s="62">
        <v>21.805</v>
      </c>
    </row>
    <row r="21" spans="1:14" x14ac:dyDescent="0.4">
      <c r="A21" s="38">
        <v>1</v>
      </c>
      <c r="B21" s="38" t="s">
        <v>57</v>
      </c>
      <c r="C21" s="38">
        <v>1998</v>
      </c>
      <c r="D21" s="38" t="s">
        <v>246</v>
      </c>
      <c r="E21" s="38" t="s">
        <v>254</v>
      </c>
      <c r="F21" s="62">
        <v>7.1269701638424471E-2</v>
      </c>
      <c r="G21" s="63">
        <v>18493132</v>
      </c>
      <c r="H21" s="63">
        <f t="shared" si="1"/>
        <v>11.407934860515645</v>
      </c>
      <c r="I21" s="63">
        <f t="shared" si="2"/>
        <v>118.9249806487199</v>
      </c>
      <c r="J21" s="63">
        <v>-10000</v>
      </c>
      <c r="K21" s="63">
        <f t="shared" ref="K21:K30" si="7">(K1010+K1053+K1096)/3</f>
        <v>50.981564429545585</v>
      </c>
      <c r="L21" s="65">
        <f t="shared" si="4"/>
        <v>148.3818914126324</v>
      </c>
      <c r="M21" s="63">
        <f t="shared" si="5"/>
        <v>34.681886158909144</v>
      </c>
      <c r="N21" s="62">
        <v>21.895</v>
      </c>
    </row>
    <row r="22" spans="1:14" x14ac:dyDescent="0.4">
      <c r="A22" s="38">
        <v>1</v>
      </c>
      <c r="B22" s="38" t="s">
        <v>57</v>
      </c>
      <c r="C22" s="38">
        <v>1999</v>
      </c>
      <c r="D22" s="38" t="s">
        <v>246</v>
      </c>
      <c r="E22" s="38" t="s">
        <v>254</v>
      </c>
      <c r="F22" s="62">
        <v>5.8246841705174732E-2</v>
      </c>
      <c r="G22" s="63">
        <v>19262847</v>
      </c>
      <c r="H22" s="63">
        <f t="shared" si="1"/>
        <v>11.375904798418103</v>
      </c>
      <c r="I22" s="63">
        <f t="shared" si="2"/>
        <v>128.98019804758403</v>
      </c>
      <c r="J22" s="63">
        <v>6040000</v>
      </c>
      <c r="K22" s="63">
        <f t="shared" si="7"/>
        <v>49.47194049845816</v>
      </c>
      <c r="L22" s="65">
        <f t="shared" si="4"/>
        <v>156.19146464487622</v>
      </c>
      <c r="M22" s="63">
        <f t="shared" si="5"/>
        <v>37.123738441736329</v>
      </c>
      <c r="N22" s="62">
        <v>21.986000000000001</v>
      </c>
    </row>
    <row r="23" spans="1:14" x14ac:dyDescent="0.4">
      <c r="A23" s="38">
        <v>1</v>
      </c>
      <c r="B23" s="38" t="s">
        <v>57</v>
      </c>
      <c r="C23" s="38">
        <v>2000</v>
      </c>
      <c r="D23" s="38" t="s">
        <v>246</v>
      </c>
      <c r="E23" s="38" t="s">
        <v>254</v>
      </c>
      <c r="F23" s="62">
        <v>5.5166606611007467E-2</v>
      </c>
      <c r="G23" s="63">
        <v>19542982</v>
      </c>
      <c r="H23" s="63">
        <f t="shared" si="1"/>
        <v>11.445738151607339</v>
      </c>
      <c r="I23" s="63">
        <f t="shared" si="2"/>
        <v>143.51311492510951</v>
      </c>
      <c r="J23" s="63">
        <v>170000</v>
      </c>
      <c r="K23" s="63">
        <f t="shared" si="7"/>
        <v>51.980959032202087</v>
      </c>
      <c r="L23" s="65">
        <f t="shared" si="4"/>
        <v>164.41206804723814</v>
      </c>
      <c r="M23" s="63">
        <f t="shared" si="5"/>
        <v>39.710492974427495</v>
      </c>
      <c r="N23" s="62">
        <v>22.077999999999999</v>
      </c>
    </row>
    <row r="24" spans="1:14" x14ac:dyDescent="0.4">
      <c r="A24" s="38">
        <v>1</v>
      </c>
      <c r="B24" s="38" t="s">
        <v>57</v>
      </c>
      <c r="C24" s="38">
        <v>2001</v>
      </c>
      <c r="D24" s="38" t="s">
        <v>246</v>
      </c>
      <c r="E24" s="38" t="s">
        <v>254</v>
      </c>
      <c r="F24" s="62">
        <v>5.5292719169112402E-2</v>
      </c>
      <c r="G24" s="63">
        <v>19688632</v>
      </c>
      <c r="H24" s="63">
        <f t="shared" si="1"/>
        <v>11.402161631521494</v>
      </c>
      <c r="I24" s="63">
        <f t="shared" si="2"/>
        <v>110.44243826370473</v>
      </c>
      <c r="J24" s="63">
        <v>680000</v>
      </c>
      <c r="K24" s="63">
        <f t="shared" si="7"/>
        <v>55.399058249041055</v>
      </c>
      <c r="L24" s="65">
        <f t="shared" si="4"/>
        <v>173.06533478656647</v>
      </c>
      <c r="M24" s="63">
        <f t="shared" si="5"/>
        <v>32.082482589575783</v>
      </c>
      <c r="N24" s="62">
        <v>22.169</v>
      </c>
    </row>
    <row r="25" spans="1:14" x14ac:dyDescent="0.4">
      <c r="A25" s="38">
        <v>1</v>
      </c>
      <c r="B25" s="38" t="s">
        <v>57</v>
      </c>
      <c r="C25" s="38">
        <v>2002</v>
      </c>
      <c r="D25" s="38" t="s">
        <v>246</v>
      </c>
      <c r="E25" s="38" t="s">
        <v>254</v>
      </c>
      <c r="F25" s="62">
        <v>6.6810137933556613E-2</v>
      </c>
      <c r="G25" s="63">
        <v>21000256</v>
      </c>
      <c r="H25" s="63">
        <f t="shared" si="1"/>
        <v>11.279814612125477</v>
      </c>
      <c r="I25" s="63">
        <f t="shared" si="2"/>
        <v>93.883743807358755</v>
      </c>
      <c r="J25" s="63">
        <v>50000000</v>
      </c>
      <c r="K25" s="63">
        <f t="shared" si="7"/>
        <v>74.981074843922841</v>
      </c>
      <c r="L25" s="65">
        <v>182.17403661743839</v>
      </c>
      <c r="M25" s="63">
        <f t="shared" si="5"/>
        <v>33.522089136710768</v>
      </c>
      <c r="N25" s="62">
        <v>22.260999999999999</v>
      </c>
    </row>
    <row r="26" spans="1:14" x14ac:dyDescent="0.4">
      <c r="A26" s="38">
        <v>1</v>
      </c>
      <c r="B26" s="38" t="s">
        <v>57</v>
      </c>
      <c r="C26" s="38">
        <v>2003</v>
      </c>
      <c r="D26" s="38" t="s">
        <v>246</v>
      </c>
      <c r="E26" s="38" t="s">
        <v>254</v>
      </c>
      <c r="F26" s="62">
        <v>7.3004968397178557E-2</v>
      </c>
      <c r="G26" s="63">
        <v>22645130</v>
      </c>
      <c r="H26" s="63">
        <v>11.655238211175046</v>
      </c>
      <c r="I26" s="63">
        <f t="shared" si="2"/>
        <v>90.638855977985543</v>
      </c>
      <c r="J26" s="63">
        <v>57799999.899999999</v>
      </c>
      <c r="K26" s="63">
        <f t="shared" si="7"/>
        <v>61.76785351772795</v>
      </c>
      <c r="L26" s="65">
        <v>199.64322789583429</v>
      </c>
      <c r="M26" s="63">
        <f t="shared" si="5"/>
        <v>35.042970112709106</v>
      </c>
      <c r="N26" s="62">
        <v>22.353000000000002</v>
      </c>
    </row>
    <row r="27" spans="1:14" x14ac:dyDescent="0.4">
      <c r="A27" s="38">
        <v>1</v>
      </c>
      <c r="B27" s="38" t="s">
        <v>57</v>
      </c>
      <c r="C27" s="38">
        <v>2004</v>
      </c>
      <c r="D27" s="38" t="s">
        <v>246</v>
      </c>
      <c r="E27" s="38" t="s">
        <v>254</v>
      </c>
      <c r="F27" s="62">
        <v>5.4866758732048514E-2</v>
      </c>
      <c r="G27" s="63">
        <v>23553551</v>
      </c>
      <c r="H27" s="63">
        <v>11.271432071263959</v>
      </c>
      <c r="I27" s="63">
        <f t="shared" si="2"/>
        <v>91.06190184070762</v>
      </c>
      <c r="J27" s="63">
        <v>186900000</v>
      </c>
      <c r="K27" s="63">
        <f t="shared" si="7"/>
        <v>68.300635297937148</v>
      </c>
      <c r="L27" s="65">
        <v>221.83053072030711</v>
      </c>
      <c r="M27" s="63">
        <f>(M24+M25+M26)/3</f>
        <v>33.549180612998555</v>
      </c>
      <c r="N27" s="62">
        <v>22.5</v>
      </c>
    </row>
    <row r="28" spans="1:14" x14ac:dyDescent="0.4">
      <c r="A28" s="38">
        <v>1</v>
      </c>
      <c r="B28" s="38" t="s">
        <v>57</v>
      </c>
      <c r="C28" s="38">
        <v>2005</v>
      </c>
      <c r="D28" s="38" t="s">
        <v>246</v>
      </c>
      <c r="E28" s="38" t="s">
        <v>254</v>
      </c>
      <c r="F28" s="62">
        <v>8.0361134366610784E-2</v>
      </c>
      <c r="G28" s="63">
        <v>24411191</v>
      </c>
      <c r="H28" s="63">
        <v>10.912773553937427</v>
      </c>
      <c r="I28" s="63">
        <f>(I1017+I1103+I1060)/3</f>
        <v>92.827109094120388</v>
      </c>
      <c r="J28" s="63">
        <v>271000000</v>
      </c>
      <c r="K28" s="63">
        <f t="shared" si="7"/>
        <v>64.326738710590789</v>
      </c>
      <c r="L28" s="63">
        <v>254.11527430556112</v>
      </c>
      <c r="M28" s="63">
        <f t="shared" ref="M28:M38" si="8">(M1017+M1060+M1103)/3</f>
        <v>35.808485511671911</v>
      </c>
      <c r="N28" s="62">
        <v>22.702999999999999</v>
      </c>
    </row>
    <row r="29" spans="1:14" x14ac:dyDescent="0.4">
      <c r="A29" s="38">
        <v>1</v>
      </c>
      <c r="B29" s="38" t="s">
        <v>57</v>
      </c>
      <c r="C29" s="38">
        <v>2006</v>
      </c>
      <c r="D29" s="38" t="s">
        <v>246</v>
      </c>
      <c r="E29" s="38" t="s">
        <v>254</v>
      </c>
      <c r="F29" s="62">
        <v>8.9756908634472485E-2</v>
      </c>
      <c r="G29" s="63">
        <v>25442944</v>
      </c>
      <c r="H29" s="63">
        <v>7.1997512890800976</v>
      </c>
      <c r="I29" s="63">
        <f>(I1018+I1061+I1104)/3</f>
        <v>95.621281765309121</v>
      </c>
      <c r="J29" s="63">
        <v>238000000</v>
      </c>
      <c r="K29" s="63">
        <f t="shared" si="7"/>
        <v>68.673577969626351</v>
      </c>
      <c r="L29" s="63">
        <v>274.01539432265281</v>
      </c>
      <c r="M29" s="63">
        <f t="shared" si="8"/>
        <v>35.900709183586493</v>
      </c>
      <c r="N29" s="62">
        <v>22.907</v>
      </c>
    </row>
    <row r="30" spans="1:14" x14ac:dyDescent="0.4">
      <c r="A30" s="38">
        <v>1</v>
      </c>
      <c r="B30" s="38" t="s">
        <v>57</v>
      </c>
      <c r="C30" s="38">
        <v>2007</v>
      </c>
      <c r="D30" s="38" t="s">
        <v>246</v>
      </c>
      <c r="E30" s="38" t="s">
        <v>254</v>
      </c>
      <c r="F30" s="62">
        <v>0.10994004200468505</v>
      </c>
      <c r="G30" s="63">
        <v>25903301</v>
      </c>
      <c r="H30" s="63">
        <v>22.527756199789991</v>
      </c>
      <c r="I30" s="63">
        <f>(I1019+I1062+I1105)/3</f>
        <v>95.991419787050361</v>
      </c>
      <c r="J30" s="63">
        <v>188690000</v>
      </c>
      <c r="K30" s="63">
        <f t="shared" si="7"/>
        <v>66.429649198996984</v>
      </c>
      <c r="L30" s="63">
        <v>376.31829644154283</v>
      </c>
      <c r="M30" s="63">
        <f t="shared" si="8"/>
        <v>38.657467850463114</v>
      </c>
      <c r="N30" s="62">
        <v>23.113</v>
      </c>
    </row>
    <row r="31" spans="1:14" x14ac:dyDescent="0.4">
      <c r="A31" s="38">
        <v>1</v>
      </c>
      <c r="B31" s="38" t="s">
        <v>57</v>
      </c>
      <c r="C31" s="38">
        <v>2008</v>
      </c>
      <c r="D31" s="38" t="s">
        <v>246</v>
      </c>
      <c r="E31" s="38" t="s">
        <v>254</v>
      </c>
      <c r="F31" s="62">
        <v>0.16557335493632905</v>
      </c>
      <c r="G31" s="63">
        <v>26427199</v>
      </c>
      <c r="H31" s="63">
        <v>2.0962887488286555</v>
      </c>
      <c r="I31" s="63">
        <f>(I1020+I1063+I1106)/3</f>
        <v>99.532647449241153</v>
      </c>
      <c r="J31" s="63">
        <v>46033740</v>
      </c>
      <c r="K31" s="63">
        <f>(K1020+K1106+K1063)/3</f>
        <v>65.134604821619391</v>
      </c>
      <c r="L31" s="63">
        <v>382.53380381541456</v>
      </c>
      <c r="M31" s="63">
        <f t="shared" si="8"/>
        <v>39.217716567490591</v>
      </c>
      <c r="N31" s="62">
        <v>23.32</v>
      </c>
    </row>
    <row r="32" spans="1:14" x14ac:dyDescent="0.4">
      <c r="A32" s="38">
        <v>1</v>
      </c>
      <c r="B32" s="38" t="s">
        <v>57</v>
      </c>
      <c r="C32" s="38">
        <v>2009</v>
      </c>
      <c r="D32" s="38" t="s">
        <v>246</v>
      </c>
      <c r="E32" s="38" t="s">
        <v>254</v>
      </c>
      <c r="F32" s="62">
        <v>0.23950690054341914</v>
      </c>
      <c r="G32" s="63">
        <v>27385307</v>
      </c>
      <c r="H32" s="63">
        <v>-2.1634044278301019</v>
      </c>
      <c r="I32" s="63">
        <f>(I1021+I1064+I1107)/3</f>
        <v>99.752578469479559</v>
      </c>
      <c r="J32" s="63">
        <v>56107246.5</v>
      </c>
      <c r="K32" s="63">
        <f>(K1021+K1064+K1107)/3</f>
        <v>58.429913939580821</v>
      </c>
      <c r="L32" s="63">
        <v>453.38738207525847</v>
      </c>
      <c r="M32" s="63">
        <f t="shared" si="8"/>
        <v>38.457777634624449</v>
      </c>
      <c r="N32" s="62">
        <v>23.527999999999999</v>
      </c>
    </row>
    <row r="33" spans="1:14" x14ac:dyDescent="0.4">
      <c r="A33" s="38">
        <v>1</v>
      </c>
      <c r="B33" s="38" t="s">
        <v>57</v>
      </c>
      <c r="C33" s="38">
        <v>2010</v>
      </c>
      <c r="D33" s="38" t="s">
        <v>246</v>
      </c>
      <c r="E33" s="38" t="s">
        <v>254</v>
      </c>
      <c r="F33" s="62">
        <v>0.30423021594575489</v>
      </c>
      <c r="G33" s="63">
        <v>28189672</v>
      </c>
      <c r="H33" s="63">
        <v>3.8146303170911011</v>
      </c>
      <c r="I33" s="63">
        <v>100</v>
      </c>
      <c r="J33" s="63">
        <v>190774431.97999999</v>
      </c>
      <c r="K33" s="63">
        <f>(K1022+K1108+K1065)/3</f>
        <v>61.512957126508901</v>
      </c>
      <c r="L33" s="63">
        <v>562.49921944420089</v>
      </c>
      <c r="M33" s="63">
        <f t="shared" si="8"/>
        <v>37.569324046545624</v>
      </c>
      <c r="N33" s="62">
        <v>23.736999999999998</v>
      </c>
    </row>
    <row r="34" spans="1:14" x14ac:dyDescent="0.4">
      <c r="A34" s="38">
        <v>1</v>
      </c>
      <c r="B34" s="38" t="s">
        <v>57</v>
      </c>
      <c r="C34" s="38">
        <v>2011</v>
      </c>
      <c r="D34" s="38" t="s">
        <v>246</v>
      </c>
      <c r="E34" s="38" t="s">
        <v>254</v>
      </c>
      <c r="F34" s="62">
        <v>0.40896529086291272</v>
      </c>
      <c r="G34" s="63">
        <v>29249157</v>
      </c>
      <c r="H34" s="63">
        <v>16.593346731162725</v>
      </c>
      <c r="I34" s="63">
        <f t="shared" ref="I34:I39" si="9">(I1023+I1066+I1109)/3</f>
        <v>100.69416477666466</v>
      </c>
      <c r="J34" s="63">
        <v>52173421</v>
      </c>
      <c r="K34" s="63">
        <f>(K1023+K1109+K1066)/3</f>
        <v>62.546112012136177</v>
      </c>
      <c r="L34" s="63">
        <v>608.73885586840152</v>
      </c>
      <c r="M34" s="63">
        <f t="shared" si="8"/>
        <v>39.515790194164005</v>
      </c>
      <c r="N34" s="62">
        <v>23.948</v>
      </c>
    </row>
    <row r="35" spans="1:14" x14ac:dyDescent="0.4">
      <c r="A35" s="38">
        <v>1</v>
      </c>
      <c r="B35" s="38" t="s">
        <v>57</v>
      </c>
      <c r="C35" s="38">
        <v>2012</v>
      </c>
      <c r="D35" s="38" t="s">
        <v>246</v>
      </c>
      <c r="E35" s="38" t="s">
        <v>254</v>
      </c>
      <c r="F35" s="62">
        <v>0.33506103544160776</v>
      </c>
      <c r="G35" s="63">
        <v>30466479</v>
      </c>
      <c r="H35" s="63">
        <v>7.3017564713664598</v>
      </c>
      <c r="I35" s="63">
        <f t="shared" si="9"/>
        <v>102.2059419189942</v>
      </c>
      <c r="J35" s="63">
        <v>56823660</v>
      </c>
      <c r="K35" s="63">
        <f>(K1024+K1067+K1110)/3</f>
        <v>60.597070390569094</v>
      </c>
      <c r="L35" s="63">
        <v>653.41747912443861</v>
      </c>
      <c r="M35" s="63">
        <f t="shared" si="8"/>
        <v>49.417766518278405</v>
      </c>
      <c r="N35" s="62">
        <v>24.16</v>
      </c>
    </row>
    <row r="36" spans="1:14" x14ac:dyDescent="0.4">
      <c r="A36" s="38">
        <v>1</v>
      </c>
      <c r="B36" s="38" t="s">
        <v>57</v>
      </c>
      <c r="C36" s="38">
        <v>2013</v>
      </c>
      <c r="D36" s="38" t="s">
        <v>246</v>
      </c>
      <c r="E36" s="38" t="s">
        <v>254</v>
      </c>
      <c r="F36" s="62">
        <v>0.29808781267706003</v>
      </c>
      <c r="G36" s="63">
        <v>31541209</v>
      </c>
      <c r="H36" s="63">
        <v>4.8227854793162663</v>
      </c>
      <c r="I36" s="63">
        <f t="shared" si="9"/>
        <v>104.85905270012888</v>
      </c>
      <c r="J36" s="63">
        <v>48311346</v>
      </c>
      <c r="K36" s="63">
        <f>(K1025+K1068+K1111)/3</f>
        <v>58.73049709435228</v>
      </c>
      <c r="L36" s="63">
        <v>638.73318478022316</v>
      </c>
      <c r="M36" s="63">
        <f t="shared" si="8"/>
        <v>49.082897515993245</v>
      </c>
      <c r="N36" s="62">
        <v>24.373000000000001</v>
      </c>
    </row>
    <row r="37" spans="1:14" x14ac:dyDescent="0.4">
      <c r="A37" s="38">
        <v>1</v>
      </c>
      <c r="B37" s="38" t="s">
        <v>57</v>
      </c>
      <c r="C37" s="38">
        <v>2014</v>
      </c>
      <c r="D37" s="38" t="s">
        <v>246</v>
      </c>
      <c r="E37" s="38" t="s">
        <v>254</v>
      </c>
      <c r="F37" s="62">
        <v>0.28369239591016199</v>
      </c>
      <c r="G37" s="63">
        <v>32716210</v>
      </c>
      <c r="H37" s="63">
        <v>0.56694454081620904</v>
      </c>
      <c r="I37" s="63">
        <f t="shared" si="9"/>
        <v>106.09981073823197</v>
      </c>
      <c r="J37" s="63">
        <v>42975262.5</v>
      </c>
      <c r="K37" s="63">
        <f>(K1026+K1069+K1112)/3</f>
        <v>65.118747768406593</v>
      </c>
      <c r="L37" s="63">
        <v>626.51293045057253</v>
      </c>
      <c r="M37" s="63">
        <f t="shared" si="8"/>
        <v>44.602774321221432</v>
      </c>
      <c r="N37" s="62">
        <v>24.587</v>
      </c>
    </row>
    <row r="38" spans="1:14" x14ac:dyDescent="0.4">
      <c r="A38" s="38">
        <v>1</v>
      </c>
      <c r="B38" s="38" t="s">
        <v>57</v>
      </c>
      <c r="C38" s="38">
        <v>2015</v>
      </c>
      <c r="D38" s="38" t="s">
        <v>246</v>
      </c>
      <c r="E38" s="38" t="s">
        <v>254</v>
      </c>
      <c r="F38" s="62">
        <v>0.29797177471882247</v>
      </c>
      <c r="G38" s="63">
        <v>33753499</v>
      </c>
      <c r="H38" s="63">
        <v>2.4475630020462944</v>
      </c>
      <c r="I38" s="63">
        <f t="shared" si="9"/>
        <v>104.95056691885395</v>
      </c>
      <c r="J38" s="63">
        <v>169146608</v>
      </c>
      <c r="K38" s="63">
        <f>(K1027+K1070+K1113)/3</f>
        <v>59.686140868463049</v>
      </c>
      <c r="L38" s="63">
        <v>566.88113266507185</v>
      </c>
      <c r="M38" s="63">
        <f t="shared" si="8"/>
        <v>39.913482222156055</v>
      </c>
      <c r="N38" s="62">
        <v>24.803000000000001</v>
      </c>
    </row>
    <row r="39" spans="1:14" x14ac:dyDescent="0.4">
      <c r="A39" s="38">
        <v>1</v>
      </c>
      <c r="B39" s="38" t="s">
        <v>57</v>
      </c>
      <c r="C39" s="38">
        <v>2016</v>
      </c>
      <c r="D39" s="38" t="s">
        <v>246</v>
      </c>
      <c r="E39" s="38" t="s">
        <v>254</v>
      </c>
      <c r="F39" s="62">
        <v>0.2683587726566018</v>
      </c>
      <c r="G39" s="63">
        <v>34636207</v>
      </c>
      <c r="H39" s="63">
        <v>-2.1975264659060514</v>
      </c>
      <c r="I39" s="63">
        <f t="shared" si="9"/>
        <v>107.72316070032086</v>
      </c>
      <c r="J39" s="63">
        <v>93591315.299999997</v>
      </c>
      <c r="K39" s="63">
        <f>(K36+K37+K38)/3</f>
        <v>61.1784619104073</v>
      </c>
      <c r="L39" s="63">
        <v>523.0530121017523</v>
      </c>
      <c r="M39" s="63">
        <f>(M1028+M1114+M1071)/3</f>
        <v>39.750312416076618</v>
      </c>
      <c r="N39" s="62">
        <v>25.02</v>
      </c>
    </row>
    <row r="40" spans="1:14" x14ac:dyDescent="0.4">
      <c r="A40" s="38">
        <v>1</v>
      </c>
      <c r="B40" s="38" t="s">
        <v>57</v>
      </c>
      <c r="C40" s="38">
        <v>2017</v>
      </c>
      <c r="D40" s="38" t="s">
        <v>246</v>
      </c>
      <c r="E40" s="38" t="s">
        <v>254</v>
      </c>
      <c r="F40" s="62">
        <v>0.28119581573237451</v>
      </c>
      <c r="G40" s="63">
        <v>35643418</v>
      </c>
      <c r="H40" s="63">
        <v>2.4036561884432643</v>
      </c>
      <c r="I40" s="63">
        <f>(I38+I37+I39)/3</f>
        <v>106.25784611913559</v>
      </c>
      <c r="J40" s="63">
        <v>51533896.765000001</v>
      </c>
      <c r="K40" s="63">
        <f>(K37+K38+K39)/3</f>
        <v>61.994450182425645</v>
      </c>
      <c r="L40" s="63">
        <v>526.14080127138266</v>
      </c>
      <c r="M40" s="63">
        <f>(M38+M37+M39)/3</f>
        <v>41.422189653151371</v>
      </c>
      <c r="N40" s="62">
        <v>25.25</v>
      </c>
    </row>
    <row r="41" spans="1:14" x14ac:dyDescent="0.4">
      <c r="A41" s="38">
        <v>1</v>
      </c>
      <c r="B41" s="38" t="s">
        <v>57</v>
      </c>
      <c r="C41" s="38">
        <v>2018</v>
      </c>
      <c r="D41" s="38" t="s">
        <v>246</v>
      </c>
      <c r="E41" s="38" t="s">
        <v>254</v>
      </c>
      <c r="F41" s="62">
        <v>0.29908263422599263</v>
      </c>
      <c r="G41" s="63">
        <v>36686784</v>
      </c>
      <c r="H41" s="63">
        <v>2.0713485789089816</v>
      </c>
      <c r="I41" s="63">
        <f>(I1030+I1073+I1116)/3</f>
        <v>112.73329134062952</v>
      </c>
      <c r="J41" s="63">
        <v>119435105.715177</v>
      </c>
      <c r="K41" s="63">
        <f>(K1030+K1073+K1116)/3</f>
        <v>60.68066812259022</v>
      </c>
      <c r="L41" s="63">
        <v>492.09063228022615</v>
      </c>
      <c r="M41" s="63">
        <f>(M39+M38+M40)/3</f>
        <v>40.361994763794684</v>
      </c>
      <c r="N41" s="62">
        <v>25.495000000000001</v>
      </c>
    </row>
    <row r="42" spans="1:14" x14ac:dyDescent="0.4">
      <c r="A42" s="38">
        <v>1</v>
      </c>
      <c r="B42" s="38" t="s">
        <v>57</v>
      </c>
      <c r="C42" s="38">
        <v>2019</v>
      </c>
      <c r="D42" s="38" t="s">
        <v>246</v>
      </c>
      <c r="E42" s="38" t="s">
        <v>254</v>
      </c>
      <c r="F42" s="62">
        <v>0.29756365050010325</v>
      </c>
      <c r="G42" s="63">
        <v>37769499</v>
      </c>
      <c r="H42" s="63">
        <v>6.521479845078332</v>
      </c>
      <c r="I42" s="63">
        <f>(I1031+I1074+I1117)/3</f>
        <v>110.25613485617862</v>
      </c>
      <c r="J42" s="63">
        <v>23404553.647248998</v>
      </c>
      <c r="K42" s="63">
        <f>(K1031+K1117+K1074)/3</f>
        <v>60.72772769579101</v>
      </c>
      <c r="L42" s="63">
        <v>497.74142925750209</v>
      </c>
      <c r="M42" s="63">
        <f>(M1031+M1074+M1117)/3</f>
        <v>39.765046679885536</v>
      </c>
      <c r="N42" s="62">
        <v>25.754000000000001</v>
      </c>
    </row>
    <row r="43" spans="1:14" x14ac:dyDescent="0.4">
      <c r="A43" s="38">
        <v>1</v>
      </c>
      <c r="B43" s="38" t="s">
        <v>57</v>
      </c>
      <c r="C43" s="38">
        <v>2020</v>
      </c>
      <c r="D43" s="38" t="s">
        <v>246</v>
      </c>
      <c r="E43" s="38" t="s">
        <v>254</v>
      </c>
      <c r="F43" s="62">
        <v>0.22347887200706759</v>
      </c>
      <c r="G43" s="63">
        <v>38972230</v>
      </c>
      <c r="H43" s="63">
        <v>6.9629462568024678</v>
      </c>
      <c r="I43" s="63">
        <f>(I1032+I1075+I1118)/3</f>
        <v>108.35106386284612</v>
      </c>
      <c r="J43" s="63">
        <v>12970147.983200001</v>
      </c>
      <c r="K43" s="63">
        <v>46.709894551410258</v>
      </c>
      <c r="L43" s="63">
        <v>512.05509822868748</v>
      </c>
      <c r="M43" s="65">
        <f>M44*0.95</f>
        <v>11.582745961820851</v>
      </c>
      <c r="N43" s="62">
        <v>26.026</v>
      </c>
    </row>
    <row r="44" spans="1:14" x14ac:dyDescent="0.4">
      <c r="A44" s="38">
        <v>1</v>
      </c>
      <c r="B44" s="38" t="s">
        <v>57</v>
      </c>
      <c r="C44" s="38">
        <v>2021</v>
      </c>
      <c r="D44" s="38" t="s">
        <v>246</v>
      </c>
      <c r="E44" s="38" t="s">
        <v>254</v>
      </c>
      <c r="F44" s="62">
        <f>(F41+F42+F43)/3</f>
        <v>0.2733750522443878</v>
      </c>
      <c r="G44" s="63">
        <v>40099462</v>
      </c>
      <c r="H44" s="63">
        <v>2.8389962508104105</v>
      </c>
      <c r="I44" s="63">
        <f>(I1033+I1076+I1119)/3</f>
        <v>111.28833177794694</v>
      </c>
      <c r="J44" s="63">
        <v>20600976.100000001</v>
      </c>
      <c r="K44" s="63">
        <v>51.411716374727057</v>
      </c>
      <c r="L44" s="63">
        <v>355.77782639264768</v>
      </c>
      <c r="M44" s="65">
        <f>M45*0.95</f>
        <v>12.192364170337738</v>
      </c>
      <c r="N44" s="62">
        <v>26.314</v>
      </c>
    </row>
    <row r="45" spans="1:14" x14ac:dyDescent="0.4">
      <c r="A45" s="38">
        <v>1</v>
      </c>
      <c r="B45" s="38" t="s">
        <v>57</v>
      </c>
      <c r="C45" s="38">
        <v>2022</v>
      </c>
      <c r="D45" s="38" t="s">
        <v>246</v>
      </c>
      <c r="E45" s="38" t="s">
        <v>254</v>
      </c>
      <c r="F45" s="62">
        <f>(F42+F43+F44)/3</f>
        <v>0.26480585825051955</v>
      </c>
      <c r="G45" s="63">
        <v>41128771</v>
      </c>
      <c r="H45" s="63">
        <f>(H44+H43+H42)/3</f>
        <v>5.4411407842304031</v>
      </c>
      <c r="I45" s="63">
        <f>(I1034+I1077+I1120)/3</f>
        <v>107.54548459880066</v>
      </c>
      <c r="J45" s="63">
        <f t="shared" ref="J45:J57" si="10">J46*0.95</f>
        <v>10266841.6655901</v>
      </c>
      <c r="K45" s="63">
        <f>(K44+K43)/2</f>
        <v>49.060805463068661</v>
      </c>
      <c r="L45" s="63">
        <f>L46*0.95</f>
        <v>494.82109402123598</v>
      </c>
      <c r="M45" s="65">
        <f>M46*0.95</f>
        <v>12.834067547723935</v>
      </c>
      <c r="N45" s="62">
        <v>26.616</v>
      </c>
    </row>
    <row r="46" spans="1:14" x14ac:dyDescent="0.4">
      <c r="A46" s="49">
        <v>2</v>
      </c>
      <c r="B46" s="49" t="s">
        <v>59</v>
      </c>
      <c r="C46" s="49">
        <v>1980</v>
      </c>
      <c r="D46" s="49" t="s">
        <v>249</v>
      </c>
      <c r="E46" s="49" t="s">
        <v>247</v>
      </c>
      <c r="F46" s="62">
        <f t="shared" ref="F46:F53" si="11">F47*0.95</f>
        <v>0.10474327329655368</v>
      </c>
      <c r="G46" s="63">
        <v>2671997</v>
      </c>
      <c r="H46" s="63">
        <f>H47*0.95</f>
        <v>-2.0325933868727835</v>
      </c>
      <c r="I46" s="63">
        <f t="shared" ref="I46:I52" si="12">(I218+I261+I347)/3</f>
        <v>36.663121421859074</v>
      </c>
      <c r="J46" s="63">
        <f t="shared" si="10"/>
        <v>10807201.753252737</v>
      </c>
      <c r="K46" s="63">
        <v>47.494092504187243</v>
      </c>
      <c r="L46" s="63">
        <f>L47*0.95</f>
        <v>520.86430949603789</v>
      </c>
      <c r="M46" s="63">
        <v>13.509544787077827</v>
      </c>
      <c r="N46" s="62">
        <v>33.762</v>
      </c>
    </row>
    <row r="47" spans="1:14" x14ac:dyDescent="0.4">
      <c r="A47" s="49">
        <v>2</v>
      </c>
      <c r="B47" s="49" t="s">
        <v>59</v>
      </c>
      <c r="C47" s="49">
        <v>1981</v>
      </c>
      <c r="D47" s="49" t="s">
        <v>249</v>
      </c>
      <c r="E47" s="49" t="s">
        <v>247</v>
      </c>
      <c r="F47" s="62">
        <f t="shared" si="11"/>
        <v>0.11025607715426704</v>
      </c>
      <c r="G47" s="63">
        <v>2726056</v>
      </c>
      <c r="H47" s="63">
        <v>-2.1395719861818776</v>
      </c>
      <c r="I47" s="63">
        <f t="shared" si="12"/>
        <v>39.305972073625313</v>
      </c>
      <c r="J47" s="63">
        <f t="shared" si="10"/>
        <v>11376001.845529197</v>
      </c>
      <c r="K47" s="63">
        <v>46.100466283704691</v>
      </c>
      <c r="L47" s="63">
        <f>L48*0.95</f>
        <v>548.27822052214515</v>
      </c>
      <c r="M47" s="63">
        <v>17.777777777777779</v>
      </c>
      <c r="N47" s="62">
        <v>34.024000000000001</v>
      </c>
    </row>
    <row r="48" spans="1:14" x14ac:dyDescent="0.4">
      <c r="A48" s="49">
        <v>2</v>
      </c>
      <c r="B48" s="49" t="s">
        <v>59</v>
      </c>
      <c r="C48" s="49">
        <v>1982</v>
      </c>
      <c r="D48" s="49" t="s">
        <v>249</v>
      </c>
      <c r="E48" s="49" t="s">
        <v>247</v>
      </c>
      <c r="F48" s="62">
        <f t="shared" si="11"/>
        <v>0.11605902858343899</v>
      </c>
      <c r="G48" s="63">
        <v>2784278</v>
      </c>
      <c r="H48" s="63">
        <v>-1.7719099620535417E-2</v>
      </c>
      <c r="I48" s="63">
        <f t="shared" si="12"/>
        <v>41.56345632876549</v>
      </c>
      <c r="J48" s="63">
        <f t="shared" si="10"/>
        <v>11974738.784767576</v>
      </c>
      <c r="K48" s="63">
        <v>44.810561608338269</v>
      </c>
      <c r="L48" s="63">
        <f>L49*0.95</f>
        <v>577.1349689706791</v>
      </c>
      <c r="M48" s="63">
        <v>19.148936170212764</v>
      </c>
      <c r="N48" s="62">
        <v>34.286999999999999</v>
      </c>
    </row>
    <row r="49" spans="1:14" x14ac:dyDescent="0.4">
      <c r="A49" s="49">
        <v>2</v>
      </c>
      <c r="B49" s="49" t="s">
        <v>59</v>
      </c>
      <c r="C49" s="49">
        <v>1983</v>
      </c>
      <c r="D49" s="49" t="s">
        <v>249</v>
      </c>
      <c r="E49" s="49" t="s">
        <v>247</v>
      </c>
      <c r="F49" s="62">
        <f t="shared" si="11"/>
        <v>0.12216739850888315</v>
      </c>
      <c r="G49" s="63">
        <v>2843960</v>
      </c>
      <c r="H49" s="63">
        <v>-1.6755171636489763E-2</v>
      </c>
      <c r="I49" s="63">
        <f t="shared" si="12"/>
        <v>43.26918227642949</v>
      </c>
      <c r="J49" s="63">
        <f t="shared" si="10"/>
        <v>12604988.194492185</v>
      </c>
      <c r="K49" s="63">
        <v>40.410667603323397</v>
      </c>
      <c r="L49" s="63">
        <f>L50*0.95</f>
        <v>607.51049365334643</v>
      </c>
      <c r="M49" s="63">
        <v>17.567567567567565</v>
      </c>
      <c r="N49" s="62">
        <v>34.552</v>
      </c>
    </row>
    <row r="50" spans="1:14" x14ac:dyDescent="0.4">
      <c r="A50" s="49">
        <v>2</v>
      </c>
      <c r="B50" s="49" t="s">
        <v>59</v>
      </c>
      <c r="C50" s="49">
        <v>1984</v>
      </c>
      <c r="D50" s="49" t="s">
        <v>249</v>
      </c>
      <c r="E50" s="49" t="s">
        <v>247</v>
      </c>
      <c r="F50" s="62">
        <f t="shared" si="11"/>
        <v>0.12859726158829807</v>
      </c>
      <c r="G50" s="63">
        <v>2904429</v>
      </c>
      <c r="H50" s="63">
        <v>-2.8360257643782916E-2</v>
      </c>
      <c r="I50" s="63">
        <f t="shared" si="12"/>
        <v>44.403136519364899</v>
      </c>
      <c r="J50" s="63">
        <f t="shared" si="10"/>
        <v>13268408.625781249</v>
      </c>
      <c r="K50" s="63">
        <v>38.115683021292725</v>
      </c>
      <c r="L50" s="63">
        <v>639.48473016141736</v>
      </c>
      <c r="M50" s="63">
        <v>16.897506925207757</v>
      </c>
      <c r="N50" s="62">
        <v>34.817</v>
      </c>
    </row>
    <row r="51" spans="1:14" x14ac:dyDescent="0.4">
      <c r="A51" s="49">
        <v>2</v>
      </c>
      <c r="B51" s="49" t="s">
        <v>59</v>
      </c>
      <c r="C51" s="49">
        <v>1985</v>
      </c>
      <c r="D51" s="49" t="s">
        <v>249</v>
      </c>
      <c r="E51" s="49" t="s">
        <v>247</v>
      </c>
      <c r="F51" s="62">
        <f t="shared" si="11"/>
        <v>0.13536553851399796</v>
      </c>
      <c r="G51" s="63">
        <v>2964762</v>
      </c>
      <c r="H51" s="63">
        <v>0.35122234783788997</v>
      </c>
      <c r="I51" s="63">
        <f t="shared" si="12"/>
        <v>48.411221735447953</v>
      </c>
      <c r="J51" s="63">
        <f t="shared" si="10"/>
        <v>13966745.921875</v>
      </c>
      <c r="K51" s="63">
        <v>35.934823972195822</v>
      </c>
      <c r="L51" s="63">
        <v>639.86590375555159</v>
      </c>
      <c r="M51" s="63">
        <v>18.011527377521613</v>
      </c>
      <c r="N51" s="62">
        <v>35.082999999999998</v>
      </c>
    </row>
    <row r="52" spans="1:14" x14ac:dyDescent="0.4">
      <c r="A52" s="49">
        <v>2</v>
      </c>
      <c r="B52" s="49" t="s">
        <v>59</v>
      </c>
      <c r="C52" s="49">
        <v>1986</v>
      </c>
      <c r="D52" s="49" t="s">
        <v>249</v>
      </c>
      <c r="E52" s="49" t="s">
        <v>247</v>
      </c>
      <c r="F52" s="62">
        <f t="shared" si="11"/>
        <v>0.14249004054105049</v>
      </c>
      <c r="G52" s="63">
        <v>3022635</v>
      </c>
      <c r="H52" s="63">
        <v>-2.4173004288158779</v>
      </c>
      <c r="I52" s="63">
        <f t="shared" si="12"/>
        <v>49.468761855504681</v>
      </c>
      <c r="J52" s="63">
        <f t="shared" si="10"/>
        <v>14701837.8125</v>
      </c>
      <c r="K52" s="63">
        <v>31.63730487805605</v>
      </c>
      <c r="L52" s="63">
        <v>693.87347463388733</v>
      </c>
      <c r="M52" s="63">
        <v>18.103448275862068</v>
      </c>
      <c r="N52" s="62">
        <v>35.35</v>
      </c>
    </row>
    <row r="53" spans="1:14" x14ac:dyDescent="0.4">
      <c r="A53" s="49">
        <v>2</v>
      </c>
      <c r="B53" s="49" t="s">
        <v>59</v>
      </c>
      <c r="C53" s="49">
        <v>1987</v>
      </c>
      <c r="D53" s="49" t="s">
        <v>249</v>
      </c>
      <c r="E53" s="49" t="s">
        <v>247</v>
      </c>
      <c r="F53" s="62">
        <f t="shared" si="11"/>
        <v>0.14998951635900054</v>
      </c>
      <c r="G53" s="63">
        <v>3083605</v>
      </c>
      <c r="H53" s="63">
        <v>-3.0609292083738637E-4</v>
      </c>
      <c r="I53" s="63">
        <f>(I268+I225+I354)/3</f>
        <v>52.139219004624181</v>
      </c>
      <c r="J53" s="63">
        <f t="shared" si="10"/>
        <v>15475618.75</v>
      </c>
      <c r="K53" s="63">
        <v>32.159563916938048</v>
      </c>
      <c r="L53" s="63">
        <v>674.7933830694916</v>
      </c>
      <c r="M53" s="63">
        <v>17.265193370165747</v>
      </c>
      <c r="N53" s="62">
        <v>35.619</v>
      </c>
    </row>
    <row r="54" spans="1:14" x14ac:dyDescent="0.4">
      <c r="A54" s="49">
        <v>2</v>
      </c>
      <c r="B54" s="49" t="s">
        <v>59</v>
      </c>
      <c r="C54" s="49">
        <v>1988</v>
      </c>
      <c r="D54" s="49" t="s">
        <v>249</v>
      </c>
      <c r="E54" s="49" t="s">
        <v>247</v>
      </c>
      <c r="F54" s="62">
        <f>F55*0.95</f>
        <v>0.15788370143052688</v>
      </c>
      <c r="G54" s="63">
        <v>3142336</v>
      </c>
      <c r="H54" s="63">
        <v>-5.7857927218663008E-4</v>
      </c>
      <c r="I54" s="63">
        <f>(I226+I269+I355)/3</f>
        <v>54.710516775154531</v>
      </c>
      <c r="J54" s="63">
        <f t="shared" si="10"/>
        <v>16290125</v>
      </c>
      <c r="K54" s="63">
        <v>36.897870735270011</v>
      </c>
      <c r="L54" s="63">
        <v>652.77432139656617</v>
      </c>
      <c r="M54" s="63">
        <v>17.015341701534169</v>
      </c>
      <c r="N54" s="62">
        <v>35.887999999999998</v>
      </c>
    </row>
    <row r="55" spans="1:14" x14ac:dyDescent="0.4">
      <c r="A55" s="49">
        <v>2</v>
      </c>
      <c r="B55" s="49" t="s">
        <v>59</v>
      </c>
      <c r="C55" s="49">
        <v>1989</v>
      </c>
      <c r="D55" s="49" t="s">
        <v>249</v>
      </c>
      <c r="E55" s="49" t="s">
        <v>247</v>
      </c>
      <c r="F55" s="62">
        <f t="shared" ref="F55" si="13">(F56+F57+F58)/3</f>
        <v>0.16619336992687042</v>
      </c>
      <c r="G55" s="63">
        <v>3227943</v>
      </c>
      <c r="H55" s="63">
        <v>3.6791601611128044E-3</v>
      </c>
      <c r="I55" s="63">
        <f>(I227+I270+I356)/3</f>
        <v>58.611929660894077</v>
      </c>
      <c r="J55" s="63">
        <f t="shared" si="10"/>
        <v>17147500</v>
      </c>
      <c r="K55" s="63">
        <v>40.066086463479046</v>
      </c>
      <c r="L55" s="63">
        <v>697.99559657651946</v>
      </c>
      <c r="M55" s="63">
        <v>18.128654970760234</v>
      </c>
      <c r="N55" s="62">
        <v>36.158000000000001</v>
      </c>
    </row>
    <row r="56" spans="1:14" x14ac:dyDescent="0.4">
      <c r="A56" s="49">
        <v>2</v>
      </c>
      <c r="B56" s="49" t="s">
        <v>59</v>
      </c>
      <c r="C56" s="49">
        <v>1990</v>
      </c>
      <c r="D56" s="49" t="s">
        <v>249</v>
      </c>
      <c r="E56" s="49" t="s">
        <v>247</v>
      </c>
      <c r="F56" s="62">
        <v>0.19138934487389941</v>
      </c>
      <c r="G56" s="63">
        <v>3286542</v>
      </c>
      <c r="H56" s="63">
        <v>-0.43136881260591053</v>
      </c>
      <c r="I56" s="63">
        <f>(I228+I271+I357)/3</f>
        <v>59.803265730086103</v>
      </c>
      <c r="J56" s="63">
        <f t="shared" si="10"/>
        <v>18050000</v>
      </c>
      <c r="K56" s="63">
        <v>39.43696340311417</v>
      </c>
      <c r="L56" s="63">
        <v>617.23043551550541</v>
      </c>
      <c r="M56" s="63">
        <v>12.874779541446207</v>
      </c>
      <c r="N56" s="62">
        <v>36.427999999999997</v>
      </c>
    </row>
    <row r="57" spans="1:14" x14ac:dyDescent="0.4">
      <c r="A57" s="49">
        <v>2</v>
      </c>
      <c r="B57" s="49" t="s">
        <v>59</v>
      </c>
      <c r="C57" s="49">
        <v>1991</v>
      </c>
      <c r="D57" s="49" t="s">
        <v>249</v>
      </c>
      <c r="E57" s="49" t="s">
        <v>247</v>
      </c>
      <c r="F57" s="62">
        <v>0.18067378571221834</v>
      </c>
      <c r="G57" s="63">
        <v>3266790</v>
      </c>
      <c r="H57" s="63">
        <v>35.514246957582941</v>
      </c>
      <c r="I57" s="63">
        <f>(I229+I272+I358)/3</f>
        <v>67.160893934278604</v>
      </c>
      <c r="J57" s="63">
        <f t="shared" si="10"/>
        <v>19000000</v>
      </c>
      <c r="K57" s="63">
        <v>36.070520063282949</v>
      </c>
      <c r="L57" s="63">
        <v>336.58699450462922</v>
      </c>
      <c r="M57" s="63">
        <v>14.173228346456693</v>
      </c>
      <c r="N57" s="62">
        <v>36.700000000000003</v>
      </c>
    </row>
    <row r="58" spans="1:14" x14ac:dyDescent="0.4">
      <c r="A58" s="49">
        <v>2</v>
      </c>
      <c r="B58" s="49" t="s">
        <v>59</v>
      </c>
      <c r="C58" s="49">
        <v>1992</v>
      </c>
      <c r="D58" s="49" t="s">
        <v>249</v>
      </c>
      <c r="E58" s="49" t="s">
        <v>247</v>
      </c>
      <c r="F58" s="62">
        <v>0.12651697919449356</v>
      </c>
      <c r="G58" s="63">
        <v>3247039</v>
      </c>
      <c r="H58" s="63">
        <v>232.98465886695641</v>
      </c>
      <c r="I58" s="63">
        <f>(I230+I273+I359)/3</f>
        <v>85.535907798237545</v>
      </c>
      <c r="J58" s="63">
        <v>20000000</v>
      </c>
      <c r="K58" s="63">
        <v>108.78547224115917</v>
      </c>
      <c r="L58" s="63">
        <v>200.852219772323</v>
      </c>
      <c r="M58" s="63">
        <v>19.158878504672895</v>
      </c>
      <c r="N58" s="62">
        <v>37.249000000000002</v>
      </c>
    </row>
    <row r="59" spans="1:14" x14ac:dyDescent="0.4">
      <c r="A59" s="49">
        <v>2</v>
      </c>
      <c r="B59" s="49" t="s">
        <v>59</v>
      </c>
      <c r="C59" s="49">
        <v>1993</v>
      </c>
      <c r="D59" s="49" t="s">
        <v>249</v>
      </c>
      <c r="E59" s="49" t="s">
        <v>247</v>
      </c>
      <c r="F59" s="62">
        <v>0.10910569732700362</v>
      </c>
      <c r="G59" s="63">
        <v>3227287</v>
      </c>
      <c r="H59" s="63">
        <v>125.65081421981691</v>
      </c>
      <c r="I59" s="63">
        <f>(I231+I360+I274)/3</f>
        <v>85.895581195963359</v>
      </c>
      <c r="J59" s="63">
        <v>58000000</v>
      </c>
      <c r="K59" s="63">
        <v>80.518332770412968</v>
      </c>
      <c r="L59" s="63">
        <v>367.27922507758115</v>
      </c>
      <c r="M59" s="63">
        <v>27.272727272727277</v>
      </c>
      <c r="N59" s="62">
        <v>37.798999999999999</v>
      </c>
    </row>
    <row r="60" spans="1:14" x14ac:dyDescent="0.4">
      <c r="A60" s="49">
        <v>2</v>
      </c>
      <c r="B60" s="49" t="s">
        <v>59</v>
      </c>
      <c r="C60" s="49">
        <v>1994</v>
      </c>
      <c r="D60" s="49" t="s">
        <v>249</v>
      </c>
      <c r="E60" s="49" t="s">
        <v>247</v>
      </c>
      <c r="F60" s="62">
        <v>9.6637746104879435E-2</v>
      </c>
      <c r="G60" s="63">
        <v>3207536</v>
      </c>
      <c r="H60" s="63">
        <v>35.842475208307803</v>
      </c>
      <c r="I60" s="63">
        <f>(I232+I275+I361)/3</f>
        <v>61.971009974941545</v>
      </c>
      <c r="J60" s="63">
        <v>53000000</v>
      </c>
      <c r="K60" s="63">
        <v>53.102584735611224</v>
      </c>
      <c r="L60" s="63">
        <v>586.41613513086509</v>
      </c>
      <c r="M60" s="63">
        <v>30.049261083743843</v>
      </c>
      <c r="N60" s="62">
        <v>38.353999999999999</v>
      </c>
    </row>
    <row r="61" spans="1:14" x14ac:dyDescent="0.4">
      <c r="A61" s="49">
        <v>2</v>
      </c>
      <c r="B61" s="49" t="s">
        <v>59</v>
      </c>
      <c r="C61" s="49">
        <v>1995</v>
      </c>
      <c r="D61" s="49" t="s">
        <v>249</v>
      </c>
      <c r="E61" s="49" t="s">
        <v>247</v>
      </c>
      <c r="F61" s="62">
        <v>8.8781156753870175E-2</v>
      </c>
      <c r="G61" s="63">
        <v>3187784</v>
      </c>
      <c r="H61" s="63">
        <v>9.9706626786687025</v>
      </c>
      <c r="I61" s="63">
        <f>(I276+I233+I362)/3</f>
        <v>63.926663635968872</v>
      </c>
      <c r="J61" s="63">
        <v>70000000</v>
      </c>
      <c r="K61" s="63">
        <v>47.610594872971248</v>
      </c>
      <c r="L61" s="63">
        <v>750.6044491788258</v>
      </c>
      <c r="M61" s="63">
        <v>21.621621621621621</v>
      </c>
      <c r="N61" s="62">
        <v>38.911000000000001</v>
      </c>
    </row>
    <row r="62" spans="1:14" x14ac:dyDescent="0.4">
      <c r="A62" s="49">
        <v>2</v>
      </c>
      <c r="B62" s="49" t="s">
        <v>59</v>
      </c>
      <c r="C62" s="49">
        <v>1996</v>
      </c>
      <c r="D62" s="49" t="s">
        <v>249</v>
      </c>
      <c r="E62" s="49" t="s">
        <v>247</v>
      </c>
      <c r="F62" s="62">
        <v>8.2266517679292689E-2</v>
      </c>
      <c r="G62" s="63">
        <v>3168033</v>
      </c>
      <c r="H62" s="63">
        <v>38.172058199481427</v>
      </c>
      <c r="I62" s="63">
        <f>(I234+I277+I363)/3</f>
        <v>60.528589566612879</v>
      </c>
      <c r="J62" s="63">
        <v>90100000</v>
      </c>
      <c r="K62" s="63">
        <v>44.895444716607003</v>
      </c>
      <c r="L62" s="63">
        <v>1009.9771105339804</v>
      </c>
      <c r="M62" s="63">
        <v>17.741935483870968</v>
      </c>
      <c r="N62" s="62">
        <v>39.472999999999999</v>
      </c>
    </row>
    <row r="63" spans="1:14" x14ac:dyDescent="0.4">
      <c r="A63" s="49">
        <v>2</v>
      </c>
      <c r="B63" s="49" t="s">
        <v>59</v>
      </c>
      <c r="C63" s="49">
        <v>1997</v>
      </c>
      <c r="D63" s="49" t="s">
        <v>249</v>
      </c>
      <c r="E63" s="49" t="s">
        <v>247</v>
      </c>
      <c r="F63" s="62">
        <v>7.5558697853972193E-2</v>
      </c>
      <c r="G63" s="63">
        <v>3148281</v>
      </c>
      <c r="H63" s="63">
        <v>11.239644480212462</v>
      </c>
      <c r="I63" s="63">
        <f>(I235+I278+I364)/3</f>
        <v>61.320963476959015</v>
      </c>
      <c r="J63" s="63">
        <v>47500000</v>
      </c>
      <c r="K63" s="63">
        <v>45.425556253093646</v>
      </c>
      <c r="L63" s="63">
        <v>717.38004774567344</v>
      </c>
      <c r="M63" s="63">
        <v>22.37762237762238</v>
      </c>
      <c r="N63" s="62">
        <v>40.034999999999997</v>
      </c>
    </row>
    <row r="64" spans="1:14" x14ac:dyDescent="0.4">
      <c r="A64" s="49">
        <v>2</v>
      </c>
      <c r="B64" s="49" t="s">
        <v>59</v>
      </c>
      <c r="C64" s="49">
        <v>1998</v>
      </c>
      <c r="D64" s="49" t="s">
        <v>249</v>
      </c>
      <c r="E64" s="49" t="s">
        <v>247</v>
      </c>
      <c r="F64" s="62">
        <v>7.1269701638424471E-2</v>
      </c>
      <c r="G64" s="63">
        <v>3128530</v>
      </c>
      <c r="H64" s="63">
        <v>6.7308599050757749</v>
      </c>
      <c r="I64" s="63">
        <f>(I236+I279+I365)/3</f>
        <v>57.473429652557904</v>
      </c>
      <c r="J64" s="63">
        <v>45010000</v>
      </c>
      <c r="K64" s="63">
        <v>48.137534818941504</v>
      </c>
      <c r="L64" s="63">
        <v>813.78939658044897</v>
      </c>
      <c r="M64" s="63">
        <v>18.749999999999996</v>
      </c>
      <c r="N64" s="62">
        <v>40.600999999999999</v>
      </c>
    </row>
    <row r="65" spans="1:14" x14ac:dyDescent="0.4">
      <c r="A65" s="49">
        <v>2</v>
      </c>
      <c r="B65" s="49" t="s">
        <v>59</v>
      </c>
      <c r="C65" s="49">
        <v>1999</v>
      </c>
      <c r="D65" s="49" t="s">
        <v>249</v>
      </c>
      <c r="E65" s="49" t="s">
        <v>247</v>
      </c>
      <c r="F65" s="62">
        <v>5.8246841705174732E-2</v>
      </c>
      <c r="G65" s="63">
        <v>3108778</v>
      </c>
      <c r="H65" s="63">
        <v>2.1028499888690249</v>
      </c>
      <c r="I65" s="63">
        <f>(I237+I366+I280)/3</f>
        <v>53.923062993877615</v>
      </c>
      <c r="J65" s="63">
        <v>41200000</v>
      </c>
      <c r="K65" s="63">
        <v>51.011030356587327</v>
      </c>
      <c r="L65" s="63">
        <v>1033.2425316241793</v>
      </c>
      <c r="M65" s="63">
        <v>9.9315068493150687</v>
      </c>
      <c r="N65" s="62">
        <v>41.168999999999997</v>
      </c>
    </row>
    <row r="66" spans="1:14" x14ac:dyDescent="0.4">
      <c r="A66" s="49">
        <v>2</v>
      </c>
      <c r="B66" s="49" t="s">
        <v>59</v>
      </c>
      <c r="C66" s="49">
        <v>2000</v>
      </c>
      <c r="D66" s="49" t="s">
        <v>249</v>
      </c>
      <c r="E66" s="49" t="s">
        <v>247</v>
      </c>
      <c r="F66" s="62">
        <v>5.5166606611007467E-2</v>
      </c>
      <c r="G66" s="63">
        <v>3089027</v>
      </c>
      <c r="H66" s="63">
        <v>5.6474714679937961</v>
      </c>
      <c r="I66" s="63">
        <f>(I238+I281+I367)/3</f>
        <v>57.801447761558336</v>
      </c>
      <c r="J66" s="63">
        <v>143000000</v>
      </c>
      <c r="K66" s="63">
        <v>63.454073132627954</v>
      </c>
      <c r="L66" s="63">
        <v>1126.6833401071663</v>
      </c>
      <c r="M66" s="63">
        <v>12.337662337662337</v>
      </c>
      <c r="N66" s="62">
        <v>41.741</v>
      </c>
    </row>
    <row r="67" spans="1:14" x14ac:dyDescent="0.4">
      <c r="A67" s="49">
        <v>2</v>
      </c>
      <c r="B67" s="49" t="s">
        <v>59</v>
      </c>
      <c r="C67" s="49">
        <v>2001</v>
      </c>
      <c r="D67" s="49" t="s">
        <v>249</v>
      </c>
      <c r="E67" s="49" t="s">
        <v>247</v>
      </c>
      <c r="F67" s="62">
        <v>5.5292719169112402E-2</v>
      </c>
      <c r="G67" s="63">
        <v>3060173</v>
      </c>
      <c r="H67" s="63">
        <v>3.810857374088684</v>
      </c>
      <c r="I67" s="63">
        <f>(I239+I282+I368)/3</f>
        <v>56.843902445279674</v>
      </c>
      <c r="J67" s="63">
        <v>207300000</v>
      </c>
      <c r="K67" s="63">
        <v>66.49102403234366</v>
      </c>
      <c r="L67" s="63">
        <v>1281.6598256178013</v>
      </c>
      <c r="M67" s="63">
        <v>10.869565217391305</v>
      </c>
      <c r="N67" s="62">
        <v>42.435000000000002</v>
      </c>
    </row>
    <row r="68" spans="1:14" x14ac:dyDescent="0.4">
      <c r="A68" s="49">
        <v>2</v>
      </c>
      <c r="B68" s="49" t="s">
        <v>59</v>
      </c>
      <c r="C68" s="49">
        <v>2002</v>
      </c>
      <c r="D68" s="49" t="s">
        <v>249</v>
      </c>
      <c r="E68" s="49" t="s">
        <v>247</v>
      </c>
      <c r="F68" s="62">
        <v>6.6810137933556613E-2</v>
      </c>
      <c r="G68" s="63">
        <v>3051010</v>
      </c>
      <c r="H68" s="63">
        <v>3.6474762708811994</v>
      </c>
      <c r="I68" s="63">
        <f>(I240+I283+I369)/3</f>
        <v>69.518456843897354</v>
      </c>
      <c r="J68" s="63">
        <v>135000000</v>
      </c>
      <c r="K68" s="63">
        <v>68.525068223438723</v>
      </c>
      <c r="L68" s="63">
        <v>1425.1242186014215</v>
      </c>
      <c r="M68" s="63">
        <v>10.133333333333333</v>
      </c>
      <c r="N68" s="62">
        <v>43.500999999999998</v>
      </c>
    </row>
    <row r="69" spans="1:14" x14ac:dyDescent="0.4">
      <c r="A69" s="49">
        <v>2</v>
      </c>
      <c r="B69" s="49" t="s">
        <v>59</v>
      </c>
      <c r="C69" s="49">
        <v>2003</v>
      </c>
      <c r="D69" s="49" t="s">
        <v>249</v>
      </c>
      <c r="E69" s="49" t="s">
        <v>247</v>
      </c>
      <c r="F69" s="62">
        <v>7.3004968397178557E-2</v>
      </c>
      <c r="G69" s="63">
        <v>3039616</v>
      </c>
      <c r="H69" s="63">
        <v>5.1986353030768271</v>
      </c>
      <c r="I69" s="63">
        <f>(I241+I370+I284)/3</f>
        <v>76.082688046537655</v>
      </c>
      <c r="J69" s="63">
        <v>178036400.66666701</v>
      </c>
      <c r="K69" s="63">
        <v>67.020561042762836</v>
      </c>
      <c r="L69" s="63">
        <v>1846.120120812074</v>
      </c>
      <c r="M69" s="63">
        <v>9.4240837696335085</v>
      </c>
      <c r="N69" s="62">
        <v>44.573</v>
      </c>
    </row>
    <row r="70" spans="1:14" x14ac:dyDescent="0.4">
      <c r="A70" s="49">
        <v>2</v>
      </c>
      <c r="B70" s="49" t="s">
        <v>59</v>
      </c>
      <c r="C70" s="49">
        <v>2004</v>
      </c>
      <c r="D70" s="49" t="s">
        <v>249</v>
      </c>
      <c r="E70" s="49" t="s">
        <v>247</v>
      </c>
      <c r="F70" s="62">
        <v>5.4866758732048514E-2</v>
      </c>
      <c r="G70" s="63">
        <v>3026939</v>
      </c>
      <c r="H70" s="63">
        <v>3.1523689253702543</v>
      </c>
      <c r="I70" s="63">
        <f t="shared" ref="I70:I75" si="14">(I242+I285+I371)/3</f>
        <v>78.423465331667131</v>
      </c>
      <c r="J70" s="63">
        <v>341285112.53756201</v>
      </c>
      <c r="K70" s="63">
        <v>67.047187306820518</v>
      </c>
      <c r="L70" s="63">
        <v>2373.5812917005464</v>
      </c>
      <c r="M70" s="63">
        <v>6.9825436408977568</v>
      </c>
      <c r="N70" s="62">
        <v>45.651000000000003</v>
      </c>
    </row>
    <row r="71" spans="1:14" x14ac:dyDescent="0.4">
      <c r="A71" s="49">
        <v>2</v>
      </c>
      <c r="B71" s="49" t="s">
        <v>59</v>
      </c>
      <c r="C71" s="49">
        <v>2005</v>
      </c>
      <c r="D71" s="49" t="s">
        <v>249</v>
      </c>
      <c r="E71" s="49" t="s">
        <v>247</v>
      </c>
      <c r="F71" s="62">
        <v>8.0361134366610784E-2</v>
      </c>
      <c r="G71" s="63">
        <v>3011487</v>
      </c>
      <c r="H71" s="63">
        <v>3.3068181468995448</v>
      </c>
      <c r="I71" s="63">
        <f t="shared" si="14"/>
        <v>75.510964720621089</v>
      </c>
      <c r="J71" s="63">
        <v>262479012.63746399</v>
      </c>
      <c r="K71" s="63">
        <v>70.872346775467165</v>
      </c>
      <c r="L71" s="63">
        <v>2673.7878158352933</v>
      </c>
      <c r="M71" s="63">
        <v>7.8534031413612579</v>
      </c>
      <c r="N71" s="62">
        <v>46.731000000000002</v>
      </c>
    </row>
    <row r="72" spans="1:14" x14ac:dyDescent="0.4">
      <c r="A72" s="49">
        <v>2</v>
      </c>
      <c r="B72" s="49" t="s">
        <v>59</v>
      </c>
      <c r="C72" s="49">
        <v>2006</v>
      </c>
      <c r="D72" s="49" t="s">
        <v>249</v>
      </c>
      <c r="E72" s="49" t="s">
        <v>247</v>
      </c>
      <c r="F72" s="62">
        <v>8.9756908634472485E-2</v>
      </c>
      <c r="G72" s="63">
        <v>2992547</v>
      </c>
      <c r="H72" s="63">
        <v>2.4781888868876933</v>
      </c>
      <c r="I72" s="63">
        <f t="shared" si="14"/>
        <v>68.90867256671352</v>
      </c>
      <c r="J72" s="63">
        <v>325138316.80369699</v>
      </c>
      <c r="K72" s="63">
        <v>74.267090239305176</v>
      </c>
      <c r="L72" s="63">
        <v>2972.7436209473608</v>
      </c>
      <c r="M72" s="63">
        <v>6.8601583113456464</v>
      </c>
      <c r="N72" s="62">
        <v>47.814999999999998</v>
      </c>
    </row>
    <row r="73" spans="1:14" x14ac:dyDescent="0.4">
      <c r="A73" s="49">
        <v>2</v>
      </c>
      <c r="B73" s="49" t="s">
        <v>59</v>
      </c>
      <c r="C73" s="49">
        <v>2007</v>
      </c>
      <c r="D73" s="49" t="s">
        <v>249</v>
      </c>
      <c r="E73" s="49" t="s">
        <v>247</v>
      </c>
      <c r="F73" s="62">
        <v>0.10994004200468505</v>
      </c>
      <c r="G73" s="63">
        <v>2970017</v>
      </c>
      <c r="H73" s="63">
        <v>4.3867093833437991</v>
      </c>
      <c r="I73" s="63">
        <f t="shared" si="14"/>
        <v>64.854008617514395</v>
      </c>
      <c r="J73" s="63">
        <v>652275603.722803</v>
      </c>
      <c r="K73" s="63">
        <v>83.202080105393108</v>
      </c>
      <c r="L73" s="63">
        <v>3595.0382953640442</v>
      </c>
      <c r="M73" s="63">
        <v>8.7301587301587293</v>
      </c>
      <c r="N73" s="62">
        <v>48.902000000000001</v>
      </c>
    </row>
    <row r="74" spans="1:14" x14ac:dyDescent="0.4">
      <c r="A74" s="49">
        <v>2</v>
      </c>
      <c r="B74" s="49" t="s">
        <v>59</v>
      </c>
      <c r="C74" s="49">
        <v>2008</v>
      </c>
      <c r="D74" s="49" t="s">
        <v>249</v>
      </c>
      <c r="E74" s="49" t="s">
        <v>247</v>
      </c>
      <c r="F74" s="62">
        <v>0.16557335493632905</v>
      </c>
      <c r="G74" s="63">
        <v>2947314</v>
      </c>
      <c r="H74" s="63">
        <v>4.1170854255939417</v>
      </c>
      <c r="I74" s="63">
        <f t="shared" si="14"/>
        <v>61.395966068054044</v>
      </c>
      <c r="J74" s="63">
        <v>1247181714.3055799</v>
      </c>
      <c r="K74" s="63">
        <v>77.451751496285652</v>
      </c>
      <c r="L74" s="63">
        <v>4370.5397163944899</v>
      </c>
      <c r="M74" s="63">
        <v>7.5471698113207557</v>
      </c>
      <c r="N74" s="62">
        <v>49.991</v>
      </c>
    </row>
    <row r="75" spans="1:14" x14ac:dyDescent="0.4">
      <c r="A75" s="49">
        <v>2</v>
      </c>
      <c r="B75" s="49" t="s">
        <v>59</v>
      </c>
      <c r="C75" s="49">
        <v>2009</v>
      </c>
      <c r="D75" s="49" t="s">
        <v>249</v>
      </c>
      <c r="E75" s="49" t="s">
        <v>247</v>
      </c>
      <c r="F75" s="62">
        <v>0.23950690054341914</v>
      </c>
      <c r="G75" s="63">
        <v>2927519</v>
      </c>
      <c r="H75" s="63">
        <v>2.418336058908352</v>
      </c>
      <c r="I75" s="63">
        <f t="shared" si="14"/>
        <v>55.358468111108095</v>
      </c>
      <c r="J75" s="63">
        <v>1345415233.6561899</v>
      </c>
      <c r="K75" s="63">
        <v>75.094914400805635</v>
      </c>
      <c r="L75" s="63">
        <v>4114.1340328302294</v>
      </c>
      <c r="M75" s="63">
        <v>3.7135278514588865</v>
      </c>
      <c r="N75" s="62">
        <v>51.076000000000001</v>
      </c>
    </row>
    <row r="76" spans="1:14" x14ac:dyDescent="0.4">
      <c r="A76" s="49">
        <v>2</v>
      </c>
      <c r="B76" s="49" t="s">
        <v>59</v>
      </c>
      <c r="C76" s="49">
        <v>2010</v>
      </c>
      <c r="D76" s="49" t="s">
        <v>249</v>
      </c>
      <c r="E76" s="49" t="s">
        <v>247</v>
      </c>
      <c r="F76" s="62">
        <v>0.30423021594575489</v>
      </c>
      <c r="G76" s="63">
        <v>2913021</v>
      </c>
      <c r="H76" s="63">
        <v>4.4931432003189116</v>
      </c>
      <c r="I76" s="63">
        <f>(I291+I248+I377)/3</f>
        <v>58.199992566096057</v>
      </c>
      <c r="J76" s="63">
        <v>1089898207.5743101</v>
      </c>
      <c r="K76" s="63">
        <v>76.54339024478783</v>
      </c>
      <c r="L76" s="63">
        <v>4094.3496857048149</v>
      </c>
      <c r="M76" s="63">
        <v>2.5445292620865141</v>
      </c>
      <c r="N76" s="62">
        <v>52.162999999999997</v>
      </c>
    </row>
    <row r="77" spans="1:14" x14ac:dyDescent="0.4">
      <c r="A77" s="49">
        <v>2</v>
      </c>
      <c r="B77" s="49" t="s">
        <v>59</v>
      </c>
      <c r="C77" s="49">
        <v>2011</v>
      </c>
      <c r="D77" s="49" t="s">
        <v>249</v>
      </c>
      <c r="E77" s="49" t="s">
        <v>247</v>
      </c>
      <c r="F77" s="62">
        <v>0.40896529086291272</v>
      </c>
      <c r="G77" s="63">
        <v>2905195</v>
      </c>
      <c r="H77" s="63">
        <v>2.314743796997945</v>
      </c>
      <c r="I77" s="63">
        <f>(I249+I292+I378)/3</f>
        <v>61.716591222653939</v>
      </c>
      <c r="J77" s="63">
        <v>1048706682.05458</v>
      </c>
      <c r="K77" s="63">
        <v>81.218568933065967</v>
      </c>
      <c r="L77" s="63">
        <v>4437.1411609706129</v>
      </c>
      <c r="M77" s="63">
        <v>2.8985507246376812</v>
      </c>
      <c r="N77" s="62">
        <v>53.247</v>
      </c>
    </row>
    <row r="78" spans="1:14" x14ac:dyDescent="0.4">
      <c r="A78" s="49">
        <v>2</v>
      </c>
      <c r="B78" s="49" t="s">
        <v>59</v>
      </c>
      <c r="C78" s="49">
        <v>2012</v>
      </c>
      <c r="D78" s="49" t="s">
        <v>249</v>
      </c>
      <c r="E78" s="49" t="s">
        <v>247</v>
      </c>
      <c r="F78" s="62">
        <v>0.33506103544160776</v>
      </c>
      <c r="G78" s="63">
        <v>2900401</v>
      </c>
      <c r="H78" s="63">
        <v>1.0427146064340747</v>
      </c>
      <c r="I78" s="63">
        <f>(I250+I293+I379)/3</f>
        <v>61.583762624267742</v>
      </c>
      <c r="J78" s="63">
        <v>917994575.80185699</v>
      </c>
      <c r="K78" s="63">
        <v>76.510200621093318</v>
      </c>
      <c r="L78" s="63">
        <v>4247.6313431594481</v>
      </c>
      <c r="M78" s="63">
        <v>2.8735632183908049</v>
      </c>
      <c r="N78" s="62">
        <v>54.33</v>
      </c>
    </row>
    <row r="79" spans="1:14" x14ac:dyDescent="0.4">
      <c r="A79" s="49">
        <v>2</v>
      </c>
      <c r="B79" s="49" t="s">
        <v>59</v>
      </c>
      <c r="C79" s="49">
        <v>2013</v>
      </c>
      <c r="D79" s="49" t="s">
        <v>249</v>
      </c>
      <c r="E79" s="49" t="s">
        <v>247</v>
      </c>
      <c r="F79" s="62">
        <v>0.29808781267706003</v>
      </c>
      <c r="G79" s="63">
        <v>2895092</v>
      </c>
      <c r="H79" s="63">
        <v>0.28874596412775588</v>
      </c>
      <c r="I79" s="63">
        <f>(I294+I251+I380)/3</f>
        <v>60.521607308323745</v>
      </c>
      <c r="J79" s="63">
        <v>1254150555.5129399</v>
      </c>
      <c r="K79" s="63">
        <v>75.873713846789713</v>
      </c>
      <c r="L79" s="63">
        <v>4413.0633834682149</v>
      </c>
      <c r="M79" s="63">
        <v>1.3736263736263736</v>
      </c>
      <c r="N79" s="62">
        <v>55.387</v>
      </c>
    </row>
    <row r="80" spans="1:14" x14ac:dyDescent="0.4">
      <c r="A80" s="49">
        <v>2</v>
      </c>
      <c r="B80" s="49" t="s">
        <v>59</v>
      </c>
      <c r="C80" s="49">
        <v>2014</v>
      </c>
      <c r="D80" s="49" t="s">
        <v>249</v>
      </c>
      <c r="E80" s="49" t="s">
        <v>247</v>
      </c>
      <c r="F80" s="62">
        <v>0.28369239591016199</v>
      </c>
      <c r="G80" s="63">
        <v>2889104</v>
      </c>
      <c r="H80" s="63">
        <v>1.5499170698627154</v>
      </c>
      <c r="I80" s="63">
        <f>(I295+I252+I381)/3</f>
        <v>57.889628601067052</v>
      </c>
      <c r="J80" s="63">
        <v>1149927985.77736</v>
      </c>
      <c r="K80" s="63">
        <v>75.407845596482488</v>
      </c>
      <c r="L80" s="63">
        <v>4578.6332081215487</v>
      </c>
      <c r="M80" s="63">
        <v>2.9126213592233006</v>
      </c>
      <c r="N80" s="62">
        <v>56.423000000000002</v>
      </c>
    </row>
    <row r="81" spans="1:14" x14ac:dyDescent="0.4">
      <c r="A81" s="49">
        <v>2</v>
      </c>
      <c r="B81" s="49" t="s">
        <v>59</v>
      </c>
      <c r="C81" s="49">
        <v>2015</v>
      </c>
      <c r="D81" s="49" t="s">
        <v>249</v>
      </c>
      <c r="E81" s="49" t="s">
        <v>247</v>
      </c>
      <c r="F81" s="62">
        <v>0.29797177471882247</v>
      </c>
      <c r="G81" s="63">
        <v>2880703</v>
      </c>
      <c r="H81" s="63">
        <v>0.56399135016087598</v>
      </c>
      <c r="I81" s="63">
        <f>(I253+I296+I382)/3</f>
        <v>55.589936113018517</v>
      </c>
      <c r="J81" s="63">
        <v>989578334.82861495</v>
      </c>
      <c r="K81" s="63">
        <v>71.80100633964696</v>
      </c>
      <c r="L81" s="63">
        <v>3952.8035736481338</v>
      </c>
      <c r="M81" s="63">
        <f t="shared" ref="M81:M88" si="15">(M80+M79+M78)/3</f>
        <v>2.3866036504134929</v>
      </c>
      <c r="N81" s="62">
        <v>57.433999999999997</v>
      </c>
    </row>
    <row r="82" spans="1:14" x14ac:dyDescent="0.4">
      <c r="A82" s="49">
        <v>2</v>
      </c>
      <c r="B82" s="49" t="s">
        <v>59</v>
      </c>
      <c r="C82" s="49">
        <v>2016</v>
      </c>
      <c r="D82" s="49" t="s">
        <v>249</v>
      </c>
      <c r="E82" s="49" t="s">
        <v>247</v>
      </c>
      <c r="F82" s="62">
        <v>0.2683587726566018</v>
      </c>
      <c r="G82" s="63">
        <v>2876101</v>
      </c>
      <c r="H82" s="63">
        <v>-0.63265341909554706</v>
      </c>
      <c r="I82" s="63">
        <f>(I254+I297+I383)/3</f>
        <v>64.083058014267451</v>
      </c>
      <c r="J82" s="63">
        <v>1044389554.85795</v>
      </c>
      <c r="K82" s="63">
        <v>74.809862823170988</v>
      </c>
      <c r="L82" s="63">
        <v>4124.0553898627204</v>
      </c>
      <c r="M82" s="63">
        <f t="shared" si="15"/>
        <v>2.2242837944210554</v>
      </c>
      <c r="N82" s="62">
        <v>58.420999999999999</v>
      </c>
    </row>
    <row r="83" spans="1:14" x14ac:dyDescent="0.4">
      <c r="A83" s="49">
        <v>2</v>
      </c>
      <c r="B83" s="49" t="s">
        <v>59</v>
      </c>
      <c r="C83" s="49">
        <v>2017</v>
      </c>
      <c r="D83" s="49" t="s">
        <v>249</v>
      </c>
      <c r="E83" s="49" t="s">
        <v>247</v>
      </c>
      <c r="F83" s="62">
        <v>0.28119581573237451</v>
      </c>
      <c r="G83" s="63">
        <v>2873457</v>
      </c>
      <c r="H83" s="63">
        <v>1.4507315812451367</v>
      </c>
      <c r="I83" s="63">
        <f>(I255+I298+I384)/3</f>
        <v>67.631431119945475</v>
      </c>
      <c r="J83" s="63">
        <v>1022757857.07377</v>
      </c>
      <c r="K83" s="63">
        <v>78.194249531913599</v>
      </c>
      <c r="L83" s="63">
        <v>4531.0322067589277</v>
      </c>
      <c r="M83" s="63">
        <f t="shared" si="15"/>
        <v>2.5078362680192829</v>
      </c>
      <c r="N83" s="62">
        <v>59.383000000000003</v>
      </c>
    </row>
    <row r="84" spans="1:14" x14ac:dyDescent="0.4">
      <c r="A84" s="49">
        <v>2</v>
      </c>
      <c r="B84" s="49" t="s">
        <v>59</v>
      </c>
      <c r="C84" s="49">
        <v>2018</v>
      </c>
      <c r="D84" s="49" t="s">
        <v>249</v>
      </c>
      <c r="E84" s="49" t="s">
        <v>247</v>
      </c>
      <c r="F84" s="62">
        <v>0.29908263422599263</v>
      </c>
      <c r="G84" s="63">
        <v>2866376</v>
      </c>
      <c r="H84" s="63">
        <v>1.4729534874819592</v>
      </c>
      <c r="I84" s="63">
        <f>(I256+I299+I385)/3</f>
        <v>71.636073171062378</v>
      </c>
      <c r="J84" s="63">
        <v>1204383363.6047599</v>
      </c>
      <c r="K84" s="63">
        <v>76.808184128329103</v>
      </c>
      <c r="L84" s="63">
        <v>5287.6608006757479</v>
      </c>
      <c r="M84" s="63">
        <f t="shared" si="15"/>
        <v>2.3729079042846104</v>
      </c>
      <c r="N84" s="62">
        <v>60.319000000000003</v>
      </c>
    </row>
    <row r="85" spans="1:14" x14ac:dyDescent="0.4">
      <c r="A85" s="49">
        <v>2</v>
      </c>
      <c r="B85" s="49" t="s">
        <v>59</v>
      </c>
      <c r="C85" s="49">
        <v>2019</v>
      </c>
      <c r="D85" s="49" t="s">
        <v>249</v>
      </c>
      <c r="E85" s="49" t="s">
        <v>247</v>
      </c>
      <c r="F85" s="62">
        <v>0.29756365050010325</v>
      </c>
      <c r="G85" s="63">
        <v>2854191</v>
      </c>
      <c r="H85" s="63">
        <v>1.2570248287632921</v>
      </c>
      <c r="I85" s="63">
        <f>(I257+I300+I386)/3</f>
        <v>71.520971527725564</v>
      </c>
      <c r="J85" s="63">
        <v>1201022154.4664299</v>
      </c>
      <c r="K85" s="63">
        <v>76.279194649576326</v>
      </c>
      <c r="L85" s="63">
        <v>5396.2142432842993</v>
      </c>
      <c r="M85" s="63">
        <f t="shared" si="15"/>
        <v>2.3683426555749829</v>
      </c>
      <c r="N85" s="62">
        <v>61.228999999999999</v>
      </c>
    </row>
    <row r="86" spans="1:14" x14ac:dyDescent="0.4">
      <c r="A86" s="49">
        <v>2</v>
      </c>
      <c r="B86" s="49" t="s">
        <v>59</v>
      </c>
      <c r="C86" s="49">
        <v>2020</v>
      </c>
      <c r="D86" s="49" t="s">
        <v>249</v>
      </c>
      <c r="E86" s="49" t="s">
        <v>247</v>
      </c>
      <c r="F86" s="62">
        <f>(F85+F84+F83)/3</f>
        <v>0.29261403348615678</v>
      </c>
      <c r="G86" s="63">
        <v>2837849</v>
      </c>
      <c r="H86" s="63">
        <v>0.69654244231205098</v>
      </c>
      <c r="I86" s="63">
        <f>(I258+I387+I301)/3</f>
        <v>57.236791331934903</v>
      </c>
      <c r="J86" s="63">
        <v>1069744879.65453</v>
      </c>
      <c r="K86" s="63">
        <v>59.829729432162758</v>
      </c>
      <c r="L86" s="63">
        <v>5343.0377039955974</v>
      </c>
      <c r="M86" s="63">
        <f t="shared" si="15"/>
        <v>2.4163622759596257</v>
      </c>
      <c r="N86" s="62">
        <v>62.112000000000002</v>
      </c>
    </row>
    <row r="87" spans="1:14" x14ac:dyDescent="0.4">
      <c r="A87" s="49">
        <v>2</v>
      </c>
      <c r="B87" s="49" t="s">
        <v>59</v>
      </c>
      <c r="C87" s="49">
        <v>2021</v>
      </c>
      <c r="D87" s="49" t="s">
        <v>249</v>
      </c>
      <c r="E87" s="49" t="s">
        <v>247</v>
      </c>
      <c r="F87" s="62">
        <f>F86*0.95</f>
        <v>0.27798333181184892</v>
      </c>
      <c r="G87" s="63">
        <v>2811666</v>
      </c>
      <c r="H87" s="63">
        <v>3.454431989730125</v>
      </c>
      <c r="I87" s="63">
        <f>(I259+I388+I302)/3</f>
        <v>62.962259588128234</v>
      </c>
      <c r="J87" s="63">
        <v>1218586452.3715799</v>
      </c>
      <c r="K87" s="63">
        <v>76.017982107575165</v>
      </c>
      <c r="L87" s="63">
        <v>6377.2030955375285</v>
      </c>
      <c r="M87" s="63">
        <f t="shared" si="15"/>
        <v>2.3858709452730733</v>
      </c>
      <c r="N87" s="62">
        <v>62.969000000000001</v>
      </c>
    </row>
    <row r="88" spans="1:14" x14ac:dyDescent="0.4">
      <c r="A88" s="49">
        <v>2</v>
      </c>
      <c r="B88" s="49" t="s">
        <v>59</v>
      </c>
      <c r="C88" s="49">
        <v>2022</v>
      </c>
      <c r="D88" s="49" t="s">
        <v>249</v>
      </c>
      <c r="E88" s="49" t="s">
        <v>247</v>
      </c>
      <c r="F88" s="62">
        <f>F87*0.95</f>
        <v>0.26408416522125644</v>
      </c>
      <c r="G88" s="63">
        <v>2777689</v>
      </c>
      <c r="H88" s="63">
        <v>9.8660134310821519</v>
      </c>
      <c r="I88" s="63">
        <f>(I303+I260+I389)/3</f>
        <v>73.244919889303631</v>
      </c>
      <c r="J88" s="63">
        <v>1441381891.41694</v>
      </c>
      <c r="K88" s="63">
        <v>85.149680523060184</v>
      </c>
      <c r="L88" s="63">
        <v>6810.1140410423295</v>
      </c>
      <c r="M88" s="63">
        <f t="shared" si="15"/>
        <v>2.390191958935894</v>
      </c>
      <c r="N88" s="62">
        <v>63.798999999999999</v>
      </c>
    </row>
    <row r="89" spans="1:14" x14ac:dyDescent="0.4">
      <c r="A89" s="38">
        <v>3</v>
      </c>
      <c r="B89" s="38" t="s">
        <v>60</v>
      </c>
      <c r="C89" s="38">
        <v>1980</v>
      </c>
      <c r="D89" s="49" t="s">
        <v>249</v>
      </c>
      <c r="E89" s="40" t="s">
        <v>247</v>
      </c>
      <c r="F89" s="62">
        <f>(F90+F91+F92)/3</f>
        <v>2.4970898344075749</v>
      </c>
      <c r="G89" s="63">
        <v>18739378</v>
      </c>
      <c r="H89" s="63">
        <v>25.862038763110945</v>
      </c>
      <c r="I89" s="63">
        <v>314.693249944885</v>
      </c>
      <c r="J89" s="63">
        <v>348669038.12392801</v>
      </c>
      <c r="K89" s="63">
        <v>64.676923160501772</v>
      </c>
      <c r="L89" s="63">
        <v>2259.724366476104</v>
      </c>
      <c r="M89" s="63">
        <v>46.303642264695277</v>
      </c>
      <c r="N89" s="62">
        <v>43.542000000000002</v>
      </c>
    </row>
    <row r="90" spans="1:14" x14ac:dyDescent="0.4">
      <c r="A90" s="38">
        <v>3</v>
      </c>
      <c r="B90" s="38" t="s">
        <v>60</v>
      </c>
      <c r="C90" s="38">
        <v>1981</v>
      </c>
      <c r="D90" s="49" t="s">
        <v>249</v>
      </c>
      <c r="E90" s="40" t="s">
        <v>247</v>
      </c>
      <c r="F90" s="62">
        <f t="shared" ref="F90:F98" si="16">(F91+F92+F93)/3</f>
        <v>2.4967695835712012</v>
      </c>
      <c r="G90" s="63">
        <v>19351357</v>
      </c>
      <c r="H90" s="63">
        <v>14.353999491320508</v>
      </c>
      <c r="I90" s="63">
        <v>349.58846317325703</v>
      </c>
      <c r="J90" s="63">
        <v>13207259.361581299</v>
      </c>
      <c r="K90" s="63">
        <v>65.464993635331794</v>
      </c>
      <c r="L90" s="63">
        <v>2291.7561006666747</v>
      </c>
      <c r="M90" s="63">
        <v>48.084708813453759</v>
      </c>
      <c r="N90" s="62">
        <v>44.42</v>
      </c>
    </row>
    <row r="91" spans="1:14" x14ac:dyDescent="0.4">
      <c r="A91" s="38">
        <v>3</v>
      </c>
      <c r="B91" s="38" t="s">
        <v>60</v>
      </c>
      <c r="C91" s="38">
        <v>1982</v>
      </c>
      <c r="D91" s="49" t="s">
        <v>249</v>
      </c>
      <c r="E91" s="40" t="s">
        <v>247</v>
      </c>
      <c r="F91" s="62">
        <f t="shared" si="16"/>
        <v>2.4970127993600388</v>
      </c>
      <c r="G91" s="63">
        <v>20000096</v>
      </c>
      <c r="H91" s="63">
        <v>1.9397942075232635</v>
      </c>
      <c r="I91" s="63">
        <v>365.68969769401798</v>
      </c>
      <c r="J91" s="63">
        <v>-53569192.644812398</v>
      </c>
      <c r="K91" s="63">
        <v>59.922931269003399</v>
      </c>
      <c r="L91" s="63">
        <v>2260.3475238493688</v>
      </c>
      <c r="M91" s="63">
        <v>51.726844583987443</v>
      </c>
      <c r="N91" s="62">
        <v>45.302999999999997</v>
      </c>
    </row>
    <row r="92" spans="1:14" x14ac:dyDescent="0.4">
      <c r="A92" s="38">
        <v>3</v>
      </c>
      <c r="B92" s="38" t="s">
        <v>60</v>
      </c>
      <c r="C92" s="38">
        <v>1983</v>
      </c>
      <c r="D92" s="49" t="s">
        <v>249</v>
      </c>
      <c r="E92" s="40" t="s">
        <v>247</v>
      </c>
      <c r="F92" s="62">
        <f t="shared" si="16"/>
        <v>2.4974871202914848</v>
      </c>
      <c r="G92" s="63">
        <v>20682111</v>
      </c>
      <c r="H92" s="63">
        <v>6.8047958867841061</v>
      </c>
      <c r="I92" s="63">
        <v>383.53871014552499</v>
      </c>
      <c r="J92" s="63">
        <v>417641.16280020901</v>
      </c>
      <c r="K92" s="63">
        <v>53.74411735611141</v>
      </c>
      <c r="L92" s="63">
        <v>2359.5932639742396</v>
      </c>
      <c r="M92" s="63">
        <v>54.567192730750833</v>
      </c>
      <c r="N92" s="62">
        <v>46.189</v>
      </c>
    </row>
    <row r="93" spans="1:14" x14ac:dyDescent="0.4">
      <c r="A93" s="38">
        <v>3</v>
      </c>
      <c r="B93" s="38" t="s">
        <v>60</v>
      </c>
      <c r="C93" s="38">
        <v>1984</v>
      </c>
      <c r="D93" s="49" t="s">
        <v>249</v>
      </c>
      <c r="E93" s="40" t="s">
        <v>247</v>
      </c>
      <c r="F93" s="62">
        <f t="shared" si="16"/>
        <v>2.4958088310620803</v>
      </c>
      <c r="G93" s="63">
        <v>21393530</v>
      </c>
      <c r="H93" s="63">
        <v>8.4335055620235551</v>
      </c>
      <c r="I93" s="63">
        <v>417.82475346772202</v>
      </c>
      <c r="J93" s="63">
        <v>802668.87407318305</v>
      </c>
      <c r="K93" s="63">
        <v>53.176383688913354</v>
      </c>
      <c r="L93" s="63">
        <v>2510.0368332423154</v>
      </c>
      <c r="M93" s="63">
        <v>50.04901960784315</v>
      </c>
      <c r="N93" s="62">
        <v>47.079000000000001</v>
      </c>
    </row>
    <row r="94" spans="1:14" x14ac:dyDescent="0.4">
      <c r="A94" s="38">
        <v>3</v>
      </c>
      <c r="B94" s="38" t="s">
        <v>60</v>
      </c>
      <c r="C94" s="38">
        <v>1985</v>
      </c>
      <c r="D94" s="49" t="s">
        <v>249</v>
      </c>
      <c r="E94" s="40" t="s">
        <v>247</v>
      </c>
      <c r="F94" s="62">
        <f t="shared" si="16"/>
        <v>2.497742446726551</v>
      </c>
      <c r="G94" s="63">
        <v>22132905</v>
      </c>
      <c r="H94" s="63">
        <v>4.9725264022838758</v>
      </c>
      <c r="I94" s="63">
        <v>450.12621075665601</v>
      </c>
      <c r="J94" s="63">
        <v>397788.29706830002</v>
      </c>
      <c r="K94" s="63">
        <v>50.326120630791138</v>
      </c>
      <c r="L94" s="63">
        <v>2617.7254486111842</v>
      </c>
      <c r="M94" s="63">
        <v>46.695197337137422</v>
      </c>
      <c r="N94" s="62">
        <v>47.968000000000004</v>
      </c>
    </row>
    <row r="95" spans="1:14" x14ac:dyDescent="0.4">
      <c r="A95" s="38">
        <v>3</v>
      </c>
      <c r="B95" s="38" t="s">
        <v>60</v>
      </c>
      <c r="C95" s="38">
        <v>1986</v>
      </c>
      <c r="D95" s="49" t="s">
        <v>249</v>
      </c>
      <c r="E95" s="40" t="s">
        <v>247</v>
      </c>
      <c r="F95" s="62">
        <f t="shared" si="16"/>
        <v>2.4989100830858231</v>
      </c>
      <c r="G95" s="63">
        <v>22882553</v>
      </c>
      <c r="H95" s="63">
        <v>2.4053432529361771</v>
      </c>
      <c r="I95" s="63">
        <v>415.61963184206297</v>
      </c>
      <c r="J95" s="63">
        <v>5316528.3778563002</v>
      </c>
      <c r="K95" s="63">
        <v>36.026710569925974</v>
      </c>
      <c r="L95" s="63">
        <v>2783.4310226390976</v>
      </c>
      <c r="M95" s="63">
        <v>50</v>
      </c>
      <c r="N95" s="62">
        <v>48.86</v>
      </c>
    </row>
    <row r="96" spans="1:14" x14ac:dyDescent="0.4">
      <c r="A96" s="38">
        <v>3</v>
      </c>
      <c r="B96" s="38" t="s">
        <v>60</v>
      </c>
      <c r="C96" s="38">
        <v>1987</v>
      </c>
      <c r="D96" s="49" t="s">
        <v>249</v>
      </c>
      <c r="E96" s="40" t="s">
        <v>247</v>
      </c>
      <c r="F96" s="62">
        <f t="shared" si="16"/>
        <v>2.4907739633738673</v>
      </c>
      <c r="G96" s="63">
        <v>23586101</v>
      </c>
      <c r="H96" s="63">
        <v>8.8420204223229319</v>
      </c>
      <c r="I96" s="63">
        <v>367.678177693012</v>
      </c>
      <c r="J96" s="63">
        <v>3711537.8997850399</v>
      </c>
      <c r="K96" s="63">
        <v>32.68458446861279</v>
      </c>
      <c r="L96" s="63">
        <v>2829.8792740475828</v>
      </c>
      <c r="M96" s="63">
        <v>47.898981324278438</v>
      </c>
      <c r="N96" s="62">
        <v>49.722000000000001</v>
      </c>
    </row>
    <row r="97" spans="1:14" x14ac:dyDescent="0.4">
      <c r="A97" s="38">
        <v>3</v>
      </c>
      <c r="B97" s="38" t="s">
        <v>60</v>
      </c>
      <c r="C97" s="38">
        <v>1988</v>
      </c>
      <c r="D97" s="49" t="s">
        <v>249</v>
      </c>
      <c r="E97" s="40" t="s">
        <v>247</v>
      </c>
      <c r="F97" s="62">
        <f t="shared" si="16"/>
        <v>2.5035432937199626</v>
      </c>
      <c r="G97" s="63">
        <v>24243018</v>
      </c>
      <c r="H97" s="63">
        <v>9.060963477006041</v>
      </c>
      <c r="I97" s="63">
        <v>304.232904329105</v>
      </c>
      <c r="J97" s="63">
        <v>13018265.0203164</v>
      </c>
      <c r="K97" s="63">
        <v>38.11158727774199</v>
      </c>
      <c r="L97" s="63">
        <v>2437.3779230141326</v>
      </c>
      <c r="M97" s="63">
        <v>50.595598627094688</v>
      </c>
      <c r="N97" s="62">
        <v>50.511000000000003</v>
      </c>
    </row>
    <row r="98" spans="1:14" x14ac:dyDescent="0.4">
      <c r="A98" s="38">
        <v>3</v>
      </c>
      <c r="B98" s="38" t="s">
        <v>60</v>
      </c>
      <c r="C98" s="38">
        <v>1989</v>
      </c>
      <c r="D98" s="49" t="s">
        <v>249</v>
      </c>
      <c r="E98" s="40" t="s">
        <v>247</v>
      </c>
      <c r="F98" s="62">
        <f t="shared" si="16"/>
        <v>2.5024129921636402</v>
      </c>
      <c r="G98" s="63">
        <v>24889507</v>
      </c>
      <c r="H98" s="63">
        <v>16.011373515728238</v>
      </c>
      <c r="I98" s="63">
        <v>260.966460079439</v>
      </c>
      <c r="J98" s="63">
        <v>12091646.796863601</v>
      </c>
      <c r="K98" s="63">
        <v>47.153319706580241</v>
      </c>
      <c r="L98" s="63">
        <v>2235.2681221341295</v>
      </c>
      <c r="M98" s="63">
        <v>50.676357762971932</v>
      </c>
      <c r="N98" s="62">
        <v>51.298000000000002</v>
      </c>
    </row>
    <row r="99" spans="1:14" x14ac:dyDescent="0.4">
      <c r="A99" s="38">
        <v>3</v>
      </c>
      <c r="B99" s="38" t="s">
        <v>60</v>
      </c>
      <c r="C99" s="38">
        <v>1990</v>
      </c>
      <c r="D99" s="49" t="s">
        <v>249</v>
      </c>
      <c r="E99" s="40" t="s">
        <v>247</v>
      </c>
      <c r="F99" s="62">
        <v>2.4663656042380002</v>
      </c>
      <c r="G99" s="63">
        <v>25518074</v>
      </c>
      <c r="H99" s="63">
        <v>30.25959853752002</v>
      </c>
      <c r="I99" s="63">
        <v>221.110170324422</v>
      </c>
      <c r="J99" s="63">
        <v>334914.56422498502</v>
      </c>
      <c r="K99" s="63">
        <v>48.380713681558376</v>
      </c>
      <c r="L99" s="63">
        <v>2431.5513596886549</v>
      </c>
      <c r="M99" s="63">
        <v>45.13291634089132</v>
      </c>
      <c r="N99" s="62">
        <v>52.085000000000001</v>
      </c>
    </row>
    <row r="100" spans="1:14" x14ac:dyDescent="0.4">
      <c r="A100" s="38">
        <v>3</v>
      </c>
      <c r="B100" s="38" t="s">
        <v>60</v>
      </c>
      <c r="C100" s="38">
        <v>1991</v>
      </c>
      <c r="D100" s="49" t="s">
        <v>249</v>
      </c>
      <c r="E100" s="40" t="s">
        <v>247</v>
      </c>
      <c r="F100" s="62">
        <v>2.541851284758248</v>
      </c>
      <c r="G100" s="63">
        <v>26133905</v>
      </c>
      <c r="H100" s="63">
        <v>53.788604173840071</v>
      </c>
      <c r="I100" s="63">
        <v>131.876539788391</v>
      </c>
      <c r="J100" s="63">
        <v>11638686.452433599</v>
      </c>
      <c r="K100" s="63">
        <v>52.717586707730689</v>
      </c>
      <c r="L100" s="63">
        <v>1749.2860874896651</v>
      </c>
      <c r="M100" s="63">
        <v>43.995613233412541</v>
      </c>
      <c r="N100" s="62">
        <v>52.871000000000002</v>
      </c>
    </row>
    <row r="101" spans="1:14" x14ac:dyDescent="0.4">
      <c r="A101" s="38">
        <v>3</v>
      </c>
      <c r="B101" s="38" t="s">
        <v>60</v>
      </c>
      <c r="C101" s="38">
        <v>1992</v>
      </c>
      <c r="D101" s="49" t="s">
        <v>249</v>
      </c>
      <c r="E101" s="40" t="s">
        <v>247</v>
      </c>
      <c r="F101" s="62">
        <v>2.499022087494672</v>
      </c>
      <c r="G101" s="63">
        <v>26748303</v>
      </c>
      <c r="H101" s="63">
        <v>21.926114524188975</v>
      </c>
      <c r="I101" s="63">
        <v>135.243364193373</v>
      </c>
      <c r="J101" s="63">
        <v>30000000</v>
      </c>
      <c r="K101" s="63">
        <v>49.189084236041133</v>
      </c>
      <c r="L101" s="63">
        <v>1794.6235074051515</v>
      </c>
      <c r="M101" s="63">
        <v>43.793228977065894</v>
      </c>
      <c r="N101" s="62">
        <v>53.656999999999996</v>
      </c>
    </row>
    <row r="102" spans="1:14" x14ac:dyDescent="0.4">
      <c r="A102" s="38">
        <v>3</v>
      </c>
      <c r="B102" s="38" t="s">
        <v>60</v>
      </c>
      <c r="C102" s="38">
        <v>1993</v>
      </c>
      <c r="D102" s="49" t="s">
        <v>249</v>
      </c>
      <c r="E102" s="40" t="s">
        <v>247</v>
      </c>
      <c r="F102" s="62">
        <v>2.6401344109105667</v>
      </c>
      <c r="G102" s="63">
        <v>27354327</v>
      </c>
      <c r="H102" s="63">
        <v>13.624424659766916</v>
      </c>
      <c r="I102" s="63">
        <v>162.23029210485001</v>
      </c>
      <c r="J102" s="63">
        <v>1000</v>
      </c>
      <c r="K102" s="63">
        <v>44.922813369863398</v>
      </c>
      <c r="L102" s="63">
        <v>1825.8750965670101</v>
      </c>
      <c r="M102" s="63">
        <v>44.601270289343688</v>
      </c>
      <c r="N102" s="62">
        <v>54.439</v>
      </c>
    </row>
    <row r="103" spans="1:14" x14ac:dyDescent="0.4">
      <c r="A103" s="38">
        <v>3</v>
      </c>
      <c r="B103" s="38" t="s">
        <v>60</v>
      </c>
      <c r="C103" s="38">
        <v>1994</v>
      </c>
      <c r="D103" s="49" t="s">
        <v>249</v>
      </c>
      <c r="E103" s="40" t="s">
        <v>247</v>
      </c>
      <c r="F103" s="62">
        <v>2.6347204134902644</v>
      </c>
      <c r="G103" s="63">
        <v>27937006</v>
      </c>
      <c r="H103" s="63">
        <v>29.077647323210584</v>
      </c>
      <c r="I103" s="63">
        <v>140.07894636043301</v>
      </c>
      <c r="J103" s="63">
        <v>1000</v>
      </c>
      <c r="K103" s="63">
        <v>48.584437787780864</v>
      </c>
      <c r="L103" s="63">
        <v>1522.8252028482846</v>
      </c>
      <c r="M103" s="63">
        <v>45.695970695970693</v>
      </c>
      <c r="N103" s="62">
        <v>55.219000000000001</v>
      </c>
    </row>
    <row r="104" spans="1:14" x14ac:dyDescent="0.4">
      <c r="A104" s="38">
        <v>3</v>
      </c>
      <c r="B104" s="38" t="s">
        <v>60</v>
      </c>
      <c r="C104" s="38">
        <v>1995</v>
      </c>
      <c r="D104" s="49" t="s">
        <v>249</v>
      </c>
      <c r="E104" s="40" t="s">
        <v>247</v>
      </c>
      <c r="F104" s="62">
        <v>2.6841822090031391</v>
      </c>
      <c r="G104" s="63">
        <v>28478022</v>
      </c>
      <c r="H104" s="63">
        <v>28.577037531260601</v>
      </c>
      <c r="I104" s="63">
        <v>117.42728536478501</v>
      </c>
      <c r="J104" s="63">
        <v>1000</v>
      </c>
      <c r="K104" s="63">
        <v>55.191005208143537</v>
      </c>
      <c r="L104" s="63">
        <v>1466.5446803774191</v>
      </c>
      <c r="M104" s="63">
        <v>46.746203904555308</v>
      </c>
      <c r="N104" s="62">
        <v>55.997</v>
      </c>
    </row>
    <row r="105" spans="1:14" x14ac:dyDescent="0.4">
      <c r="A105" s="38">
        <v>3</v>
      </c>
      <c r="B105" s="38" t="s">
        <v>60</v>
      </c>
      <c r="C105" s="38">
        <v>1996</v>
      </c>
      <c r="D105" s="49" t="s">
        <v>249</v>
      </c>
      <c r="E105" s="40" t="s">
        <v>247</v>
      </c>
      <c r="F105" s="62">
        <v>2.6263502240532</v>
      </c>
      <c r="G105" s="63">
        <v>28984634</v>
      </c>
      <c r="H105" s="63">
        <v>24.021904066891352</v>
      </c>
      <c r="I105" s="63">
        <v>119.65483679577601</v>
      </c>
      <c r="J105" s="63">
        <v>270000000</v>
      </c>
      <c r="K105" s="63">
        <v>53.705147876779357</v>
      </c>
      <c r="L105" s="63">
        <v>1619.5324124278452</v>
      </c>
      <c r="M105" s="63">
        <v>46.86588921282798</v>
      </c>
      <c r="N105" s="62">
        <v>56.774000000000001</v>
      </c>
    </row>
    <row r="106" spans="1:14" x14ac:dyDescent="0.4">
      <c r="A106" s="38">
        <v>3</v>
      </c>
      <c r="B106" s="38" t="s">
        <v>60</v>
      </c>
      <c r="C106" s="38">
        <v>1997</v>
      </c>
      <c r="D106" s="49" t="s">
        <v>249</v>
      </c>
      <c r="E106" s="40" t="s">
        <v>247</v>
      </c>
      <c r="F106" s="62">
        <v>2.5252110774344079</v>
      </c>
      <c r="G106" s="63">
        <v>29476031</v>
      </c>
      <c r="H106" s="63">
        <v>7.0019630477244732</v>
      </c>
      <c r="I106" s="63">
        <v>129.171200523582</v>
      </c>
      <c r="J106" s="63">
        <v>260000000</v>
      </c>
      <c r="K106" s="63">
        <v>52.24391150593862</v>
      </c>
      <c r="L106" s="63">
        <v>1634.4674098812914</v>
      </c>
      <c r="M106" s="63">
        <v>49.49982136477314</v>
      </c>
      <c r="N106" s="62">
        <v>57.543999999999997</v>
      </c>
    </row>
    <row r="107" spans="1:14" x14ac:dyDescent="0.4">
      <c r="A107" s="38">
        <v>3</v>
      </c>
      <c r="B107" s="38" t="s">
        <v>60</v>
      </c>
      <c r="C107" s="38">
        <v>1998</v>
      </c>
      <c r="D107" s="49" t="s">
        <v>249</v>
      </c>
      <c r="E107" s="40" t="s">
        <v>247</v>
      </c>
      <c r="F107" s="62">
        <v>2.4945673582744514</v>
      </c>
      <c r="G107" s="63">
        <v>29924668</v>
      </c>
      <c r="H107" s="63">
        <v>-3.1310886974885364</v>
      </c>
      <c r="I107" s="63">
        <v>135.548656465693</v>
      </c>
      <c r="J107" s="63">
        <v>606600000</v>
      </c>
      <c r="K107" s="63">
        <v>45.094450558507901</v>
      </c>
      <c r="L107" s="63">
        <v>1610.3029776132537</v>
      </c>
      <c r="M107" s="63">
        <v>48.287254390540781</v>
      </c>
      <c r="N107" s="62">
        <v>58.313000000000002</v>
      </c>
    </row>
    <row r="108" spans="1:14" x14ac:dyDescent="0.4">
      <c r="A108" s="38">
        <v>3</v>
      </c>
      <c r="B108" s="38" t="s">
        <v>60</v>
      </c>
      <c r="C108" s="38">
        <v>1999</v>
      </c>
      <c r="D108" s="49" t="s">
        <v>249</v>
      </c>
      <c r="E108" s="40" t="s">
        <v>247</v>
      </c>
      <c r="F108" s="62">
        <v>2.5540462668608668</v>
      </c>
      <c r="G108" s="63">
        <v>30346083</v>
      </c>
      <c r="H108" s="63">
        <v>10.856336310379106</v>
      </c>
      <c r="I108" s="63">
        <v>125.313349112013</v>
      </c>
      <c r="J108" s="63">
        <v>291600000</v>
      </c>
      <c r="K108" s="63">
        <v>50.929109337971298</v>
      </c>
      <c r="L108" s="63">
        <v>1602.8649145582024</v>
      </c>
      <c r="M108" s="63">
        <v>48.103759645378432</v>
      </c>
      <c r="N108" s="62">
        <v>59.118000000000002</v>
      </c>
    </row>
    <row r="109" spans="1:14" x14ac:dyDescent="0.4">
      <c r="A109" s="38">
        <v>3</v>
      </c>
      <c r="B109" s="38" t="s">
        <v>60</v>
      </c>
      <c r="C109" s="38">
        <v>2000</v>
      </c>
      <c r="D109" s="49" t="s">
        <v>249</v>
      </c>
      <c r="E109" s="40" t="s">
        <v>247</v>
      </c>
      <c r="F109" s="62">
        <v>2.601065338871273</v>
      </c>
      <c r="G109" s="63">
        <v>30774621</v>
      </c>
      <c r="H109" s="63">
        <v>22.67800918953715</v>
      </c>
      <c r="I109" s="63">
        <v>119.41156478043</v>
      </c>
      <c r="J109" s="63">
        <v>280100000</v>
      </c>
      <c r="K109" s="63">
        <v>62.858343636034697</v>
      </c>
      <c r="L109" s="63">
        <v>1780.3760628060447</v>
      </c>
      <c r="M109" s="63">
        <v>47.438607903724183</v>
      </c>
      <c r="N109" s="62">
        <v>59.918999999999997</v>
      </c>
    </row>
    <row r="110" spans="1:14" x14ac:dyDescent="0.4">
      <c r="A110" s="38">
        <v>3</v>
      </c>
      <c r="B110" s="38" t="s">
        <v>60</v>
      </c>
      <c r="C110" s="38">
        <v>2001</v>
      </c>
      <c r="D110" s="49" t="s">
        <v>249</v>
      </c>
      <c r="E110" s="40" t="s">
        <v>247</v>
      </c>
      <c r="F110" s="62">
        <v>2.5206095256287582</v>
      </c>
      <c r="G110" s="63">
        <v>31200985</v>
      </c>
      <c r="H110" s="63">
        <v>-0.47340195964279985</v>
      </c>
      <c r="I110" s="63">
        <v>123.20095767871101</v>
      </c>
      <c r="J110" s="63">
        <v>1113105540.9000001</v>
      </c>
      <c r="K110" s="63">
        <v>58.706164230764593</v>
      </c>
      <c r="L110" s="63">
        <v>1754.5823609757206</v>
      </c>
      <c r="M110" s="63">
        <v>47.920634920634917</v>
      </c>
      <c r="N110" s="62">
        <v>60.712000000000003</v>
      </c>
    </row>
    <row r="111" spans="1:14" x14ac:dyDescent="0.4">
      <c r="A111" s="38">
        <v>3</v>
      </c>
      <c r="B111" s="38" t="s">
        <v>60</v>
      </c>
      <c r="C111" s="38">
        <v>2002</v>
      </c>
      <c r="D111" s="49" t="s">
        <v>249</v>
      </c>
      <c r="E111" s="40" t="s">
        <v>247</v>
      </c>
      <c r="F111" s="62">
        <v>2.6056946128430769</v>
      </c>
      <c r="G111" s="63">
        <v>31624696</v>
      </c>
      <c r="H111" s="63">
        <v>1.3204278529975255</v>
      </c>
      <c r="I111" s="63">
        <v>114.231422742162</v>
      </c>
      <c r="J111" s="63">
        <v>1064960000</v>
      </c>
      <c r="K111" s="63">
        <v>61.134171447472596</v>
      </c>
      <c r="L111" s="63">
        <v>1794.811114231999</v>
      </c>
      <c r="M111" s="63">
        <v>47.380008806693091</v>
      </c>
      <c r="N111" s="62">
        <v>61.500999999999998</v>
      </c>
    </row>
    <row r="112" spans="1:14" x14ac:dyDescent="0.4">
      <c r="A112" s="38">
        <v>3</v>
      </c>
      <c r="B112" s="38" t="s">
        <v>60</v>
      </c>
      <c r="C112" s="38">
        <v>2003</v>
      </c>
      <c r="D112" s="49" t="s">
        <v>249</v>
      </c>
      <c r="E112" s="40" t="s">
        <v>247</v>
      </c>
      <c r="F112" s="62">
        <v>2.7510987608733162</v>
      </c>
      <c r="G112" s="63">
        <v>32055883</v>
      </c>
      <c r="H112" s="63">
        <v>8.3307336357002697</v>
      </c>
      <c r="I112" s="63">
        <v>103.08154577739199</v>
      </c>
      <c r="J112" s="63">
        <v>637853027</v>
      </c>
      <c r="K112" s="63">
        <v>62.124773028914262</v>
      </c>
      <c r="L112" s="63">
        <v>2117.0482289928673</v>
      </c>
      <c r="M112" s="63">
        <v>45.191773207337413</v>
      </c>
      <c r="N112" s="62">
        <v>62.283999999999999</v>
      </c>
    </row>
    <row r="113" spans="1:14" x14ac:dyDescent="0.4">
      <c r="A113" s="38">
        <v>3</v>
      </c>
      <c r="B113" s="38" t="s">
        <v>60</v>
      </c>
      <c r="C113" s="38">
        <v>2004</v>
      </c>
      <c r="D113" s="49" t="s">
        <v>249</v>
      </c>
      <c r="E113" s="40" t="s">
        <v>247</v>
      </c>
      <c r="F113" s="62">
        <v>2.7527587815092782</v>
      </c>
      <c r="G113" s="63">
        <v>32510186</v>
      </c>
      <c r="H113" s="63">
        <v>12.247631940320971</v>
      </c>
      <c r="I113" s="63">
        <v>103.51421640962</v>
      </c>
      <c r="J113" s="63">
        <v>884749028</v>
      </c>
      <c r="K113" s="63">
        <v>65.701421846421198</v>
      </c>
      <c r="L113" s="63">
        <v>2624.7952315194598</v>
      </c>
      <c r="M113" s="63">
        <v>43.271983640081807</v>
      </c>
      <c r="N113" s="62">
        <v>63.061</v>
      </c>
    </row>
    <row r="114" spans="1:14" x14ac:dyDescent="0.4">
      <c r="A114" s="38">
        <v>3</v>
      </c>
      <c r="B114" s="38" t="s">
        <v>60</v>
      </c>
      <c r="C114" s="38">
        <v>2005</v>
      </c>
      <c r="D114" s="49" t="s">
        <v>249</v>
      </c>
      <c r="E114" s="40" t="s">
        <v>247</v>
      </c>
      <c r="F114" s="62">
        <v>2.8579265696888858</v>
      </c>
      <c r="G114" s="63">
        <v>32956690</v>
      </c>
      <c r="H114" s="63">
        <v>16.125350420483002</v>
      </c>
      <c r="I114" s="63">
        <v>101.736108771258</v>
      </c>
      <c r="J114" s="63">
        <v>1155999999.9999499</v>
      </c>
      <c r="K114" s="63">
        <v>71.278600959748132</v>
      </c>
      <c r="L114" s="63">
        <v>3131.3281898968071</v>
      </c>
      <c r="M114" s="63">
        <v>42.078760490639119</v>
      </c>
      <c r="N114" s="62">
        <v>63.83</v>
      </c>
    </row>
    <row r="115" spans="1:14" x14ac:dyDescent="0.4">
      <c r="A115" s="38">
        <v>3</v>
      </c>
      <c r="B115" s="38" t="s">
        <v>60</v>
      </c>
      <c r="C115" s="38">
        <v>2006</v>
      </c>
      <c r="D115" s="49" t="s">
        <v>249</v>
      </c>
      <c r="E115" s="40" t="s">
        <v>247</v>
      </c>
      <c r="F115" s="62">
        <v>2.9851491307931668</v>
      </c>
      <c r="G115" s="63">
        <v>33435080</v>
      </c>
      <c r="H115" s="63">
        <v>10.546704277475854</v>
      </c>
      <c r="I115" s="63">
        <v>101.309810734973</v>
      </c>
      <c r="J115" s="63">
        <v>1841000000.0000801</v>
      </c>
      <c r="K115" s="63">
        <v>70.730012435253641</v>
      </c>
      <c r="L115" s="63">
        <v>3500.1345938273698</v>
      </c>
      <c r="M115" s="63">
        <v>42.400594574507622</v>
      </c>
      <c r="N115" s="62">
        <v>64.593000000000004</v>
      </c>
    </row>
    <row r="116" spans="1:14" x14ac:dyDescent="0.4">
      <c r="A116" s="38">
        <v>3</v>
      </c>
      <c r="B116" s="38" t="s">
        <v>60</v>
      </c>
      <c r="C116" s="38">
        <v>2007</v>
      </c>
      <c r="D116" s="49" t="s">
        <v>249</v>
      </c>
      <c r="E116" s="40" t="s">
        <v>247</v>
      </c>
      <c r="F116" s="62">
        <v>3.0235029150778105</v>
      </c>
      <c r="G116" s="63">
        <v>33983827</v>
      </c>
      <c r="H116" s="63">
        <v>6.3953372539967717</v>
      </c>
      <c r="I116" s="63">
        <v>99.921125126222705</v>
      </c>
      <c r="J116" s="63">
        <v>1686736539.70385</v>
      </c>
      <c r="K116" s="63">
        <v>71.938129043805304</v>
      </c>
      <c r="L116" s="63">
        <v>3971.803488282229</v>
      </c>
      <c r="M116" s="63">
        <v>40.011785503830289</v>
      </c>
      <c r="N116" s="62">
        <v>65.347999999999999</v>
      </c>
    </row>
    <row r="117" spans="1:14" x14ac:dyDescent="0.4">
      <c r="A117" s="38">
        <v>3</v>
      </c>
      <c r="B117" s="38" t="s">
        <v>60</v>
      </c>
      <c r="C117" s="38">
        <v>2008</v>
      </c>
      <c r="D117" s="49" t="s">
        <v>249</v>
      </c>
      <c r="E117" s="40" t="s">
        <v>247</v>
      </c>
      <c r="F117" s="62">
        <v>3.1167709471375886</v>
      </c>
      <c r="G117" s="63">
        <v>34569592</v>
      </c>
      <c r="H117" s="63">
        <v>15.310581007462005</v>
      </c>
      <c r="I117" s="63">
        <v>102.241619638137</v>
      </c>
      <c r="J117" s="63">
        <v>2638607033.7518301</v>
      </c>
      <c r="K117" s="63">
        <f>(K115+K114+K116)/3</f>
        <v>71.315580812935693</v>
      </c>
      <c r="L117" s="63">
        <v>4946.5640172075891</v>
      </c>
      <c r="M117" s="63">
        <v>40.034052213393863</v>
      </c>
      <c r="N117" s="62">
        <v>66.096999999999994</v>
      </c>
    </row>
    <row r="118" spans="1:14" x14ac:dyDescent="0.4">
      <c r="A118" s="38">
        <v>3</v>
      </c>
      <c r="B118" s="38" t="s">
        <v>60</v>
      </c>
      <c r="C118" s="38">
        <v>2009</v>
      </c>
      <c r="D118" s="49" t="s">
        <v>249</v>
      </c>
      <c r="E118" s="40" t="s">
        <v>247</v>
      </c>
      <c r="F118" s="62">
        <v>3.1870690441653986</v>
      </c>
      <c r="G118" s="63">
        <v>35196037</v>
      </c>
      <c r="H118" s="63">
        <v>-11.1616154467511</v>
      </c>
      <c r="I118" s="63">
        <v>100.275737455636</v>
      </c>
      <c r="J118" s="63">
        <v>2746930734.1653399</v>
      </c>
      <c r="K118" s="63">
        <v>71.32433054692379</v>
      </c>
      <c r="L118" s="63">
        <v>3898.4787878731727</v>
      </c>
      <c r="M118" s="63">
        <v>38.830632348268189</v>
      </c>
      <c r="N118" s="62">
        <v>66.825999999999993</v>
      </c>
    </row>
    <row r="119" spans="1:14" x14ac:dyDescent="0.4">
      <c r="A119" s="38">
        <v>3</v>
      </c>
      <c r="B119" s="38" t="s">
        <v>60</v>
      </c>
      <c r="C119" s="38">
        <v>2010</v>
      </c>
      <c r="D119" s="49" t="s">
        <v>249</v>
      </c>
      <c r="E119" s="40" t="s">
        <v>247</v>
      </c>
      <c r="F119" s="62">
        <v>3.1843569996985748</v>
      </c>
      <c r="G119" s="63">
        <v>35856344</v>
      </c>
      <c r="H119" s="63">
        <v>16.119980896723192</v>
      </c>
      <c r="I119" s="63">
        <v>100</v>
      </c>
      <c r="J119" s="63">
        <v>2300369124.1582799</v>
      </c>
      <c r="K119" s="63">
        <v>69.866661262867794</v>
      </c>
      <c r="L119" s="63">
        <v>4495.9214756302399</v>
      </c>
      <c r="M119" s="63">
        <v>37.924193379972856</v>
      </c>
      <c r="N119" s="62">
        <v>67.540000000000006</v>
      </c>
    </row>
    <row r="120" spans="1:14" x14ac:dyDescent="0.4">
      <c r="A120" s="38">
        <v>3</v>
      </c>
      <c r="B120" s="38" t="s">
        <v>60</v>
      </c>
      <c r="C120" s="38">
        <v>2011</v>
      </c>
      <c r="D120" s="49" t="s">
        <v>249</v>
      </c>
      <c r="E120" s="40" t="s">
        <v>247</v>
      </c>
      <c r="F120" s="62">
        <v>3.3052325170130614</v>
      </c>
      <c r="G120" s="63">
        <v>36543541</v>
      </c>
      <c r="H120" s="63">
        <v>18.228012253878177</v>
      </c>
      <c r="I120" s="63">
        <v>99.123313943720206</v>
      </c>
      <c r="J120" s="63">
        <v>2571237024.6851702</v>
      </c>
      <c r="K120" s="63">
        <v>67.474301732347016</v>
      </c>
      <c r="L120" s="63">
        <v>5473.2818261166794</v>
      </c>
      <c r="M120" s="63">
        <v>38.869846244246396</v>
      </c>
      <c r="N120" s="62">
        <v>68.236000000000004</v>
      </c>
    </row>
    <row r="121" spans="1:14" x14ac:dyDescent="0.4">
      <c r="A121" s="38">
        <v>3</v>
      </c>
      <c r="B121" s="38" t="s">
        <v>60</v>
      </c>
      <c r="C121" s="38">
        <v>2012</v>
      </c>
      <c r="D121" s="49" t="s">
        <v>249</v>
      </c>
      <c r="E121" s="40" t="s">
        <v>247</v>
      </c>
      <c r="F121" s="62">
        <v>3.6213677179273973</v>
      </c>
      <c r="G121" s="63">
        <v>37260563</v>
      </c>
      <c r="H121" s="63">
        <v>7.4583365207685119</v>
      </c>
      <c r="I121" s="63">
        <v>103.910029170382</v>
      </c>
      <c r="J121" s="63">
        <v>1500402452.8635001</v>
      </c>
      <c r="K121" s="63">
        <v>65.404979198126938</v>
      </c>
      <c r="L121" s="63">
        <v>5610.7332819823332</v>
      </c>
      <c r="M121" s="63">
        <v>39.866269088280468</v>
      </c>
      <c r="N121" s="62">
        <v>68.915000000000006</v>
      </c>
    </row>
    <row r="122" spans="1:14" x14ac:dyDescent="0.4">
      <c r="A122" s="38">
        <v>3</v>
      </c>
      <c r="B122" s="38" t="s">
        <v>60</v>
      </c>
      <c r="C122" s="38">
        <v>2013</v>
      </c>
      <c r="D122" s="49" t="s">
        <v>249</v>
      </c>
      <c r="E122" s="40" t="s">
        <v>247</v>
      </c>
      <c r="F122" s="62">
        <v>3.6584686789107108</v>
      </c>
      <c r="G122" s="63">
        <v>38000626</v>
      </c>
      <c r="H122" s="63">
        <v>-9.3304378007644573E-2</v>
      </c>
      <c r="I122" s="63">
        <v>101.79839191689101</v>
      </c>
      <c r="J122" s="63">
        <v>1691886707.5079601</v>
      </c>
      <c r="K122" s="63">
        <v>63.610823671114694</v>
      </c>
      <c r="L122" s="63">
        <v>5519.7775755237299</v>
      </c>
      <c r="M122" s="63">
        <v>38.42641376887952</v>
      </c>
      <c r="N122" s="62">
        <v>69.575999999999993</v>
      </c>
    </row>
    <row r="123" spans="1:14" x14ac:dyDescent="0.4">
      <c r="A123" s="38">
        <v>3</v>
      </c>
      <c r="B123" s="38" t="s">
        <v>60</v>
      </c>
      <c r="C123" s="38">
        <v>2014</v>
      </c>
      <c r="D123" s="49" t="s">
        <v>249</v>
      </c>
      <c r="E123" s="40" t="s">
        <v>247</v>
      </c>
      <c r="F123" s="62">
        <v>3.8115211471735626</v>
      </c>
      <c r="G123" s="63">
        <v>38760168</v>
      </c>
      <c r="H123" s="63">
        <v>-0.30058043303927207</v>
      </c>
      <c r="I123" s="63">
        <v>102.92465434777399</v>
      </c>
      <c r="J123" s="63">
        <v>1502206170.5583799</v>
      </c>
      <c r="K123" s="63">
        <v>62.414316011088076</v>
      </c>
      <c r="L123" s="63">
        <v>5516.2294403964916</v>
      </c>
      <c r="M123" s="63">
        <v>38.82697470104938</v>
      </c>
      <c r="N123" s="62">
        <v>70.221000000000004</v>
      </c>
    </row>
    <row r="124" spans="1:14" x14ac:dyDescent="0.4">
      <c r="A124" s="38">
        <v>3</v>
      </c>
      <c r="B124" s="38" t="s">
        <v>60</v>
      </c>
      <c r="C124" s="38">
        <v>2015</v>
      </c>
      <c r="D124" s="49" t="s">
        <v>249</v>
      </c>
      <c r="E124" s="40" t="s">
        <v>247</v>
      </c>
      <c r="F124" s="62">
        <v>3.9519609386747447</v>
      </c>
      <c r="G124" s="63">
        <v>39543154</v>
      </c>
      <c r="H124" s="63">
        <v>-6.4556504137762829</v>
      </c>
      <c r="I124" s="63">
        <v>96.573727131882407</v>
      </c>
      <c r="J124" s="63">
        <v>-537792920.92185605</v>
      </c>
      <c r="K124" s="63">
        <v>59.695128598718362</v>
      </c>
      <c r="L124" s="63">
        <v>4197.4199849139841</v>
      </c>
      <c r="M124" s="63">
        <f t="shared" ref="M124:M131" si="17">(M123+M122+M121)/3</f>
        <v>39.039885852736454</v>
      </c>
      <c r="N124" s="62">
        <v>70.847999999999999</v>
      </c>
    </row>
    <row r="125" spans="1:14" x14ac:dyDescent="0.4">
      <c r="A125" s="38">
        <v>3</v>
      </c>
      <c r="B125" s="38" t="s">
        <v>60</v>
      </c>
      <c r="C125" s="38">
        <v>2016</v>
      </c>
      <c r="D125" s="49" t="s">
        <v>249</v>
      </c>
      <c r="E125" s="40" t="s">
        <v>247</v>
      </c>
      <c r="F125" s="62">
        <v>3.8338342216847483</v>
      </c>
      <c r="G125" s="63">
        <v>40339329</v>
      </c>
      <c r="H125" s="63">
        <v>1.5488805470862133</v>
      </c>
      <c r="I125" s="63">
        <v>95.585644300547997</v>
      </c>
      <c r="J125" s="63">
        <v>1638263953.77737</v>
      </c>
      <c r="K125" s="63">
        <v>55.925667877178142</v>
      </c>
      <c r="L125" s="63">
        <v>3967.2006474380873</v>
      </c>
      <c r="M125" s="63">
        <f t="shared" si="17"/>
        <v>38.764424774221787</v>
      </c>
      <c r="N125" s="62">
        <v>71.459000000000003</v>
      </c>
    </row>
    <row r="126" spans="1:14" x14ac:dyDescent="0.4">
      <c r="A126" s="38">
        <v>3</v>
      </c>
      <c r="B126" s="38" t="s">
        <v>60</v>
      </c>
      <c r="C126" s="38">
        <v>2017</v>
      </c>
      <c r="D126" s="49" t="s">
        <v>249</v>
      </c>
      <c r="E126" s="40" t="s">
        <v>247</v>
      </c>
      <c r="F126" s="62">
        <v>3.833681126266653</v>
      </c>
      <c r="G126" s="63">
        <v>41136546</v>
      </c>
      <c r="H126" s="63">
        <v>6.3906547142212276</v>
      </c>
      <c r="I126" s="63">
        <v>97.804585618934198</v>
      </c>
      <c r="J126" s="63">
        <v>1230243450.87889</v>
      </c>
      <c r="K126" s="63">
        <v>55.321403021459439</v>
      </c>
      <c r="L126" s="63">
        <v>4134.9360865617136</v>
      </c>
      <c r="M126" s="63">
        <f t="shared" si="17"/>
        <v>38.877095109335876</v>
      </c>
      <c r="N126" s="62">
        <v>72.052000000000007</v>
      </c>
    </row>
    <row r="127" spans="1:14" x14ac:dyDescent="0.4">
      <c r="A127" s="38">
        <v>3</v>
      </c>
      <c r="B127" s="38" t="s">
        <v>60</v>
      </c>
      <c r="C127" s="38">
        <v>2018</v>
      </c>
      <c r="D127" s="49" t="s">
        <v>249</v>
      </c>
      <c r="E127" s="40" t="s">
        <v>247</v>
      </c>
      <c r="F127" s="62">
        <v>3.9242987223008785</v>
      </c>
      <c r="G127" s="63">
        <v>41927007</v>
      </c>
      <c r="H127" s="63">
        <v>6.7572152415475557</v>
      </c>
      <c r="I127" s="63">
        <v>93.517826845021304</v>
      </c>
      <c r="J127" s="63">
        <v>1466116068.0341201</v>
      </c>
      <c r="K127" s="63">
        <v>58.0655601049354</v>
      </c>
      <c r="L127" s="63">
        <v>4171.7903875554621</v>
      </c>
      <c r="M127" s="63">
        <f t="shared" si="17"/>
        <v>38.893801912098041</v>
      </c>
      <c r="N127" s="62">
        <v>72.629000000000005</v>
      </c>
    </row>
    <row r="128" spans="1:14" x14ac:dyDescent="0.4">
      <c r="A128" s="38">
        <v>3</v>
      </c>
      <c r="B128" s="38" t="s">
        <v>60</v>
      </c>
      <c r="C128" s="38">
        <v>2019</v>
      </c>
      <c r="D128" s="49" t="s">
        <v>249</v>
      </c>
      <c r="E128" s="40" t="s">
        <v>247</v>
      </c>
      <c r="F128" s="62">
        <v>3.9944018278919873</v>
      </c>
      <c r="G128" s="63">
        <v>42705368</v>
      </c>
      <c r="H128" s="63">
        <v>-0.47207334129534217</v>
      </c>
      <c r="I128" s="63">
        <v>95.450928555344802</v>
      </c>
      <c r="J128" s="63">
        <v>1381200049.5926399</v>
      </c>
      <c r="K128" s="63">
        <v>51.809738441576179</v>
      </c>
      <c r="L128" s="63">
        <v>4021.9832660524048</v>
      </c>
      <c r="M128" s="63">
        <f t="shared" si="17"/>
        <v>38.845107265218566</v>
      </c>
      <c r="N128" s="62">
        <v>73.188999999999993</v>
      </c>
    </row>
    <row r="129" spans="1:14" x14ac:dyDescent="0.4">
      <c r="A129" s="38">
        <v>3</v>
      </c>
      <c r="B129" s="38" t="s">
        <v>60</v>
      </c>
      <c r="C129" s="38">
        <v>2020</v>
      </c>
      <c r="D129" s="49" t="s">
        <v>249</v>
      </c>
      <c r="E129" s="40" t="s">
        <v>247</v>
      </c>
      <c r="F129" s="62">
        <v>3.7182233703075962</v>
      </c>
      <c r="G129" s="63">
        <v>43451666</v>
      </c>
      <c r="H129" s="63">
        <v>-5.0259850478890513</v>
      </c>
      <c r="I129" s="63">
        <v>91.224472679901794</v>
      </c>
      <c r="J129" s="63">
        <v>1143918159.62919</v>
      </c>
      <c r="K129" s="63">
        <v>45.330656116556348</v>
      </c>
      <c r="L129" s="63">
        <v>3354.1531637159264</v>
      </c>
      <c r="M129" s="63">
        <f t="shared" si="17"/>
        <v>38.872001428884154</v>
      </c>
      <c r="N129" s="62">
        <v>73.733000000000004</v>
      </c>
    </row>
    <row r="130" spans="1:14" x14ac:dyDescent="0.4">
      <c r="A130" s="38">
        <v>3</v>
      </c>
      <c r="B130" s="38" t="s">
        <v>60</v>
      </c>
      <c r="C130" s="38">
        <v>2021</v>
      </c>
      <c r="D130" s="49" t="s">
        <v>249</v>
      </c>
      <c r="E130" s="40" t="s">
        <v>247</v>
      </c>
      <c r="F130" s="62">
        <f>(F129*0.95)</f>
        <v>3.5323122017922164</v>
      </c>
      <c r="G130" s="63">
        <v>44177969</v>
      </c>
      <c r="H130" s="63">
        <v>15.567482647062221</v>
      </c>
      <c r="I130" s="63">
        <v>86.803657437439</v>
      </c>
      <c r="J130" s="63">
        <v>869151161.72539306</v>
      </c>
      <c r="K130" s="63">
        <v>53.195527032106995</v>
      </c>
      <c r="L130" s="63">
        <v>3700.3146972819823</v>
      </c>
      <c r="M130" s="63">
        <f t="shared" si="17"/>
        <v>38.870303535400254</v>
      </c>
      <c r="N130" s="62">
        <v>74.260999999999996</v>
      </c>
    </row>
    <row r="131" spans="1:14" x14ac:dyDescent="0.4">
      <c r="A131" s="38">
        <v>3</v>
      </c>
      <c r="B131" s="38" t="s">
        <v>60</v>
      </c>
      <c r="C131" s="38">
        <v>2022</v>
      </c>
      <c r="D131" s="49" t="s">
        <v>249</v>
      </c>
      <c r="E131" s="40" t="s">
        <v>247</v>
      </c>
      <c r="F131" s="62">
        <f>(F130*0.95)</f>
        <v>3.3556965917026056</v>
      </c>
      <c r="G131" s="63">
        <v>44903225</v>
      </c>
      <c r="H131" s="63">
        <v>21.517584932601636</v>
      </c>
      <c r="I131" s="63">
        <v>92.1828203639827</v>
      </c>
      <c r="J131" s="63">
        <v>75640098.087495595</v>
      </c>
      <c r="K131" s="63">
        <v>59.042284244893239</v>
      </c>
      <c r="L131" s="63">
        <v>4342.6379679652209</v>
      </c>
      <c r="M131" s="63">
        <f t="shared" si="17"/>
        <v>38.862470743167655</v>
      </c>
      <c r="N131" s="62">
        <v>74.772000000000006</v>
      </c>
    </row>
    <row r="132" spans="1:14" x14ac:dyDescent="0.4">
      <c r="A132" s="38">
        <v>4</v>
      </c>
      <c r="B132" s="38" t="s">
        <v>62</v>
      </c>
      <c r="C132" s="38">
        <v>1980</v>
      </c>
      <c r="D132" s="38" t="s">
        <v>250</v>
      </c>
      <c r="E132" s="40" t="s">
        <v>254</v>
      </c>
      <c r="F132" s="76">
        <f>F133*0.95</f>
        <v>-1.9952908586133324</v>
      </c>
      <c r="G132" s="63">
        <f>(G89+G105+G433)/3</f>
        <v>17940596.666666668</v>
      </c>
      <c r="H132" s="63">
        <v>37420000</v>
      </c>
      <c r="I132" s="65">
        <f t="shared" ref="I132:I153" si="18">I133*0.95</f>
        <v>34.068646075335174</v>
      </c>
      <c r="J132" s="63">
        <v>712.36976258104301</v>
      </c>
      <c r="K132" s="65">
        <f t="shared" ref="K132:K165" si="19">K133*0.95</f>
        <v>12.984511612789493</v>
      </c>
      <c r="L132" s="63">
        <v>2025.4746824063657</v>
      </c>
      <c r="M132" s="63">
        <v>20.300751879699249</v>
      </c>
      <c r="N132" s="62">
        <v>24.297999999999998</v>
      </c>
    </row>
    <row r="133" spans="1:14" x14ac:dyDescent="0.4">
      <c r="A133" s="38">
        <v>4</v>
      </c>
      <c r="B133" s="38" t="s">
        <v>62</v>
      </c>
      <c r="C133" s="38">
        <v>1981</v>
      </c>
      <c r="D133" s="38" t="s">
        <v>250</v>
      </c>
      <c r="E133" s="40" t="s">
        <v>254</v>
      </c>
      <c r="F133" s="64">
        <v>-2.1003061669614027</v>
      </c>
      <c r="G133" s="63">
        <f>(G90+G105+G148)/3</f>
        <v>23408064.629629631</v>
      </c>
      <c r="H133" s="63">
        <v>49049999.899999999</v>
      </c>
      <c r="I133" s="65">
        <f t="shared" si="18"/>
        <v>35.861732710879132</v>
      </c>
      <c r="J133" s="63">
        <v>643.43997356177499</v>
      </c>
      <c r="K133" s="65">
        <f t="shared" si="19"/>
        <v>13.667906960831047</v>
      </c>
      <c r="L133" s="63">
        <v>2271.8319264313182</v>
      </c>
      <c r="M133" s="63">
        <v>21.428571428571431</v>
      </c>
      <c r="N133" s="62">
        <v>25.437000000000001</v>
      </c>
    </row>
    <row r="134" spans="1:14" x14ac:dyDescent="0.4">
      <c r="A134" s="38">
        <v>4</v>
      </c>
      <c r="B134" s="38" t="s">
        <v>62</v>
      </c>
      <c r="C134" s="38">
        <v>1982</v>
      </c>
      <c r="D134" s="38" t="s">
        <v>250</v>
      </c>
      <c r="E134" s="40" t="s">
        <v>254</v>
      </c>
      <c r="F134" s="64">
        <f>F135*0.95</f>
        <v>1.2125380467306001E-2</v>
      </c>
      <c r="G134" s="63">
        <f>(G435+G91+G564)/3</f>
        <v>10117923.777777778</v>
      </c>
      <c r="H134" s="63">
        <v>115810000</v>
      </c>
      <c r="I134" s="65">
        <f t="shared" si="18"/>
        <v>37.74919232724119</v>
      </c>
      <c r="J134" s="63">
        <v>620.73657224998499</v>
      </c>
      <c r="K134" s="65">
        <f t="shared" si="19"/>
        <v>14.387270485085313</v>
      </c>
      <c r="L134" s="63">
        <v>2519.8031440402397</v>
      </c>
      <c r="M134" s="63">
        <v>24.09090909090909</v>
      </c>
      <c r="N134" s="62">
        <v>26.611999999999998</v>
      </c>
    </row>
    <row r="135" spans="1:14" x14ac:dyDescent="0.4">
      <c r="A135" s="38">
        <v>4</v>
      </c>
      <c r="B135" s="38" t="s">
        <v>62</v>
      </c>
      <c r="C135" s="38">
        <v>1983</v>
      </c>
      <c r="D135" s="38" t="s">
        <v>250</v>
      </c>
      <c r="E135" s="40" t="s">
        <v>254</v>
      </c>
      <c r="F135" s="64">
        <v>1.2763558386637897E-2</v>
      </c>
      <c r="G135" s="63">
        <f>(G436+G565+G608)/3</f>
        <v>5578580.111111111</v>
      </c>
      <c r="H135" s="63">
        <v>104330000</v>
      </c>
      <c r="I135" s="65">
        <f t="shared" si="18"/>
        <v>39.735991923411781</v>
      </c>
      <c r="J135" s="63">
        <v>623.90930409849659</v>
      </c>
      <c r="K135" s="65">
        <f t="shared" si="19"/>
        <v>15.144495247458226</v>
      </c>
      <c r="L135" s="63">
        <v>2784.7372334112488</v>
      </c>
      <c r="M135" s="63">
        <v>26.293103448275861</v>
      </c>
      <c r="N135" s="62">
        <v>27.821000000000002</v>
      </c>
    </row>
    <row r="136" spans="1:14" x14ac:dyDescent="0.4">
      <c r="A136" s="38">
        <v>4</v>
      </c>
      <c r="B136" s="38" t="s">
        <v>62</v>
      </c>
      <c r="C136" s="38">
        <v>1984</v>
      </c>
      <c r="D136" s="38" t="s">
        <v>250</v>
      </c>
      <c r="E136" s="40" t="s">
        <v>254</v>
      </c>
      <c r="F136" s="64">
        <v>1.1881098994876993E-3</v>
      </c>
      <c r="G136" s="63" t="s">
        <v>34</v>
      </c>
      <c r="H136" s="63">
        <v>67140000</v>
      </c>
      <c r="I136" s="65">
        <f t="shared" si="18"/>
        <v>41.827359919380825</v>
      </c>
      <c r="J136" s="63">
        <v>637.90355057586544</v>
      </c>
      <c r="K136" s="65">
        <f t="shared" si="19"/>
        <v>15.94157394469287</v>
      </c>
      <c r="L136" s="63">
        <v>3187.9814922477321</v>
      </c>
      <c r="M136" s="63">
        <v>12.107623318385651</v>
      </c>
      <c r="N136" s="62">
        <v>29.065000000000001</v>
      </c>
    </row>
    <row r="137" spans="1:14" x14ac:dyDescent="0.4">
      <c r="A137" s="38">
        <v>4</v>
      </c>
      <c r="B137" s="38" t="s">
        <v>62</v>
      </c>
      <c r="C137" s="38">
        <v>1985</v>
      </c>
      <c r="D137" s="38" t="s">
        <v>250</v>
      </c>
      <c r="E137" s="40" t="s">
        <v>254</v>
      </c>
      <c r="F137" s="64">
        <v>19.035205740794396</v>
      </c>
      <c r="G137" s="63">
        <f t="shared" ref="G137:G144" si="20">(G94+G438+G567)/3</f>
        <v>11056048</v>
      </c>
      <c r="H137" s="63">
        <v>278000000</v>
      </c>
      <c r="I137" s="65">
        <f t="shared" si="18"/>
        <v>44.028799915137711</v>
      </c>
      <c r="J137" s="63">
        <v>758.0884889744334</v>
      </c>
      <c r="K137" s="65">
        <f t="shared" si="19"/>
        <v>16.780604152308285</v>
      </c>
      <c r="L137" s="63">
        <v>3703.7868161175566</v>
      </c>
      <c r="M137" s="63">
        <v>11.347517730496454</v>
      </c>
      <c r="N137" s="62">
        <v>30.338000000000001</v>
      </c>
    </row>
    <row r="138" spans="1:14" x14ac:dyDescent="0.4">
      <c r="A138" s="38">
        <v>4</v>
      </c>
      <c r="B138" s="38" t="s">
        <v>62</v>
      </c>
      <c r="C138" s="38">
        <v>1986</v>
      </c>
      <c r="D138" s="38" t="s">
        <v>250</v>
      </c>
      <c r="E138" s="40" t="s">
        <v>254</v>
      </c>
      <c r="F138" s="64">
        <v>-9.0130619199435813</v>
      </c>
      <c r="G138" s="63">
        <f t="shared" si="20"/>
        <v>11390899.777777776</v>
      </c>
      <c r="H138" s="63">
        <v>234000000</v>
      </c>
      <c r="I138" s="65">
        <f t="shared" si="18"/>
        <v>46.346105173829173</v>
      </c>
      <c r="J138" s="63">
        <v>684.90134430612102</v>
      </c>
      <c r="K138" s="65">
        <f t="shared" si="19"/>
        <v>17.663793844535039</v>
      </c>
      <c r="L138" s="63">
        <v>4488.1960183697111</v>
      </c>
      <c r="M138" s="63">
        <v>12.996389891696749</v>
      </c>
      <c r="N138" s="62">
        <v>31.643000000000001</v>
      </c>
    </row>
    <row r="139" spans="1:14" x14ac:dyDescent="0.4">
      <c r="A139" s="38">
        <v>4</v>
      </c>
      <c r="B139" s="38" t="s">
        <v>62</v>
      </c>
      <c r="C139" s="38">
        <v>1987</v>
      </c>
      <c r="D139" s="38" t="s">
        <v>250</v>
      </c>
      <c r="E139" s="40" t="s">
        <v>254</v>
      </c>
      <c r="F139" s="64">
        <v>9.8233113499663034</v>
      </c>
      <c r="G139" s="63">
        <f t="shared" si="20"/>
        <v>11717099.333333334</v>
      </c>
      <c r="H139" s="63">
        <v>119000000</v>
      </c>
      <c r="I139" s="65">
        <f t="shared" si="18"/>
        <v>48.785373867188603</v>
      </c>
      <c r="J139" s="63">
        <v>756.4275451884522</v>
      </c>
      <c r="K139" s="65">
        <f t="shared" si="19"/>
        <v>18.593467204773727</v>
      </c>
      <c r="L139" s="63">
        <v>5239.458329088804</v>
      </c>
      <c r="M139" s="63">
        <v>12.280701754385964</v>
      </c>
      <c r="N139" s="62">
        <v>32.978000000000002</v>
      </c>
    </row>
    <row r="140" spans="1:14" x14ac:dyDescent="0.4">
      <c r="A140" s="38">
        <v>4</v>
      </c>
      <c r="B140" s="38" t="s">
        <v>62</v>
      </c>
      <c r="C140" s="38">
        <v>1988</v>
      </c>
      <c r="D140" s="38" t="s">
        <v>250</v>
      </c>
      <c r="E140" s="40" t="s">
        <v>254</v>
      </c>
      <c r="F140" s="64">
        <v>2.2137744494873601</v>
      </c>
      <c r="G140" s="63">
        <f t="shared" si="20"/>
        <v>12031398.666666666</v>
      </c>
      <c r="H140" s="63">
        <v>131000000</v>
      </c>
      <c r="I140" s="65">
        <f t="shared" si="18"/>
        <v>51.353025123356424</v>
      </c>
      <c r="J140" s="63">
        <v>793.39142803508594</v>
      </c>
      <c r="K140" s="65">
        <f t="shared" si="19"/>
        <v>19.572070741867083</v>
      </c>
      <c r="L140" s="63">
        <v>6230.4668153195853</v>
      </c>
      <c r="M140" s="63">
        <v>13.395638629283491</v>
      </c>
      <c r="N140" s="62">
        <v>34.343000000000004</v>
      </c>
    </row>
    <row r="141" spans="1:14" x14ac:dyDescent="0.4">
      <c r="A141" s="38">
        <v>4</v>
      </c>
      <c r="B141" s="38" t="s">
        <v>62</v>
      </c>
      <c r="C141" s="38">
        <v>1989</v>
      </c>
      <c r="D141" s="38" t="s">
        <v>250</v>
      </c>
      <c r="E141" s="40" t="s">
        <v>254</v>
      </c>
      <c r="F141" s="64">
        <v>16.279662685383741</v>
      </c>
      <c r="G141" s="63">
        <f t="shared" si="20"/>
        <v>12347878.666666666</v>
      </c>
      <c r="H141" s="63">
        <v>200000000</v>
      </c>
      <c r="I141" s="65">
        <f t="shared" si="18"/>
        <v>54.055815919322555</v>
      </c>
      <c r="J141" s="63">
        <v>892.34007620411785</v>
      </c>
      <c r="K141" s="65">
        <f t="shared" si="19"/>
        <v>20.60217972828114</v>
      </c>
      <c r="L141" s="63">
        <v>6895.3860789257415</v>
      </c>
      <c r="M141" s="63">
        <v>12.727272727272728</v>
      </c>
      <c r="N141" s="62">
        <v>35.731000000000002</v>
      </c>
    </row>
    <row r="142" spans="1:14" x14ac:dyDescent="0.4">
      <c r="A142" s="38">
        <v>4</v>
      </c>
      <c r="B142" s="38" t="s">
        <v>62</v>
      </c>
      <c r="C142" s="38">
        <v>1990</v>
      </c>
      <c r="D142" s="38" t="s">
        <v>250</v>
      </c>
      <c r="E142" s="40" t="s">
        <v>254</v>
      </c>
      <c r="F142" s="64">
        <v>14.007439827259248</v>
      </c>
      <c r="G142" s="63">
        <f t="shared" si="20"/>
        <v>12659293</v>
      </c>
      <c r="H142" s="63">
        <v>-334800000</v>
      </c>
      <c r="I142" s="65">
        <f t="shared" si="18"/>
        <v>56.9008588624448</v>
      </c>
      <c r="J142" s="63">
        <v>949.92135551103718</v>
      </c>
      <c r="K142" s="65">
        <f t="shared" si="19"/>
        <v>21.686504977138043</v>
      </c>
      <c r="L142" s="63">
        <v>7255.4063032208551</v>
      </c>
      <c r="M142" s="63">
        <v>12.244897959183675</v>
      </c>
      <c r="N142" s="62">
        <v>37.143999999999998</v>
      </c>
    </row>
    <row r="143" spans="1:14" x14ac:dyDescent="0.4">
      <c r="A143" s="38">
        <v>4</v>
      </c>
      <c r="B143" s="38" t="s">
        <v>62</v>
      </c>
      <c r="C143" s="38">
        <v>1991</v>
      </c>
      <c r="D143" s="38" t="s">
        <v>250</v>
      </c>
      <c r="E143" s="40" t="s">
        <v>254</v>
      </c>
      <c r="F143" s="64">
        <v>106.30998226847836</v>
      </c>
      <c r="G143" s="63">
        <f t="shared" si="20"/>
        <v>12975919.777777778</v>
      </c>
      <c r="H143" s="63">
        <v>664500000</v>
      </c>
      <c r="I143" s="65">
        <f t="shared" si="18"/>
        <v>59.895640907836636</v>
      </c>
      <c r="J143" s="63">
        <v>850.55618032059465</v>
      </c>
      <c r="K143" s="65">
        <f t="shared" si="19"/>
        <v>22.827899975934784</v>
      </c>
      <c r="L143" s="63">
        <v>7569.9690009650094</v>
      </c>
      <c r="M143" s="63">
        <v>10.723192019950128</v>
      </c>
      <c r="N143" s="62">
        <v>38.58</v>
      </c>
    </row>
    <row r="144" spans="1:14" x14ac:dyDescent="0.4">
      <c r="A144" s="38">
        <v>4</v>
      </c>
      <c r="B144" s="38" t="s">
        <v>62</v>
      </c>
      <c r="C144" s="38">
        <v>1992</v>
      </c>
      <c r="D144" s="38" t="s">
        <v>250</v>
      </c>
      <c r="E144" s="40" t="s">
        <v>254</v>
      </c>
      <c r="F144" s="64">
        <v>476.51575086326034</v>
      </c>
      <c r="G144" s="63">
        <f t="shared" si="20"/>
        <v>13299465.888888888</v>
      </c>
      <c r="H144" s="63">
        <v>287956000</v>
      </c>
      <c r="I144" s="65">
        <f t="shared" si="18"/>
        <v>63.048043060880673</v>
      </c>
      <c r="J144" s="63">
        <v>657.65464031789872</v>
      </c>
      <c r="K144" s="65">
        <f t="shared" si="19"/>
        <v>24.029368395720827</v>
      </c>
      <c r="L144" s="63">
        <v>7721.7631185369619</v>
      </c>
      <c r="M144" s="63">
        <v>9.5115681233933156</v>
      </c>
      <c r="N144" s="62">
        <v>40.039000000000001</v>
      </c>
    </row>
    <row r="145" spans="1:14" x14ac:dyDescent="0.4">
      <c r="A145" s="38">
        <v>4</v>
      </c>
      <c r="B145" s="38" t="s">
        <v>62</v>
      </c>
      <c r="C145" s="38">
        <v>1993</v>
      </c>
      <c r="D145" s="38" t="s">
        <v>250</v>
      </c>
      <c r="E145" s="40" t="s">
        <v>254</v>
      </c>
      <c r="F145" s="64">
        <v>917.78346841176347</v>
      </c>
      <c r="G145" s="63">
        <f>(G102+G575+G446)/3</f>
        <v>13635259.555555554</v>
      </c>
      <c r="H145" s="63">
        <v>302100000</v>
      </c>
      <c r="I145" s="65">
        <f t="shared" si="18"/>
        <v>66.366361116716504</v>
      </c>
      <c r="J145" s="63">
        <v>466.67916340130421</v>
      </c>
      <c r="K145" s="65">
        <f t="shared" si="19"/>
        <v>25.294071995495607</v>
      </c>
      <c r="L145" s="63">
        <v>8129.1441211847077</v>
      </c>
      <c r="M145" s="63">
        <v>7.3459715639810437</v>
      </c>
      <c r="N145" s="62">
        <v>41.511000000000003</v>
      </c>
    </row>
    <row r="146" spans="1:14" x14ac:dyDescent="0.4">
      <c r="A146" s="38">
        <v>4</v>
      </c>
      <c r="B146" s="38" t="s">
        <v>62</v>
      </c>
      <c r="C146" s="38">
        <v>1994</v>
      </c>
      <c r="D146" s="38" t="s">
        <v>250</v>
      </c>
      <c r="E146" s="40" t="s">
        <v>254</v>
      </c>
      <c r="F146" s="64">
        <v>2175.9789550875926</v>
      </c>
      <c r="G146" s="63">
        <f>(G447+G576+G619)/3</f>
        <v>7343082.7777777789</v>
      </c>
      <c r="H146" s="63">
        <v>170300000</v>
      </c>
      <c r="I146" s="65">
        <f t="shared" si="18"/>
        <v>69.859327491280538</v>
      </c>
      <c r="J146" s="63">
        <v>329.69178405477436</v>
      </c>
      <c r="K146" s="65">
        <f t="shared" si="19"/>
        <v>26.625338942626957</v>
      </c>
      <c r="L146" s="63">
        <v>8788.0133234379409</v>
      </c>
      <c r="M146" s="63">
        <v>9.0909090909090917</v>
      </c>
      <c r="N146" s="62">
        <v>43</v>
      </c>
    </row>
    <row r="147" spans="1:14" x14ac:dyDescent="0.4">
      <c r="A147" s="38">
        <v>4</v>
      </c>
      <c r="B147" s="38" t="s">
        <v>62</v>
      </c>
      <c r="C147" s="38">
        <v>1995</v>
      </c>
      <c r="D147" s="38" t="s">
        <v>250</v>
      </c>
      <c r="E147" s="40" t="s">
        <v>254</v>
      </c>
      <c r="F147" s="64">
        <v>1825.4951490073122</v>
      </c>
      <c r="G147" s="63">
        <f>(G448+G577+G620)/3</f>
        <v>6218145.555555556</v>
      </c>
      <c r="H147" s="63">
        <v>472427000</v>
      </c>
      <c r="I147" s="65">
        <f t="shared" si="18"/>
        <v>73.536134201347934</v>
      </c>
      <c r="J147" s="63">
        <v>398.12022250796758</v>
      </c>
      <c r="K147" s="65">
        <f t="shared" si="19"/>
        <v>28.026672571186271</v>
      </c>
      <c r="L147" s="63">
        <v>8440.0345255925822</v>
      </c>
      <c r="M147" s="63">
        <v>9.9744245524296673</v>
      </c>
      <c r="N147" s="62">
        <v>44.168999999999997</v>
      </c>
    </row>
    <row r="148" spans="1:14" x14ac:dyDescent="0.4">
      <c r="A148" s="38">
        <v>4</v>
      </c>
      <c r="B148" s="38" t="s">
        <v>62</v>
      </c>
      <c r="C148" s="38">
        <v>1996</v>
      </c>
      <c r="D148" s="38" t="s">
        <v>250</v>
      </c>
      <c r="E148" s="40" t="s">
        <v>254</v>
      </c>
      <c r="F148" s="64">
        <v>4800.531644157435</v>
      </c>
      <c r="G148" s="63">
        <f>(G132+G105+G89)/3</f>
        <v>21888202.888888892</v>
      </c>
      <c r="H148" s="63">
        <v>180559000</v>
      </c>
      <c r="I148" s="65">
        <f t="shared" si="18"/>
        <v>77.406457054050463</v>
      </c>
      <c r="J148" s="63">
        <v>454.37500415426462</v>
      </c>
      <c r="K148" s="65">
        <f t="shared" si="19"/>
        <v>29.501760601248709</v>
      </c>
      <c r="L148" s="63">
        <v>9079.4812119205362</v>
      </c>
      <c r="M148" s="63">
        <v>9.7852028639618123</v>
      </c>
      <c r="N148" s="62">
        <v>45.345999999999997</v>
      </c>
    </row>
    <row r="149" spans="1:14" x14ac:dyDescent="0.4">
      <c r="A149" s="38">
        <v>4</v>
      </c>
      <c r="B149" s="38" t="s">
        <v>62</v>
      </c>
      <c r="C149" s="38">
        <v>1997</v>
      </c>
      <c r="D149" s="38" t="s">
        <v>250</v>
      </c>
      <c r="E149" s="40" t="s">
        <v>254</v>
      </c>
      <c r="F149" s="64">
        <v>95.453022179112935</v>
      </c>
      <c r="G149" s="63">
        <f>(G450+G579+G622)/3</f>
        <v>6503248.2222222229</v>
      </c>
      <c r="H149" s="63">
        <v>411660000</v>
      </c>
      <c r="I149" s="65">
        <f t="shared" si="18"/>
        <v>81.480481109526806</v>
      </c>
      <c r="J149" s="63">
        <v>516.12784923671165</v>
      </c>
      <c r="K149" s="65">
        <f t="shared" si="19"/>
        <v>31.054484843419694</v>
      </c>
      <c r="L149" s="63">
        <v>9556.8328023606173</v>
      </c>
      <c r="M149" s="63">
        <v>14.780600461893764</v>
      </c>
      <c r="N149" s="62">
        <v>46.524999999999999</v>
      </c>
    </row>
    <row r="150" spans="1:14" x14ac:dyDescent="0.4">
      <c r="A150" s="38">
        <v>4</v>
      </c>
      <c r="B150" s="38" t="s">
        <v>62</v>
      </c>
      <c r="C150" s="38">
        <v>1998</v>
      </c>
      <c r="D150" s="38" t="s">
        <v>250</v>
      </c>
      <c r="E150" s="40" t="s">
        <v>254</v>
      </c>
      <c r="F150" s="64">
        <v>39.359348325269309</v>
      </c>
      <c r="G150" s="63">
        <f>(G451+G580+G623)/3</f>
        <v>6658295.333333333</v>
      </c>
      <c r="H150" s="63">
        <v>1113970000</v>
      </c>
      <c r="I150" s="65">
        <f t="shared" si="18"/>
        <v>85.768927483712432</v>
      </c>
      <c r="J150" s="63">
        <v>423.40333177493841</v>
      </c>
      <c r="K150" s="65">
        <f t="shared" si="19"/>
        <v>32.688931414125996</v>
      </c>
      <c r="L150" s="63">
        <v>10029.47774981066</v>
      </c>
      <c r="M150" s="63">
        <v>15.549597855227884</v>
      </c>
      <c r="N150" s="62">
        <v>47.71</v>
      </c>
    </row>
    <row r="151" spans="1:14" x14ac:dyDescent="0.4">
      <c r="A151" s="38">
        <v>4</v>
      </c>
      <c r="B151" s="38" t="s">
        <v>62</v>
      </c>
      <c r="C151" s="38">
        <v>1999</v>
      </c>
      <c r="D151" s="38" t="s">
        <v>250</v>
      </c>
      <c r="E151" s="40" t="s">
        <v>254</v>
      </c>
      <c r="F151" s="64">
        <v>557.5011130912153</v>
      </c>
      <c r="G151" s="63">
        <f>(G108+G452+G581)/3</f>
        <v>14120142.666666666</v>
      </c>
      <c r="H151" s="63">
        <v>2471460000</v>
      </c>
      <c r="I151" s="65">
        <f t="shared" si="18"/>
        <v>90.283081561802561</v>
      </c>
      <c r="J151" s="63">
        <v>387.68941475211614</v>
      </c>
      <c r="K151" s="65">
        <f t="shared" si="19"/>
        <v>34.409401488553684</v>
      </c>
      <c r="L151" s="63">
        <v>10379.160401511763</v>
      </c>
      <c r="M151" s="63">
        <v>17.721518987341771</v>
      </c>
      <c r="N151" s="62">
        <v>48.896999999999998</v>
      </c>
    </row>
    <row r="152" spans="1:14" x14ac:dyDescent="0.4">
      <c r="A152" s="38">
        <v>4</v>
      </c>
      <c r="B152" s="38" t="s">
        <v>62</v>
      </c>
      <c r="C152" s="38">
        <v>2000</v>
      </c>
      <c r="D152" s="38" t="s">
        <v>250</v>
      </c>
      <c r="E152" s="40" t="s">
        <v>254</v>
      </c>
      <c r="F152" s="64">
        <v>418.01899153409909</v>
      </c>
      <c r="G152" s="63">
        <f>(G453+G582+G625)/3</f>
        <v>6980107.444444444</v>
      </c>
      <c r="H152" s="63">
        <v>878620000</v>
      </c>
      <c r="I152" s="65">
        <f t="shared" si="18"/>
        <v>95.034822696634279</v>
      </c>
      <c r="J152" s="63">
        <v>556.88424354968367</v>
      </c>
      <c r="K152" s="65">
        <f t="shared" si="19"/>
        <v>36.220422619530197</v>
      </c>
      <c r="L152" s="63">
        <v>11010.197460134172</v>
      </c>
      <c r="M152" s="63">
        <v>20.086393088552914</v>
      </c>
      <c r="N152" s="62">
        <v>50.087000000000003</v>
      </c>
    </row>
    <row r="153" spans="1:14" x14ac:dyDescent="0.4">
      <c r="A153" s="38">
        <v>4</v>
      </c>
      <c r="B153" s="38" t="s">
        <v>62</v>
      </c>
      <c r="C153" s="38">
        <v>2001</v>
      </c>
      <c r="D153" s="38" t="s">
        <v>250</v>
      </c>
      <c r="E153" s="40" t="s">
        <v>254</v>
      </c>
      <c r="F153" s="64">
        <v>106.35212550145093</v>
      </c>
      <c r="G153" s="63">
        <f>(G454+G583+G110)/3</f>
        <v>14629240.11111111</v>
      </c>
      <c r="H153" s="63">
        <v>2145470000</v>
      </c>
      <c r="I153" s="65">
        <f t="shared" si="18"/>
        <v>100.03665547014135</v>
      </c>
      <c r="J153" s="63">
        <v>527.46411840997712</v>
      </c>
      <c r="K153" s="65">
        <f t="shared" si="19"/>
        <v>38.126760652137051</v>
      </c>
      <c r="L153" s="63">
        <v>10502.938811014648</v>
      </c>
      <c r="M153" s="63">
        <v>20.675944333996025</v>
      </c>
      <c r="N153" s="62">
        <v>51.274000000000001</v>
      </c>
    </row>
    <row r="154" spans="1:14" x14ac:dyDescent="0.4">
      <c r="A154" s="38">
        <v>4</v>
      </c>
      <c r="B154" s="38" t="s">
        <v>62</v>
      </c>
      <c r="C154" s="38">
        <v>2002</v>
      </c>
      <c r="D154" s="38" t="s">
        <v>250</v>
      </c>
      <c r="E154" s="40" t="s">
        <v>254</v>
      </c>
      <c r="F154" s="64">
        <v>196.98409939993138</v>
      </c>
      <c r="G154" s="63">
        <f>(G455+G627+G584)/3</f>
        <v>7311410.555555556</v>
      </c>
      <c r="H154" s="63">
        <v>1743504000</v>
      </c>
      <c r="I154" s="63">
        <v>105.3017426001488</v>
      </c>
      <c r="J154" s="63">
        <v>872.6576379790763</v>
      </c>
      <c r="K154" s="65">
        <f t="shared" si="19"/>
        <v>40.133432265407421</v>
      </c>
      <c r="L154" s="63">
        <v>10549.666189280153</v>
      </c>
      <c r="M154" s="63">
        <v>18.90909090909091</v>
      </c>
      <c r="N154" s="62">
        <v>52.460999999999999</v>
      </c>
    </row>
    <row r="155" spans="1:14" x14ac:dyDescent="0.4">
      <c r="A155" s="38">
        <v>4</v>
      </c>
      <c r="B155" s="38" t="s">
        <v>62</v>
      </c>
      <c r="C155" s="38">
        <v>2003</v>
      </c>
      <c r="D155" s="38" t="s">
        <v>250</v>
      </c>
      <c r="E155" s="40" t="s">
        <v>254</v>
      </c>
      <c r="F155" s="64">
        <v>93.926566906730812</v>
      </c>
      <c r="G155" s="63">
        <f>(G456+G585+G628)/3</f>
        <v>7482937</v>
      </c>
      <c r="H155" s="63">
        <v>3576971780</v>
      </c>
      <c r="I155" s="63">
        <v>103.90122955137177</v>
      </c>
      <c r="J155" s="63">
        <v>982.80558968861976</v>
      </c>
      <c r="K155" s="65">
        <f t="shared" si="19"/>
        <v>42.24571817411308</v>
      </c>
      <c r="L155" s="63">
        <v>10968.892683910295</v>
      </c>
      <c r="M155" s="63">
        <v>17.280453257790366</v>
      </c>
      <c r="N155" s="62">
        <v>53.645000000000003</v>
      </c>
    </row>
    <row r="156" spans="1:14" x14ac:dyDescent="0.4">
      <c r="A156" s="38">
        <v>4</v>
      </c>
      <c r="B156" s="38" t="s">
        <v>62</v>
      </c>
      <c r="C156" s="38">
        <v>2004</v>
      </c>
      <c r="D156" s="38" t="s">
        <v>250</v>
      </c>
      <c r="E156" s="40" t="s">
        <v>254</v>
      </c>
      <c r="F156" s="64">
        <v>33.443594790025514</v>
      </c>
      <c r="G156" s="63">
        <f>(G457+G586+G629)/3</f>
        <v>7658879.444444444</v>
      </c>
      <c r="H156" s="63">
        <v>2197227820</v>
      </c>
      <c r="I156" s="63">
        <v>103.57994705146601</v>
      </c>
      <c r="J156" s="63">
        <v>1254.6961261224296</v>
      </c>
      <c r="K156" s="65">
        <f t="shared" si="19"/>
        <v>44.469177025382194</v>
      </c>
      <c r="L156" s="63">
        <v>11650.848477085794</v>
      </c>
      <c r="M156" s="63">
        <v>11.486486486486488</v>
      </c>
      <c r="N156" s="62">
        <v>54.826999999999998</v>
      </c>
    </row>
    <row r="157" spans="1:14" x14ac:dyDescent="0.4">
      <c r="A157" s="38">
        <v>4</v>
      </c>
      <c r="B157" s="38" t="s">
        <v>62</v>
      </c>
      <c r="C157" s="38">
        <v>2005</v>
      </c>
      <c r="D157" s="38" t="s">
        <v>250</v>
      </c>
      <c r="E157" s="40" t="s">
        <v>254</v>
      </c>
      <c r="F157" s="64">
        <v>42.37424926172838</v>
      </c>
      <c r="G157" s="63">
        <f>(G458+G587+G630)/3</f>
        <v>7844450.555555556</v>
      </c>
      <c r="H157" s="63">
        <v>-1303836930</v>
      </c>
      <c r="I157" s="63">
        <v>106.59096212952525</v>
      </c>
      <c r="J157" s="63">
        <v>1900.7238164344137</v>
      </c>
      <c r="K157" s="65">
        <f t="shared" si="19"/>
        <v>46.809660026718099</v>
      </c>
      <c r="L157" s="63">
        <v>12808.010153663659</v>
      </c>
      <c r="M157" s="63">
        <v>15.934959349593495</v>
      </c>
      <c r="N157" s="62">
        <v>56</v>
      </c>
    </row>
    <row r="158" spans="1:14" x14ac:dyDescent="0.4">
      <c r="A158" s="38">
        <v>4</v>
      </c>
      <c r="B158" s="38" t="s">
        <v>62</v>
      </c>
      <c r="C158" s="38">
        <v>2006</v>
      </c>
      <c r="D158" s="38" t="s">
        <v>250</v>
      </c>
      <c r="E158" s="40" t="s">
        <v>254</v>
      </c>
      <c r="F158" s="64">
        <v>17.115665144854162</v>
      </c>
      <c r="G158" s="63">
        <f>(G459+G588+G631)/3</f>
        <v>8031117.7777777771</v>
      </c>
      <c r="H158" s="63">
        <v>-37714860</v>
      </c>
      <c r="I158" s="63">
        <v>94.625159332047744</v>
      </c>
      <c r="J158" s="63">
        <v>2597.9635846990459</v>
      </c>
      <c r="K158" s="65">
        <f t="shared" si="19"/>
        <v>49.273326343913787</v>
      </c>
      <c r="L158" s="63">
        <v>14310.686234785375</v>
      </c>
      <c r="M158" s="63">
        <v>12.969696969696967</v>
      </c>
      <c r="N158" s="62">
        <v>56.764000000000003</v>
      </c>
    </row>
    <row r="159" spans="1:14" x14ac:dyDescent="0.4">
      <c r="A159" s="38">
        <v>4</v>
      </c>
      <c r="B159" s="38" t="s">
        <v>62</v>
      </c>
      <c r="C159" s="38">
        <v>2007</v>
      </c>
      <c r="D159" s="38" t="s">
        <v>250</v>
      </c>
      <c r="E159" s="40" t="s">
        <v>254</v>
      </c>
      <c r="F159" s="64">
        <v>4.3084322120718213</v>
      </c>
      <c r="G159" s="63">
        <f>(G460=G589+G632)/3</f>
        <v>0</v>
      </c>
      <c r="H159" s="63">
        <v>-893342152</v>
      </c>
      <c r="I159" s="63">
        <v>108.06006789397833</v>
      </c>
      <c r="J159" s="63">
        <v>3121.3487352068132</v>
      </c>
      <c r="K159" s="65">
        <f t="shared" si="19"/>
        <v>51.866659309382939</v>
      </c>
      <c r="L159" s="63">
        <v>16006.136110749845</v>
      </c>
      <c r="M159" s="63">
        <v>12.344398340248961</v>
      </c>
      <c r="N159" s="62">
        <v>57.524000000000001</v>
      </c>
    </row>
    <row r="160" spans="1:14" x14ac:dyDescent="0.4">
      <c r="A160" s="38">
        <v>4</v>
      </c>
      <c r="B160" s="38" t="s">
        <v>62</v>
      </c>
      <c r="C160" s="38">
        <v>2008</v>
      </c>
      <c r="D160" s="38" t="s">
        <v>250</v>
      </c>
      <c r="E160" s="40" t="s">
        <v>254</v>
      </c>
      <c r="F160" s="64">
        <v>19.365773555832575</v>
      </c>
      <c r="G160" s="63">
        <f>(G117+G461+G590)/3</f>
        <v>16636175.666666666</v>
      </c>
      <c r="H160" s="63">
        <v>1678971010</v>
      </c>
      <c r="I160" s="63">
        <v>121.364708453698</v>
      </c>
      <c r="J160" s="63">
        <v>4081.7174970140422</v>
      </c>
      <c r="K160" s="65">
        <f t="shared" si="19"/>
        <v>54.596483483560988</v>
      </c>
      <c r="L160" s="63">
        <v>16457.104063258943</v>
      </c>
      <c r="M160" s="63">
        <v>13.378492802709566</v>
      </c>
      <c r="N160" s="62">
        <v>58.281999999999996</v>
      </c>
    </row>
    <row r="161" spans="1:14" x14ac:dyDescent="0.4">
      <c r="A161" s="38">
        <v>4</v>
      </c>
      <c r="B161" s="38" t="s">
        <v>62</v>
      </c>
      <c r="C161" s="38">
        <v>2009</v>
      </c>
      <c r="D161" s="38" t="s">
        <v>250</v>
      </c>
      <c r="E161" s="40" t="s">
        <v>254</v>
      </c>
      <c r="F161" s="64">
        <v>-16.762140290159223</v>
      </c>
      <c r="G161" s="63">
        <f>(G118+G462+G591)/3</f>
        <v>16982791.333333332</v>
      </c>
      <c r="H161" s="63">
        <v>2205298180</v>
      </c>
      <c r="I161" s="63">
        <v>122.44614413929504</v>
      </c>
      <c r="J161" s="63">
        <v>3123.6988981681188</v>
      </c>
      <c r="K161" s="65">
        <f t="shared" si="19"/>
        <v>57.469982614274727</v>
      </c>
      <c r="L161" s="63">
        <v>14530.59868963529</v>
      </c>
      <c r="M161" s="63">
        <v>17.80821917808219</v>
      </c>
      <c r="N161" s="62">
        <v>59.033999999999999</v>
      </c>
    </row>
    <row r="162" spans="1:14" x14ac:dyDescent="0.4">
      <c r="A162" s="38">
        <v>4</v>
      </c>
      <c r="B162" s="38" t="s">
        <v>62</v>
      </c>
      <c r="C162" s="38">
        <v>2010</v>
      </c>
      <c r="D162" s="38" t="s">
        <v>250</v>
      </c>
      <c r="E162" s="40" t="s">
        <v>254</v>
      </c>
      <c r="F162" s="64">
        <v>32.270469122441227</v>
      </c>
      <c r="G162" s="63">
        <f>(G463+G119+G592)/3</f>
        <v>17344039.333333332</v>
      </c>
      <c r="H162" s="63">
        <v>-3227211182.4499998</v>
      </c>
      <c r="I162" s="63">
        <v>104.12363530884481</v>
      </c>
      <c r="J162" s="63">
        <v>3586.6636803175484</v>
      </c>
      <c r="K162" s="65">
        <f t="shared" si="19"/>
        <v>60.494718541341818</v>
      </c>
      <c r="L162" s="63">
        <v>13404.516016103624</v>
      </c>
      <c r="M162" s="63">
        <v>17.184401850627896</v>
      </c>
      <c r="N162" s="62">
        <v>59.783000000000001</v>
      </c>
    </row>
    <row r="163" spans="1:14" x14ac:dyDescent="0.4">
      <c r="A163" s="38">
        <v>4</v>
      </c>
      <c r="B163" s="38" t="s">
        <v>62</v>
      </c>
      <c r="C163" s="38">
        <v>2011</v>
      </c>
      <c r="D163" s="38" t="s">
        <v>250</v>
      </c>
      <c r="E163" s="40" t="s">
        <v>254</v>
      </c>
      <c r="F163" s="64">
        <v>31.771460155898637</v>
      </c>
      <c r="G163" s="63">
        <f>(G120+G464+G593)/3</f>
        <v>17717767.77777778</v>
      </c>
      <c r="H163" s="63">
        <v>-3023770965.8368802</v>
      </c>
      <c r="I163" s="63">
        <v>99.982506331336751</v>
      </c>
      <c r="J163" s="63">
        <v>4608.1551657268274</v>
      </c>
      <c r="K163" s="65">
        <f t="shared" si="19"/>
        <v>63.678651096149288</v>
      </c>
      <c r="L163" s="63">
        <v>14774.032181127845</v>
      </c>
      <c r="M163" s="63">
        <v>14.863184079601993</v>
      </c>
      <c r="N163" s="62">
        <v>60.527999999999999</v>
      </c>
    </row>
    <row r="164" spans="1:14" x14ac:dyDescent="0.4">
      <c r="A164" s="38">
        <v>4</v>
      </c>
      <c r="B164" s="38" t="s">
        <v>62</v>
      </c>
      <c r="C164" s="38">
        <v>2012</v>
      </c>
      <c r="D164" s="38" t="s">
        <v>250</v>
      </c>
      <c r="E164" s="40" t="s">
        <v>254</v>
      </c>
      <c r="F164" s="64">
        <v>7.2557499094382507</v>
      </c>
      <c r="G164" s="63">
        <f>(G465+G121+G594)/3</f>
        <v>18104618</v>
      </c>
      <c r="H164" s="63">
        <v>-1464627990.8828399</v>
      </c>
      <c r="I164" s="63">
        <v>91.800097341911425</v>
      </c>
      <c r="J164" s="63">
        <v>5083.8268511016577</v>
      </c>
      <c r="K164" s="65">
        <f>(K121+K594+K637)/3</f>
        <v>67.030159048578199</v>
      </c>
      <c r="L164" s="63">
        <v>15136.84110919323</v>
      </c>
      <c r="M164" s="63">
        <v>12.586098935504067</v>
      </c>
      <c r="N164" s="62">
        <v>61.268000000000001</v>
      </c>
    </row>
    <row r="165" spans="1:14" x14ac:dyDescent="0.4">
      <c r="A165" s="38">
        <v>4</v>
      </c>
      <c r="B165" s="38" t="s">
        <v>62</v>
      </c>
      <c r="C165" s="38">
        <v>2013</v>
      </c>
      <c r="D165" s="38" t="s">
        <v>250</v>
      </c>
      <c r="E165" s="40" t="s">
        <v>254</v>
      </c>
      <c r="F165" s="64">
        <v>2.8397241263776465</v>
      </c>
      <c r="G165" s="63">
        <f>(G595+G122+G638)/3</f>
        <v>19684235</v>
      </c>
      <c r="H165" s="63">
        <v>-7120017424.4614</v>
      </c>
      <c r="I165" s="63">
        <v>86.811932758792636</v>
      </c>
      <c r="J165" s="63">
        <v>5061.3492402841612</v>
      </c>
      <c r="K165" s="65">
        <f t="shared" si="19"/>
        <v>134.45693341642402</v>
      </c>
      <c r="L165" s="63">
        <v>14977.071832106463</v>
      </c>
      <c r="M165" s="63">
        <v>14.38053097345133</v>
      </c>
      <c r="N165" s="62">
        <v>62.002000000000002</v>
      </c>
    </row>
    <row r="166" spans="1:14" x14ac:dyDescent="0.4">
      <c r="A166" s="38">
        <v>4</v>
      </c>
      <c r="B166" s="38" t="s">
        <v>62</v>
      </c>
      <c r="C166" s="38">
        <v>2014</v>
      </c>
      <c r="D166" s="38" t="s">
        <v>250</v>
      </c>
      <c r="E166" s="40" t="s">
        <v>254</v>
      </c>
      <c r="F166" s="64">
        <v>3.5608847720580457</v>
      </c>
      <c r="G166" s="63">
        <f t="shared" ref="G166:G174" si="21">(G123+G596+G639)/3</f>
        <v>20097333</v>
      </c>
      <c r="H166" s="63">
        <v>3657514667.4932699</v>
      </c>
      <c r="I166" s="63">
        <v>79.332922782889725</v>
      </c>
      <c r="J166" s="63">
        <v>5011.9844115967117</v>
      </c>
      <c r="K166" s="63">
        <v>141.5336141225516</v>
      </c>
      <c r="L166" s="63">
        <v>15451.495244403935</v>
      </c>
      <c r="M166" s="63">
        <v>19.17098445595855</v>
      </c>
      <c r="N166" s="62">
        <v>62.731000000000002</v>
      </c>
    </row>
    <row r="167" spans="1:14" x14ac:dyDescent="0.4">
      <c r="A167" s="38">
        <v>4</v>
      </c>
      <c r="B167" s="38" t="s">
        <v>62</v>
      </c>
      <c r="C167" s="38">
        <v>2015</v>
      </c>
      <c r="D167" s="38" t="s">
        <v>250</v>
      </c>
      <c r="E167" s="40" t="s">
        <v>254</v>
      </c>
      <c r="F167" s="64">
        <v>-3.5183853459847825</v>
      </c>
      <c r="G167" s="63">
        <f t="shared" si="21"/>
        <v>20522007.333333332</v>
      </c>
      <c r="H167" s="63">
        <v>10028215162.6394</v>
      </c>
      <c r="I167" s="63">
        <v>62.88851608901922</v>
      </c>
      <c r="J167" s="63">
        <v>3217.3392443056077</v>
      </c>
      <c r="K167" s="63">
        <v>130.0470898571333</v>
      </c>
      <c r="L167" s="63">
        <v>15985.541138697094</v>
      </c>
      <c r="M167" s="65">
        <f t="shared" ref="M167:M174" si="22">(M166+M165+M164)/3</f>
        <v>15.37920478830465</v>
      </c>
      <c r="N167" s="62">
        <v>63.445999999999998</v>
      </c>
    </row>
    <row r="168" spans="1:14" x14ac:dyDescent="0.4">
      <c r="A168" s="38">
        <v>4</v>
      </c>
      <c r="B168" s="38" t="s">
        <v>62</v>
      </c>
      <c r="C168" s="38">
        <v>2016</v>
      </c>
      <c r="D168" s="38" t="s">
        <v>250</v>
      </c>
      <c r="E168" s="40" t="s">
        <v>254</v>
      </c>
      <c r="F168" s="64">
        <v>21.774312558284947</v>
      </c>
      <c r="G168" s="63">
        <f t="shared" si="21"/>
        <v>20954143</v>
      </c>
      <c r="H168" s="63">
        <v>-179517618.91999999</v>
      </c>
      <c r="I168" s="63">
        <v>53.370158067598759</v>
      </c>
      <c r="J168" s="63">
        <v>1809.7093771945495</v>
      </c>
      <c r="K168" s="63">
        <v>132.01804001322671</v>
      </c>
      <c r="L168" s="63">
        <v>16449.059147040683</v>
      </c>
      <c r="M168" s="65">
        <f t="shared" si="22"/>
        <v>16.31024007257151</v>
      </c>
      <c r="N168" s="62">
        <v>64.149000000000001</v>
      </c>
    </row>
    <row r="169" spans="1:14" x14ac:dyDescent="0.4">
      <c r="A169" s="38">
        <v>4</v>
      </c>
      <c r="B169" s="38" t="s">
        <v>62</v>
      </c>
      <c r="C169" s="38">
        <v>2017</v>
      </c>
      <c r="D169" s="38" t="s">
        <v>250</v>
      </c>
      <c r="E169" s="40" t="s">
        <v>254</v>
      </c>
      <c r="F169" s="64">
        <v>22.614436524134931</v>
      </c>
      <c r="G169" s="63">
        <f t="shared" si="21"/>
        <v>21389619.333333332</v>
      </c>
      <c r="H169" s="63">
        <v>-7397295409.1899099</v>
      </c>
      <c r="I169" s="63">
        <v>52.256822227846243</v>
      </c>
      <c r="J169" s="63">
        <v>2439.3744411879625</v>
      </c>
      <c r="K169" s="63">
        <v>127.97313085525059</v>
      </c>
      <c r="L169" s="63">
        <v>16803.87023400006</v>
      </c>
      <c r="M169" s="65">
        <f t="shared" si="22"/>
        <v>16.953476438944904</v>
      </c>
      <c r="N169" s="62">
        <v>64.838999999999999</v>
      </c>
    </row>
    <row r="170" spans="1:14" x14ac:dyDescent="0.4">
      <c r="A170" s="38">
        <v>4</v>
      </c>
      <c r="B170" s="38" t="s">
        <v>62</v>
      </c>
      <c r="C170" s="38">
        <v>2018</v>
      </c>
      <c r="D170" s="38" t="s">
        <v>250</v>
      </c>
      <c r="E170" s="40" t="s">
        <v>254</v>
      </c>
      <c r="F170" s="64">
        <v>28.167093255489078</v>
      </c>
      <c r="G170" s="63">
        <f t="shared" si="21"/>
        <v>21824865</v>
      </c>
      <c r="H170" s="63">
        <v>-6456076413.1203299</v>
      </c>
      <c r="I170" s="63">
        <v>66.378013326339868</v>
      </c>
      <c r="J170" s="63">
        <v>2540.5088779704279</v>
      </c>
      <c r="K170" s="63">
        <v>130.65515265941914</v>
      </c>
      <c r="L170" s="63">
        <v>18133.822600895266</v>
      </c>
      <c r="M170" s="65">
        <f t="shared" si="22"/>
        <v>16.214307099940353</v>
      </c>
      <c r="N170" s="62">
        <v>65.513999999999996</v>
      </c>
    </row>
    <row r="171" spans="1:14" x14ac:dyDescent="0.4">
      <c r="A171" s="38">
        <v>4</v>
      </c>
      <c r="B171" s="38" t="s">
        <v>62</v>
      </c>
      <c r="C171" s="38">
        <v>2019</v>
      </c>
      <c r="D171" s="38" t="s">
        <v>250</v>
      </c>
      <c r="E171" s="40" t="s">
        <v>254</v>
      </c>
      <c r="F171" s="64">
        <v>19.187003827178458</v>
      </c>
      <c r="G171" s="63">
        <f t="shared" si="21"/>
        <v>22257709</v>
      </c>
      <c r="H171" s="63">
        <v>-4098478747.6375499</v>
      </c>
      <c r="I171" s="63">
        <v>57.829538118303567</v>
      </c>
      <c r="J171" s="63">
        <v>2191.3477637355495</v>
      </c>
      <c r="K171" s="63">
        <v>137.62517575588447</v>
      </c>
      <c r="L171" s="63">
        <v>18730.004796637448</v>
      </c>
      <c r="M171" s="65">
        <f t="shared" si="22"/>
        <v>16.492674537152258</v>
      </c>
      <c r="N171" s="62">
        <v>66.177000000000007</v>
      </c>
    </row>
    <row r="172" spans="1:14" x14ac:dyDescent="0.4">
      <c r="A172" s="38">
        <v>4</v>
      </c>
      <c r="B172" s="38" t="s">
        <v>62</v>
      </c>
      <c r="C172" s="38">
        <v>2020</v>
      </c>
      <c r="D172" s="38" t="s">
        <v>250</v>
      </c>
      <c r="E172" s="40" t="s">
        <v>254</v>
      </c>
      <c r="F172" s="64">
        <v>10.763105282479884</v>
      </c>
      <c r="G172" s="63">
        <f t="shared" si="21"/>
        <v>22676983.666666668</v>
      </c>
      <c r="H172" s="63">
        <v>-1866468113.0745399</v>
      </c>
      <c r="I172" s="63">
        <v>65.94202893046355</v>
      </c>
      <c r="J172" s="63">
        <v>1450.9051121848886</v>
      </c>
      <c r="K172" s="63">
        <v>94.34572017379206</v>
      </c>
      <c r="L172" s="63">
        <v>15224.858589056117</v>
      </c>
      <c r="M172" s="65">
        <f t="shared" si="22"/>
        <v>16.553486025345837</v>
      </c>
      <c r="N172" s="62">
        <v>66.825000000000003</v>
      </c>
    </row>
    <row r="173" spans="1:14" x14ac:dyDescent="0.4">
      <c r="A173" s="38">
        <v>4</v>
      </c>
      <c r="B173" s="38" t="s">
        <v>62</v>
      </c>
      <c r="C173" s="38">
        <v>2021</v>
      </c>
      <c r="D173" s="38" t="s">
        <v>250</v>
      </c>
      <c r="E173" s="40" t="s">
        <v>254</v>
      </c>
      <c r="F173" s="64">
        <v>38.823721837491775</v>
      </c>
      <c r="G173" s="63">
        <f t="shared" si="21"/>
        <v>23084778.666666668</v>
      </c>
      <c r="H173" s="63">
        <v>-4355116552.7158899</v>
      </c>
      <c r="I173" s="63">
        <v>74.464498594517181</v>
      </c>
      <c r="J173" s="63">
        <v>1927.4740783209111</v>
      </c>
      <c r="K173" s="63">
        <v>101.12288346296798</v>
      </c>
      <c r="L173" s="63">
        <v>17178.543716052161</v>
      </c>
      <c r="M173" s="65">
        <f t="shared" si="22"/>
        <v>16.420155887479481</v>
      </c>
      <c r="N173" s="62">
        <v>67.459999999999994</v>
      </c>
    </row>
    <row r="174" spans="1:14" x14ac:dyDescent="0.4">
      <c r="A174" s="38">
        <v>4</v>
      </c>
      <c r="B174" s="38" t="s">
        <v>62</v>
      </c>
      <c r="C174" s="38">
        <v>2022</v>
      </c>
      <c r="D174" s="38" t="s">
        <v>250</v>
      </c>
      <c r="E174" s="40" t="s">
        <v>254</v>
      </c>
      <c r="F174" s="64">
        <v>16.305383237756786</v>
      </c>
      <c r="G174" s="63">
        <f t="shared" si="21"/>
        <v>23493399.666666668</v>
      </c>
      <c r="H174" s="63">
        <v>-6598652652.0938902</v>
      </c>
      <c r="I174" s="63">
        <v>68.170100454845795</v>
      </c>
      <c r="J174" s="63">
        <v>3000.4442305317252</v>
      </c>
      <c r="K174" s="63">
        <v>117.63000507646424</v>
      </c>
      <c r="L174" s="63">
        <v>19919.726686788319</v>
      </c>
      <c r="M174" s="65">
        <f t="shared" si="22"/>
        <v>16.488772149992524</v>
      </c>
      <c r="N174" s="62">
        <v>68.081000000000003</v>
      </c>
    </row>
    <row r="175" spans="1:14" x14ac:dyDescent="0.4">
      <c r="A175" s="38">
        <v>5</v>
      </c>
      <c r="B175" s="38" t="s">
        <v>63</v>
      </c>
      <c r="C175" s="38">
        <v>1980</v>
      </c>
      <c r="D175" s="38" t="s">
        <v>251</v>
      </c>
      <c r="E175" s="40" t="s">
        <v>247</v>
      </c>
      <c r="F175" s="62">
        <f>(F176+F177+F178)/3</f>
        <v>3.4457334827400605</v>
      </c>
      <c r="G175" s="63">
        <v>132.33670764083999</v>
      </c>
      <c r="H175" s="63">
        <v>19600000</v>
      </c>
      <c r="I175" s="77">
        <f>(I390+I519+I734)/3</f>
        <v>212.17277221928055</v>
      </c>
      <c r="J175" s="63">
        <v>2025.4746824063657</v>
      </c>
      <c r="K175" s="41">
        <f t="shared" ref="K175:M176" si="23">(K390+K519+K734)/3</f>
        <v>119.82544034146643</v>
      </c>
      <c r="L175" s="39">
        <f t="shared" si="23"/>
        <v>1855.9429067342196</v>
      </c>
      <c r="M175" s="63">
        <f t="shared" si="23"/>
        <v>66.320932692231423</v>
      </c>
      <c r="N175" s="62">
        <v>34.618000000000002</v>
      </c>
    </row>
    <row r="176" spans="1:14" x14ac:dyDescent="0.4">
      <c r="A176" s="38">
        <v>5</v>
      </c>
      <c r="B176" s="38" t="s">
        <v>63</v>
      </c>
      <c r="C176" s="38">
        <v>1981</v>
      </c>
      <c r="D176" s="38" t="s">
        <v>251</v>
      </c>
      <c r="E176" s="40" t="s">
        <v>247</v>
      </c>
      <c r="F176" s="62">
        <f t="shared" ref="F176:F184" si="24">(F177+F178+F179)/3</f>
        <v>3.4456205609620127</v>
      </c>
      <c r="G176" s="63">
        <v>145.10383133956799</v>
      </c>
      <c r="H176" s="63">
        <v>22400000</v>
      </c>
      <c r="I176" s="63">
        <f>(I391+I520+I735)/3</f>
        <v>226.86285357743031</v>
      </c>
      <c r="J176" s="63">
        <v>2271.8319264313182</v>
      </c>
      <c r="K176" s="41">
        <f t="shared" si="23"/>
        <v>114.04969360712931</v>
      </c>
      <c r="L176" s="39">
        <f t="shared" si="23"/>
        <v>2015.7127003555809</v>
      </c>
      <c r="M176" s="63">
        <f t="shared" si="23"/>
        <v>66.997900910620459</v>
      </c>
      <c r="N176" s="62">
        <v>34.698</v>
      </c>
    </row>
    <row r="177" spans="1:14" x14ac:dyDescent="0.4">
      <c r="A177" s="38">
        <v>5</v>
      </c>
      <c r="B177" s="38" t="s">
        <v>63</v>
      </c>
      <c r="C177" s="38">
        <v>1982</v>
      </c>
      <c r="D177" s="38" t="s">
        <v>251</v>
      </c>
      <c r="E177" s="40" t="s">
        <v>247</v>
      </c>
      <c r="F177" s="62">
        <f t="shared" si="24"/>
        <v>3.4460291476940168</v>
      </c>
      <c r="G177" s="63">
        <v>149.88566323774501</v>
      </c>
      <c r="H177" s="63">
        <v>23000000</v>
      </c>
      <c r="I177" s="63">
        <f>(I392+I736+I521)/3</f>
        <v>234.95849622265641</v>
      </c>
      <c r="J177" s="63">
        <v>2519.8031440402397</v>
      </c>
      <c r="K177" s="41">
        <f>(K392+K521+K736)/3</f>
        <v>110.24250199857811</v>
      </c>
      <c r="L177" s="39">
        <f>(L392+L521+L736)/3</f>
        <v>2092.4781302947663</v>
      </c>
      <c r="M177" s="63">
        <f>(M392+M736+M521)/3</f>
        <v>64.984588776731229</v>
      </c>
      <c r="N177" s="62">
        <v>34.779000000000003</v>
      </c>
    </row>
    <row r="178" spans="1:14" x14ac:dyDescent="0.4">
      <c r="A178" s="38">
        <v>5</v>
      </c>
      <c r="B178" s="38" t="s">
        <v>63</v>
      </c>
      <c r="C178" s="38">
        <v>1983</v>
      </c>
      <c r="D178" s="38" t="s">
        <v>251</v>
      </c>
      <c r="E178" s="40" t="s">
        <v>247</v>
      </c>
      <c r="F178" s="62">
        <f t="shared" si="24"/>
        <v>3.4455507395641529</v>
      </c>
      <c r="G178" s="63">
        <v>154.16509397903499</v>
      </c>
      <c r="H178" s="63">
        <v>5000000</v>
      </c>
      <c r="I178" s="63">
        <f>(I522+I393+I737)/3</f>
        <v>217.00405298827488</v>
      </c>
      <c r="J178" s="63">
        <v>2784.7372334112488</v>
      </c>
      <c r="K178" s="41">
        <f t="shared" ref="K178:K199" si="25">(K393+K522+K737)/3</f>
        <v>112.77656969824619</v>
      </c>
      <c r="L178" s="39">
        <f>(L393+L737+L522)/3</f>
        <v>2210.2278943365986</v>
      </c>
      <c r="M178" s="63">
        <f>(M393+M522+M737)/3</f>
        <v>66.542438952768805</v>
      </c>
      <c r="N178" s="62">
        <v>34.86</v>
      </c>
    </row>
    <row r="179" spans="1:14" x14ac:dyDescent="0.4">
      <c r="A179" s="38">
        <v>5</v>
      </c>
      <c r="B179" s="38" t="s">
        <v>63</v>
      </c>
      <c r="C179" s="38">
        <v>1984</v>
      </c>
      <c r="D179" s="38" t="s">
        <v>251</v>
      </c>
      <c r="E179" s="40" t="s">
        <v>247</v>
      </c>
      <c r="F179" s="62">
        <f t="shared" si="24"/>
        <v>3.4452817956278694</v>
      </c>
      <c r="G179" s="63">
        <v>162.373436091728</v>
      </c>
      <c r="H179" s="63">
        <v>4400000</v>
      </c>
      <c r="I179" s="63">
        <f>(I394+I523+I738)/3</f>
        <v>207.47318715963976</v>
      </c>
      <c r="J179" s="63">
        <v>3187.9814922477321</v>
      </c>
      <c r="K179" s="41">
        <f t="shared" si="25"/>
        <v>158.20219964916933</v>
      </c>
      <c r="L179" s="39">
        <f>(L394+L523+L738)/3</f>
        <v>2388.1633706170337</v>
      </c>
      <c r="M179" s="63">
        <f>(M394+M523+M738)/3</f>
        <v>77.677258075700408</v>
      </c>
      <c r="N179" s="62">
        <v>34.94</v>
      </c>
    </row>
    <row r="180" spans="1:14" x14ac:dyDescent="0.4">
      <c r="A180" s="38">
        <v>5</v>
      </c>
      <c r="B180" s="38" t="s">
        <v>63</v>
      </c>
      <c r="C180" s="38">
        <v>1985</v>
      </c>
      <c r="D180" s="38" t="s">
        <v>251</v>
      </c>
      <c r="E180" s="40" t="s">
        <v>247</v>
      </c>
      <c r="F180" s="62">
        <f t="shared" si="24"/>
        <v>3.4472549078900285</v>
      </c>
      <c r="G180" s="63">
        <v>160.79838627696699</v>
      </c>
      <c r="H180" s="63">
        <v>15600000</v>
      </c>
      <c r="I180" s="63">
        <f>(I524+I395+I739)/3</f>
        <v>210.48161215450034</v>
      </c>
      <c r="J180" s="63">
        <v>3703.7868161175566</v>
      </c>
      <c r="K180" s="41">
        <f t="shared" si="25"/>
        <v>203.20766870982266</v>
      </c>
      <c r="L180" s="39">
        <f>(L395+L524+L739)/3</f>
        <v>2492.063134236023</v>
      </c>
      <c r="M180" s="63">
        <f>(M395+M739+M524)/3</f>
        <v>75.473386644364226</v>
      </c>
      <c r="N180" s="62">
        <v>35.021000000000001</v>
      </c>
    </row>
    <row r="181" spans="1:14" x14ac:dyDescent="0.4">
      <c r="A181" s="38">
        <v>5</v>
      </c>
      <c r="B181" s="38" t="s">
        <v>63</v>
      </c>
      <c r="C181" s="38">
        <v>1986</v>
      </c>
      <c r="D181" s="38" t="s">
        <v>251</v>
      </c>
      <c r="E181" s="40" t="s">
        <v>247</v>
      </c>
      <c r="F181" s="62">
        <f t="shared" si="24"/>
        <v>3.4441155151745604</v>
      </c>
      <c r="G181" s="63">
        <v>141.42580145849999</v>
      </c>
      <c r="H181" s="63">
        <v>22600000</v>
      </c>
      <c r="I181" s="63">
        <f t="shared" ref="I181:I205" si="26">(I396+I525+I740)/3</f>
        <v>201.25163834157743</v>
      </c>
      <c r="J181" s="63">
        <v>4488.1960183697111</v>
      </c>
      <c r="K181" s="41">
        <f t="shared" si="25"/>
        <v>289.82851634956336</v>
      </c>
      <c r="L181" s="39">
        <f>(L396+L525+L740)/3</f>
        <v>2732.7345257854922</v>
      </c>
      <c r="M181" s="63">
        <f>(M396+M525+M740)/3</f>
        <v>82.463041795345902</v>
      </c>
      <c r="N181" s="62">
        <v>35.101999999999997</v>
      </c>
    </row>
    <row r="182" spans="1:14" x14ac:dyDescent="0.4">
      <c r="A182" s="38">
        <v>5</v>
      </c>
      <c r="B182" s="38" t="s">
        <v>63</v>
      </c>
      <c r="C182" s="38">
        <v>1987</v>
      </c>
      <c r="D182" s="38" t="s">
        <v>251</v>
      </c>
      <c r="E182" s="40" t="s">
        <v>247</v>
      </c>
      <c r="F182" s="62">
        <f t="shared" si="24"/>
        <v>3.4444749638190202</v>
      </c>
      <c r="G182" s="63">
        <v>131.94160151082801</v>
      </c>
      <c r="H182" s="63">
        <v>38596296.296296299</v>
      </c>
      <c r="I182" s="63">
        <f t="shared" si="26"/>
        <v>157.08761288071636</v>
      </c>
      <c r="J182" s="63">
        <v>5239.458329088804</v>
      </c>
      <c r="K182" s="41">
        <f t="shared" si="25"/>
        <v>433.72930239053795</v>
      </c>
      <c r="L182" s="39">
        <f>(L397+L526+L741)/3</f>
        <v>2979.5908769747753</v>
      </c>
      <c r="M182" s="63">
        <f>(M526+M397+M741)/3</f>
        <v>77.096290463873459</v>
      </c>
      <c r="N182" s="62">
        <v>35.183</v>
      </c>
    </row>
    <row r="183" spans="1:14" x14ac:dyDescent="0.4">
      <c r="A183" s="38">
        <v>5</v>
      </c>
      <c r="B183" s="38" t="s">
        <v>63</v>
      </c>
      <c r="C183" s="38">
        <v>1988</v>
      </c>
      <c r="D183" s="38" t="s">
        <v>251</v>
      </c>
      <c r="E183" s="40" t="s">
        <v>247</v>
      </c>
      <c r="F183" s="62">
        <f t="shared" si="24"/>
        <v>3.4531742446765037</v>
      </c>
      <c r="G183" s="63">
        <v>132.853567652039</v>
      </c>
      <c r="H183" s="63">
        <v>32951851.851851899</v>
      </c>
      <c r="I183" s="63">
        <f t="shared" si="26"/>
        <v>105.12029906110003</v>
      </c>
      <c r="J183" s="63">
        <v>6230.4668153195853</v>
      </c>
      <c r="K183" s="41">
        <f t="shared" si="25"/>
        <v>668.20504911336366</v>
      </c>
      <c r="L183" s="39">
        <f>(L527+L398+L742)/3</f>
        <v>3173.199302942176</v>
      </c>
      <c r="M183" s="63">
        <f>(M398++M527+M742)/3</f>
        <v>79.502275326181589</v>
      </c>
      <c r="N183" s="62">
        <v>35.264000000000003</v>
      </c>
    </row>
    <row r="184" spans="1:14" x14ac:dyDescent="0.4">
      <c r="A184" s="38">
        <v>5</v>
      </c>
      <c r="B184" s="38" t="s">
        <v>63</v>
      </c>
      <c r="C184" s="38">
        <v>1989</v>
      </c>
      <c r="D184" s="38" t="s">
        <v>251</v>
      </c>
      <c r="E184" s="40" t="s">
        <v>247</v>
      </c>
      <c r="F184" s="62">
        <f t="shared" si="24"/>
        <v>3.4346973370281559</v>
      </c>
      <c r="G184" s="63">
        <v>136.20230148527801</v>
      </c>
      <c r="H184" s="63">
        <v>43107407.407407403</v>
      </c>
      <c r="I184" s="63">
        <f t="shared" si="26"/>
        <v>107.90803835891826</v>
      </c>
      <c r="J184" s="63">
        <v>6895.3860789257415</v>
      </c>
      <c r="K184" s="41">
        <f t="shared" si="25"/>
        <v>95.789682442629839</v>
      </c>
      <c r="L184" s="39">
        <f t="shared" ref="L184:M188" si="27">(L399+L528+L743)/3</f>
        <v>3499.9571902708262</v>
      </c>
      <c r="M184" s="63">
        <f t="shared" si="27"/>
        <v>74.891380975682338</v>
      </c>
      <c r="N184" s="62">
        <v>35.344999999999999</v>
      </c>
    </row>
    <row r="185" spans="1:14" x14ac:dyDescent="0.4">
      <c r="A185" s="38">
        <v>5</v>
      </c>
      <c r="B185" s="38" t="s">
        <v>63</v>
      </c>
      <c r="C185" s="38">
        <v>1990</v>
      </c>
      <c r="D185" s="38" t="s">
        <v>251</v>
      </c>
      <c r="E185" s="40" t="s">
        <v>247</v>
      </c>
      <c r="F185" s="62">
        <v>3.4455533097524</v>
      </c>
      <c r="G185" s="63">
        <v>131.42578274162901</v>
      </c>
      <c r="H185" s="63">
        <v>60607407.407407403</v>
      </c>
      <c r="I185" s="63">
        <f t="shared" si="26"/>
        <v>136.59555071570972</v>
      </c>
      <c r="J185" s="63">
        <v>7255.4063032208551</v>
      </c>
      <c r="K185" s="41">
        <f t="shared" si="25"/>
        <v>98.320231393916913</v>
      </c>
      <c r="L185" s="39">
        <f t="shared" si="27"/>
        <v>3512.6549837377838</v>
      </c>
      <c r="M185" s="63">
        <f t="shared" si="27"/>
        <v>81.945301517200278</v>
      </c>
      <c r="N185" s="62">
        <v>35.426000000000002</v>
      </c>
    </row>
    <row r="186" spans="1:14" x14ac:dyDescent="0.4">
      <c r="A186" s="38">
        <v>5</v>
      </c>
      <c r="B186" s="38" t="s">
        <v>63</v>
      </c>
      <c r="C186" s="38">
        <v>1991</v>
      </c>
      <c r="D186" s="38" t="s">
        <v>251</v>
      </c>
      <c r="E186" s="40" t="s">
        <v>247</v>
      </c>
      <c r="F186" s="62">
        <v>3.4792720872489546</v>
      </c>
      <c r="G186" s="63">
        <v>133.10056489718099</v>
      </c>
      <c r="H186" s="63">
        <v>54792592.592592597</v>
      </c>
      <c r="I186" s="63">
        <f t="shared" si="26"/>
        <v>83.304813334234723</v>
      </c>
      <c r="J186" s="63">
        <v>7569.9690009650094</v>
      </c>
      <c r="K186" s="41">
        <f t="shared" si="25"/>
        <v>108.65655960739075</v>
      </c>
      <c r="L186" s="39">
        <f t="shared" si="27"/>
        <v>3514.0466905681546</v>
      </c>
      <c r="M186" s="63">
        <f t="shared" si="27"/>
        <v>80.563860535518501</v>
      </c>
      <c r="N186" s="62">
        <v>35.465000000000003</v>
      </c>
    </row>
    <row r="187" spans="1:14" x14ac:dyDescent="0.4">
      <c r="A187" s="38">
        <v>5</v>
      </c>
      <c r="B187" s="38" t="s">
        <v>63</v>
      </c>
      <c r="C187" s="38">
        <v>1992</v>
      </c>
      <c r="D187" s="38" t="s">
        <v>251</v>
      </c>
      <c r="E187" s="40" t="s">
        <v>247</v>
      </c>
      <c r="F187" s="62">
        <v>3.3792666140831131</v>
      </c>
      <c r="G187" s="63">
        <v>131.066370408306</v>
      </c>
      <c r="H187" s="63">
        <v>19648148.148148101</v>
      </c>
      <c r="I187" s="63">
        <f t="shared" si="26"/>
        <v>97.150894819344771</v>
      </c>
      <c r="J187" s="63">
        <v>7721.7631185369619</v>
      </c>
      <c r="K187" s="41">
        <f t="shared" si="25"/>
        <v>111.30976609648859</v>
      </c>
      <c r="L187" s="39">
        <f t="shared" si="27"/>
        <v>3399.1362020719066</v>
      </c>
      <c r="M187" s="63">
        <f t="shared" si="27"/>
        <v>79.402804858061131</v>
      </c>
      <c r="N187" s="62">
        <v>35.085000000000001</v>
      </c>
    </row>
    <row r="188" spans="1:14" x14ac:dyDescent="0.4">
      <c r="A188" s="38">
        <v>5</v>
      </c>
      <c r="B188" s="38" t="s">
        <v>63</v>
      </c>
      <c r="C188" s="38">
        <v>1993</v>
      </c>
      <c r="D188" s="38" t="s">
        <v>251</v>
      </c>
      <c r="E188" s="40" t="s">
        <v>247</v>
      </c>
      <c r="F188" s="62">
        <v>3.3721177507063218</v>
      </c>
      <c r="G188" s="63">
        <v>139.03018641165201</v>
      </c>
      <c r="H188" s="63">
        <v>15240740.7407407</v>
      </c>
      <c r="I188" s="63">
        <f t="shared" si="26"/>
        <v>91.192337715931913</v>
      </c>
      <c r="J188" s="63">
        <v>8129.1441211847077</v>
      </c>
      <c r="K188" s="41">
        <f t="shared" si="25"/>
        <v>110.20056427792458</v>
      </c>
      <c r="L188" s="39">
        <f t="shared" si="27"/>
        <v>3580.1543214624185</v>
      </c>
      <c r="M188" s="63">
        <f t="shared" si="27"/>
        <v>80.669234977516069</v>
      </c>
      <c r="N188" s="62">
        <v>34.709000000000003</v>
      </c>
    </row>
    <row r="189" spans="1:14" x14ac:dyDescent="0.4">
      <c r="A189" s="38">
        <v>5</v>
      </c>
      <c r="B189" s="38" t="s">
        <v>63</v>
      </c>
      <c r="C189" s="38">
        <v>1994</v>
      </c>
      <c r="D189" s="38" t="s">
        <v>251</v>
      </c>
      <c r="E189" s="40" t="s">
        <v>247</v>
      </c>
      <c r="F189" s="62">
        <v>3.3575858778625953</v>
      </c>
      <c r="G189" s="63">
        <v>117.044802401395</v>
      </c>
      <c r="H189" s="63">
        <v>24788888.888888899</v>
      </c>
      <c r="I189" s="63">
        <f t="shared" si="26"/>
        <v>79.438698076176209</v>
      </c>
      <c r="J189" s="63">
        <v>8788.0133234379409</v>
      </c>
      <c r="K189" s="41">
        <f t="shared" si="25"/>
        <v>105.96656454277036</v>
      </c>
      <c r="L189" s="39">
        <f t="shared" ref="L189:L196" si="28">(L404+L533+L748)/3</f>
        <v>3733.8980908451463</v>
      </c>
      <c r="M189" s="63">
        <f>(M404+M533+M2382)/3</f>
        <v>82.480760559208207</v>
      </c>
      <c r="N189" s="62">
        <v>34.334000000000003</v>
      </c>
    </row>
    <row r="190" spans="1:14" x14ac:dyDescent="0.4">
      <c r="A190" s="38">
        <v>5</v>
      </c>
      <c r="B190" s="38" t="s">
        <v>63</v>
      </c>
      <c r="C190" s="38">
        <v>1995</v>
      </c>
      <c r="D190" s="38" t="s">
        <v>251</v>
      </c>
      <c r="E190" s="40" t="s">
        <v>247</v>
      </c>
      <c r="F190" s="62">
        <v>3.4386970379250856</v>
      </c>
      <c r="G190" s="63">
        <v>113.435036231251</v>
      </c>
      <c r="H190" s="63">
        <v>31485185.185185201</v>
      </c>
      <c r="I190" s="63">
        <f t="shared" si="26"/>
        <v>78.364081178588705</v>
      </c>
      <c r="J190" s="63">
        <v>8440.0345255925822</v>
      </c>
      <c r="K190" s="41">
        <f t="shared" si="25"/>
        <v>115.90012706008663</v>
      </c>
      <c r="L190" s="39">
        <f t="shared" si="28"/>
        <v>3849.1906059758498</v>
      </c>
      <c r="M190" s="63">
        <f t="shared" ref="M190:M199" si="29">(M405+M534+M749)/3</f>
        <v>77.839680538147334</v>
      </c>
      <c r="N190" s="62">
        <v>33.960999999999999</v>
      </c>
    </row>
    <row r="191" spans="1:14" x14ac:dyDescent="0.4">
      <c r="A191" s="38">
        <v>5</v>
      </c>
      <c r="B191" s="38" t="s">
        <v>63</v>
      </c>
      <c r="C191" s="38">
        <v>1996</v>
      </c>
      <c r="D191" s="38" t="s">
        <v>251</v>
      </c>
      <c r="E191" s="40" t="s">
        <v>247</v>
      </c>
      <c r="F191" s="62">
        <v>3.650534399266455</v>
      </c>
      <c r="G191" s="63">
        <v>115.40299523803</v>
      </c>
      <c r="H191" s="63">
        <v>19351851.851851899</v>
      </c>
      <c r="I191" s="63">
        <f t="shared" si="26"/>
        <v>84.256102508478861</v>
      </c>
      <c r="J191" s="63">
        <v>9079.4812119205362</v>
      </c>
      <c r="K191" s="41">
        <f t="shared" si="25"/>
        <v>118.5886299898393</v>
      </c>
      <c r="L191" s="39">
        <f t="shared" si="28"/>
        <v>4101.7059022868516</v>
      </c>
      <c r="M191" s="63">
        <f t="shared" si="29"/>
        <v>80.980094442898377</v>
      </c>
      <c r="N191" s="62">
        <v>33.590000000000003</v>
      </c>
    </row>
    <row r="192" spans="1:14" x14ac:dyDescent="0.4">
      <c r="A192" s="38">
        <v>5</v>
      </c>
      <c r="B192" s="38" t="s">
        <v>63</v>
      </c>
      <c r="C192" s="38">
        <v>1997</v>
      </c>
      <c r="D192" s="38" t="s">
        <v>251</v>
      </c>
      <c r="E192" s="40" t="s">
        <v>247</v>
      </c>
      <c r="F192" s="62">
        <v>3.7574770423207617</v>
      </c>
      <c r="G192" s="63">
        <v>115.388429002184</v>
      </c>
      <c r="H192" s="63">
        <v>22944444.444444399</v>
      </c>
      <c r="I192" s="63">
        <f t="shared" si="26"/>
        <v>77.670857254555841</v>
      </c>
      <c r="J192" s="63">
        <v>9556.8328023606173</v>
      </c>
      <c r="K192" s="41">
        <f t="shared" si="25"/>
        <v>117.21200899912917</v>
      </c>
      <c r="L192" s="39">
        <f t="shared" si="28"/>
        <v>4327.0159626420973</v>
      </c>
      <c r="M192" s="63">
        <f t="shared" si="29"/>
        <v>80.756163297629101</v>
      </c>
      <c r="N192" s="62">
        <v>33.220999999999997</v>
      </c>
    </row>
    <row r="193" spans="1:14" x14ac:dyDescent="0.4">
      <c r="A193" s="38">
        <v>5</v>
      </c>
      <c r="B193" s="38" t="s">
        <v>63</v>
      </c>
      <c r="C193" s="38">
        <v>1998</v>
      </c>
      <c r="D193" s="38" t="s">
        <v>251</v>
      </c>
      <c r="E193" s="40" t="s">
        <v>247</v>
      </c>
      <c r="F193" s="62">
        <v>3.9409138510720392</v>
      </c>
      <c r="G193" s="63">
        <v>119.516193944012</v>
      </c>
      <c r="H193" s="63">
        <v>22774074.074074101</v>
      </c>
      <c r="I193" s="63">
        <f t="shared" si="26"/>
        <v>63.190029474447044</v>
      </c>
      <c r="J193" s="63">
        <v>10029.47774981066</v>
      </c>
      <c r="K193" s="41">
        <f t="shared" si="25"/>
        <v>109.72497328428068</v>
      </c>
      <c r="L193" s="39">
        <f t="shared" si="28"/>
        <v>4853.1589011248898</v>
      </c>
      <c r="M193" s="63">
        <f t="shared" si="29"/>
        <v>78.0405817129962</v>
      </c>
      <c r="N193" s="62">
        <v>32.854999999999997</v>
      </c>
    </row>
    <row r="194" spans="1:14" x14ac:dyDescent="0.4">
      <c r="A194" s="38">
        <v>5</v>
      </c>
      <c r="B194" s="38" t="s">
        <v>63</v>
      </c>
      <c r="C194" s="38">
        <v>1999</v>
      </c>
      <c r="D194" s="38" t="s">
        <v>251</v>
      </c>
      <c r="E194" s="40" t="s">
        <v>247</v>
      </c>
      <c r="F194" s="62">
        <v>4.0544018639682475</v>
      </c>
      <c r="G194" s="63">
        <v>116.99453290563</v>
      </c>
      <c r="H194" s="63">
        <v>51792533.333333299</v>
      </c>
      <c r="I194" s="63">
        <f t="shared" si="26"/>
        <v>73.780724755487881</v>
      </c>
      <c r="J194" s="63">
        <v>10379.160401511763</v>
      </c>
      <c r="K194" s="41">
        <f t="shared" si="25"/>
        <v>107.85573594769643</v>
      </c>
      <c r="L194" s="39">
        <f t="shared" si="28"/>
        <v>5068.4293911896102</v>
      </c>
      <c r="M194" s="63">
        <f t="shared" si="29"/>
        <v>80.992123984396486</v>
      </c>
      <c r="N194" s="62">
        <v>32.49</v>
      </c>
    </row>
    <row r="195" spans="1:14" x14ac:dyDescent="0.4">
      <c r="A195" s="38">
        <v>5</v>
      </c>
      <c r="B195" s="38" t="s">
        <v>63</v>
      </c>
      <c r="C195" s="38">
        <v>2000</v>
      </c>
      <c r="D195" s="38" t="s">
        <v>251</v>
      </c>
      <c r="E195" s="40" t="s">
        <v>247</v>
      </c>
      <c r="F195" s="62">
        <v>4.1636133502098467</v>
      </c>
      <c r="G195" s="63">
        <v>114.66540948177899</v>
      </c>
      <c r="H195" s="63">
        <v>96504370.162551105</v>
      </c>
      <c r="I195" s="63">
        <f t="shared" si="26"/>
        <v>65.088520794660838</v>
      </c>
      <c r="J195" s="63">
        <v>11010.197460134172</v>
      </c>
      <c r="K195" s="41">
        <f t="shared" si="25"/>
        <v>109.08533066279291</v>
      </c>
      <c r="L195" s="39">
        <f t="shared" si="28"/>
        <v>5242.5330209487638</v>
      </c>
      <c r="M195" s="63">
        <f t="shared" si="29"/>
        <v>79.466131760055291</v>
      </c>
      <c r="N195" s="62">
        <v>32.127000000000002</v>
      </c>
    </row>
    <row r="196" spans="1:14" x14ac:dyDescent="0.4">
      <c r="A196" s="38">
        <v>5</v>
      </c>
      <c r="B196" s="38" t="s">
        <v>63</v>
      </c>
      <c r="C196" s="38">
        <v>2001</v>
      </c>
      <c r="D196" s="38" t="s">
        <v>251</v>
      </c>
      <c r="E196" s="40" t="s">
        <v>247</v>
      </c>
      <c r="F196" s="62">
        <v>4.2235780358197204</v>
      </c>
      <c r="G196" s="63">
        <v>116.981536627514</v>
      </c>
      <c r="H196" s="63">
        <v>145813879.48075601</v>
      </c>
      <c r="I196" s="63">
        <f t="shared" si="26"/>
        <v>64.546574116868726</v>
      </c>
      <c r="J196" s="63">
        <v>10502.938811014648</v>
      </c>
      <c r="K196" s="41">
        <f t="shared" si="25"/>
        <v>108.87816193506292</v>
      </c>
      <c r="L196" s="39">
        <f t="shared" si="28"/>
        <v>5220.0230969191334</v>
      </c>
      <c r="M196" s="63">
        <f t="shared" si="29"/>
        <v>81.030030879244578</v>
      </c>
      <c r="N196" s="62">
        <v>31.74</v>
      </c>
    </row>
    <row r="197" spans="1:14" x14ac:dyDescent="0.4">
      <c r="A197" s="38">
        <v>5</v>
      </c>
      <c r="B197" s="38" t="s">
        <v>63</v>
      </c>
      <c r="C197" s="38">
        <v>2002</v>
      </c>
      <c r="D197" s="38" t="s">
        <v>251</v>
      </c>
      <c r="E197" s="40" t="s">
        <v>247</v>
      </c>
      <c r="F197" s="62">
        <v>4.3409547250469593</v>
      </c>
      <c r="G197" s="63">
        <v>117.761995696293</v>
      </c>
      <c r="H197" s="63">
        <v>92910942.692561805</v>
      </c>
      <c r="I197" s="63">
        <f t="shared" si="26"/>
        <v>69.688687306571993</v>
      </c>
      <c r="J197" s="63">
        <v>10549.666189280153</v>
      </c>
      <c r="K197" s="41">
        <f t="shared" si="25"/>
        <v>107.289329532715</v>
      </c>
      <c r="L197" s="39">
        <f>(L412+L756+L541)/3</f>
        <v>5288.5561222862825</v>
      </c>
      <c r="M197" s="63">
        <f t="shared" si="29"/>
        <v>80.289021474451687</v>
      </c>
      <c r="N197" s="62">
        <v>31.097999999999999</v>
      </c>
    </row>
    <row r="198" spans="1:14" x14ac:dyDescent="0.4">
      <c r="A198" s="38">
        <v>5</v>
      </c>
      <c r="B198" s="38" t="s">
        <v>63</v>
      </c>
      <c r="C198" s="38">
        <v>2003</v>
      </c>
      <c r="D198" s="38" t="s">
        <v>251</v>
      </c>
      <c r="E198" s="40" t="s">
        <v>247</v>
      </c>
      <c r="F198" s="62">
        <v>4.619916746717899</v>
      </c>
      <c r="G198" s="63">
        <v>114.074880574887</v>
      </c>
      <c r="H198" s="63">
        <v>120216017.556152</v>
      </c>
      <c r="I198" s="63">
        <f t="shared" si="26"/>
        <v>67.957775891138738</v>
      </c>
      <c r="J198" s="63">
        <v>10968.892683910295</v>
      </c>
      <c r="K198" s="41">
        <f t="shared" si="25"/>
        <v>107.84044604657591</v>
      </c>
      <c r="L198" s="39">
        <f t="shared" ref="L198:L215" si="30">(L413+L542+L757)/3</f>
        <v>5441.5177300818532</v>
      </c>
      <c r="M198" s="63">
        <f t="shared" si="29"/>
        <v>81.52972996559447</v>
      </c>
      <c r="N198" s="62">
        <v>30.463999999999999</v>
      </c>
    </row>
    <row r="199" spans="1:14" x14ac:dyDescent="0.4">
      <c r="A199" s="38">
        <v>5</v>
      </c>
      <c r="B199" s="38" t="s">
        <v>63</v>
      </c>
      <c r="C199" s="38">
        <v>2004</v>
      </c>
      <c r="D199" s="38" t="s">
        <v>251</v>
      </c>
      <c r="E199" s="40" t="s">
        <v>247</v>
      </c>
      <c r="F199" s="62">
        <v>4.6541087647736914</v>
      </c>
      <c r="G199" s="63">
        <v>110.938685789895</v>
      </c>
      <c r="H199" s="63">
        <v>104576495.70641001</v>
      </c>
      <c r="I199" s="63">
        <f t="shared" si="26"/>
        <v>73.095287046277591</v>
      </c>
      <c r="J199" s="63">
        <v>11650.848477085794</v>
      </c>
      <c r="K199" s="41">
        <f t="shared" si="25"/>
        <v>107.91894826321597</v>
      </c>
      <c r="L199" s="39">
        <f t="shared" si="30"/>
        <v>5816.0708075965449</v>
      </c>
      <c r="M199" s="63">
        <f t="shared" si="29"/>
        <v>80.335258350404615</v>
      </c>
      <c r="N199" s="62">
        <v>29.837</v>
      </c>
    </row>
    <row r="200" spans="1:14" x14ac:dyDescent="0.4">
      <c r="A200" s="38">
        <v>5</v>
      </c>
      <c r="B200" s="38" t="s">
        <v>63</v>
      </c>
      <c r="C200" s="38">
        <v>2005</v>
      </c>
      <c r="D200" s="38" t="s">
        <v>251</v>
      </c>
      <c r="E200" s="40" t="s">
        <v>247</v>
      </c>
      <c r="F200" s="62">
        <v>4.7164732249057826</v>
      </c>
      <c r="G200" s="63">
        <v>108.342253888958</v>
      </c>
      <c r="H200" s="63">
        <v>123754285.361587</v>
      </c>
      <c r="I200" s="63">
        <f t="shared" si="26"/>
        <v>76.651302807020087</v>
      </c>
      <c r="J200" s="63">
        <v>12808.010153663659</v>
      </c>
      <c r="K200" s="41">
        <f>(K415+K544+K2393)/3</f>
        <v>140.5917073750521</v>
      </c>
      <c r="L200" s="39">
        <f t="shared" si="30"/>
        <v>6419.4989103091639</v>
      </c>
      <c r="M200" s="63">
        <f>(M415+M759+M544)/3</f>
        <v>78.198080478308967</v>
      </c>
      <c r="N200" s="62">
        <v>29.218</v>
      </c>
    </row>
    <row r="201" spans="1:14" x14ac:dyDescent="0.4">
      <c r="A201" s="38">
        <v>5</v>
      </c>
      <c r="B201" s="38" t="s">
        <v>63</v>
      </c>
      <c r="C201" s="38">
        <v>2006</v>
      </c>
      <c r="D201" s="38" t="s">
        <v>251</v>
      </c>
      <c r="E201" s="40" t="s">
        <v>247</v>
      </c>
      <c r="F201" s="62">
        <v>4.9199579702082952</v>
      </c>
      <c r="G201" s="63">
        <v>106.15820210712199</v>
      </c>
      <c r="H201" s="63">
        <v>288731522.14235699</v>
      </c>
      <c r="I201" s="63">
        <f t="shared" si="26"/>
        <v>76.34261032140337</v>
      </c>
      <c r="J201" s="63">
        <v>14310.686234785375</v>
      </c>
      <c r="K201" s="41">
        <f t="shared" ref="K201:K215" si="31">(K416+K545+K760)/3</f>
        <v>107.61979827280173</v>
      </c>
      <c r="L201" s="39">
        <f t="shared" si="30"/>
        <v>7281.2662677813832</v>
      </c>
      <c r="M201" s="63">
        <f t="shared" ref="M201:M211" si="32">(M416+M545+M760)/3</f>
        <v>72.191127753802832</v>
      </c>
      <c r="N201" s="62">
        <v>28.606000000000002</v>
      </c>
    </row>
    <row r="202" spans="1:14" x14ac:dyDescent="0.4">
      <c r="A202" s="38">
        <v>5</v>
      </c>
      <c r="B202" s="38" t="s">
        <v>63</v>
      </c>
      <c r="C202" s="38">
        <v>2007</v>
      </c>
      <c r="D202" s="38" t="s">
        <v>251</v>
      </c>
      <c r="E202" s="40" t="s">
        <v>247</v>
      </c>
      <c r="F202" s="62">
        <v>5.1111978150604758</v>
      </c>
      <c r="G202" s="63">
        <v>98.220947679960901</v>
      </c>
      <c r="H202" s="63">
        <v>346552078.97661901</v>
      </c>
      <c r="I202" s="63">
        <f t="shared" si="26"/>
        <v>65.812329252676605</v>
      </c>
      <c r="J202" s="63">
        <v>16006.136110749845</v>
      </c>
      <c r="K202" s="41">
        <f t="shared" si="31"/>
        <v>104.90927960877042</v>
      </c>
      <c r="L202" s="39">
        <f t="shared" si="30"/>
        <v>8053.3698641204428</v>
      </c>
      <c r="M202" s="63">
        <f t="shared" si="32"/>
        <v>66.084928265194577</v>
      </c>
      <c r="N202" s="62">
        <v>28.001999999999999</v>
      </c>
    </row>
    <row r="203" spans="1:14" x14ac:dyDescent="0.4">
      <c r="A203" s="38">
        <v>5</v>
      </c>
      <c r="B203" s="38" t="s">
        <v>63</v>
      </c>
      <c r="C203" s="38">
        <v>2008</v>
      </c>
      <c r="D203" s="38" t="s">
        <v>251</v>
      </c>
      <c r="E203" s="40" t="s">
        <v>247</v>
      </c>
      <c r="F203" s="62">
        <v>5.1422805732063281</v>
      </c>
      <c r="G203" s="63">
        <v>95.376738650805393</v>
      </c>
      <c r="H203" s="63">
        <v>153573370.70271799</v>
      </c>
      <c r="I203" s="63">
        <f t="shared" si="26"/>
        <v>75.959209670198746</v>
      </c>
      <c r="J203" s="63">
        <v>16457.104063258943</v>
      </c>
      <c r="K203" s="41">
        <f t="shared" si="31"/>
        <v>110.78218650512953</v>
      </c>
      <c r="L203" s="39">
        <f t="shared" si="30"/>
        <v>8245.0124553230708</v>
      </c>
      <c r="M203" s="63">
        <f t="shared" si="32"/>
        <v>70.166892755782271</v>
      </c>
      <c r="N203" s="62">
        <v>27.405000000000001</v>
      </c>
    </row>
    <row r="204" spans="1:14" x14ac:dyDescent="0.4">
      <c r="A204" s="38">
        <v>5</v>
      </c>
      <c r="B204" s="38" t="s">
        <v>63</v>
      </c>
      <c r="C204" s="38">
        <v>2009</v>
      </c>
      <c r="D204" s="38" t="s">
        <v>251</v>
      </c>
      <c r="E204" s="40" t="s">
        <v>247</v>
      </c>
      <c r="F204" s="62">
        <v>5.3658882816381572</v>
      </c>
      <c r="G204" s="63">
        <v>99.839495574815402</v>
      </c>
      <c r="H204" s="63">
        <v>83981325.734162197</v>
      </c>
      <c r="I204" s="63">
        <f t="shared" si="26"/>
        <v>64.198697248023663</v>
      </c>
      <c r="J204" s="63">
        <v>14530.59868963529</v>
      </c>
      <c r="K204" s="41">
        <f t="shared" si="31"/>
        <v>109.29574173668772</v>
      </c>
      <c r="L204" s="39">
        <f t="shared" si="30"/>
        <v>7715.6133787355393</v>
      </c>
      <c r="M204" s="63">
        <f t="shared" si="32"/>
        <v>75.584107114887132</v>
      </c>
      <c r="N204" s="62">
        <v>26.818000000000001</v>
      </c>
    </row>
    <row r="205" spans="1:14" x14ac:dyDescent="0.4">
      <c r="A205" s="38">
        <v>5</v>
      </c>
      <c r="B205" s="38" t="s">
        <v>63</v>
      </c>
      <c r="C205" s="38">
        <v>2010</v>
      </c>
      <c r="D205" s="38" t="s">
        <v>251</v>
      </c>
      <c r="E205" s="40" t="s">
        <v>247</v>
      </c>
      <c r="F205" s="62">
        <v>5.435556333508373</v>
      </c>
      <c r="G205" s="63">
        <v>100</v>
      </c>
      <c r="H205" s="63">
        <v>93722574.315835595</v>
      </c>
      <c r="I205" s="63">
        <f t="shared" si="26"/>
        <v>65.260401776151326</v>
      </c>
      <c r="J205" s="63">
        <v>13404.516016103624</v>
      </c>
      <c r="K205" s="41">
        <f t="shared" si="31"/>
        <v>102.76273588311345</v>
      </c>
      <c r="L205" s="39">
        <f t="shared" si="30"/>
        <v>7841.254508938091</v>
      </c>
      <c r="M205" s="63">
        <f t="shared" si="32"/>
        <v>78.495165189803274</v>
      </c>
      <c r="N205" s="62">
        <v>26.238</v>
      </c>
    </row>
    <row r="206" spans="1:14" x14ac:dyDescent="0.4">
      <c r="A206" s="38">
        <v>5</v>
      </c>
      <c r="B206" s="38" t="s">
        <v>63</v>
      </c>
      <c r="C206" s="38">
        <v>2011</v>
      </c>
      <c r="D206" s="38" t="s">
        <v>251</v>
      </c>
      <c r="E206" s="40" t="s">
        <v>247</v>
      </c>
      <c r="F206" s="62">
        <v>5.2589099378523914</v>
      </c>
      <c r="G206" s="63">
        <v>96.666147266269206</v>
      </c>
      <c r="H206" s="63">
        <v>69631054.053927004</v>
      </c>
      <c r="I206" s="63">
        <f>(I421+I765+I2399)/3</f>
        <v>91.056400504749661</v>
      </c>
      <c r="J206" s="63">
        <v>14774.032181127845</v>
      </c>
      <c r="K206" s="41">
        <f t="shared" si="31"/>
        <v>104.45883360963062</v>
      </c>
      <c r="L206" s="39">
        <f t="shared" si="30"/>
        <v>8064.3688086458023</v>
      </c>
      <c r="M206" s="63">
        <f t="shared" si="32"/>
        <v>78.007488374576852</v>
      </c>
      <c r="N206" s="62">
        <v>25.702999999999999</v>
      </c>
    </row>
    <row r="207" spans="1:14" x14ac:dyDescent="0.4">
      <c r="A207" s="38">
        <v>5</v>
      </c>
      <c r="B207" s="38" t="s">
        <v>63</v>
      </c>
      <c r="C207" s="38">
        <v>2012</v>
      </c>
      <c r="D207" s="38" t="s">
        <v>251</v>
      </c>
      <c r="E207" s="40" t="s">
        <v>247</v>
      </c>
      <c r="F207" s="62">
        <v>5.3596277117503472</v>
      </c>
      <c r="G207" s="63">
        <v>100.74113815446201</v>
      </c>
      <c r="H207" s="63">
        <v>124833151.026493</v>
      </c>
      <c r="I207" s="63">
        <f>(I422+I551+I766)/3</f>
        <v>94.200349216550237</v>
      </c>
      <c r="J207" s="63">
        <v>15136.84110919323</v>
      </c>
      <c r="K207" s="41">
        <f t="shared" si="31"/>
        <v>107.42186291574713</v>
      </c>
      <c r="L207" s="39">
        <f t="shared" si="30"/>
        <v>8031.072066629521</v>
      </c>
      <c r="M207" s="63">
        <f t="shared" si="32"/>
        <v>76.338614367643515</v>
      </c>
      <c r="N207" s="62">
        <v>25.526</v>
      </c>
    </row>
    <row r="208" spans="1:14" x14ac:dyDescent="0.4">
      <c r="A208" s="38">
        <v>5</v>
      </c>
      <c r="B208" s="38" t="s">
        <v>63</v>
      </c>
      <c r="C208" s="38">
        <v>2013</v>
      </c>
      <c r="D208" s="38" t="s">
        <v>251</v>
      </c>
      <c r="E208" s="40" t="s">
        <v>247</v>
      </c>
      <c r="F208" s="62">
        <v>5.3436839666881362</v>
      </c>
      <c r="G208" s="63">
        <v>99.965095152421597</v>
      </c>
      <c r="H208" s="63">
        <v>92885388.563304096</v>
      </c>
      <c r="I208" s="63">
        <f>(I423+I552+I767)/3</f>
        <v>86.36096204354466</v>
      </c>
      <c r="J208" s="63">
        <v>14977.071832106463</v>
      </c>
      <c r="K208" s="41">
        <f t="shared" si="31"/>
        <v>111.94759805260901</v>
      </c>
      <c r="L208" s="39">
        <f t="shared" si="30"/>
        <v>8139.6989460645891</v>
      </c>
      <c r="M208" s="63">
        <f t="shared" si="32"/>
        <v>74.964034962609361</v>
      </c>
      <c r="N208" s="62">
        <v>25.35</v>
      </c>
    </row>
    <row r="209" spans="1:14" x14ac:dyDescent="0.4">
      <c r="A209" s="38">
        <v>5</v>
      </c>
      <c r="B209" s="38" t="s">
        <v>63</v>
      </c>
      <c r="C209" s="38">
        <v>2014</v>
      </c>
      <c r="D209" s="38" t="s">
        <v>251</v>
      </c>
      <c r="E209" s="40" t="s">
        <v>247</v>
      </c>
      <c r="F209" s="62">
        <v>5.3408938096732266</v>
      </c>
      <c r="G209" s="63">
        <v>100.31314450949699</v>
      </c>
      <c r="H209" s="63">
        <v>46263101.049286999</v>
      </c>
      <c r="I209" s="63">
        <v>141.5336141225516</v>
      </c>
      <c r="J209" s="63">
        <v>15451.495244403935</v>
      </c>
      <c r="K209" s="41">
        <f t="shared" si="31"/>
        <v>107.05218287545578</v>
      </c>
      <c r="L209" s="39">
        <f t="shared" si="30"/>
        <v>8148.8573404873778</v>
      </c>
      <c r="M209" s="63">
        <f t="shared" si="32"/>
        <v>75.289802229730341</v>
      </c>
      <c r="N209" s="62">
        <v>25.175000000000001</v>
      </c>
    </row>
    <row r="210" spans="1:14" x14ac:dyDescent="0.4">
      <c r="A210" s="38">
        <v>5</v>
      </c>
      <c r="B210" s="38" t="s">
        <v>63</v>
      </c>
      <c r="C210" s="38">
        <v>2015</v>
      </c>
      <c r="D210" s="38" t="s">
        <v>251</v>
      </c>
      <c r="E210" s="40" t="s">
        <v>247</v>
      </c>
      <c r="F210" s="62">
        <v>5.4502396015165493</v>
      </c>
      <c r="G210" s="63">
        <v>110.350901524503</v>
      </c>
      <c r="H210" s="63">
        <v>114024660.121814</v>
      </c>
      <c r="I210" s="63">
        <v>130.0470898571333</v>
      </c>
      <c r="J210" s="63">
        <v>15985.541138697094</v>
      </c>
      <c r="K210" s="41">
        <f t="shared" si="31"/>
        <v>100.43018130180128</v>
      </c>
      <c r="L210" s="39">
        <f t="shared" si="30"/>
        <v>8195.2352984828067</v>
      </c>
      <c r="M210" s="63">
        <f t="shared" si="32"/>
        <v>75.150642425382756</v>
      </c>
      <c r="N210" s="62">
        <v>25</v>
      </c>
    </row>
    <row r="211" spans="1:14" x14ac:dyDescent="0.4">
      <c r="A211" s="38">
        <v>5</v>
      </c>
      <c r="B211" s="38" t="s">
        <v>63</v>
      </c>
      <c r="C211" s="38">
        <v>2016</v>
      </c>
      <c r="D211" s="38" t="s">
        <v>251</v>
      </c>
      <c r="E211" s="40" t="s">
        <v>247</v>
      </c>
      <c r="F211" s="62">
        <v>5.5264785124331963</v>
      </c>
      <c r="G211" s="63">
        <v>111.699435221618</v>
      </c>
      <c r="H211" s="63">
        <v>97431976.4735789</v>
      </c>
      <c r="I211" s="63">
        <v>132.01804001322671</v>
      </c>
      <c r="J211" s="63">
        <v>16449.059147040683</v>
      </c>
      <c r="K211" s="41">
        <f t="shared" si="31"/>
        <v>95.421106260991948</v>
      </c>
      <c r="L211" s="39">
        <f t="shared" si="30"/>
        <v>8379.6395517638193</v>
      </c>
      <c r="M211" s="63">
        <f t="shared" si="32"/>
        <v>73.301716961087166</v>
      </c>
      <c r="N211" s="62">
        <v>24.846</v>
      </c>
    </row>
    <row r="212" spans="1:14" x14ac:dyDescent="0.4">
      <c r="A212" s="38">
        <v>5</v>
      </c>
      <c r="B212" s="38" t="s">
        <v>63</v>
      </c>
      <c r="C212" s="38">
        <v>2017</v>
      </c>
      <c r="D212" s="38" t="s">
        <v>251</v>
      </c>
      <c r="E212" s="40" t="s">
        <v>247</v>
      </c>
      <c r="F212" s="62">
        <v>5.4884272215454519</v>
      </c>
      <c r="G212" s="63">
        <v>111.543616405056</v>
      </c>
      <c r="H212" s="63">
        <v>151271628.230867</v>
      </c>
      <c r="I212" s="63">
        <v>127.97313085525059</v>
      </c>
      <c r="J212" s="63">
        <v>16803.87023400006</v>
      </c>
      <c r="K212" s="41">
        <f t="shared" si="31"/>
        <v>93.493740948630261</v>
      </c>
      <c r="L212" s="39">
        <f t="shared" si="30"/>
        <v>8638.7236003527269</v>
      </c>
      <c r="M212" s="63">
        <f>(M427+M771+M2964)/3</f>
        <v>73.90255032260221</v>
      </c>
      <c r="N212" s="62">
        <v>24.713000000000001</v>
      </c>
    </row>
    <row r="213" spans="1:14" x14ac:dyDescent="0.4">
      <c r="A213" s="38">
        <v>5</v>
      </c>
      <c r="B213" s="38" t="s">
        <v>63</v>
      </c>
      <c r="C213" s="38">
        <v>2018</v>
      </c>
      <c r="D213" s="38" t="s">
        <v>251</v>
      </c>
      <c r="E213" s="40" t="s">
        <v>247</v>
      </c>
      <c r="F213" s="62">
        <v>5.5508261847073976</v>
      </c>
      <c r="G213" s="63">
        <v>108.191155662805</v>
      </c>
      <c r="H213" s="63">
        <v>202333092.27412501</v>
      </c>
      <c r="I213" s="63">
        <v>130.65515265941914</v>
      </c>
      <c r="J213" s="63">
        <v>18133.822600895266</v>
      </c>
      <c r="K213" s="41">
        <f t="shared" si="31"/>
        <v>99.483758263016696</v>
      </c>
      <c r="L213" s="39">
        <f t="shared" si="30"/>
        <v>8797.3826007334974</v>
      </c>
      <c r="M213" s="63">
        <f>(M428+M557+M772)/3</f>
        <v>74.704570832966013</v>
      </c>
      <c r="N213" s="62">
        <v>24.599</v>
      </c>
    </row>
    <row r="214" spans="1:14" x14ac:dyDescent="0.4">
      <c r="A214" s="38">
        <v>5</v>
      </c>
      <c r="B214" s="38" t="s">
        <v>63</v>
      </c>
      <c r="C214" s="38">
        <v>2019</v>
      </c>
      <c r="D214" s="38" t="s">
        <v>251</v>
      </c>
      <c r="E214" s="40" t="s">
        <v>247</v>
      </c>
      <c r="F214" s="62">
        <v>5.5255815973164566</v>
      </c>
      <c r="G214" s="63">
        <v>111.834832128664</v>
      </c>
      <c r="H214" s="63">
        <v>133908540.326001</v>
      </c>
      <c r="I214" s="63">
        <v>137.62517575588447</v>
      </c>
      <c r="J214" s="63">
        <v>18730.004796637448</v>
      </c>
      <c r="K214" s="41">
        <f t="shared" si="31"/>
        <v>105.89669933932807</v>
      </c>
      <c r="L214" s="39">
        <f t="shared" si="30"/>
        <v>9193.511421802823</v>
      </c>
      <c r="M214" s="63">
        <f>(M429+M558+M773)/3</f>
        <v>75.858131969511092</v>
      </c>
      <c r="N214" s="62">
        <v>24.506</v>
      </c>
    </row>
    <row r="215" spans="1:14" x14ac:dyDescent="0.4">
      <c r="A215" s="38">
        <v>5</v>
      </c>
      <c r="B215" s="38" t="s">
        <v>63</v>
      </c>
      <c r="C215" s="38">
        <v>2020</v>
      </c>
      <c r="D215" s="38" t="s">
        <v>251</v>
      </c>
      <c r="E215" s="40" t="s">
        <v>247</v>
      </c>
      <c r="F215" s="62">
        <v>5.1217301217301223</v>
      </c>
      <c r="G215" s="63">
        <v>111.150545241659</v>
      </c>
      <c r="H215" s="63">
        <v>106204179.16136999</v>
      </c>
      <c r="I215" s="63">
        <v>94.34572017379206</v>
      </c>
      <c r="J215" s="63">
        <v>15224.858589056117</v>
      </c>
      <c r="K215" s="41">
        <f t="shared" si="31"/>
        <v>99.774562315537935</v>
      </c>
      <c r="L215" s="39">
        <f t="shared" si="30"/>
        <v>8266.0274792959081</v>
      </c>
      <c r="M215" s="63">
        <f>(M430+M774+M2967)/3</f>
        <v>74.002673220285871</v>
      </c>
      <c r="N215" s="62">
        <v>24.433</v>
      </c>
    </row>
    <row r="216" spans="1:14" x14ac:dyDescent="0.4">
      <c r="A216" s="38">
        <v>5</v>
      </c>
      <c r="B216" s="38" t="s">
        <v>63</v>
      </c>
      <c r="C216" s="38">
        <v>2021</v>
      </c>
      <c r="D216" s="38" t="s">
        <v>251</v>
      </c>
      <c r="E216" s="40" t="s">
        <v>247</v>
      </c>
      <c r="F216" s="62">
        <f>F215*0.95</f>
        <v>4.8656436156436156</v>
      </c>
      <c r="G216" s="63">
        <v>105.886342951915</v>
      </c>
      <c r="H216" s="63">
        <v>289857032.53722399</v>
      </c>
      <c r="I216" s="63">
        <v>101.12288346296798</v>
      </c>
      <c r="J216" s="63">
        <v>17178.543716052161</v>
      </c>
      <c r="K216" s="41">
        <f>(K217+K431+K432)/3</f>
        <v>124.32644489906518</v>
      </c>
      <c r="L216" s="39">
        <f>(L217+L431+L432)/3</f>
        <v>12534.597259628581</v>
      </c>
      <c r="M216" s="63">
        <f>(M217+M431+M432)/3</f>
        <v>79.02360460182193</v>
      </c>
      <c r="N216" s="62">
        <v>24.38</v>
      </c>
    </row>
    <row r="217" spans="1:14" x14ac:dyDescent="0.4">
      <c r="A217" s="38">
        <v>5</v>
      </c>
      <c r="B217" s="38" t="s">
        <v>63</v>
      </c>
      <c r="C217" s="38">
        <v>2022</v>
      </c>
      <c r="D217" s="38" t="s">
        <v>251</v>
      </c>
      <c r="E217" s="40" t="s">
        <v>247</v>
      </c>
      <c r="F217" s="62">
        <f>F216*0.95</f>
        <v>4.6223614348614346</v>
      </c>
      <c r="G217" s="63">
        <v>112.071785850041</v>
      </c>
      <c r="H217" s="63">
        <v>301726890.54766899</v>
      </c>
      <c r="I217" s="63">
        <v>117.63000507646424</v>
      </c>
      <c r="J217" s="63">
        <v>19919.726686788319</v>
      </c>
      <c r="K217" s="41">
        <f>(K432+K561+K776)/3</f>
        <v>121.8776669020627</v>
      </c>
      <c r="L217" s="39">
        <f>(L432+L561+L776)/3</f>
        <v>11014.918928950048</v>
      </c>
      <c r="M217" s="63">
        <f>(M432+M776+M2969)/3</f>
        <v>74.015268936686709</v>
      </c>
      <c r="N217" s="62">
        <v>24.346</v>
      </c>
    </row>
    <row r="218" spans="1:14" x14ac:dyDescent="0.4">
      <c r="A218" s="49">
        <v>6</v>
      </c>
      <c r="B218" s="49" t="s">
        <v>64</v>
      </c>
      <c r="C218" s="49">
        <v>1980</v>
      </c>
      <c r="D218" s="38" t="s">
        <v>251</v>
      </c>
      <c r="E218" s="50" t="s">
        <v>247</v>
      </c>
      <c r="F218" s="64">
        <v>95.79042461283521</v>
      </c>
      <c r="G218" s="63">
        <f>(G46+G261+G648)/3</f>
        <v>2290611.1093387734</v>
      </c>
      <c r="H218" s="63">
        <v>678000000</v>
      </c>
      <c r="I218" s="63">
        <v>11.545672460684356</v>
      </c>
      <c r="J218" s="63">
        <f>J219*0.95</f>
        <v>3195.4777877095371</v>
      </c>
      <c r="K218" s="51" t="e">
        <f>(K46+K261+K347)/3</f>
        <v>#REF!</v>
      </c>
      <c r="L218" s="52" t="e">
        <f>(L46+L261+L347)/3</f>
        <v>#REF!</v>
      </c>
      <c r="M218" s="63">
        <v>32.089944310181778</v>
      </c>
      <c r="N218" s="62">
        <v>43.542000000000002</v>
      </c>
    </row>
    <row r="219" spans="1:14" x14ac:dyDescent="0.4">
      <c r="A219" s="49">
        <v>6</v>
      </c>
      <c r="B219" s="49" t="s">
        <v>64</v>
      </c>
      <c r="C219" s="49">
        <v>1981</v>
      </c>
      <c r="D219" s="38" t="s">
        <v>251</v>
      </c>
      <c r="E219" s="50" t="s">
        <v>247</v>
      </c>
      <c r="F219" s="64">
        <v>105.27636638006351</v>
      </c>
      <c r="G219" s="63" t="e">
        <f>(G47+G262+G348)/3</f>
        <v>#REF!</v>
      </c>
      <c r="H219" s="63">
        <v>837000000</v>
      </c>
      <c r="I219" s="63">
        <v>14.292977478883442</v>
      </c>
      <c r="J219" s="63">
        <f>J220*0.95</f>
        <v>3363.660829167934</v>
      </c>
      <c r="K219" s="51" t="e">
        <f>(K47+K262+K348)/3</f>
        <v>#REF!</v>
      </c>
      <c r="L219" s="52" t="e">
        <f>(L47+L348+L262)/3</f>
        <v>#REF!</v>
      </c>
      <c r="M219" s="63">
        <v>31.244014047036288</v>
      </c>
      <c r="N219" s="62">
        <v>44.42</v>
      </c>
    </row>
    <row r="220" spans="1:14" x14ac:dyDescent="0.4">
      <c r="A220" s="49">
        <v>6</v>
      </c>
      <c r="B220" s="49" t="s">
        <v>64</v>
      </c>
      <c r="C220" s="49">
        <v>1982</v>
      </c>
      <c r="D220" s="38" t="s">
        <v>251</v>
      </c>
      <c r="E220" s="50" t="s">
        <v>247</v>
      </c>
      <c r="F220" s="64">
        <v>194.53529966344314</v>
      </c>
      <c r="G220" s="63" t="e">
        <f>(G263+G48+G349)/3</f>
        <v>#REF!</v>
      </c>
      <c r="H220" s="63">
        <v>227000000</v>
      </c>
      <c r="I220" s="63">
        <v>15.611486099988559</v>
      </c>
      <c r="J220" s="63">
        <f>J221*0.95</f>
        <v>3540.6956096504568</v>
      </c>
      <c r="K220" s="51" t="e">
        <f>(K263+K349+K48)/3</f>
        <v>#REF!</v>
      </c>
      <c r="L220" s="52" t="e">
        <f>(L263+L349+L478)/3</f>
        <v>#REF!</v>
      </c>
      <c r="M220" s="63">
        <v>30.482266435986162</v>
      </c>
      <c r="N220" s="62">
        <v>45.302999999999997</v>
      </c>
    </row>
    <row r="221" spans="1:14" x14ac:dyDescent="0.4">
      <c r="A221" s="49">
        <v>6</v>
      </c>
      <c r="B221" s="49" t="s">
        <v>64</v>
      </c>
      <c r="C221" s="49">
        <v>1983</v>
      </c>
      <c r="D221" s="38" t="s">
        <v>251</v>
      </c>
      <c r="E221" s="50" t="s">
        <v>247</v>
      </c>
      <c r="F221" s="64">
        <v>380.15852852191932</v>
      </c>
      <c r="G221" s="63" t="e">
        <f>(G49+G264+G350)/3</f>
        <v>#REF!</v>
      </c>
      <c r="H221" s="63">
        <v>185000000</v>
      </c>
      <c r="I221" s="63">
        <v>14.987670106859074</v>
      </c>
      <c r="J221" s="63">
        <v>3727.0480101583757</v>
      </c>
      <c r="K221" s="51" t="e">
        <f>(K264+K350+K479)/3</f>
        <v>#REF!</v>
      </c>
      <c r="L221" s="52" t="e">
        <f>(L49+L264+L3371)/3</f>
        <v>#REF!</v>
      </c>
      <c r="M221" s="63">
        <v>31.133868243243246</v>
      </c>
      <c r="N221" s="62">
        <v>46.189</v>
      </c>
    </row>
    <row r="222" spans="1:14" x14ac:dyDescent="0.4">
      <c r="A222" s="49">
        <v>6</v>
      </c>
      <c r="B222" s="49" t="s">
        <v>64</v>
      </c>
      <c r="C222" s="49">
        <v>1984</v>
      </c>
      <c r="D222" s="38" t="s">
        <v>251</v>
      </c>
      <c r="E222" s="50" t="s">
        <v>247</v>
      </c>
      <c r="F222" s="64">
        <v>611.19630389191252</v>
      </c>
      <c r="G222" s="63" t="e">
        <f>(G50+G265+G351)/3</f>
        <v>#REF!</v>
      </c>
      <c r="H222" s="63">
        <v>268000000</v>
      </c>
      <c r="I222" s="63">
        <v>12.346381429221665</v>
      </c>
      <c r="J222" s="63">
        <v>3787.4706790308278</v>
      </c>
      <c r="K222" s="51" t="e">
        <f>(K50+K265+K351)/3</f>
        <v>#REF!</v>
      </c>
      <c r="L222" s="52" t="e">
        <f>(L50+L265+L351)/3</f>
        <v>#REF!</v>
      </c>
      <c r="M222" s="63">
        <v>29.301277235161532</v>
      </c>
      <c r="N222" s="62">
        <v>47.079000000000001</v>
      </c>
    </row>
    <row r="223" spans="1:14" x14ac:dyDescent="0.4">
      <c r="A223" s="49">
        <v>6</v>
      </c>
      <c r="B223" s="49" t="s">
        <v>64</v>
      </c>
      <c r="C223" s="49">
        <v>1985</v>
      </c>
      <c r="D223" s="38" t="s">
        <v>251</v>
      </c>
      <c r="E223" s="50" t="s">
        <v>247</v>
      </c>
      <c r="F223" s="64">
        <v>607.44749783008479</v>
      </c>
      <c r="G223" s="63" t="e">
        <f>(G51+G266+G352)/3</f>
        <v>#REF!</v>
      </c>
      <c r="H223" s="63">
        <v>919000000</v>
      </c>
      <c r="I223" s="63">
        <v>18.009425070688028</v>
      </c>
      <c r="J223" s="63">
        <v>2919.2835113056231</v>
      </c>
      <c r="K223" s="51" t="e">
        <f>(K51+K266+K352)/3</f>
        <v>#REF!</v>
      </c>
      <c r="L223" s="52" t="e">
        <f>(L51+L266+L352)/3</f>
        <v>#REF!</v>
      </c>
      <c r="M223" s="63">
        <v>29.401709401709397</v>
      </c>
      <c r="N223" s="62">
        <v>47.968000000000004</v>
      </c>
    </row>
    <row r="224" spans="1:14" x14ac:dyDescent="0.4">
      <c r="A224" s="49">
        <v>6</v>
      </c>
      <c r="B224" s="49" t="s">
        <v>64</v>
      </c>
      <c r="C224" s="49">
        <v>1986</v>
      </c>
      <c r="D224" s="38" t="s">
        <v>251</v>
      </c>
      <c r="E224" s="50" t="s">
        <v>247</v>
      </c>
      <c r="F224" s="64">
        <v>77.292236686413332</v>
      </c>
      <c r="G224" s="63" t="e">
        <f>(G267+G52+G353)/3</f>
        <v>#REF!</v>
      </c>
      <c r="H224" s="63">
        <v>574000000</v>
      </c>
      <c r="I224" s="63">
        <v>14.486032792139502</v>
      </c>
      <c r="J224" s="63">
        <v>3454.2963342861026</v>
      </c>
      <c r="K224" s="51" t="e">
        <f>(K267+K52+K353)/3</f>
        <v>#REF!</v>
      </c>
      <c r="L224" s="52" t="e">
        <f>(L52+L267+L353)/3</f>
        <v>#REF!</v>
      </c>
      <c r="M224" s="63">
        <v>35.873509590461374</v>
      </c>
      <c r="N224" s="62">
        <v>48.86</v>
      </c>
    </row>
    <row r="225" spans="1:14" x14ac:dyDescent="0.4">
      <c r="A225" s="49">
        <v>6</v>
      </c>
      <c r="B225" s="49" t="s">
        <v>64</v>
      </c>
      <c r="C225" s="49">
        <v>1987</v>
      </c>
      <c r="D225" s="38" t="s">
        <v>251</v>
      </c>
      <c r="E225" s="50" t="s">
        <v>247</v>
      </c>
      <c r="F225" s="64">
        <v>127.53991805908643</v>
      </c>
      <c r="G225" s="63" t="e">
        <f t="shared" ref="G225:G230" si="33">(G53+G268+G354)/3</f>
        <v>#REF!</v>
      </c>
      <c r="H225" s="63">
        <v>-19000000</v>
      </c>
      <c r="I225" s="63">
        <v>15.44896988295196</v>
      </c>
      <c r="J225" s="63">
        <v>3492.6914743432399</v>
      </c>
      <c r="K225" s="51" t="e">
        <f>(K53+K268+K354)/3</f>
        <v>#REF!</v>
      </c>
      <c r="L225" s="52" t="e">
        <f>(L53+L354+L268)/3</f>
        <v>#REF!</v>
      </c>
      <c r="M225" s="63">
        <v>33.906852566004154</v>
      </c>
      <c r="N225" s="62">
        <v>49.722000000000001</v>
      </c>
    </row>
    <row r="226" spans="1:14" x14ac:dyDescent="0.4">
      <c r="A226" s="49">
        <v>6</v>
      </c>
      <c r="B226" s="49" t="s">
        <v>64</v>
      </c>
      <c r="C226" s="49">
        <v>1988</v>
      </c>
      <c r="D226" s="38" t="s">
        <v>251</v>
      </c>
      <c r="E226" s="50" t="s">
        <v>247</v>
      </c>
      <c r="F226" s="64">
        <v>381.24634440951996</v>
      </c>
      <c r="G226" s="63" t="e">
        <f t="shared" si="33"/>
        <v>#REF!</v>
      </c>
      <c r="H226" s="63">
        <v>1147000000</v>
      </c>
      <c r="I226" s="63">
        <v>15.743458608705046</v>
      </c>
      <c r="J226" s="63">
        <v>4005.2012584601862</v>
      </c>
      <c r="K226" s="51" t="e">
        <f>(K54+K269+K355)/3</f>
        <v>#REF!</v>
      </c>
      <c r="L226" s="52" t="e">
        <f>(L54+L269+L355)/3</f>
        <v>#REF!</v>
      </c>
      <c r="M226" s="63">
        <v>39.532701510744118</v>
      </c>
      <c r="N226" s="62">
        <v>50.511000000000003</v>
      </c>
    </row>
    <row r="227" spans="1:14" x14ac:dyDescent="0.4">
      <c r="A227" s="49">
        <v>6</v>
      </c>
      <c r="B227" s="49" t="s">
        <v>64</v>
      </c>
      <c r="C227" s="49">
        <v>1989</v>
      </c>
      <c r="D227" s="38" t="s">
        <v>251</v>
      </c>
      <c r="E227" s="50" t="s">
        <v>247</v>
      </c>
      <c r="F227" s="64">
        <v>3046.0911520111895</v>
      </c>
      <c r="G227" s="63" t="e">
        <f t="shared" si="33"/>
        <v>#REF!</v>
      </c>
      <c r="H227" s="63">
        <v>1028000000</v>
      </c>
      <c r="I227" s="63">
        <v>19.637797701883777</v>
      </c>
      <c r="J227" s="63">
        <v>2382.3358617872086</v>
      </c>
      <c r="K227" s="51" t="e">
        <f>(K270+K55+K356)/3</f>
        <v>#REF!</v>
      </c>
      <c r="L227" s="52" t="e">
        <f>(L270+L356+L485)/3</f>
        <v>#REF!</v>
      </c>
      <c r="M227" s="63">
        <v>39.220555927022644</v>
      </c>
      <c r="N227" s="62">
        <v>51.298000000000002</v>
      </c>
    </row>
    <row r="228" spans="1:14" x14ac:dyDescent="0.4">
      <c r="A228" s="49">
        <v>6</v>
      </c>
      <c r="B228" s="49" t="s">
        <v>64</v>
      </c>
      <c r="C228" s="49">
        <v>1990</v>
      </c>
      <c r="D228" s="38" t="s">
        <v>251</v>
      </c>
      <c r="E228" s="50" t="s">
        <v>247</v>
      </c>
      <c r="F228" s="64">
        <v>2078.3168180697849</v>
      </c>
      <c r="G228" s="63" t="e">
        <f t="shared" si="33"/>
        <v>#REF!</v>
      </c>
      <c r="H228" s="63">
        <v>1836000000</v>
      </c>
      <c r="I228" s="63">
        <v>14.990858999944138</v>
      </c>
      <c r="J228" s="63">
        <v>4330.968191287835</v>
      </c>
      <c r="K228" s="51" t="e">
        <f>(K271+K56+K357)/3</f>
        <v>#REF!</v>
      </c>
      <c r="L228" s="52" t="e">
        <f>(L56+L271+L357)/3</f>
        <v>#REF!</v>
      </c>
      <c r="M228" s="63">
        <v>34.513986717649423</v>
      </c>
      <c r="N228" s="62">
        <v>52.085000000000001</v>
      </c>
    </row>
    <row r="229" spans="1:14" x14ac:dyDescent="0.4">
      <c r="A229" s="49">
        <v>6</v>
      </c>
      <c r="B229" s="49" t="s">
        <v>64</v>
      </c>
      <c r="C229" s="49">
        <v>1991</v>
      </c>
      <c r="D229" s="38" t="s">
        <v>251</v>
      </c>
      <c r="E229" s="50" t="s">
        <v>247</v>
      </c>
      <c r="F229" s="64">
        <v>140.50237866101241</v>
      </c>
      <c r="G229" s="63" t="e">
        <f t="shared" si="33"/>
        <v>#REF!</v>
      </c>
      <c r="H229" s="63">
        <v>2439000000</v>
      </c>
      <c r="I229" s="63">
        <v>13.75305415888915</v>
      </c>
      <c r="J229" s="63">
        <v>5730.7238098842345</v>
      </c>
      <c r="K229" s="51" t="e">
        <f>(K272+K57+K358)/3</f>
        <v>#REF!</v>
      </c>
      <c r="L229" s="52" t="e">
        <f>(L272+L57+L358)/3</f>
        <v>#REF!</v>
      </c>
      <c r="M229" s="63">
        <v>36.473844978999622</v>
      </c>
      <c r="N229" s="62">
        <v>52.871000000000002</v>
      </c>
    </row>
    <row r="230" spans="1:14" x14ac:dyDescent="0.4">
      <c r="A230" s="49">
        <v>6</v>
      </c>
      <c r="B230" s="49" t="s">
        <v>64</v>
      </c>
      <c r="C230" s="49">
        <v>1992</v>
      </c>
      <c r="D230" s="38" t="s">
        <v>251</v>
      </c>
      <c r="E230" s="50" t="s">
        <v>247</v>
      </c>
      <c r="F230" s="64">
        <v>16.071993535694546</v>
      </c>
      <c r="G230" s="63" t="e">
        <f t="shared" si="33"/>
        <v>#REF!</v>
      </c>
      <c r="H230" s="63">
        <v>4430977523.0801401</v>
      </c>
      <c r="I230" s="63">
        <v>14.730980586353045</v>
      </c>
      <c r="J230" s="63">
        <v>6815.3293296982511</v>
      </c>
      <c r="K230" s="51" t="e">
        <f t="shared" ref="K230:L233" si="34">(K58+K273+K359)/3</f>
        <v>#REF!</v>
      </c>
      <c r="L230" s="52" t="e">
        <f t="shared" si="34"/>
        <v>#REF!</v>
      </c>
      <c r="M230" s="63">
        <v>35.385192831003096</v>
      </c>
      <c r="N230" s="62">
        <v>53.656999999999996</v>
      </c>
    </row>
    <row r="231" spans="1:14" x14ac:dyDescent="0.4">
      <c r="A231" s="49">
        <v>6</v>
      </c>
      <c r="B231" s="49" t="s">
        <v>64</v>
      </c>
      <c r="C231" s="49">
        <v>1993</v>
      </c>
      <c r="D231" s="38" t="s">
        <v>251</v>
      </c>
      <c r="E231" s="50" t="s">
        <v>247</v>
      </c>
      <c r="F231" s="64">
        <v>-3.5610955757657479</v>
      </c>
      <c r="G231" s="63" t="e">
        <f>(G59+G360+G274)/3</f>
        <v>#REF!</v>
      </c>
      <c r="H231" s="63">
        <v>2793085410.0982699</v>
      </c>
      <c r="I231" s="63">
        <v>16.223151447783952</v>
      </c>
      <c r="J231" s="63">
        <v>6957.4174988925051</v>
      </c>
      <c r="K231" s="51" t="e">
        <f t="shared" si="34"/>
        <v>#REF!</v>
      </c>
      <c r="L231" s="52" t="e">
        <f t="shared" si="34"/>
        <v>#REF!</v>
      </c>
      <c r="M231" s="63">
        <v>31.736861721953037</v>
      </c>
      <c r="N231" s="62">
        <v>54.439</v>
      </c>
    </row>
    <row r="232" spans="1:14" x14ac:dyDescent="0.4">
      <c r="A232" s="49">
        <v>6</v>
      </c>
      <c r="B232" s="49" t="s">
        <v>64</v>
      </c>
      <c r="C232" s="49">
        <v>1994</v>
      </c>
      <c r="D232" s="38" t="s">
        <v>251</v>
      </c>
      <c r="E232" s="50" t="s">
        <v>247</v>
      </c>
      <c r="F232" s="64">
        <v>2.8493397150930235</v>
      </c>
      <c r="G232" s="63" t="e">
        <f>(G60+G275=G361)/3</f>
        <v>#REF!</v>
      </c>
      <c r="H232" s="63">
        <v>3634931878.2643499</v>
      </c>
      <c r="I232" s="63">
        <v>18.134345866998135</v>
      </c>
      <c r="J232" s="63">
        <v>7464.4747368819044</v>
      </c>
      <c r="K232" s="51" t="e">
        <f t="shared" si="34"/>
        <v>#REF!</v>
      </c>
      <c r="L232" s="52" t="e">
        <f t="shared" si="34"/>
        <v>#REF!</v>
      </c>
      <c r="M232" s="63">
        <v>28.259355961705829</v>
      </c>
      <c r="N232" s="62">
        <v>55.219000000000001</v>
      </c>
    </row>
    <row r="233" spans="1:14" x14ac:dyDescent="0.4">
      <c r="A233" s="49">
        <v>6</v>
      </c>
      <c r="B233" s="49" t="s">
        <v>64</v>
      </c>
      <c r="C233" s="49">
        <v>1995</v>
      </c>
      <c r="D233" s="38" t="s">
        <v>251</v>
      </c>
      <c r="E233" s="50" t="s">
        <v>247</v>
      </c>
      <c r="F233" s="64">
        <v>3.1651233901651636</v>
      </c>
      <c r="G233" s="63" t="e">
        <f>(G276+G61+G362)/3</f>
        <v>#REF!</v>
      </c>
      <c r="H233" s="63">
        <v>5609423403.5646696</v>
      </c>
      <c r="I233" s="63">
        <v>19.771423090375507</v>
      </c>
      <c r="J233" s="63">
        <v>7383.7045096006395</v>
      </c>
      <c r="K233" s="51" t="e">
        <f t="shared" si="34"/>
        <v>#REF!</v>
      </c>
      <c r="L233" s="52" t="e">
        <f t="shared" si="34"/>
        <v>#REF!</v>
      </c>
      <c r="M233" s="63">
        <v>29.149970159433881</v>
      </c>
      <c r="N233" s="62">
        <v>55.997</v>
      </c>
    </row>
    <row r="234" spans="1:14" x14ac:dyDescent="0.4">
      <c r="A234" s="49">
        <v>6</v>
      </c>
      <c r="B234" s="49" t="s">
        <v>64</v>
      </c>
      <c r="C234" s="49">
        <v>1996</v>
      </c>
      <c r="D234" s="38" t="s">
        <v>251</v>
      </c>
      <c r="E234" s="50" t="s">
        <v>247</v>
      </c>
      <c r="F234" s="64">
        <v>-5.2375496590414627E-2</v>
      </c>
      <c r="G234" s="63" t="e">
        <f>(G62+G277+G363)/3</f>
        <v>#REF!</v>
      </c>
      <c r="H234" s="63">
        <v>6948536686.6472502</v>
      </c>
      <c r="I234" s="63">
        <v>21.506468405721481</v>
      </c>
      <c r="J234" s="63">
        <v>7690.1570025478277</v>
      </c>
      <c r="K234" s="51" t="e">
        <f t="shared" ref="K234:K240" si="35">(K62+K277+K363)/3</f>
        <v>#REF!</v>
      </c>
      <c r="L234" s="52" t="e">
        <f>(L277+L62+L277)/3</f>
        <v>#REF!</v>
      </c>
      <c r="M234" s="63">
        <v>30.25156224963948</v>
      </c>
      <c r="N234" s="62">
        <v>56.774000000000001</v>
      </c>
    </row>
    <row r="235" spans="1:14" x14ac:dyDescent="0.4">
      <c r="A235" s="49">
        <v>6</v>
      </c>
      <c r="B235" s="49" t="s">
        <v>64</v>
      </c>
      <c r="C235" s="49">
        <v>1997</v>
      </c>
      <c r="D235" s="38" t="s">
        <v>251</v>
      </c>
      <c r="E235" s="50" t="s">
        <v>247</v>
      </c>
      <c r="F235" s="64">
        <v>-0.46391313116428989</v>
      </c>
      <c r="G235" s="63" t="e">
        <f>(G63+G278+G364)/3</f>
        <v>#REF!</v>
      </c>
      <c r="H235" s="63">
        <v>9160272052.4445992</v>
      </c>
      <c r="I235" s="63">
        <v>23.336178843743919</v>
      </c>
      <c r="J235" s="63">
        <v>8176.771195174354</v>
      </c>
      <c r="K235" s="51" t="e">
        <f t="shared" si="35"/>
        <v>#REF!</v>
      </c>
      <c r="L235" s="52" t="e">
        <f>(L63+L278+L364)/3</f>
        <v>#REF!</v>
      </c>
      <c r="M235" s="63">
        <v>28.654434250764528</v>
      </c>
      <c r="N235" s="62">
        <v>57.543999999999997</v>
      </c>
    </row>
    <row r="236" spans="1:14" x14ac:dyDescent="0.4">
      <c r="A236" s="49">
        <v>6</v>
      </c>
      <c r="B236" s="49" t="s">
        <v>64</v>
      </c>
      <c r="C236" s="49">
        <v>1998</v>
      </c>
      <c r="D236" s="38" t="s">
        <v>251</v>
      </c>
      <c r="E236" s="50" t="s">
        <v>247</v>
      </c>
      <c r="F236" s="64">
        <v>-1.7052796240008519</v>
      </c>
      <c r="G236" s="63" t="e">
        <f>(G64+G279+G365)/3</f>
        <v>#REF!</v>
      </c>
      <c r="H236" s="63">
        <v>7290657132.0815601</v>
      </c>
      <c r="I236" s="63">
        <v>23.350027973068919</v>
      </c>
      <c r="J236" s="63">
        <v>8250.6731741432141</v>
      </c>
      <c r="K236" s="51" t="e">
        <f t="shared" si="35"/>
        <v>#REF!</v>
      </c>
      <c r="L236" s="52" t="e">
        <f>(L64+L279+L365)/3</f>
        <v>#REF!</v>
      </c>
      <c r="M236" s="63">
        <v>29.144503546099287</v>
      </c>
      <c r="N236" s="62">
        <v>58.313000000000002</v>
      </c>
    </row>
    <row r="237" spans="1:14" x14ac:dyDescent="0.4">
      <c r="A237" s="49">
        <v>6</v>
      </c>
      <c r="B237" s="49" t="s">
        <v>64</v>
      </c>
      <c r="C237" s="49">
        <v>1999</v>
      </c>
      <c r="D237" s="38" t="s">
        <v>251</v>
      </c>
      <c r="E237" s="50" t="s">
        <v>247</v>
      </c>
      <c r="F237" s="64">
        <v>-1.8365583922066406</v>
      </c>
      <c r="G237" s="63" t="e">
        <f>(G65+G280+G366)/3</f>
        <v>#REF!</v>
      </c>
      <c r="H237" s="63">
        <v>23987696389.642799</v>
      </c>
      <c r="I237" s="63">
        <v>21.382744962489816</v>
      </c>
      <c r="J237" s="63">
        <v>7735.3220801848556</v>
      </c>
      <c r="K237" s="51" t="e">
        <f t="shared" si="35"/>
        <v>#REF!</v>
      </c>
      <c r="L237" s="52" t="e">
        <f>(L65+L280+L366)/3</f>
        <v>#REF!</v>
      </c>
      <c r="M237" s="63">
        <v>31.873653984206747</v>
      </c>
      <c r="N237" s="62">
        <v>59.118000000000002</v>
      </c>
    </row>
    <row r="238" spans="1:14" x14ac:dyDescent="0.4">
      <c r="A238" s="49">
        <v>6</v>
      </c>
      <c r="B238" s="49" t="s">
        <v>64</v>
      </c>
      <c r="C238" s="49">
        <v>2000</v>
      </c>
      <c r="D238" s="38" t="s">
        <v>251</v>
      </c>
      <c r="E238" s="50" t="s">
        <v>247</v>
      </c>
      <c r="F238" s="64">
        <v>1.0372871007317457</v>
      </c>
      <c r="G238" s="63" t="e">
        <f>(G66+G281+G367)/3</f>
        <v>#REF!</v>
      </c>
      <c r="H238" s="63">
        <v>10418314339.142799</v>
      </c>
      <c r="I238" s="63">
        <v>22.622444777734284</v>
      </c>
      <c r="J238" s="63">
        <v>7666.5178342378285</v>
      </c>
      <c r="K238" s="51" t="e">
        <f t="shared" si="35"/>
        <v>#REF!</v>
      </c>
      <c r="L238" s="52" t="e">
        <f>(L66+L281+L367)/3</f>
        <v>#REF!</v>
      </c>
      <c r="M238" s="63">
        <v>32.299741602067186</v>
      </c>
      <c r="N238" s="62">
        <v>59.918999999999997</v>
      </c>
    </row>
    <row r="239" spans="1:14" x14ac:dyDescent="0.4">
      <c r="A239" s="49">
        <v>6</v>
      </c>
      <c r="B239" s="49" t="s">
        <v>64</v>
      </c>
      <c r="C239" s="49">
        <v>2001</v>
      </c>
      <c r="D239" s="38" t="s">
        <v>251</v>
      </c>
      <c r="E239" s="50" t="s">
        <v>247</v>
      </c>
      <c r="F239" s="64">
        <v>-1.0957677183367878</v>
      </c>
      <c r="G239" s="63" t="e">
        <f>(G282+G368+G497)/3</f>
        <v>#REF!</v>
      </c>
      <c r="H239" s="63">
        <v>2166136829.7639899</v>
      </c>
      <c r="I239" s="63">
        <v>21.852255451545282</v>
      </c>
      <c r="J239" s="63">
        <v>7168.975872329107</v>
      </c>
      <c r="K239" s="51" t="e">
        <f t="shared" si="35"/>
        <v>#REF!</v>
      </c>
      <c r="L239" s="52" t="e">
        <f>(L67+L282+L368)/3</f>
        <v>#REF!</v>
      </c>
      <c r="M239" s="63">
        <v>30.267039279614966</v>
      </c>
      <c r="N239" s="62">
        <v>60.712000000000003</v>
      </c>
    </row>
    <row r="240" spans="1:14" x14ac:dyDescent="0.4">
      <c r="A240" s="49">
        <v>6</v>
      </c>
      <c r="B240" s="49" t="s">
        <v>64</v>
      </c>
      <c r="C240" s="49">
        <v>2002</v>
      </c>
      <c r="D240" s="38" t="s">
        <v>251</v>
      </c>
      <c r="E240" s="50" t="s">
        <v>247</v>
      </c>
      <c r="F240" s="64">
        <v>30.555204053902969</v>
      </c>
      <c r="G240" s="63" t="e">
        <f>(G68+G283+G369)/3</f>
        <v>#REF!</v>
      </c>
      <c r="H240" s="63">
        <v>2148910000</v>
      </c>
      <c r="I240" s="63">
        <v>41.752724358564208</v>
      </c>
      <c r="J240" s="63">
        <v>2579.4887693328405</v>
      </c>
      <c r="K240" s="51" t="e">
        <f t="shared" si="35"/>
        <v>#REF!</v>
      </c>
      <c r="L240" s="52" t="e">
        <f>(L283+L369+L498)/3</f>
        <v>#REF!</v>
      </c>
      <c r="M240" s="63">
        <v>30.096209193322913</v>
      </c>
      <c r="N240" s="62">
        <v>61.500999999999998</v>
      </c>
    </row>
    <row r="241" spans="1:14" x14ac:dyDescent="0.4">
      <c r="A241" s="49">
        <v>6</v>
      </c>
      <c r="B241" s="49" t="s">
        <v>64</v>
      </c>
      <c r="C241" s="49">
        <v>2003</v>
      </c>
      <c r="D241" s="38" t="s">
        <v>251</v>
      </c>
      <c r="E241" s="50" t="s">
        <v>247</v>
      </c>
      <c r="F241" s="64">
        <v>10.495703021549602</v>
      </c>
      <c r="G241" s="63" t="e">
        <f>(G284+G370+G499)/3</f>
        <v>#REF!</v>
      </c>
      <c r="H241" s="63">
        <v>1652010000</v>
      </c>
      <c r="I241" s="63">
        <v>40.644748031108549</v>
      </c>
      <c r="J241" s="63">
        <v>3333.1529038899735</v>
      </c>
      <c r="K241" s="51">
        <f t="shared" ref="K241:K247" si="36">(K284+K370+K499)/3</f>
        <v>102.36577095721923</v>
      </c>
      <c r="L241" s="52">
        <f>(L284+L370+L499)/3</f>
        <v>5279.3692312505946</v>
      </c>
      <c r="M241" s="63">
        <v>30.830976225059242</v>
      </c>
      <c r="N241" s="62">
        <v>62.283999999999999</v>
      </c>
    </row>
    <row r="242" spans="1:14" x14ac:dyDescent="0.4">
      <c r="A242" s="49">
        <v>6</v>
      </c>
      <c r="B242" s="49" t="s">
        <v>64</v>
      </c>
      <c r="C242" s="49">
        <v>2004</v>
      </c>
      <c r="D242" s="38" t="s">
        <v>251</v>
      </c>
      <c r="E242" s="50" t="s">
        <v>247</v>
      </c>
      <c r="F242" s="64">
        <v>18.363354249203283</v>
      </c>
      <c r="G242" s="63" t="e">
        <f>(G70+G285+G371)/3</f>
        <v>#REF!</v>
      </c>
      <c r="H242" s="63">
        <v>4124710000</v>
      </c>
      <c r="I242" s="63">
        <v>40.692646108946953</v>
      </c>
      <c r="J242" s="63">
        <v>4258.1602606087508</v>
      </c>
      <c r="K242" s="51">
        <f t="shared" si="36"/>
        <v>103.85003403997992</v>
      </c>
      <c r="L242" s="52">
        <f>(L371+L285+L500)/3</f>
        <v>5687.2166280311185</v>
      </c>
      <c r="M242" s="63">
        <v>31.938852112195455</v>
      </c>
      <c r="N242" s="62">
        <v>63.061</v>
      </c>
    </row>
    <row r="243" spans="1:14" x14ac:dyDescent="0.4">
      <c r="A243" s="49">
        <v>6</v>
      </c>
      <c r="B243" s="49" t="s">
        <v>64</v>
      </c>
      <c r="C243" s="49">
        <v>2005</v>
      </c>
      <c r="D243" s="38" t="s">
        <v>251</v>
      </c>
      <c r="E243" s="50" t="s">
        <v>247</v>
      </c>
      <c r="F243" s="64">
        <v>10.317511198240553</v>
      </c>
      <c r="G243" s="63" t="e">
        <f>(G286+G372+G501)/3</f>
        <v>#REF!</v>
      </c>
      <c r="H243" s="63">
        <v>5265250000</v>
      </c>
      <c r="I243" s="63">
        <v>40.551270970623804</v>
      </c>
      <c r="J243" s="63">
        <v>5086.6277607313414</v>
      </c>
      <c r="K243" s="51">
        <f t="shared" si="36"/>
        <v>104.42328822981226</v>
      </c>
      <c r="L243" s="52" t="e">
        <f t="shared" ref="L243:L250" si="37">(L286+L372+L501)/3</f>
        <v>#REF!</v>
      </c>
      <c r="M243" s="63">
        <v>31.787459010908115</v>
      </c>
      <c r="N243" s="62">
        <v>63.83</v>
      </c>
    </row>
    <row r="244" spans="1:14" x14ac:dyDescent="0.4">
      <c r="A244" s="49">
        <v>6</v>
      </c>
      <c r="B244" s="49" t="s">
        <v>64</v>
      </c>
      <c r="C244" s="49">
        <v>2006</v>
      </c>
      <c r="D244" s="38" t="s">
        <v>251</v>
      </c>
      <c r="E244" s="50" t="s">
        <v>247</v>
      </c>
      <c r="F244" s="64">
        <v>13.741052485915233</v>
      </c>
      <c r="G244" s="63" t="e">
        <f>(G287+G373+G502)/3</f>
        <v>#REF!</v>
      </c>
      <c r="H244" s="63">
        <v>5537347786.1933098</v>
      </c>
      <c r="I244" s="63">
        <v>40.433479871915118</v>
      </c>
      <c r="J244" s="63">
        <v>5890.9780016979494</v>
      </c>
      <c r="K244" s="51">
        <f t="shared" si="36"/>
        <v>103.94340318303382</v>
      </c>
      <c r="L244" s="52">
        <f t="shared" si="37"/>
        <v>6827.4640124669395</v>
      </c>
      <c r="M244" s="63">
        <v>31.699325814378426</v>
      </c>
      <c r="N244" s="62">
        <v>64.593000000000004</v>
      </c>
    </row>
    <row r="245" spans="1:14" x14ac:dyDescent="0.4">
      <c r="A245" s="49">
        <v>6</v>
      </c>
      <c r="B245" s="49" t="s">
        <v>64</v>
      </c>
      <c r="C245" s="49">
        <v>2007</v>
      </c>
      <c r="D245" s="38" t="s">
        <v>251</v>
      </c>
      <c r="E245" s="50" t="s">
        <v>247</v>
      </c>
      <c r="F245" s="64">
        <v>14.939925024583474</v>
      </c>
      <c r="G245" s="63" t="e">
        <f>(G288+G374+G503)/3</f>
        <v>#REF!</v>
      </c>
      <c r="H245" s="63">
        <v>6473157762.1291504</v>
      </c>
      <c r="I245" s="63">
        <v>40.945170618570977</v>
      </c>
      <c r="J245" s="63">
        <v>7210.5955475589881</v>
      </c>
      <c r="K245" s="51">
        <f t="shared" si="36"/>
        <v>106.38402440652619</v>
      </c>
      <c r="L245" s="52">
        <f t="shared" si="37"/>
        <v>7465.1012935283661</v>
      </c>
      <c r="M245" s="63">
        <v>33.816512653258442</v>
      </c>
      <c r="N245" s="62">
        <v>65.347999999999999</v>
      </c>
    </row>
    <row r="246" spans="1:14" x14ac:dyDescent="0.4">
      <c r="A246" s="49">
        <v>6</v>
      </c>
      <c r="B246" s="49" t="s">
        <v>64</v>
      </c>
      <c r="C246" s="49">
        <v>2008</v>
      </c>
      <c r="D246" s="38" t="s">
        <v>251</v>
      </c>
      <c r="E246" s="50" t="s">
        <v>247</v>
      </c>
      <c r="F246" s="64">
        <v>23.171164981312401</v>
      </c>
      <c r="G246" s="63">
        <f>(G289+G375+G504)/3</f>
        <v>3147685.1398179266</v>
      </c>
      <c r="H246" s="63">
        <v>9725553129.5246906</v>
      </c>
      <c r="I246" s="63">
        <v>40.402673379038234</v>
      </c>
      <c r="J246" s="63">
        <v>8977.5068509336506</v>
      </c>
      <c r="K246" s="51">
        <f t="shared" si="36"/>
        <v>107.89514727713703</v>
      </c>
      <c r="L246" s="52">
        <f t="shared" si="37"/>
        <v>7641.7156109273383</v>
      </c>
      <c r="M246" s="63">
        <v>34.452306821398246</v>
      </c>
      <c r="N246" s="62">
        <v>66.096999999999994</v>
      </c>
    </row>
    <row r="247" spans="1:14" x14ac:dyDescent="0.4">
      <c r="A247" s="49">
        <v>6</v>
      </c>
      <c r="B247" s="49" t="s">
        <v>64</v>
      </c>
      <c r="C247" s="49">
        <v>2009</v>
      </c>
      <c r="D247" s="38" t="s">
        <v>251</v>
      </c>
      <c r="E247" s="50" t="s">
        <v>247</v>
      </c>
      <c r="F247" s="64">
        <v>15.377649370892115</v>
      </c>
      <c r="G247" s="63">
        <f>(G75+G290+G376)/3</f>
        <v>975905.8327746311</v>
      </c>
      <c r="H247" s="63">
        <v>4017158924.8840799</v>
      </c>
      <c r="I247" s="63">
        <v>34.05712690548787</v>
      </c>
      <c r="J247" s="63">
        <v>8184.3898892399056</v>
      </c>
      <c r="K247" s="51">
        <f t="shared" si="36"/>
        <v>103.73203262022064</v>
      </c>
      <c r="L247" s="52">
        <f t="shared" si="37"/>
        <v>7172.6998547314288</v>
      </c>
      <c r="M247" s="63">
        <v>36.18759992893942</v>
      </c>
      <c r="N247" s="62">
        <v>66.825999999999993</v>
      </c>
    </row>
    <row r="248" spans="1:14" x14ac:dyDescent="0.4">
      <c r="A248" s="49">
        <v>6</v>
      </c>
      <c r="B248" s="49" t="s">
        <v>64</v>
      </c>
      <c r="C248" s="49">
        <v>2010</v>
      </c>
      <c r="D248" s="38" t="s">
        <v>251</v>
      </c>
      <c r="E248" s="50" t="s">
        <v>247</v>
      </c>
      <c r="F248" s="64">
        <v>20.915124272046981</v>
      </c>
      <c r="G248" s="63" t="e">
        <f>(G291+G377+G506)/3</f>
        <v>#REF!</v>
      </c>
      <c r="H248" s="63">
        <v>11332718626.4345</v>
      </c>
      <c r="I248" s="63">
        <v>34.971013263569567</v>
      </c>
      <c r="J248" s="63">
        <v>10385.964431955526</v>
      </c>
      <c r="K248" s="51">
        <f>(K291+K506+K377)/3</f>
        <v>104.90975390106985</v>
      </c>
      <c r="L248" s="52">
        <f t="shared" si="37"/>
        <v>7412.266460848391</v>
      </c>
      <c r="M248" s="63">
        <v>35.885332719318441</v>
      </c>
      <c r="N248" s="62">
        <v>67.540000000000006</v>
      </c>
    </row>
    <row r="249" spans="1:14" x14ac:dyDescent="0.4">
      <c r="A249" s="49">
        <v>6</v>
      </c>
      <c r="B249" s="49" t="s">
        <v>64</v>
      </c>
      <c r="C249" s="49">
        <v>2011</v>
      </c>
      <c r="D249" s="38" t="s">
        <v>251</v>
      </c>
      <c r="E249" s="50" t="s">
        <v>247</v>
      </c>
      <c r="F249" s="64">
        <v>23.70347218395932</v>
      </c>
      <c r="G249" s="63" t="e">
        <f>(G292+G378+G507)/3</f>
        <v>#REF!</v>
      </c>
      <c r="H249" s="63">
        <v>10839930944.681499</v>
      </c>
      <c r="I249" s="63">
        <v>35.206154999964362</v>
      </c>
      <c r="J249" s="63">
        <v>12848.739151456781</v>
      </c>
      <c r="K249" s="51" t="e">
        <f>(K378+K292+K507)/3</f>
        <v>#REF!</v>
      </c>
      <c r="L249" s="52">
        <f t="shared" si="37"/>
        <v>7753.1040371212539</v>
      </c>
      <c r="M249" s="63">
        <v>36.891489126835189</v>
      </c>
      <c r="N249" s="62">
        <v>68.236000000000004</v>
      </c>
    </row>
    <row r="250" spans="1:14" x14ac:dyDescent="0.4">
      <c r="A250" s="49">
        <v>6</v>
      </c>
      <c r="B250" s="49" t="s">
        <v>64</v>
      </c>
      <c r="C250" s="49">
        <v>2012</v>
      </c>
      <c r="D250" s="38" t="s">
        <v>251</v>
      </c>
      <c r="E250" s="50" t="s">
        <v>247</v>
      </c>
      <c r="F250" s="64">
        <v>22.314880673304899</v>
      </c>
      <c r="G250" s="63" t="e">
        <f>(G78+G379+G293)/3</f>
        <v>#REF!</v>
      </c>
      <c r="H250" s="63">
        <v>15323933916.8241</v>
      </c>
      <c r="I250" s="63">
        <v>30.526542371710804</v>
      </c>
      <c r="J250" s="63">
        <v>13082.664325571988</v>
      </c>
      <c r="K250" s="51">
        <f>(K293+K379+K508)/3</f>
        <v>108.1161602976767</v>
      </c>
      <c r="L250" s="52">
        <f t="shared" si="37"/>
        <v>7625.7036521205655</v>
      </c>
      <c r="M250" s="63">
        <v>38.498841532410147</v>
      </c>
      <c r="N250" s="62">
        <v>68.915000000000006</v>
      </c>
    </row>
    <row r="251" spans="1:14" x14ac:dyDescent="0.4">
      <c r="A251" s="49">
        <v>6</v>
      </c>
      <c r="B251" s="49" t="s">
        <v>64</v>
      </c>
      <c r="C251" s="49">
        <v>2013</v>
      </c>
      <c r="D251" s="38" t="s">
        <v>251</v>
      </c>
      <c r="E251" s="50" t="s">
        <v>247</v>
      </c>
      <c r="F251" s="64">
        <v>23.948798416274641</v>
      </c>
      <c r="G251" s="63">
        <f>(G294+G380+G509)/3</f>
        <v>3312872.7020548545</v>
      </c>
      <c r="H251" s="63">
        <v>9821661858.1587391</v>
      </c>
      <c r="I251" s="63">
        <v>29.333929002103709</v>
      </c>
      <c r="J251" s="63">
        <v>13080.254732336658</v>
      </c>
      <c r="K251" s="51">
        <f>(K380+K294+K509)/3</f>
        <v>114.39184682872076</v>
      </c>
      <c r="L251" s="52" t="e">
        <f>(L294+L509+L380)/3</f>
        <v>#REF!</v>
      </c>
      <c r="M251" s="63">
        <v>37.402511200840763</v>
      </c>
      <c r="N251" s="62">
        <v>69.575999999999993</v>
      </c>
    </row>
    <row r="252" spans="1:14" x14ac:dyDescent="0.4">
      <c r="A252" s="49">
        <v>6</v>
      </c>
      <c r="B252" s="49" t="s">
        <v>64</v>
      </c>
      <c r="C252" s="49">
        <v>2014</v>
      </c>
      <c r="D252" s="38" t="s">
        <v>251</v>
      </c>
      <c r="E252" s="50" t="s">
        <v>247</v>
      </c>
      <c r="F252" s="64">
        <v>40.282971631550595</v>
      </c>
      <c r="G252" s="63" t="e">
        <f>(G295+G381+G510)/3</f>
        <v>#REF!</v>
      </c>
      <c r="H252" s="63">
        <v>5065335541.96486</v>
      </c>
      <c r="I252" s="63">
        <v>28.406793645227452</v>
      </c>
      <c r="J252" s="63">
        <v>12334.798245389289</v>
      </c>
      <c r="K252" s="51">
        <f>(K295+K381+K510)/3</f>
        <v>113.57059389124765</v>
      </c>
      <c r="L252" s="52">
        <f>(L295+L381+L510)/3</f>
        <v>7817.4273320335078</v>
      </c>
      <c r="M252" s="63">
        <v>38.038563484226387</v>
      </c>
      <c r="N252" s="62">
        <v>70.221000000000004</v>
      </c>
    </row>
    <row r="253" spans="1:14" x14ac:dyDescent="0.4">
      <c r="A253" s="49">
        <v>6</v>
      </c>
      <c r="B253" s="49" t="s">
        <v>64</v>
      </c>
      <c r="C253" s="49">
        <v>2015</v>
      </c>
      <c r="D253" s="38" t="s">
        <v>251</v>
      </c>
      <c r="E253" s="50" t="s">
        <v>247</v>
      </c>
      <c r="F253" s="64">
        <v>26.579991602470713</v>
      </c>
      <c r="G253" s="63">
        <f>(G81+G296+G683)/3</f>
        <v>2135043.3617354482</v>
      </c>
      <c r="H253" s="63">
        <v>11758994011.285999</v>
      </c>
      <c r="I253" s="63">
        <v>22.486226088979159</v>
      </c>
      <c r="J253" s="63">
        <v>13789.060424772022</v>
      </c>
      <c r="K253" s="51" t="e">
        <f>(K296+K382+K511)/3</f>
        <v>#REF!</v>
      </c>
      <c r="L253" s="52">
        <f>(L382+L296+L511)/3</f>
        <v>7651.3060889901908</v>
      </c>
      <c r="M253" s="65">
        <f t="shared" ref="M253:M260" si="38">(M252+M251+M250)/3</f>
        <v>37.979972072492437</v>
      </c>
      <c r="N253" s="62">
        <v>70.847999999999999</v>
      </c>
    </row>
    <row r="254" spans="1:14" x14ac:dyDescent="0.4">
      <c r="A254" s="49">
        <v>6</v>
      </c>
      <c r="B254" s="49" t="s">
        <v>64</v>
      </c>
      <c r="C254" s="49">
        <v>2016</v>
      </c>
      <c r="D254" s="38" t="s">
        <v>251</v>
      </c>
      <c r="E254" s="50" t="s">
        <v>247</v>
      </c>
      <c r="F254" s="64">
        <v>41.119379988227905</v>
      </c>
      <c r="G254" s="63" t="e">
        <f>(G297+G383+G512)/3</f>
        <v>#REF!</v>
      </c>
      <c r="H254" s="63">
        <v>3260164341.7739301</v>
      </c>
      <c r="I254" s="63">
        <v>26.093887848879856</v>
      </c>
      <c r="J254" s="63">
        <v>12790.264139613471</v>
      </c>
      <c r="K254" s="51">
        <f>(K297+K383+K512)/3</f>
        <v>104.31439629056923</v>
      </c>
      <c r="L254" s="52">
        <f t="shared" ref="L254:L260" si="39">(L297+L383+L512)/3</f>
        <v>7870.3198170888936</v>
      </c>
      <c r="M254" s="65">
        <f t="shared" si="38"/>
        <v>37.8070155858532</v>
      </c>
      <c r="N254" s="62">
        <v>71.459000000000003</v>
      </c>
    </row>
    <row r="255" spans="1:14" x14ac:dyDescent="0.4">
      <c r="A255" s="49">
        <v>6</v>
      </c>
      <c r="B255" s="49" t="s">
        <v>64</v>
      </c>
      <c r="C255" s="49">
        <v>2017</v>
      </c>
      <c r="D255" s="38" t="s">
        <v>251</v>
      </c>
      <c r="E255" s="50" t="s">
        <v>247</v>
      </c>
      <c r="F255" s="64">
        <v>26.00637928190794</v>
      </c>
      <c r="G255" s="63" t="e">
        <f t="shared" ref="G255:G260" si="40">(G83+G298+G384)/3</f>
        <v>#REF!</v>
      </c>
      <c r="H255" s="63">
        <v>11516861462.2845</v>
      </c>
      <c r="I255" s="63">
        <v>25.28960113767786</v>
      </c>
      <c r="J255" s="63">
        <v>14613.035648657093</v>
      </c>
      <c r="K255" s="51">
        <f>(K298+K384+K513)/3</f>
        <v>101.3228515176064</v>
      </c>
      <c r="L255" s="52">
        <f t="shared" si="39"/>
        <v>8116.0235029612086</v>
      </c>
      <c r="M255" s="65">
        <f t="shared" si="38"/>
        <v>37.941850380857339</v>
      </c>
      <c r="N255" s="62">
        <v>72.052000000000007</v>
      </c>
    </row>
    <row r="256" spans="1:14" x14ac:dyDescent="0.4">
      <c r="A256" s="49">
        <v>6</v>
      </c>
      <c r="B256" s="49" t="s">
        <v>64</v>
      </c>
      <c r="C256" s="49">
        <v>2018</v>
      </c>
      <c r="D256" s="38" t="s">
        <v>251</v>
      </c>
      <c r="E256" s="50" t="s">
        <v>247</v>
      </c>
      <c r="F256" s="64">
        <v>42.033668957503068</v>
      </c>
      <c r="G256" s="63" t="e">
        <f t="shared" si="40"/>
        <v>#REF!</v>
      </c>
      <c r="H256" s="63">
        <v>11716769818.754299</v>
      </c>
      <c r="I256" s="63">
        <v>30.762535954992597</v>
      </c>
      <c r="J256" s="63">
        <v>11795.16274527976</v>
      </c>
      <c r="K256" s="51">
        <f>(K299+K385+K514)/3</f>
        <v>104.45671470461018</v>
      </c>
      <c r="L256" s="52">
        <f t="shared" si="39"/>
        <v>8298.1249424597972</v>
      </c>
      <c r="M256" s="65">
        <f t="shared" si="38"/>
        <v>37.909612679734323</v>
      </c>
      <c r="N256" s="62">
        <v>72.629000000000005</v>
      </c>
    </row>
    <row r="257" spans="1:14" x14ac:dyDescent="0.4">
      <c r="A257" s="49">
        <v>6</v>
      </c>
      <c r="B257" s="49" t="s">
        <v>64</v>
      </c>
      <c r="C257" s="49">
        <v>2019</v>
      </c>
      <c r="D257" s="38" t="s">
        <v>251</v>
      </c>
      <c r="E257" s="50" t="s">
        <v>247</v>
      </c>
      <c r="F257" s="64">
        <v>49.195579059661185</v>
      </c>
      <c r="G257" s="63" t="e">
        <f t="shared" si="40"/>
        <v>#REF!</v>
      </c>
      <c r="H257" s="63">
        <v>6649187837.9860601</v>
      </c>
      <c r="I257" s="63">
        <v>32.630615045849886</v>
      </c>
      <c r="J257" s="63">
        <v>9963.674161716619</v>
      </c>
      <c r="K257" s="51">
        <f>(K386+K300+K515)/3</f>
        <v>105.32054289185986</v>
      </c>
      <c r="L257" s="52">
        <f t="shared" si="39"/>
        <v>8546.5552242386821</v>
      </c>
      <c r="M257" s="65">
        <f t="shared" si="38"/>
        <v>37.886159548814959</v>
      </c>
      <c r="N257" s="62">
        <v>73.188999999999993</v>
      </c>
    </row>
    <row r="258" spans="1:14" x14ac:dyDescent="0.4">
      <c r="A258" s="49">
        <v>6</v>
      </c>
      <c r="B258" s="49" t="s">
        <v>64</v>
      </c>
      <c r="C258" s="49">
        <v>2020</v>
      </c>
      <c r="D258" s="38" t="s">
        <v>251</v>
      </c>
      <c r="E258" s="50" t="s">
        <v>247</v>
      </c>
      <c r="F258" s="64">
        <v>40.08308780119927</v>
      </c>
      <c r="G258" s="63" t="e">
        <f t="shared" si="40"/>
        <v>#REF!</v>
      </c>
      <c r="H258" s="63">
        <v>4884127675.9570799</v>
      </c>
      <c r="I258" s="63">
        <v>30.203698807415957</v>
      </c>
      <c r="J258" s="63">
        <v>8500.8379385053358</v>
      </c>
      <c r="K258" s="51">
        <f>(K301+K387+K516)/3</f>
        <v>94.576167180260612</v>
      </c>
      <c r="L258" s="52">
        <f t="shared" si="39"/>
        <v>7745.27195112134</v>
      </c>
      <c r="M258" s="65">
        <f t="shared" si="38"/>
        <v>37.912540869802207</v>
      </c>
      <c r="N258" s="62">
        <v>73.733000000000004</v>
      </c>
    </row>
    <row r="259" spans="1:14" x14ac:dyDescent="0.4">
      <c r="A259" s="49">
        <v>6</v>
      </c>
      <c r="B259" s="49" t="s">
        <v>64</v>
      </c>
      <c r="C259" s="49">
        <v>2021</v>
      </c>
      <c r="D259" s="38" t="s">
        <v>251</v>
      </c>
      <c r="E259" s="50" t="s">
        <v>247</v>
      </c>
      <c r="F259" s="64">
        <v>53.8404499043736</v>
      </c>
      <c r="G259" s="63" t="e">
        <f t="shared" si="40"/>
        <v>#REF!</v>
      </c>
      <c r="H259" s="63">
        <v>6902840207.7434301</v>
      </c>
      <c r="I259" s="63">
        <v>32.930024254529791</v>
      </c>
      <c r="J259" s="63">
        <v>10650.860460434518</v>
      </c>
      <c r="K259" s="51">
        <f>(K302+K388+K517)/3</f>
        <v>95.454493275889732</v>
      </c>
      <c r="L259" s="52">
        <f t="shared" si="39"/>
        <v>9443.2745435030938</v>
      </c>
      <c r="M259" s="65">
        <f t="shared" si="38"/>
        <v>37.902771032783825</v>
      </c>
      <c r="N259" s="62">
        <v>74.260999999999996</v>
      </c>
    </row>
    <row r="260" spans="1:14" x14ac:dyDescent="0.4">
      <c r="A260" s="49">
        <v>6</v>
      </c>
      <c r="B260" s="49" t="s">
        <v>64</v>
      </c>
      <c r="C260" s="49">
        <v>2022</v>
      </c>
      <c r="D260" s="38" t="s">
        <v>251</v>
      </c>
      <c r="E260" s="50" t="s">
        <v>247</v>
      </c>
      <c r="F260" s="64">
        <v>69.471239551214381</v>
      </c>
      <c r="G260" s="63" t="e">
        <f t="shared" si="40"/>
        <v>#REF!</v>
      </c>
      <c r="H260" s="63">
        <v>15408346793.7001</v>
      </c>
      <c r="I260" s="63">
        <v>31.650513975650558</v>
      </c>
      <c r="J260" s="63">
        <v>13650.604629452395</v>
      </c>
      <c r="K260" s="51">
        <f>(K303+K389+K518)/3</f>
        <v>104.38077220685359</v>
      </c>
      <c r="L260" s="52">
        <f t="shared" si="39"/>
        <v>9995.5922942768066</v>
      </c>
      <c r="M260" s="65">
        <f t="shared" si="38"/>
        <v>37.900490483800333</v>
      </c>
      <c r="N260" s="62">
        <v>74.772000000000006</v>
      </c>
    </row>
    <row r="261" spans="1:14" x14ac:dyDescent="0.4">
      <c r="A261" s="49">
        <v>7</v>
      </c>
      <c r="B261" s="49" t="s">
        <v>65</v>
      </c>
      <c r="C261" s="49">
        <v>1980</v>
      </c>
      <c r="D261" s="49" t="s">
        <v>249</v>
      </c>
      <c r="E261" s="50" t="s">
        <v>247</v>
      </c>
      <c r="F261" s="62">
        <f>(F262+F263+F264)/3</f>
        <v>5.195936620335238</v>
      </c>
      <c r="G261" s="63">
        <f t="shared" ref="G261:G270" si="41">G262*0.95</f>
        <v>16.328016320362934</v>
      </c>
      <c r="H261" s="63">
        <f t="shared" ref="H261:H270" si="42">H262*0.95</f>
        <v>1296864.1563543193</v>
      </c>
      <c r="I261" s="63">
        <f t="shared" ref="I261:I270" si="43">I262*0.95</f>
        <v>48.698699172400026</v>
      </c>
      <c r="J261" s="63">
        <f t="shared" ref="J261:J270" si="44">J262*0.95</f>
        <v>379.93889947390875</v>
      </c>
      <c r="K261" s="51" t="e">
        <f t="shared" ref="K261:L264" si="45">(K347+K476+K648)/3</f>
        <v>#REF!</v>
      </c>
      <c r="L261" s="52" t="e">
        <f t="shared" si="45"/>
        <v>#REF!</v>
      </c>
      <c r="M261" s="65">
        <f t="shared" ref="M261:M270" si="46">M262*0.95</f>
        <v>18.408746619728376</v>
      </c>
      <c r="N261" s="62">
        <v>66.05</v>
      </c>
    </row>
    <row r="262" spans="1:14" x14ac:dyDescent="0.4">
      <c r="A262" s="49">
        <v>7</v>
      </c>
      <c r="B262" s="49" t="s">
        <v>65</v>
      </c>
      <c r="C262" s="49">
        <v>1981</v>
      </c>
      <c r="D262" s="49" t="s">
        <v>249</v>
      </c>
      <c r="E262" s="50" t="s">
        <v>247</v>
      </c>
      <c r="F262" s="62">
        <f t="shared" ref="F262:F270" si="47">(F263+F264+F265)/3</f>
        <v>5.196326405625066</v>
      </c>
      <c r="G262" s="63">
        <f t="shared" si="41"/>
        <v>17.187385600382036</v>
      </c>
      <c r="H262" s="63">
        <f t="shared" si="42"/>
        <v>1365120.164583494</v>
      </c>
      <c r="I262" s="63">
        <f t="shared" si="43"/>
        <v>51.261788602526345</v>
      </c>
      <c r="J262" s="63">
        <f t="shared" si="44"/>
        <v>399.93568365674605</v>
      </c>
      <c r="K262" s="51" t="e">
        <f t="shared" si="45"/>
        <v>#REF!</v>
      </c>
      <c r="L262" s="52" t="e">
        <f t="shared" si="45"/>
        <v>#REF!</v>
      </c>
      <c r="M262" s="65">
        <f t="shared" si="46"/>
        <v>19.377628020766711</v>
      </c>
      <c r="N262" s="62">
        <v>66.259</v>
      </c>
    </row>
    <row r="263" spans="1:14" x14ac:dyDescent="0.4">
      <c r="A263" s="49">
        <v>7</v>
      </c>
      <c r="B263" s="49" t="s">
        <v>65</v>
      </c>
      <c r="C263" s="49">
        <v>1982</v>
      </c>
      <c r="D263" s="49" t="s">
        <v>249</v>
      </c>
      <c r="E263" s="50" t="s">
        <v>247</v>
      </c>
      <c r="F263" s="62">
        <f t="shared" si="47"/>
        <v>5.2065330264989695</v>
      </c>
      <c r="G263" s="63">
        <f t="shared" si="41"/>
        <v>18.091984842507408</v>
      </c>
      <c r="H263" s="63">
        <f t="shared" si="42"/>
        <v>1436968.5942984147</v>
      </c>
      <c r="I263" s="63">
        <f t="shared" si="43"/>
        <v>53.959777476343525</v>
      </c>
      <c r="J263" s="63">
        <f t="shared" si="44"/>
        <v>420.98493016499589</v>
      </c>
      <c r="K263" s="51" t="e">
        <f t="shared" si="45"/>
        <v>#REF!</v>
      </c>
      <c r="L263" s="52" t="e">
        <f t="shared" si="45"/>
        <v>#REF!</v>
      </c>
      <c r="M263" s="65">
        <f t="shared" si="46"/>
        <v>20.397503179754434</v>
      </c>
      <c r="N263" s="62">
        <v>66.466999999999999</v>
      </c>
    </row>
    <row r="264" spans="1:14" x14ac:dyDescent="0.4">
      <c r="A264" s="49">
        <v>7</v>
      </c>
      <c r="B264" s="49" t="s">
        <v>65</v>
      </c>
      <c r="C264" s="49">
        <v>1983</v>
      </c>
      <c r="D264" s="49" t="s">
        <v>249</v>
      </c>
      <c r="E264" s="50" t="s">
        <v>247</v>
      </c>
      <c r="F264" s="62">
        <f t="shared" si="47"/>
        <v>5.1849504288816766</v>
      </c>
      <c r="G264" s="63">
        <f t="shared" si="41"/>
        <v>19.04419457106043</v>
      </c>
      <c r="H264" s="63">
        <f t="shared" si="42"/>
        <v>1512598.5203141207</v>
      </c>
      <c r="I264" s="63">
        <f t="shared" si="43"/>
        <v>56.799765764572136</v>
      </c>
      <c r="J264" s="63">
        <f t="shared" si="44"/>
        <v>443.14203175262725</v>
      </c>
      <c r="K264" s="51" t="e">
        <f t="shared" si="45"/>
        <v>#REF!</v>
      </c>
      <c r="L264" s="52" t="e">
        <f t="shared" si="45"/>
        <v>#REF!</v>
      </c>
      <c r="M264" s="65">
        <f t="shared" si="46"/>
        <v>21.471055978688877</v>
      </c>
      <c r="N264" s="62">
        <v>66.674999999999997</v>
      </c>
    </row>
    <row r="265" spans="1:14" x14ac:dyDescent="0.4">
      <c r="A265" s="49">
        <v>7</v>
      </c>
      <c r="B265" s="49" t="s">
        <v>65</v>
      </c>
      <c r="C265" s="49">
        <v>1984</v>
      </c>
      <c r="D265" s="49" t="s">
        <v>249</v>
      </c>
      <c r="E265" s="50" t="s">
        <v>247</v>
      </c>
      <c r="F265" s="62">
        <f t="shared" si="47"/>
        <v>5.1974957614945536</v>
      </c>
      <c r="G265" s="63">
        <f t="shared" si="41"/>
        <v>20.046520601116242</v>
      </c>
      <c r="H265" s="63">
        <f t="shared" si="42"/>
        <v>1592208.9687517062</v>
      </c>
      <c r="I265" s="63">
        <f t="shared" si="43"/>
        <v>59.789227120602249</v>
      </c>
      <c r="J265" s="63">
        <f t="shared" si="44"/>
        <v>466.46529658171289</v>
      </c>
      <c r="K265" s="51" t="e">
        <f>(K351+K480+K652)/3</f>
        <v>#REF!</v>
      </c>
      <c r="L265" s="52" t="e">
        <f>(L351+L652+L480)/3</f>
        <v>#REF!</v>
      </c>
      <c r="M265" s="65">
        <f t="shared" si="46"/>
        <v>22.60111155651461</v>
      </c>
      <c r="N265" s="62">
        <v>66.882999999999996</v>
      </c>
    </row>
    <row r="266" spans="1:14" x14ac:dyDescent="0.4">
      <c r="A266" s="49">
        <v>7</v>
      </c>
      <c r="B266" s="49" t="s">
        <v>65</v>
      </c>
      <c r="C266" s="49">
        <v>1985</v>
      </c>
      <c r="D266" s="49" t="s">
        <v>249</v>
      </c>
      <c r="E266" s="50" t="s">
        <v>247</v>
      </c>
      <c r="F266" s="62">
        <f t="shared" si="47"/>
        <v>5.2371528891206784</v>
      </c>
      <c r="G266" s="63">
        <f t="shared" si="41"/>
        <v>21.101600632753939</v>
      </c>
      <c r="H266" s="63">
        <f t="shared" si="42"/>
        <v>1676009.4407912698</v>
      </c>
      <c r="I266" s="63">
        <f t="shared" si="43"/>
        <v>62.936028548002369</v>
      </c>
      <c r="J266" s="63">
        <f t="shared" si="44"/>
        <v>491.01610166496096</v>
      </c>
      <c r="K266" s="51" t="e">
        <f>(K352+K481+K653)/3</f>
        <v>#REF!</v>
      </c>
      <c r="L266" s="52" t="e">
        <f>(L352+L481+L653)/3</f>
        <v>#REF!</v>
      </c>
      <c r="M266" s="65">
        <f t="shared" si="46"/>
        <v>23.79064374369959</v>
      </c>
      <c r="N266" s="62">
        <v>67.09</v>
      </c>
    </row>
    <row r="267" spans="1:14" x14ac:dyDescent="0.4">
      <c r="A267" s="49">
        <v>7</v>
      </c>
      <c r="B267" s="49" t="s">
        <v>65</v>
      </c>
      <c r="C267" s="49">
        <v>1986</v>
      </c>
      <c r="D267" s="49" t="s">
        <v>249</v>
      </c>
      <c r="E267" s="50" t="s">
        <v>247</v>
      </c>
      <c r="F267" s="62">
        <f t="shared" si="47"/>
        <v>5.1202026360297976</v>
      </c>
      <c r="G267" s="63">
        <f t="shared" si="41"/>
        <v>22.212211192372568</v>
      </c>
      <c r="H267" s="63">
        <f t="shared" si="42"/>
        <v>1764220.4639908103</v>
      </c>
      <c r="I267" s="63">
        <f t="shared" si="43"/>
        <v>66.248451103160392</v>
      </c>
      <c r="J267" s="63">
        <f t="shared" si="44"/>
        <v>516.85905438416944</v>
      </c>
      <c r="K267" s="51" t="e">
        <f>(K353+K654+K482)/3</f>
        <v>#REF!</v>
      </c>
      <c r="L267" s="52" t="e">
        <f>(L353+L482+L654)/3</f>
        <v>#REF!</v>
      </c>
      <c r="M267" s="65">
        <f t="shared" si="46"/>
        <v>25.042782888104831</v>
      </c>
      <c r="N267" s="62">
        <v>67.296000000000006</v>
      </c>
    </row>
    <row r="268" spans="1:14" x14ac:dyDescent="0.4">
      <c r="A268" s="49">
        <v>7</v>
      </c>
      <c r="B268" s="49" t="s">
        <v>65</v>
      </c>
      <c r="C268" s="49">
        <v>1987</v>
      </c>
      <c r="D268" s="49" t="s">
        <v>249</v>
      </c>
      <c r="E268" s="50" t="s">
        <v>247</v>
      </c>
      <c r="F268" s="62">
        <f t="shared" si="47"/>
        <v>5.2351317593331848</v>
      </c>
      <c r="G268" s="63">
        <f t="shared" si="41"/>
        <v>23.381274939339544</v>
      </c>
      <c r="H268" s="63">
        <f t="shared" si="42"/>
        <v>1857074.1726219058</v>
      </c>
      <c r="I268" s="63">
        <f t="shared" si="43"/>
        <v>69.735211687537259</v>
      </c>
      <c r="J268" s="63">
        <f t="shared" si="44"/>
        <v>544.06216250965213</v>
      </c>
      <c r="K268" s="51" t="e">
        <f>(K483+K354+K655)/3</f>
        <v>#REF!</v>
      </c>
      <c r="L268" s="52" t="e">
        <f>(L483+L354+L655)/3</f>
        <v>#REF!</v>
      </c>
      <c r="M268" s="65">
        <f t="shared" si="46"/>
        <v>26.360824092741929</v>
      </c>
      <c r="N268" s="62">
        <v>67.501000000000005</v>
      </c>
    </row>
    <row r="269" spans="1:14" x14ac:dyDescent="0.4">
      <c r="A269" s="49">
        <v>7</v>
      </c>
      <c r="B269" s="49" t="s">
        <v>65</v>
      </c>
      <c r="C269" s="49">
        <v>1988</v>
      </c>
      <c r="D269" s="49" t="s">
        <v>249</v>
      </c>
      <c r="E269" s="50" t="s">
        <v>247</v>
      </c>
      <c r="F269" s="62">
        <f t="shared" si="47"/>
        <v>5.3561242719990512</v>
      </c>
      <c r="G269" s="63">
        <f t="shared" si="41"/>
        <v>24.611868357199523</v>
      </c>
      <c r="H269" s="63">
        <f t="shared" si="42"/>
        <v>1954814.9185493747</v>
      </c>
      <c r="I269" s="63">
        <f t="shared" si="43"/>
        <v>73.405485986881331</v>
      </c>
      <c r="J269" s="63">
        <f t="shared" si="44"/>
        <v>572.69701316805492</v>
      </c>
      <c r="K269" s="51" t="e">
        <f>(K484+K355+K656)/3</f>
        <v>#REF!</v>
      </c>
      <c r="L269" s="52" t="e">
        <f>(L355+L484+L656)/3</f>
        <v>#REF!</v>
      </c>
      <c r="M269" s="65">
        <f t="shared" si="46"/>
        <v>27.748235887096769</v>
      </c>
      <c r="N269" s="62">
        <v>67.706000000000003</v>
      </c>
    </row>
    <row r="270" spans="1:14" x14ac:dyDescent="0.4">
      <c r="A270" s="49">
        <v>7</v>
      </c>
      <c r="B270" s="49" t="s">
        <v>65</v>
      </c>
      <c r="C270" s="49">
        <v>1989</v>
      </c>
      <c r="D270" s="49" t="s">
        <v>249</v>
      </c>
      <c r="E270" s="50" t="s">
        <v>247</v>
      </c>
      <c r="F270" s="62">
        <f t="shared" si="47"/>
        <v>4.7693518767571561</v>
      </c>
      <c r="G270" s="63">
        <f t="shared" si="41"/>
        <v>25.907229849683709</v>
      </c>
      <c r="H270" s="63">
        <f t="shared" si="42"/>
        <v>2057699.9142624997</v>
      </c>
      <c r="I270" s="63">
        <f t="shared" si="43"/>
        <v>77.268932617769821</v>
      </c>
      <c r="J270" s="63">
        <f t="shared" si="44"/>
        <v>602.83896122953149</v>
      </c>
      <c r="K270" s="51" t="e">
        <f>(K356+K485+K657)/3</f>
        <v>#REF!</v>
      </c>
      <c r="L270" s="52" t="e">
        <f>(L356+L485+L657)/3</f>
        <v>#REF!</v>
      </c>
      <c r="M270" s="65">
        <f t="shared" si="46"/>
        <v>29.208669354838705</v>
      </c>
      <c r="N270" s="62">
        <v>67.69</v>
      </c>
    </row>
    <row r="271" spans="1:14" x14ac:dyDescent="0.4">
      <c r="A271" s="49">
        <v>7</v>
      </c>
      <c r="B271" s="49" t="s">
        <v>65</v>
      </c>
      <c r="C271" s="49">
        <v>1990</v>
      </c>
      <c r="D271" s="49" t="s">
        <v>249</v>
      </c>
      <c r="E271" s="50" t="s">
        <v>247</v>
      </c>
      <c r="F271" s="62">
        <v>5.5799191292433461</v>
      </c>
      <c r="G271" s="63">
        <f>G272*0.95</f>
        <v>27.270768262824959</v>
      </c>
      <c r="H271" s="63">
        <f>H272*0.95</f>
        <v>2165999.9097499996</v>
      </c>
      <c r="I271" s="63">
        <v>81.335718545020868</v>
      </c>
      <c r="J271" s="63">
        <v>634.5673276100332</v>
      </c>
      <c r="K271" s="51" t="e">
        <f>(K486+K658+K357)/3</f>
        <v>#REF!</v>
      </c>
      <c r="L271" s="52" t="e">
        <f>(L486+L357+L658)/3</f>
        <v>#REF!</v>
      </c>
      <c r="M271" s="63">
        <v>30.74596774193548</v>
      </c>
      <c r="N271" s="62">
        <v>67.421000000000006</v>
      </c>
    </row>
    <row r="272" spans="1:14" x14ac:dyDescent="0.4">
      <c r="A272" s="49">
        <v>7</v>
      </c>
      <c r="B272" s="49" t="s">
        <v>65</v>
      </c>
      <c r="C272" s="49">
        <v>1991</v>
      </c>
      <c r="D272" s="49" t="s">
        <v>249</v>
      </c>
      <c r="E272" s="50" t="s">
        <v>247</v>
      </c>
      <c r="F272" s="62">
        <v>5.7191018099966522</v>
      </c>
      <c r="G272" s="63">
        <f>G273*0.95</f>
        <v>28.70607185560522</v>
      </c>
      <c r="H272" s="63">
        <f>H273*0.95</f>
        <v>2279999.9049999998</v>
      </c>
      <c r="I272" s="63">
        <v>100.86585518885683</v>
      </c>
      <c r="J272" s="63">
        <v>572.16176273095016</v>
      </c>
      <c r="K272" s="51" t="e">
        <f>(K358+K487+K659)/3</f>
        <v>#REF!</v>
      </c>
      <c r="L272" s="52" t="e">
        <f>(L358+L487+L659)/3</f>
        <v>#REF!</v>
      </c>
      <c r="M272" s="63">
        <v>37.717601547388782</v>
      </c>
      <c r="N272" s="62">
        <v>67.150000000000006</v>
      </c>
    </row>
    <row r="273" spans="1:14" x14ac:dyDescent="0.4">
      <c r="A273" s="49">
        <v>7</v>
      </c>
      <c r="B273" s="49" t="s">
        <v>65</v>
      </c>
      <c r="C273" s="49">
        <v>1992</v>
      </c>
      <c r="D273" s="49" t="s">
        <v>249</v>
      </c>
      <c r="E273" s="50" t="s">
        <v>247</v>
      </c>
      <c r="F273" s="62">
        <v>3.0090346910314705</v>
      </c>
      <c r="G273" s="63">
        <f>G274*0.95</f>
        <v>30.216917742742339</v>
      </c>
      <c r="H273" s="63">
        <v>2399999.9</v>
      </c>
      <c r="I273" s="63">
        <v>101.07675940552565</v>
      </c>
      <c r="J273" s="63">
        <v>356.08221259047457</v>
      </c>
      <c r="K273" s="51" t="e">
        <f>(K359+K660+K488)/3</f>
        <v>#REF!</v>
      </c>
      <c r="L273" s="52" t="e">
        <f>(L359+L488+L660)/3</f>
        <v>#REF!</v>
      </c>
      <c r="M273" s="63">
        <v>45.633802816901408</v>
      </c>
      <c r="N273" s="62">
        <v>66.878</v>
      </c>
    </row>
    <row r="274" spans="1:14" x14ac:dyDescent="0.4">
      <c r="A274" s="49">
        <v>7</v>
      </c>
      <c r="B274" s="49" t="s">
        <v>65</v>
      </c>
      <c r="C274" s="49">
        <v>1993</v>
      </c>
      <c r="D274" s="49" t="s">
        <v>249</v>
      </c>
      <c r="E274" s="50" t="s">
        <v>247</v>
      </c>
      <c r="F274" s="62">
        <v>1.4388162722363291</v>
      </c>
      <c r="G274" s="63">
        <f>G275*0.95</f>
        <v>31.80728183446562</v>
      </c>
      <c r="H274" s="63">
        <v>800000</v>
      </c>
      <c r="I274" s="63">
        <v>107.97314628023355</v>
      </c>
      <c r="J274" s="63">
        <v>347.46646325703261</v>
      </c>
      <c r="K274" s="51" t="e">
        <f t="shared" ref="K274:K283" si="48">(K360+K489+K661)/3</f>
        <v>#REF!</v>
      </c>
      <c r="L274" s="52" t="e">
        <f>(L360+L489+L661)/3</f>
        <v>#REF!</v>
      </c>
      <c r="M274" s="63">
        <v>16.463414634146343</v>
      </c>
      <c r="N274" s="62">
        <v>66.605999999999995</v>
      </c>
    </row>
    <row r="275" spans="1:14" x14ac:dyDescent="0.4">
      <c r="A275" s="49">
        <v>7</v>
      </c>
      <c r="B275" s="49" t="s">
        <v>65</v>
      </c>
      <c r="C275" s="49">
        <v>1994</v>
      </c>
      <c r="D275" s="49" t="s">
        <v>249</v>
      </c>
      <c r="E275" s="50" t="s">
        <v>247</v>
      </c>
      <c r="F275" s="62">
        <v>0.80263792444704096</v>
      </c>
      <c r="G275" s="63">
        <v>33.481349299437497</v>
      </c>
      <c r="H275" s="63">
        <v>8000000</v>
      </c>
      <c r="I275" s="63">
        <v>112.42936460226203</v>
      </c>
      <c r="J275" s="63">
        <v>389.82528646495257</v>
      </c>
      <c r="K275" s="51" t="e">
        <f t="shared" si="48"/>
        <v>#REF!</v>
      </c>
      <c r="L275" s="52" t="e">
        <f>(L361+L490+L662)/3</f>
        <v>#REF!</v>
      </c>
      <c r="M275" s="63">
        <v>30.597014925373127</v>
      </c>
      <c r="N275" s="62">
        <v>66.331999999999994</v>
      </c>
    </row>
    <row r="276" spans="1:14" x14ac:dyDescent="0.4">
      <c r="A276" s="49">
        <v>7</v>
      </c>
      <c r="B276" s="49" t="s">
        <v>65</v>
      </c>
      <c r="C276" s="49">
        <v>1995</v>
      </c>
      <c r="D276" s="49" t="s">
        <v>249</v>
      </c>
      <c r="E276" s="50" t="s">
        <v>247</v>
      </c>
      <c r="F276" s="62">
        <v>1.0343019794858646</v>
      </c>
      <c r="G276" s="63">
        <v>52.026935450667501</v>
      </c>
      <c r="H276" s="63">
        <v>25320000</v>
      </c>
      <c r="I276" s="63">
        <v>86.11485706675785</v>
      </c>
      <c r="J276" s="63">
        <v>441.89400183385015</v>
      </c>
      <c r="K276" s="51" t="e">
        <f t="shared" si="48"/>
        <v>#REF!</v>
      </c>
      <c r="L276" s="52" t="e">
        <f>(L362+L491+L663)/3</f>
        <v>#REF!</v>
      </c>
      <c r="M276" s="63">
        <v>41.246290801186944</v>
      </c>
      <c r="N276" s="62">
        <v>66.057000000000002</v>
      </c>
    </row>
    <row r="277" spans="1:14" x14ac:dyDescent="0.4">
      <c r="A277" s="49">
        <v>7</v>
      </c>
      <c r="B277" s="49" t="s">
        <v>65</v>
      </c>
      <c r="C277" s="49">
        <v>1996</v>
      </c>
      <c r="D277" s="49" t="s">
        <v>249</v>
      </c>
      <c r="E277" s="50" t="s">
        <v>247</v>
      </c>
      <c r="F277" s="62">
        <v>0.7523451770864088</v>
      </c>
      <c r="G277" s="63">
        <v>70.909390523976299</v>
      </c>
      <c r="H277" s="63">
        <v>17570000</v>
      </c>
      <c r="I277" s="63">
        <v>79.229560119924102</v>
      </c>
      <c r="J277" s="63">
        <v>484.09164097740472</v>
      </c>
      <c r="K277" s="51" t="e">
        <f t="shared" si="48"/>
        <v>#REF!</v>
      </c>
      <c r="L277" s="52" t="e">
        <f>(L363+L664+L492)/3</f>
        <v>#REF!</v>
      </c>
      <c r="M277" s="63">
        <v>64.166666666666671</v>
      </c>
      <c r="N277" s="62">
        <v>65.781000000000006</v>
      </c>
    </row>
    <row r="278" spans="1:14" x14ac:dyDescent="0.4">
      <c r="A278" s="49">
        <v>7</v>
      </c>
      <c r="B278" s="49" t="s">
        <v>65</v>
      </c>
      <c r="C278" s="49">
        <v>1997</v>
      </c>
      <c r="D278" s="49" t="s">
        <v>249</v>
      </c>
      <c r="E278" s="50" t="s">
        <v>247</v>
      </c>
      <c r="F278" s="62">
        <v>1.0161648557292282</v>
      </c>
      <c r="G278" s="63">
        <v>69.911347502699201</v>
      </c>
      <c r="H278" s="63">
        <v>51940000</v>
      </c>
      <c r="I278" s="63">
        <v>78.547745054504801</v>
      </c>
      <c r="J278" s="63">
        <v>501.15651523636427</v>
      </c>
      <c r="K278" s="51" t="e">
        <f t="shared" si="48"/>
        <v>#REF!</v>
      </c>
      <c r="L278" s="52" t="e">
        <f>(L364+L493+L665)/3</f>
        <v>#REF!</v>
      </c>
      <c r="M278" s="63">
        <v>56.962025316455701</v>
      </c>
      <c r="N278" s="62">
        <v>65.504000000000005</v>
      </c>
    </row>
    <row r="279" spans="1:14" x14ac:dyDescent="0.4">
      <c r="A279" s="49">
        <v>7</v>
      </c>
      <c r="B279" s="49" t="s">
        <v>65</v>
      </c>
      <c r="C279" s="49">
        <v>1998</v>
      </c>
      <c r="D279" s="49" t="s">
        <v>249</v>
      </c>
      <c r="E279" s="50" t="s">
        <v>247</v>
      </c>
      <c r="F279" s="62">
        <v>1.0777491475212542</v>
      </c>
      <c r="G279" s="63">
        <v>74.103137207344503</v>
      </c>
      <c r="H279" s="63">
        <v>232375000</v>
      </c>
      <c r="I279" s="63">
        <v>71.842451881541365</v>
      </c>
      <c r="J279" s="63">
        <v>584.38426725852662</v>
      </c>
      <c r="K279" s="51" t="e">
        <f t="shared" si="48"/>
        <v>#REF!</v>
      </c>
      <c r="L279" s="52" t="e">
        <f>(L365+L494+L666)/3</f>
        <v>#REF!</v>
      </c>
      <c r="M279" s="63">
        <v>54.573170731707322</v>
      </c>
      <c r="N279" s="62">
        <v>65.225999999999999</v>
      </c>
    </row>
    <row r="280" spans="1:14" x14ac:dyDescent="0.4">
      <c r="A280" s="49">
        <v>7</v>
      </c>
      <c r="B280" s="49" t="s">
        <v>65</v>
      </c>
      <c r="C280" s="49">
        <v>1999</v>
      </c>
      <c r="D280" s="49" t="s">
        <v>249</v>
      </c>
      <c r="E280" s="50" t="s">
        <v>247</v>
      </c>
      <c r="F280" s="62">
        <v>0.96786368187446781</v>
      </c>
      <c r="G280" s="63">
        <v>72.797005237108394</v>
      </c>
      <c r="H280" s="63">
        <v>122034000</v>
      </c>
      <c r="I280" s="63">
        <v>70.560479144040386</v>
      </c>
      <c r="J280" s="63">
        <v>575.62847915562998</v>
      </c>
      <c r="K280" s="51" t="e">
        <f t="shared" si="48"/>
        <v>#REF!</v>
      </c>
      <c r="L280" s="52" t="e">
        <f>(L366+L667+L495)/3</f>
        <v>#REF!</v>
      </c>
      <c r="M280" s="63">
        <v>49.829351535836174</v>
      </c>
      <c r="N280" s="62">
        <v>64.947000000000003</v>
      </c>
    </row>
    <row r="281" spans="1:14" x14ac:dyDescent="0.4">
      <c r="A281" s="49">
        <v>7</v>
      </c>
      <c r="B281" s="49" t="s">
        <v>65</v>
      </c>
      <c r="C281" s="49">
        <v>2000</v>
      </c>
      <c r="D281" s="49" t="s">
        <v>249</v>
      </c>
      <c r="E281" s="50" t="s">
        <v>247</v>
      </c>
      <c r="F281" s="62">
        <v>1.1238674928349897</v>
      </c>
      <c r="G281" s="63">
        <v>74.036973650915897</v>
      </c>
      <c r="H281" s="63">
        <v>104188500</v>
      </c>
      <c r="I281" s="63">
        <v>72.233330227336651</v>
      </c>
      <c r="J281" s="63">
        <v>603.29802524711511</v>
      </c>
      <c r="K281" s="51" t="e">
        <f t="shared" si="48"/>
        <v>#REF!</v>
      </c>
      <c r="L281" s="52" t="e">
        <f>(L367+L496+L668)/3</f>
        <v>#REF!</v>
      </c>
      <c r="M281" s="63">
        <v>46.783625730994153</v>
      </c>
      <c r="N281" s="62">
        <v>64.665999999999997</v>
      </c>
    </row>
    <row r="282" spans="1:14" x14ac:dyDescent="0.4">
      <c r="A282" s="49">
        <v>7</v>
      </c>
      <c r="B282" s="49" t="s">
        <v>65</v>
      </c>
      <c r="C282" s="49">
        <v>2001</v>
      </c>
      <c r="D282" s="49" t="s">
        <v>249</v>
      </c>
      <c r="E282" s="50" t="s">
        <v>247</v>
      </c>
      <c r="F282" s="62">
        <v>1.14964797217354</v>
      </c>
      <c r="G282" s="63">
        <v>73.073217379053801</v>
      </c>
      <c r="H282" s="63">
        <v>69868500</v>
      </c>
      <c r="I282" s="63">
        <v>69.864266392533636</v>
      </c>
      <c r="J282" s="63">
        <v>676.15001130776579</v>
      </c>
      <c r="K282" s="51" t="e">
        <f t="shared" si="48"/>
        <v>#REF!</v>
      </c>
      <c r="L282" s="52" t="e">
        <f>(L368+L669+L497)/3</f>
        <v>#REF!</v>
      </c>
      <c r="M282" s="63">
        <v>44.508670520231213</v>
      </c>
      <c r="N282" s="62">
        <v>64.385000000000005</v>
      </c>
    </row>
    <row r="283" spans="1:14" x14ac:dyDescent="0.4">
      <c r="A283" s="49">
        <v>7</v>
      </c>
      <c r="B283" s="49" t="s">
        <v>65</v>
      </c>
      <c r="C283" s="49">
        <v>2002</v>
      </c>
      <c r="D283" s="49" t="s">
        <v>249</v>
      </c>
      <c r="E283" s="50" t="s">
        <v>247</v>
      </c>
      <c r="F283" s="62">
        <v>1.0044002696264165</v>
      </c>
      <c r="G283" s="63">
        <v>73.6941365778045</v>
      </c>
      <c r="H283" s="63">
        <v>110725325.614409</v>
      </c>
      <c r="I283" s="63">
        <v>73.984501843230944</v>
      </c>
      <c r="J283" s="63">
        <v>765.31617768154001</v>
      </c>
      <c r="K283" s="51" t="e">
        <f t="shared" si="48"/>
        <v>#REF!</v>
      </c>
      <c r="L283" s="52" t="e">
        <f>(L369+L498+L670)/3</f>
        <v>#REF!</v>
      </c>
      <c r="M283" s="63">
        <v>31.615120274914087</v>
      </c>
      <c r="N283" s="62">
        <v>64.236000000000004</v>
      </c>
    </row>
    <row r="284" spans="1:14" x14ac:dyDescent="0.4">
      <c r="A284" s="49">
        <v>7</v>
      </c>
      <c r="B284" s="49" t="s">
        <v>65</v>
      </c>
      <c r="C284" s="49">
        <v>2003</v>
      </c>
      <c r="D284" s="49" t="s">
        <v>249</v>
      </c>
      <c r="E284" s="50" t="s">
        <v>247</v>
      </c>
      <c r="F284" s="62">
        <v>1.1333606994839989</v>
      </c>
      <c r="G284" s="63">
        <v>67.983174711651898</v>
      </c>
      <c r="H284" s="63">
        <v>122852992.703235</v>
      </c>
      <c r="I284" s="63">
        <v>80.051367602242635</v>
      </c>
      <c r="J284" s="63">
        <v>910.17126174518364</v>
      </c>
      <c r="K284" s="51">
        <f>(K327+K413+K542)/3</f>
        <v>153.8161672822508</v>
      </c>
      <c r="L284" s="52">
        <f>(L327+L413+L542)/3</f>
        <v>6693.1436495009302</v>
      </c>
      <c r="M284" s="63">
        <v>26.911314984709477</v>
      </c>
      <c r="N284" s="62">
        <v>64.137</v>
      </c>
    </row>
    <row r="285" spans="1:14" x14ac:dyDescent="0.4">
      <c r="A285" s="49">
        <v>7</v>
      </c>
      <c r="B285" s="49" t="s">
        <v>65</v>
      </c>
      <c r="C285" s="49">
        <v>2004</v>
      </c>
      <c r="D285" s="49" t="s">
        <v>249</v>
      </c>
      <c r="E285" s="50" t="s">
        <v>247</v>
      </c>
      <c r="F285" s="62">
        <v>1.2276950627009096</v>
      </c>
      <c r="G285" s="63">
        <v>71.691620999144405</v>
      </c>
      <c r="H285" s="63">
        <v>247140608.49588799</v>
      </c>
      <c r="I285" s="63">
        <v>73.070633991937086</v>
      </c>
      <c r="J285" s="63">
        <v>1166.6382039002456</v>
      </c>
      <c r="K285" s="51">
        <f t="shared" ref="K285:K290" si="49">(K328+K414+K543)/3</f>
        <v>155.4544715199996</v>
      </c>
      <c r="L285" s="52">
        <f>(L414+L328+L543)/3</f>
        <v>7068.4703331640367</v>
      </c>
      <c r="M285" s="63">
        <v>22.254335260115607</v>
      </c>
      <c r="N285" s="62">
        <v>64.037999999999997</v>
      </c>
    </row>
    <row r="286" spans="1:14" x14ac:dyDescent="0.4">
      <c r="A286" s="49">
        <v>7</v>
      </c>
      <c r="B286" s="49" t="s">
        <v>65</v>
      </c>
      <c r="C286" s="49">
        <v>2005</v>
      </c>
      <c r="D286" s="49" t="s">
        <v>249</v>
      </c>
      <c r="E286" s="50" t="s">
        <v>247</v>
      </c>
      <c r="F286" s="62">
        <v>1.4639120044787981</v>
      </c>
      <c r="G286" s="63">
        <v>80.137367036207095</v>
      </c>
      <c r="H286" s="63">
        <v>292073220.16472203</v>
      </c>
      <c r="I286" s="63">
        <v>70.139738583533358</v>
      </c>
      <c r="J286" s="63">
        <v>1608.1634075824245</v>
      </c>
      <c r="K286" s="51">
        <f t="shared" si="49"/>
        <v>156.87184234298755</v>
      </c>
      <c r="L286" s="52">
        <f t="shared" ref="L286:L293" si="50">(L329+L415+L544)/3</f>
        <v>7671.9037151271741</v>
      </c>
      <c r="M286" s="63">
        <v>23.002421307506051</v>
      </c>
      <c r="N286" s="62">
        <v>63.938000000000002</v>
      </c>
    </row>
    <row r="287" spans="1:14" x14ac:dyDescent="0.4">
      <c r="A287" s="49">
        <v>7</v>
      </c>
      <c r="B287" s="49" t="s">
        <v>65</v>
      </c>
      <c r="C287" s="49">
        <v>2006</v>
      </c>
      <c r="D287" s="49" t="s">
        <v>249</v>
      </c>
      <c r="E287" s="50" t="s">
        <v>247</v>
      </c>
      <c r="F287" s="62">
        <v>1.4833043998881872</v>
      </c>
      <c r="G287" s="63">
        <v>87.063675184029407</v>
      </c>
      <c r="H287" s="63">
        <v>466531991.90172398</v>
      </c>
      <c r="I287" s="63">
        <v>61.030137981856569</v>
      </c>
      <c r="J287" s="63">
        <v>2109.5263835730952</v>
      </c>
      <c r="K287" s="51">
        <f t="shared" si="49"/>
        <v>156.36974114680081</v>
      </c>
      <c r="L287" s="52">
        <f t="shared" si="50"/>
        <v>8532.3324703888356</v>
      </c>
      <c r="M287" s="63">
        <v>21.686746987951803</v>
      </c>
      <c r="N287" s="62">
        <v>63.838999999999999</v>
      </c>
    </row>
    <row r="288" spans="1:14" x14ac:dyDescent="0.4">
      <c r="A288" s="49">
        <v>7</v>
      </c>
      <c r="B288" s="49" t="s">
        <v>65</v>
      </c>
      <c r="C288" s="49">
        <v>2007</v>
      </c>
      <c r="D288" s="49" t="s">
        <v>249</v>
      </c>
      <c r="E288" s="50" t="s">
        <v>247</v>
      </c>
      <c r="F288" s="62">
        <v>1.7322633889774073</v>
      </c>
      <c r="G288" s="63">
        <v>99.485282124014802</v>
      </c>
      <c r="H288" s="63">
        <v>667671562.13449502</v>
      </c>
      <c r="I288" s="63">
        <v>56.975047085314714</v>
      </c>
      <c r="J288" s="63">
        <v>3064.2799626385881</v>
      </c>
      <c r="K288" s="51">
        <f t="shared" si="49"/>
        <v>154.05671059299769</v>
      </c>
      <c r="L288" s="52">
        <f t="shared" si="50"/>
        <v>9305.8079198659452</v>
      </c>
      <c r="M288" s="63">
        <v>22.500000000000004</v>
      </c>
      <c r="N288" s="62">
        <v>63.738999999999997</v>
      </c>
    </row>
    <row r="289" spans="1:14" x14ac:dyDescent="0.4">
      <c r="A289" s="49">
        <v>7</v>
      </c>
      <c r="B289" s="49" t="s">
        <v>65</v>
      </c>
      <c r="C289" s="49">
        <v>2008</v>
      </c>
      <c r="D289" s="49" t="s">
        <v>249</v>
      </c>
      <c r="E289" s="50" t="s">
        <v>247</v>
      </c>
      <c r="F289" s="62">
        <v>1.9056981900978776</v>
      </c>
      <c r="G289" s="63">
        <v>107.86389822216201</v>
      </c>
      <c r="H289" s="63">
        <v>943733059.483284</v>
      </c>
      <c r="I289" s="63">
        <v>54.542327961366588</v>
      </c>
      <c r="J289" s="63">
        <v>3908.9490601143148</v>
      </c>
      <c r="K289" s="51">
        <f t="shared" si="49"/>
        <v>156.5414496380416</v>
      </c>
      <c r="L289" s="52">
        <f t="shared" si="50"/>
        <v>9498.1179286577826</v>
      </c>
      <c r="M289" s="63">
        <v>19.734345351043643</v>
      </c>
      <c r="N289" s="62">
        <v>63.64</v>
      </c>
    </row>
    <row r="290" spans="1:14" x14ac:dyDescent="0.4">
      <c r="A290" s="49">
        <v>7</v>
      </c>
      <c r="B290" s="49" t="s">
        <v>65</v>
      </c>
      <c r="C290" s="49">
        <v>2009</v>
      </c>
      <c r="D290" s="49" t="s">
        <v>249</v>
      </c>
      <c r="E290" s="50" t="s">
        <v>247</v>
      </c>
      <c r="F290" s="62">
        <v>1.5217103824989138</v>
      </c>
      <c r="G290" s="63">
        <v>99.249161946565707</v>
      </c>
      <c r="H290" s="63">
        <v>760040745.87232995</v>
      </c>
      <c r="I290" s="63">
        <v>57.274235744199466</v>
      </c>
      <c r="J290" s="63">
        <v>2917.3662418517574</v>
      </c>
      <c r="K290" s="51">
        <f t="shared" si="49"/>
        <v>154.16879309298599</v>
      </c>
      <c r="L290" s="52">
        <f t="shared" si="50"/>
        <v>8968.6479590801482</v>
      </c>
      <c r="M290" s="63">
        <v>15.222482435597193</v>
      </c>
      <c r="N290" s="62">
        <v>63.54</v>
      </c>
    </row>
    <row r="291" spans="1:14" x14ac:dyDescent="0.4">
      <c r="A291" s="49">
        <v>7</v>
      </c>
      <c r="B291" s="49" t="s">
        <v>65</v>
      </c>
      <c r="C291" s="49">
        <v>2010</v>
      </c>
      <c r="D291" s="49" t="s">
        <v>249</v>
      </c>
      <c r="E291" s="50" t="s">
        <v>247</v>
      </c>
      <c r="F291" s="62">
        <v>1.4718834820569442</v>
      </c>
      <c r="G291" s="63">
        <v>100</v>
      </c>
      <c r="H291" s="63">
        <v>529321391.64195901</v>
      </c>
      <c r="I291" s="63">
        <v>64.642975973632986</v>
      </c>
      <c r="J291" s="63">
        <v>3143.0294799682983</v>
      </c>
      <c r="K291" s="51">
        <f>(K334+K549+K420)/3</f>
        <v>152.03710770126381</v>
      </c>
      <c r="L291" s="52">
        <f t="shared" si="50"/>
        <v>9092.8489547548033</v>
      </c>
      <c r="M291" s="63">
        <v>15.555555555555555</v>
      </c>
      <c r="N291" s="62">
        <v>63.44</v>
      </c>
    </row>
    <row r="292" spans="1:14" x14ac:dyDescent="0.4">
      <c r="A292" s="49">
        <v>7</v>
      </c>
      <c r="B292" s="49" t="s">
        <v>65</v>
      </c>
      <c r="C292" s="49">
        <v>2011</v>
      </c>
      <c r="D292" s="49" t="s">
        <v>249</v>
      </c>
      <c r="E292" s="50" t="s">
        <v>247</v>
      </c>
      <c r="F292" s="62">
        <v>1.6856061640655302</v>
      </c>
      <c r="G292" s="63">
        <v>99.038810051864999</v>
      </c>
      <c r="H292" s="63">
        <v>653219756.47224998</v>
      </c>
      <c r="I292" s="63">
        <v>69.435573662045329</v>
      </c>
      <c r="J292" s="63">
        <v>3462.681778404311</v>
      </c>
      <c r="K292" s="51">
        <f>(K421+K335+K550)/3</f>
        <v>152.34392965002107</v>
      </c>
      <c r="L292" s="52">
        <f t="shared" si="50"/>
        <v>9315.5546224152149</v>
      </c>
      <c r="M292" s="63">
        <v>20.342612419700213</v>
      </c>
      <c r="N292" s="62">
        <v>63.34</v>
      </c>
    </row>
    <row r="293" spans="1:14" x14ac:dyDescent="0.4">
      <c r="A293" s="49">
        <v>7</v>
      </c>
      <c r="B293" s="49" t="s">
        <v>65</v>
      </c>
      <c r="C293" s="49">
        <v>2012</v>
      </c>
      <c r="D293" s="49" t="s">
        <v>249</v>
      </c>
      <c r="E293" s="50" t="s">
        <v>247</v>
      </c>
      <c r="F293" s="62">
        <v>1.9614530639190426</v>
      </c>
      <c r="G293" s="63">
        <v>94.234119026527196</v>
      </c>
      <c r="H293" s="63">
        <v>496636701.12968701</v>
      </c>
      <c r="I293" s="63">
        <v>75.961675960670433</v>
      </c>
      <c r="J293" s="63">
        <v>3643.7154010856507</v>
      </c>
      <c r="K293" s="51">
        <f>(K336+K422+K551)/3</f>
        <v>153.27215275118604</v>
      </c>
      <c r="L293" s="52">
        <f t="shared" si="50"/>
        <v>9283.1566906913649</v>
      </c>
      <c r="M293" s="63">
        <v>26.286764705882348</v>
      </c>
      <c r="N293" s="62">
        <v>63.24</v>
      </c>
    </row>
    <row r="294" spans="1:14" x14ac:dyDescent="0.4">
      <c r="A294" s="49">
        <v>7</v>
      </c>
      <c r="B294" s="49" t="s">
        <v>65</v>
      </c>
      <c r="C294" s="49">
        <v>2013</v>
      </c>
      <c r="D294" s="49" t="s">
        <v>249</v>
      </c>
      <c r="E294" s="50" t="s">
        <v>247</v>
      </c>
      <c r="F294" s="62">
        <v>1.896163384039002</v>
      </c>
      <c r="G294" s="63">
        <v>95.995053452832707</v>
      </c>
      <c r="H294" s="63">
        <v>346092394.39325601</v>
      </c>
      <c r="I294" s="63">
        <v>77.555048159882418</v>
      </c>
      <c r="J294" s="63">
        <v>3833.1570739634799</v>
      </c>
      <c r="K294" s="51">
        <f>(K423+K337+K552)/3</f>
        <v>156.03261437121955</v>
      </c>
      <c r="L294" s="52">
        <f>(L337+L552+L423)/3</f>
        <v>9392.7739711230352</v>
      </c>
      <c r="M294" s="63">
        <v>25.190839694656486</v>
      </c>
      <c r="N294" s="62">
        <v>63.164000000000001</v>
      </c>
    </row>
    <row r="295" spans="1:14" x14ac:dyDescent="0.4">
      <c r="A295" s="49">
        <v>7</v>
      </c>
      <c r="B295" s="49" t="s">
        <v>65</v>
      </c>
      <c r="C295" s="49">
        <v>2014</v>
      </c>
      <c r="D295" s="49" t="s">
        <v>249</v>
      </c>
      <c r="E295" s="50" t="s">
        <v>247</v>
      </c>
      <c r="F295" s="62">
        <v>1.8958936721650697</v>
      </c>
      <c r="G295" s="63">
        <v>100.089918693871</v>
      </c>
      <c r="H295" s="63">
        <v>406578406.69311202</v>
      </c>
      <c r="I295" s="63">
        <v>75.778866962639043</v>
      </c>
      <c r="J295" s="63">
        <v>4017.2299144947342</v>
      </c>
      <c r="K295" s="51">
        <f>(K338+K424+K553)/3</f>
        <v>153.97582102167181</v>
      </c>
      <c r="L295" s="52">
        <f>(L338+L424+L553)/3</f>
        <v>9402.0445250300199</v>
      </c>
      <c r="M295" s="63">
        <v>29.693486590038315</v>
      </c>
      <c r="N295" s="62">
        <v>63.112000000000002</v>
      </c>
    </row>
    <row r="296" spans="1:14" x14ac:dyDescent="0.4">
      <c r="A296" s="49">
        <v>7</v>
      </c>
      <c r="B296" s="49" t="s">
        <v>65</v>
      </c>
      <c r="C296" s="49">
        <v>2015</v>
      </c>
      <c r="D296" s="49" t="s">
        <v>249</v>
      </c>
      <c r="E296" s="50" t="s">
        <v>247</v>
      </c>
      <c r="F296" s="62">
        <v>1.8562527899895609</v>
      </c>
      <c r="G296" s="63">
        <v>103.085206344035</v>
      </c>
      <c r="H296" s="63">
        <v>184127986.314895</v>
      </c>
      <c r="I296" s="63">
        <v>71.682074342757517</v>
      </c>
      <c r="J296" s="63">
        <v>3666.1418221090494</v>
      </c>
      <c r="K296" s="51">
        <f>(K339+K425+K554)/3</f>
        <v>151.52955177926</v>
      </c>
      <c r="L296" s="52">
        <f>(L425+L339+L554)/3</f>
        <v>9447.7074690353511</v>
      </c>
      <c r="M296" s="65">
        <f t="shared" ref="M296:M303" si="51">(M295+M294+M293)/3</f>
        <v>27.057030330192379</v>
      </c>
      <c r="N296" s="62">
        <v>63.085000000000001</v>
      </c>
    </row>
    <row r="297" spans="1:14" x14ac:dyDescent="0.4">
      <c r="A297" s="49">
        <v>7</v>
      </c>
      <c r="B297" s="49" t="s">
        <v>65</v>
      </c>
      <c r="C297" s="49">
        <v>2016</v>
      </c>
      <c r="D297" s="49" t="s">
        <v>249</v>
      </c>
      <c r="E297" s="50" t="s">
        <v>247</v>
      </c>
      <c r="F297" s="62">
        <v>1.767966404206802</v>
      </c>
      <c r="G297" s="63">
        <v>101.717811715114</v>
      </c>
      <c r="H297" s="63">
        <v>333823945.51043302</v>
      </c>
      <c r="I297" s="63">
        <v>76.077967459354781</v>
      </c>
      <c r="J297" s="63">
        <v>3679.9523474037628</v>
      </c>
      <c r="K297" s="51">
        <f>(K340+K426+K555)/3</f>
        <v>147.3789852955841</v>
      </c>
      <c r="L297" s="52">
        <f t="shared" ref="L297:L303" si="52">(L340+L426+L555)/3</f>
        <v>9632.777976698022</v>
      </c>
      <c r="M297" s="65">
        <f t="shared" si="51"/>
        <v>27.313785538295729</v>
      </c>
      <c r="N297" s="62">
        <v>63.082000000000001</v>
      </c>
    </row>
    <row r="298" spans="1:14" x14ac:dyDescent="0.4">
      <c r="A298" s="49">
        <v>7</v>
      </c>
      <c r="B298" s="49" t="s">
        <v>65</v>
      </c>
      <c r="C298" s="49">
        <v>2017</v>
      </c>
      <c r="D298" s="49" t="s">
        <v>249</v>
      </c>
      <c r="E298" s="50" t="s">
        <v>247</v>
      </c>
      <c r="F298" s="62">
        <v>1.8833958700848517</v>
      </c>
      <c r="G298" s="63">
        <v>98.561534617717896</v>
      </c>
      <c r="H298" s="63">
        <v>252747990.68435201</v>
      </c>
      <c r="I298" s="63">
        <v>87.202376539836962</v>
      </c>
      <c r="J298" s="63">
        <v>4041.9950710505846</v>
      </c>
      <c r="K298" s="51">
        <f>(K341+K427+K556)/3</f>
        <v>146.16545670525173</v>
      </c>
      <c r="L298" s="52">
        <f t="shared" si="52"/>
        <v>9890.581564422233</v>
      </c>
      <c r="M298" s="65">
        <f t="shared" si="51"/>
        <v>28.021434152842144</v>
      </c>
      <c r="N298" s="62">
        <v>63.103000000000002</v>
      </c>
    </row>
    <row r="299" spans="1:14" x14ac:dyDescent="0.4">
      <c r="A299" s="49">
        <v>7</v>
      </c>
      <c r="B299" s="49" t="s">
        <v>65</v>
      </c>
      <c r="C299" s="49">
        <v>2018</v>
      </c>
      <c r="D299" s="49" t="s">
        <v>249</v>
      </c>
      <c r="E299" s="50" t="s">
        <v>247</v>
      </c>
      <c r="F299" s="62">
        <v>2.0137793811300106</v>
      </c>
      <c r="G299" s="63">
        <v>99.339040534414096</v>
      </c>
      <c r="H299" s="63">
        <v>266855048.832037</v>
      </c>
      <c r="I299" s="63">
        <v>92.473107021212044</v>
      </c>
      <c r="J299" s="63">
        <v>4391.9232699147351</v>
      </c>
      <c r="K299" s="51">
        <f>(K342+K428+K557)/3</f>
        <v>149.24895186208562</v>
      </c>
      <c r="L299" s="52">
        <f t="shared" si="52"/>
        <v>10049.636926962861</v>
      </c>
      <c r="M299" s="65">
        <f t="shared" si="51"/>
        <v>27.46408334044342</v>
      </c>
      <c r="N299" s="62">
        <v>63.149000000000001</v>
      </c>
    </row>
    <row r="300" spans="1:14" x14ac:dyDescent="0.4">
      <c r="A300" s="49">
        <v>7</v>
      </c>
      <c r="B300" s="49" t="s">
        <v>65</v>
      </c>
      <c r="C300" s="49">
        <v>2019</v>
      </c>
      <c r="D300" s="49" t="s">
        <v>249</v>
      </c>
      <c r="E300" s="50" t="s">
        <v>247</v>
      </c>
      <c r="F300" s="62">
        <v>2.1965523671896992</v>
      </c>
      <c r="G300" s="63">
        <v>101.395054499949</v>
      </c>
      <c r="H300" s="63">
        <v>100287214.39797799</v>
      </c>
      <c r="I300" s="63">
        <v>96.114154128870751</v>
      </c>
      <c r="J300" s="63">
        <v>4828.5048862659842</v>
      </c>
      <c r="K300" s="51">
        <f>(K429+K343+K558)/3</f>
        <v>150.79078001686966</v>
      </c>
      <c r="L300" s="52">
        <f t="shared" si="52"/>
        <v>10444.484718318641</v>
      </c>
      <c r="M300" s="65">
        <f t="shared" si="51"/>
        <v>27.599767677193764</v>
      </c>
      <c r="N300" s="62">
        <v>63.219000000000001</v>
      </c>
    </row>
    <row r="301" spans="1:14" x14ac:dyDescent="0.4">
      <c r="A301" s="49">
        <v>7</v>
      </c>
      <c r="B301" s="49" t="s">
        <v>65</v>
      </c>
      <c r="C301" s="49">
        <v>2020</v>
      </c>
      <c r="D301" s="49" t="s">
        <v>249</v>
      </c>
      <c r="E301" s="50" t="s">
        <v>247</v>
      </c>
      <c r="F301" s="62">
        <v>2.4046837619510639</v>
      </c>
      <c r="G301" s="63">
        <v>99.250644265819801</v>
      </c>
      <c r="H301" s="63">
        <v>58582750.121480301</v>
      </c>
      <c r="I301" s="63">
        <v>69.488807539607635</v>
      </c>
      <c r="J301" s="63">
        <v>4505.8677417569525</v>
      </c>
      <c r="K301" s="51">
        <f>(K344+K430+K559)/3</f>
        <v>144.07486080461209</v>
      </c>
      <c r="L301" s="52">
        <f t="shared" si="52"/>
        <v>9517.8949432100435</v>
      </c>
      <c r="M301" s="65">
        <f t="shared" si="51"/>
        <v>27.695095056826442</v>
      </c>
      <c r="N301" s="62">
        <v>63.313000000000002</v>
      </c>
    </row>
    <row r="302" spans="1:14" x14ac:dyDescent="0.4">
      <c r="A302" s="49">
        <v>7</v>
      </c>
      <c r="B302" s="49" t="s">
        <v>65</v>
      </c>
      <c r="C302" s="49">
        <v>2021</v>
      </c>
      <c r="D302" s="49" t="s">
        <v>249</v>
      </c>
      <c r="E302" s="50" t="s">
        <v>247</v>
      </c>
      <c r="F302" s="62">
        <f>F301*0.95</f>
        <v>2.2844495738535104</v>
      </c>
      <c r="G302" s="63">
        <v>94.460891393679304</v>
      </c>
      <c r="H302" s="63">
        <v>366445214.82050103</v>
      </c>
      <c r="I302" s="63">
        <v>79.66988882283988</v>
      </c>
      <c r="J302" s="63">
        <v>4972.7832036191703</v>
      </c>
      <c r="K302" s="51">
        <f>(K345+K431+K560)/3</f>
        <v>141.38867000184942</v>
      </c>
      <c r="L302" s="52">
        <f t="shared" si="52"/>
        <v>11680.392350868613</v>
      </c>
      <c r="M302" s="65">
        <f t="shared" si="51"/>
        <v>27.58631535815454</v>
      </c>
      <c r="N302" s="62">
        <v>63.430999999999997</v>
      </c>
    </row>
    <row r="303" spans="1:14" x14ac:dyDescent="0.4">
      <c r="A303" s="49">
        <v>7</v>
      </c>
      <c r="B303" s="49" t="s">
        <v>65</v>
      </c>
      <c r="C303" s="49">
        <v>2022</v>
      </c>
      <c r="D303" s="49" t="s">
        <v>249</v>
      </c>
      <c r="E303" s="50" t="s">
        <v>247</v>
      </c>
      <c r="F303" s="62">
        <f>F302*0.95</f>
        <v>2.1702270951608349</v>
      </c>
      <c r="G303" s="63">
        <v>107.78352722149801</v>
      </c>
      <c r="H303" s="63">
        <v>998055425.363603</v>
      </c>
      <c r="I303" s="63">
        <v>101.00649237414081</v>
      </c>
      <c r="J303" s="63">
        <v>7018.0515043479845</v>
      </c>
      <c r="K303" s="51">
        <f>(K346+K432+K561)/3</f>
        <v>153.95031147040871</v>
      </c>
      <c r="L303" s="52">
        <f t="shared" si="52"/>
        <v>12268.578754145803</v>
      </c>
      <c r="M303" s="65">
        <f t="shared" si="51"/>
        <v>27.627059364058251</v>
      </c>
      <c r="N303" s="62">
        <v>63.573</v>
      </c>
    </row>
    <row r="304" spans="1:14" x14ac:dyDescent="0.4">
      <c r="A304" s="38">
        <v>8</v>
      </c>
      <c r="B304" s="38" t="s">
        <v>70</v>
      </c>
      <c r="C304" s="38">
        <v>1980</v>
      </c>
      <c r="D304" s="53" t="s">
        <v>251</v>
      </c>
      <c r="E304" s="38" t="s">
        <v>248</v>
      </c>
      <c r="F304" s="64">
        <v>5.580629168474843</v>
      </c>
      <c r="G304" s="63">
        <v>97.864812441283505</v>
      </c>
      <c r="H304" s="63">
        <v>239300000</v>
      </c>
      <c r="I304" s="63">
        <v>66.825005615553451</v>
      </c>
      <c r="J304" s="63">
        <v>10869.546494052551</v>
      </c>
      <c r="K304" s="41">
        <f t="shared" ref="K304:L311" si="53">(K175+K390+K519)/3</f>
        <v>124.75866272332981</v>
      </c>
      <c r="L304" s="39">
        <f t="shared" si="53"/>
        <v>2477.9076402854594</v>
      </c>
      <c r="M304" s="63">
        <v>21.604711078395283</v>
      </c>
    </row>
    <row r="305" spans="1:13" x14ac:dyDescent="0.4">
      <c r="A305" s="38">
        <v>8</v>
      </c>
      <c r="B305" s="38" t="s">
        <v>70</v>
      </c>
      <c r="C305" s="38">
        <v>1981</v>
      </c>
      <c r="D305" s="53" t="s">
        <v>251</v>
      </c>
      <c r="E305" s="38" t="s">
        <v>248</v>
      </c>
      <c r="F305" s="64">
        <v>6.7166676623233883</v>
      </c>
      <c r="G305" s="63">
        <v>94.666757272697396</v>
      </c>
      <c r="H305" s="63">
        <v>327519999.89999998</v>
      </c>
      <c r="I305" s="63">
        <v>68.396549360277447</v>
      </c>
      <c r="J305" s="63">
        <v>9385.2490639834323</v>
      </c>
      <c r="K305" s="41">
        <f t="shared" si="53"/>
        <v>116.44734474193207</v>
      </c>
      <c r="L305" s="39">
        <f t="shared" si="53"/>
        <v>2695.0764540729047</v>
      </c>
      <c r="M305" s="63">
        <v>24.985451018428709</v>
      </c>
    </row>
    <row r="306" spans="1:13" x14ac:dyDescent="0.4">
      <c r="A306" s="38">
        <v>8</v>
      </c>
      <c r="B306" s="38" t="s">
        <v>70</v>
      </c>
      <c r="C306" s="38">
        <v>1982</v>
      </c>
      <c r="D306" s="53" t="s">
        <v>251</v>
      </c>
      <c r="E306" s="38" t="s">
        <v>248</v>
      </c>
      <c r="F306" s="64">
        <v>5.3552894172586463</v>
      </c>
      <c r="G306" s="63">
        <v>95.935618311248007</v>
      </c>
      <c r="H306" s="63">
        <v>207919999.90000001</v>
      </c>
      <c r="I306" s="63">
        <v>64.117113705805295</v>
      </c>
      <c r="J306" s="63">
        <v>9410.3472565298889</v>
      </c>
      <c r="K306" s="41">
        <f t="shared" si="53"/>
        <v>111.46683498446104</v>
      </c>
      <c r="L306" s="39">
        <f t="shared" si="53"/>
        <v>2789.7799703554979</v>
      </c>
      <c r="M306" s="63">
        <v>23.206751054852319</v>
      </c>
    </row>
    <row r="307" spans="1:13" x14ac:dyDescent="0.4">
      <c r="A307" s="38">
        <v>8</v>
      </c>
      <c r="B307" s="38" t="s">
        <v>70</v>
      </c>
      <c r="C307" s="38">
        <v>1983</v>
      </c>
      <c r="D307" s="53" t="s">
        <v>251</v>
      </c>
      <c r="E307" s="38" t="s">
        <v>248</v>
      </c>
      <c r="F307" s="64">
        <v>3.4727833694529977</v>
      </c>
      <c r="G307" s="63">
        <v>95.946958541394196</v>
      </c>
      <c r="H307" s="63">
        <v>216120000</v>
      </c>
      <c r="I307" s="63">
        <v>62.472184522518162</v>
      </c>
      <c r="J307" s="63">
        <v>9537.4074204337758</v>
      </c>
      <c r="K307" s="41">
        <f t="shared" si="53"/>
        <v>114.61827850688826</v>
      </c>
      <c r="L307" s="39">
        <f t="shared" si="53"/>
        <v>2947.9161091363785</v>
      </c>
      <c r="M307" s="63">
        <v>23.830734966592427</v>
      </c>
    </row>
    <row r="308" spans="1:13" x14ac:dyDescent="0.4">
      <c r="A308" s="38">
        <v>8</v>
      </c>
      <c r="B308" s="38" t="s">
        <v>70</v>
      </c>
      <c r="C308" s="38">
        <v>1984</v>
      </c>
      <c r="D308" s="53" t="s">
        <v>251</v>
      </c>
      <c r="E308" s="38" t="s">
        <v>248</v>
      </c>
      <c r="F308" s="64">
        <v>4.9497734082165437</v>
      </c>
      <c r="G308" s="63">
        <v>96.796548318600898</v>
      </c>
      <c r="H308" s="63">
        <v>115239999.90000001</v>
      </c>
      <c r="I308" s="63">
        <v>66.575006102218452</v>
      </c>
      <c r="J308" s="63">
        <v>8991.0650396302608</v>
      </c>
      <c r="K308" s="41">
        <f t="shared" si="53"/>
        <v>139.66261742780935</v>
      </c>
      <c r="L308" s="39">
        <f t="shared" si="53"/>
        <v>3185.1361032343279</v>
      </c>
      <c r="M308" s="63">
        <v>25.117739403453694</v>
      </c>
    </row>
    <row r="309" spans="1:13" x14ac:dyDescent="0.4">
      <c r="A309" s="38">
        <v>8</v>
      </c>
      <c r="B309" s="38" t="s">
        <v>70</v>
      </c>
      <c r="C309" s="38">
        <v>1985</v>
      </c>
      <c r="D309" s="53" t="s">
        <v>251</v>
      </c>
      <c r="E309" s="38" t="s">
        <v>248</v>
      </c>
      <c r="F309" s="64">
        <v>2.962995804260288</v>
      </c>
      <c r="G309" s="63">
        <v>96.4569114361407</v>
      </c>
      <c r="H309" s="63">
        <v>169167935.40000001</v>
      </c>
      <c r="I309" s="63">
        <v>70.08316231022205</v>
      </c>
      <c r="J309" s="63">
        <v>9172.0967600183285</v>
      </c>
      <c r="K309" s="41">
        <f t="shared" si="53"/>
        <v>163.91942841790714</v>
      </c>
      <c r="L309" s="39">
        <f t="shared" si="53"/>
        <v>3324.3471926423067</v>
      </c>
      <c r="M309" s="63">
        <v>24.905015197568385</v>
      </c>
    </row>
    <row r="310" spans="1:13" x14ac:dyDescent="0.4">
      <c r="A310" s="38">
        <v>8</v>
      </c>
      <c r="B310" s="38" t="s">
        <v>70</v>
      </c>
      <c r="C310" s="38">
        <v>1986</v>
      </c>
      <c r="D310" s="53" t="s">
        <v>251</v>
      </c>
      <c r="E310" s="38" t="s">
        <v>248</v>
      </c>
      <c r="F310" s="64">
        <v>2.95099701537751</v>
      </c>
      <c r="G310" s="63">
        <v>100.66889313290299</v>
      </c>
      <c r="H310" s="63">
        <v>183400907.80000001</v>
      </c>
      <c r="I310" s="63">
        <v>64.014597659960529</v>
      </c>
      <c r="J310" s="63">
        <v>13083.072662104383</v>
      </c>
      <c r="K310" s="41">
        <f t="shared" si="53"/>
        <v>208.14024316647829</v>
      </c>
      <c r="L310" s="39">
        <f t="shared" si="53"/>
        <v>3645.6371395022311</v>
      </c>
      <c r="M310" s="63">
        <v>25.004842146039124</v>
      </c>
    </row>
    <row r="311" spans="1:13" x14ac:dyDescent="0.4">
      <c r="A311" s="38">
        <v>8</v>
      </c>
      <c r="B311" s="38" t="s">
        <v>70</v>
      </c>
      <c r="C311" s="38">
        <v>1987</v>
      </c>
      <c r="D311" s="53" t="s">
        <v>251</v>
      </c>
      <c r="E311" s="38" t="s">
        <v>248</v>
      </c>
      <c r="F311" s="64">
        <v>2.4369481876171903</v>
      </c>
      <c r="G311" s="63">
        <v>103.416200258481</v>
      </c>
      <c r="H311" s="63">
        <v>395491398</v>
      </c>
      <c r="I311" s="63">
        <v>62.853722629247166</v>
      </c>
      <c r="J311" s="63">
        <v>16392.769523474904</v>
      </c>
      <c r="K311" s="41">
        <f t="shared" si="53"/>
        <v>292.98382802592135</v>
      </c>
      <c r="L311" s="39">
        <f t="shared" si="53"/>
        <v>3973.2477367873616</v>
      </c>
      <c r="M311" s="63">
        <v>25.773195876288657</v>
      </c>
    </row>
    <row r="312" spans="1:13" x14ac:dyDescent="0.4">
      <c r="A312" s="38">
        <v>8</v>
      </c>
      <c r="B312" s="38" t="s">
        <v>70</v>
      </c>
      <c r="C312" s="38">
        <v>1988</v>
      </c>
      <c r="D312" s="53" t="s">
        <v>251</v>
      </c>
      <c r="E312" s="38" t="s">
        <v>248</v>
      </c>
      <c r="F312" s="64">
        <v>1.5268554423539626</v>
      </c>
      <c r="G312" s="63">
        <v>103.104097490323</v>
      </c>
      <c r="H312" s="63">
        <v>445427083.5</v>
      </c>
      <c r="I312" s="63">
        <v>66.562549591839442</v>
      </c>
      <c r="J312" s="63">
        <v>17578.618939739667</v>
      </c>
      <c r="K312" s="41">
        <f>(K309+K310+K311)/3</f>
        <v>221.68116653676893</v>
      </c>
      <c r="L312" s="39">
        <f>(L309+L310+L311)/3</f>
        <v>3647.7440229772997</v>
      </c>
      <c r="M312" s="63">
        <v>24.995032783628055</v>
      </c>
    </row>
    <row r="313" spans="1:13" x14ac:dyDescent="0.4">
      <c r="A313" s="38">
        <v>8</v>
      </c>
      <c r="B313" s="38" t="s">
        <v>70</v>
      </c>
      <c r="C313" s="38">
        <v>1989</v>
      </c>
      <c r="D313" s="53" t="s">
        <v>251</v>
      </c>
      <c r="E313" s="38" t="s">
        <v>248</v>
      </c>
      <c r="F313" s="64">
        <v>2.9647605557896526</v>
      </c>
      <c r="G313" s="63">
        <v>101.856235800379</v>
      </c>
      <c r="H313" s="63">
        <v>581979789.39999998</v>
      </c>
      <c r="I313" s="63">
        <v>70.538359093152039</v>
      </c>
      <c r="J313" s="63">
        <v>17468.946137256946</v>
      </c>
      <c r="K313" s="41">
        <f t="shared" ref="K313:K346" si="54">(K310+K311+K312)/3</f>
        <v>240.93507924305618</v>
      </c>
      <c r="L313" s="39">
        <f t="shared" ref="L313:L346" si="55">(L310+L311+L312)/3</f>
        <v>3755.5429664222975</v>
      </c>
      <c r="M313" s="63">
        <v>26.578007145692734</v>
      </c>
    </row>
    <row r="314" spans="1:13" x14ac:dyDescent="0.4">
      <c r="A314" s="38">
        <v>8</v>
      </c>
      <c r="B314" s="38" t="s">
        <v>70</v>
      </c>
      <c r="C314" s="38">
        <v>1990</v>
      </c>
      <c r="D314" s="53" t="s">
        <v>251</v>
      </c>
      <c r="E314" s="38" t="s">
        <v>248</v>
      </c>
      <c r="F314" s="64">
        <v>2.9996806093062247</v>
      </c>
      <c r="G314" s="63">
        <v>103.668653678414</v>
      </c>
      <c r="H314" s="63">
        <v>653000000</v>
      </c>
      <c r="I314" s="63">
        <v>71.488369471710584</v>
      </c>
      <c r="J314" s="63">
        <v>21680.989623313002</v>
      </c>
      <c r="K314" s="41">
        <f t="shared" si="54"/>
        <v>251.86669126858214</v>
      </c>
      <c r="L314" s="39">
        <f t="shared" si="55"/>
        <v>3792.1782420623199</v>
      </c>
      <c r="M314" s="63">
        <v>35.358919687277897</v>
      </c>
    </row>
    <row r="315" spans="1:13" x14ac:dyDescent="0.4">
      <c r="A315" s="38">
        <v>8</v>
      </c>
      <c r="B315" s="38" t="s">
        <v>70</v>
      </c>
      <c r="C315" s="38">
        <v>1991</v>
      </c>
      <c r="D315" s="53" t="s">
        <v>251</v>
      </c>
      <c r="E315" s="38" t="s">
        <v>248</v>
      </c>
      <c r="F315" s="64">
        <v>3.6418715311172605</v>
      </c>
      <c r="G315" s="63">
        <v>101.628441377184</v>
      </c>
      <c r="H315" s="63">
        <v>360000000</v>
      </c>
      <c r="I315" s="63">
        <v>70.048405594409388</v>
      </c>
      <c r="J315" s="63">
        <v>22410.911766665427</v>
      </c>
      <c r="K315" s="41">
        <f t="shared" si="54"/>
        <v>238.16097901613577</v>
      </c>
      <c r="L315" s="39">
        <f t="shared" si="55"/>
        <v>3731.8217438206393</v>
      </c>
      <c r="M315" s="63">
        <v>34.309346567411083</v>
      </c>
    </row>
    <row r="316" spans="1:13" x14ac:dyDescent="0.4">
      <c r="A316" s="38">
        <v>8</v>
      </c>
      <c r="B316" s="38" t="s">
        <v>70</v>
      </c>
      <c r="C316" s="38">
        <v>1992</v>
      </c>
      <c r="D316" s="53" t="s">
        <v>251</v>
      </c>
      <c r="E316" s="38" t="s">
        <v>248</v>
      </c>
      <c r="F316" s="64">
        <v>3.4790932945441853</v>
      </c>
      <c r="G316" s="63">
        <v>103.446356085205</v>
      </c>
      <c r="H316" s="63">
        <v>1485517753.3269999</v>
      </c>
      <c r="I316" s="63">
        <v>67.630167656087906</v>
      </c>
      <c r="J316" s="63">
        <v>24880.164118036148</v>
      </c>
      <c r="K316" s="41">
        <f t="shared" si="54"/>
        <v>243.65424984259138</v>
      </c>
      <c r="L316" s="39">
        <f t="shared" si="55"/>
        <v>3759.847650768419</v>
      </c>
      <c r="M316" s="63">
        <v>31.480482101097319</v>
      </c>
    </row>
    <row r="317" spans="1:13" x14ac:dyDescent="0.4">
      <c r="A317" s="38">
        <v>8</v>
      </c>
      <c r="B317" s="38" t="s">
        <v>70</v>
      </c>
      <c r="C317" s="38">
        <v>1993</v>
      </c>
      <c r="D317" s="53" t="s">
        <v>251</v>
      </c>
      <c r="E317" s="38" t="s">
        <v>248</v>
      </c>
      <c r="F317" s="64">
        <v>2.7570846392899568</v>
      </c>
      <c r="G317" s="63">
        <v>106.161235679041</v>
      </c>
      <c r="H317" s="63">
        <v>1125106121.7539999</v>
      </c>
      <c r="I317" s="63">
        <v>63.265050779423824</v>
      </c>
      <c r="J317" s="63">
        <v>24081.527792800422</v>
      </c>
      <c r="K317" s="41">
        <f t="shared" si="54"/>
        <v>244.56064004243646</v>
      </c>
      <c r="L317" s="39">
        <f t="shared" si="55"/>
        <v>3761.2825455504594</v>
      </c>
      <c r="M317" s="63">
        <v>31.612903225806456</v>
      </c>
    </row>
    <row r="318" spans="1:13" x14ac:dyDescent="0.4">
      <c r="A318" s="38">
        <v>8</v>
      </c>
      <c r="B318" s="38" t="s">
        <v>70</v>
      </c>
      <c r="C318" s="38">
        <v>1994</v>
      </c>
      <c r="D318" s="53" t="s">
        <v>251</v>
      </c>
      <c r="E318" s="38" t="s">
        <v>248</v>
      </c>
      <c r="F318" s="64">
        <v>2.524942618607966</v>
      </c>
      <c r="G318" s="63">
        <v>106.835600663382</v>
      </c>
      <c r="H318" s="63">
        <v>2075823594.1359999</v>
      </c>
      <c r="I318" s="63">
        <v>65.987093397069586</v>
      </c>
      <c r="J318" s="63">
        <v>25646.700659168418</v>
      </c>
      <c r="K318" s="41">
        <f t="shared" si="54"/>
        <v>242.1252896337212</v>
      </c>
      <c r="L318" s="39">
        <f t="shared" si="55"/>
        <v>3750.9839800465056</v>
      </c>
      <c r="M318" s="63">
        <v>34.044823906083245</v>
      </c>
    </row>
    <row r="319" spans="1:13" x14ac:dyDescent="0.4">
      <c r="A319" s="38">
        <v>8</v>
      </c>
      <c r="B319" s="38" t="s">
        <v>70</v>
      </c>
      <c r="C319" s="38">
        <v>1995</v>
      </c>
      <c r="D319" s="53" t="s">
        <v>251</v>
      </c>
      <c r="E319" s="38" t="s">
        <v>248</v>
      </c>
      <c r="F319" s="64">
        <v>1.8139181927164287</v>
      </c>
      <c r="G319" s="63">
        <v>110.907281196263</v>
      </c>
      <c r="H319" s="63">
        <v>1825090252.7079999</v>
      </c>
      <c r="I319" s="63">
        <v>68.256601102719998</v>
      </c>
      <c r="J319" s="63">
        <v>30325.849581839615</v>
      </c>
      <c r="K319" s="41">
        <f t="shared" si="54"/>
        <v>243.44672650624966</v>
      </c>
      <c r="L319" s="39">
        <f t="shared" si="55"/>
        <v>3757.3713921217945</v>
      </c>
      <c r="M319" s="63">
        <v>34.720590703138107</v>
      </c>
    </row>
    <row r="320" spans="1:13" x14ac:dyDescent="0.4">
      <c r="A320" s="38">
        <v>8</v>
      </c>
      <c r="B320" s="38" t="s">
        <v>70</v>
      </c>
      <c r="C320" s="38">
        <v>1996</v>
      </c>
      <c r="D320" s="53" t="s">
        <v>251</v>
      </c>
      <c r="E320" s="38" t="s">
        <v>248</v>
      </c>
      <c r="F320" s="64">
        <v>0.98620550242938521</v>
      </c>
      <c r="G320" s="63">
        <v>108.339320419339</v>
      </c>
      <c r="H320" s="63">
        <v>4323513091.6239996</v>
      </c>
      <c r="I320" s="63">
        <v>70.083671120682666</v>
      </c>
      <c r="J320" s="63">
        <v>29809.076773082146</v>
      </c>
      <c r="K320" s="41">
        <f t="shared" si="54"/>
        <v>243.37755206080246</v>
      </c>
      <c r="L320" s="39">
        <f t="shared" si="55"/>
        <v>3756.5459725729197</v>
      </c>
      <c r="M320" s="63">
        <v>33.549202337703363</v>
      </c>
    </row>
    <row r="321" spans="1:13" x14ac:dyDescent="0.4">
      <c r="A321" s="38">
        <v>8</v>
      </c>
      <c r="B321" s="38" t="s">
        <v>70</v>
      </c>
      <c r="C321" s="38">
        <v>1997</v>
      </c>
      <c r="D321" s="53" t="s">
        <v>251</v>
      </c>
      <c r="E321" s="38" t="s">
        <v>248</v>
      </c>
      <c r="F321" s="64">
        <v>1.2669955366648651</v>
      </c>
      <c r="G321" s="63">
        <v>103.676906423887</v>
      </c>
      <c r="H321" s="63">
        <v>2668974816.3709998</v>
      </c>
      <c r="I321" s="63">
        <v>74.867690215582812</v>
      </c>
      <c r="J321" s="63">
        <v>26705.478599389131</v>
      </c>
      <c r="K321" s="41">
        <f t="shared" si="54"/>
        <v>242.98318940025777</v>
      </c>
      <c r="L321" s="39">
        <f t="shared" si="55"/>
        <v>3754.9671149137398</v>
      </c>
      <c r="M321" s="63">
        <v>34.746440569508877</v>
      </c>
    </row>
    <row r="322" spans="1:13" x14ac:dyDescent="0.4">
      <c r="A322" s="38">
        <v>8</v>
      </c>
      <c r="B322" s="38" t="s">
        <v>70</v>
      </c>
      <c r="C322" s="38">
        <v>1998</v>
      </c>
      <c r="D322" s="53" t="s">
        <v>251</v>
      </c>
      <c r="E322" s="38" t="s">
        <v>248</v>
      </c>
      <c r="F322" s="64">
        <v>0.44190522715183533</v>
      </c>
      <c r="G322" s="63">
        <v>103.29418423720701</v>
      </c>
      <c r="H322" s="63">
        <v>4571855706.7410002</v>
      </c>
      <c r="I322" s="63">
        <v>76.927149391578496</v>
      </c>
      <c r="J322" s="63">
        <v>27361.875110643698</v>
      </c>
      <c r="K322" s="41">
        <f t="shared" si="54"/>
        <v>243.2691559891033</v>
      </c>
      <c r="L322" s="39">
        <f t="shared" si="55"/>
        <v>3756.2948265361515</v>
      </c>
      <c r="M322" s="63">
        <v>33.011246633929986</v>
      </c>
    </row>
    <row r="323" spans="1:13" x14ac:dyDescent="0.4">
      <c r="A323" s="38">
        <v>8</v>
      </c>
      <c r="B323" s="38" t="s">
        <v>70</v>
      </c>
      <c r="C323" s="38">
        <v>1999</v>
      </c>
      <c r="D323" s="53" t="s">
        <v>251</v>
      </c>
      <c r="E323" s="38" t="s">
        <v>248</v>
      </c>
      <c r="F323" s="64">
        <v>0.25634969447565936</v>
      </c>
      <c r="G323" s="63">
        <v>101.50053217389301</v>
      </c>
      <c r="H323" s="63">
        <v>2974499987.6420002</v>
      </c>
      <c r="I323" s="63">
        <v>78.260140343971557</v>
      </c>
      <c r="J323" s="63">
        <v>27183.475926395644</v>
      </c>
      <c r="K323" s="41">
        <f t="shared" si="54"/>
        <v>243.20996581672117</v>
      </c>
      <c r="L323" s="39">
        <f t="shared" si="55"/>
        <v>3755.9359713409372</v>
      </c>
      <c r="M323" s="63">
        <v>32.493088307041788</v>
      </c>
    </row>
    <row r="324" spans="1:13" x14ac:dyDescent="0.4">
      <c r="A324" s="38">
        <v>8</v>
      </c>
      <c r="B324" s="38" t="s">
        <v>70</v>
      </c>
      <c r="C324" s="38">
        <v>2000</v>
      </c>
      <c r="D324" s="53" t="s">
        <v>251</v>
      </c>
      <c r="E324" s="38" t="s">
        <v>248</v>
      </c>
      <c r="F324" s="64">
        <v>1.3640409139639758</v>
      </c>
      <c r="G324" s="63">
        <v>98.342336915757997</v>
      </c>
      <c r="H324" s="63">
        <v>8501013451.2620001</v>
      </c>
      <c r="I324" s="63">
        <v>85.360495617923206</v>
      </c>
      <c r="J324" s="63">
        <v>24625.600722743384</v>
      </c>
      <c r="K324" s="41">
        <f t="shared" si="54"/>
        <v>243.15410373536074</v>
      </c>
      <c r="L324" s="39">
        <f t="shared" si="55"/>
        <v>3755.7326375969428</v>
      </c>
      <c r="M324" s="63">
        <v>31.67932762243414</v>
      </c>
    </row>
    <row r="325" spans="1:13" x14ac:dyDescent="0.4">
      <c r="A325" s="38">
        <v>8</v>
      </c>
      <c r="B325" s="38" t="s">
        <v>70</v>
      </c>
      <c r="C325" s="38">
        <v>2001</v>
      </c>
      <c r="D325" s="53" t="s">
        <v>251</v>
      </c>
      <c r="E325" s="38" t="s">
        <v>248</v>
      </c>
      <c r="F325" s="64">
        <v>1.9471053942433798</v>
      </c>
      <c r="G325" s="63">
        <v>98.488735040211395</v>
      </c>
      <c r="H325" s="63">
        <v>5689434546.4469995</v>
      </c>
      <c r="I325" s="63">
        <v>87.536664763935249</v>
      </c>
      <c r="J325" s="63">
        <v>24558.763677886778</v>
      </c>
      <c r="K325" s="41">
        <f t="shared" si="54"/>
        <v>243.21107518039506</v>
      </c>
      <c r="L325" s="39">
        <f t="shared" si="55"/>
        <v>3755.9878118246775</v>
      </c>
      <c r="M325" s="63">
        <v>32.352053140096622</v>
      </c>
    </row>
    <row r="326" spans="1:13" x14ac:dyDescent="0.4">
      <c r="A326" s="38">
        <v>8</v>
      </c>
      <c r="B326" s="38" t="s">
        <v>70</v>
      </c>
      <c r="C326" s="38">
        <v>2002</v>
      </c>
      <c r="D326" s="53" t="s">
        <v>251</v>
      </c>
      <c r="E326" s="38" t="s">
        <v>248</v>
      </c>
      <c r="F326" s="64">
        <v>1.1455956666631835</v>
      </c>
      <c r="G326" s="63">
        <v>99.298488857446301</v>
      </c>
      <c r="H326" s="63">
        <v>138346430.75600001</v>
      </c>
      <c r="I326" s="63">
        <v>86.948167999660569</v>
      </c>
      <c r="J326" s="63">
        <v>26527.593091034709</v>
      </c>
      <c r="K326" s="41">
        <f t="shared" si="54"/>
        <v>243.19171491082565</v>
      </c>
      <c r="L326" s="39">
        <f t="shared" si="55"/>
        <v>3755.8854735875193</v>
      </c>
      <c r="M326" s="63">
        <v>32.538860103626945</v>
      </c>
    </row>
    <row r="327" spans="1:13" x14ac:dyDescent="0.4">
      <c r="A327" s="38">
        <v>8</v>
      </c>
      <c r="B327" s="38" t="s">
        <v>70</v>
      </c>
      <c r="C327" s="38">
        <v>2003</v>
      </c>
      <c r="D327" s="53" t="s">
        <v>251</v>
      </c>
      <c r="E327" s="38" t="s">
        <v>248</v>
      </c>
      <c r="F327" s="64">
        <v>1.3075525786001094</v>
      </c>
      <c r="G327" s="63">
        <v>102.801600673856</v>
      </c>
      <c r="H327" s="63">
        <v>6195021861.4639997</v>
      </c>
      <c r="I327" s="63">
        <v>86.387382416282477</v>
      </c>
      <c r="J327" s="63">
        <v>32294.048860655868</v>
      </c>
      <c r="K327" s="41">
        <f t="shared" si="54"/>
        <v>243.18563127552716</v>
      </c>
      <c r="L327" s="39">
        <f t="shared" si="55"/>
        <v>3755.8686410030464</v>
      </c>
      <c r="M327" s="63">
        <v>33.214383749656875</v>
      </c>
    </row>
    <row r="328" spans="1:13" x14ac:dyDescent="0.4">
      <c r="A328" s="38">
        <v>8</v>
      </c>
      <c r="B328" s="38" t="s">
        <v>70</v>
      </c>
      <c r="C328" s="38">
        <v>2004</v>
      </c>
      <c r="D328" s="53" t="s">
        <v>251</v>
      </c>
      <c r="E328" s="38" t="s">
        <v>248</v>
      </c>
      <c r="F328" s="64">
        <v>1.7397188496034488</v>
      </c>
      <c r="G328" s="63">
        <v>103.920503984595</v>
      </c>
      <c r="H328" s="63">
        <v>3183649649.5380001</v>
      </c>
      <c r="I328" s="63">
        <v>90.792345692929672</v>
      </c>
      <c r="J328" s="63">
        <v>36889.23351351943</v>
      </c>
      <c r="K328" s="41">
        <f t="shared" si="54"/>
        <v>243.19614045558262</v>
      </c>
      <c r="L328" s="39">
        <f t="shared" si="55"/>
        <v>3755.9139754717476</v>
      </c>
      <c r="M328" s="63">
        <v>33.531638723634401</v>
      </c>
    </row>
    <row r="329" spans="1:13" x14ac:dyDescent="0.4">
      <c r="A329" s="38">
        <v>8</v>
      </c>
      <c r="B329" s="38" t="s">
        <v>70</v>
      </c>
      <c r="C329" s="38">
        <v>2005</v>
      </c>
      <c r="D329" s="53" t="s">
        <v>251</v>
      </c>
      <c r="E329" s="38" t="s">
        <v>248</v>
      </c>
      <c r="F329" s="64">
        <v>2.5377941575443828</v>
      </c>
      <c r="G329" s="63">
        <v>102.874427208781</v>
      </c>
      <c r="H329" s="63">
        <v>81096089418.115997</v>
      </c>
      <c r="I329" s="63">
        <v>94.033805683305445</v>
      </c>
      <c r="J329" s="63">
        <v>38417.457785767721</v>
      </c>
      <c r="K329" s="41">
        <f t="shared" si="54"/>
        <v>243.19116221397849</v>
      </c>
      <c r="L329" s="39">
        <f t="shared" si="55"/>
        <v>3755.8893633541043</v>
      </c>
      <c r="M329" s="63">
        <v>34.245472837022135</v>
      </c>
    </row>
    <row r="330" spans="1:13" x14ac:dyDescent="0.4">
      <c r="A330" s="38">
        <v>8</v>
      </c>
      <c r="B330" s="38" t="s">
        <v>70</v>
      </c>
      <c r="C330" s="38">
        <v>2006</v>
      </c>
      <c r="D330" s="53" t="s">
        <v>251</v>
      </c>
      <c r="E330" s="38" t="s">
        <v>248</v>
      </c>
      <c r="F330" s="64">
        <v>1.8921610688270079</v>
      </c>
      <c r="G330" s="63">
        <v>102.00842976374901</v>
      </c>
      <c r="H330" s="63">
        <v>10500457158.338699</v>
      </c>
      <c r="I330" s="63">
        <v>98.088311205343643</v>
      </c>
      <c r="J330" s="63">
        <v>40669.326958615246</v>
      </c>
      <c r="K330" s="41">
        <f t="shared" si="54"/>
        <v>243.19097798169608</v>
      </c>
      <c r="L330" s="39">
        <f t="shared" si="55"/>
        <v>3755.8906599429661</v>
      </c>
      <c r="M330" s="63">
        <v>34.015025041736237</v>
      </c>
    </row>
    <row r="331" spans="1:13" x14ac:dyDescent="0.4">
      <c r="A331" s="38">
        <v>8</v>
      </c>
      <c r="B331" s="38" t="s">
        <v>70</v>
      </c>
      <c r="C331" s="38">
        <v>2007</v>
      </c>
      <c r="D331" s="53" t="s">
        <v>251</v>
      </c>
      <c r="E331" s="38" t="s">
        <v>248</v>
      </c>
      <c r="F331" s="64">
        <v>2.2211758670764681</v>
      </c>
      <c r="G331" s="63">
        <v>102.57117800079899</v>
      </c>
      <c r="H331" s="63">
        <v>68865787583.439499</v>
      </c>
      <c r="I331" s="63">
        <v>100.73325406192599</v>
      </c>
      <c r="J331" s="63">
        <v>46915.337400450662</v>
      </c>
      <c r="K331" s="41">
        <f t="shared" si="54"/>
        <v>243.19276021708572</v>
      </c>
      <c r="L331" s="39">
        <f t="shared" si="55"/>
        <v>3755.8979995896061</v>
      </c>
      <c r="M331" s="63">
        <v>34.441565918249857</v>
      </c>
    </row>
    <row r="332" spans="1:13" x14ac:dyDescent="0.4">
      <c r="A332" s="38">
        <v>8</v>
      </c>
      <c r="B332" s="38" t="s">
        <v>70</v>
      </c>
      <c r="C332" s="38">
        <v>2008</v>
      </c>
      <c r="D332" s="53" t="s">
        <v>251</v>
      </c>
      <c r="E332" s="38" t="s">
        <v>248</v>
      </c>
      <c r="F332" s="64">
        <v>1.9563222809321701</v>
      </c>
      <c r="G332" s="63">
        <v>102.740473140574</v>
      </c>
      <c r="H332" s="63">
        <v>6301143681.9832401</v>
      </c>
      <c r="I332" s="63">
        <v>102.0736827317061</v>
      </c>
      <c r="J332" s="63">
        <v>51919.983575422637</v>
      </c>
      <c r="K332" s="41">
        <f t="shared" si="54"/>
        <v>243.1916334709201</v>
      </c>
      <c r="L332" s="39">
        <f t="shared" si="55"/>
        <v>3755.8926742955591</v>
      </c>
      <c r="M332" s="63">
        <v>34.195030877495334</v>
      </c>
    </row>
    <row r="333" spans="1:13" x14ac:dyDescent="0.4">
      <c r="A333" s="38">
        <v>8</v>
      </c>
      <c r="B333" s="38" t="s">
        <v>70</v>
      </c>
      <c r="C333" s="38">
        <v>2009</v>
      </c>
      <c r="D333" s="53" t="s">
        <v>251</v>
      </c>
      <c r="E333" s="38" t="s">
        <v>248</v>
      </c>
      <c r="F333" s="64">
        <v>1.8892641778587489</v>
      </c>
      <c r="G333" s="63">
        <v>103.590872821567</v>
      </c>
      <c r="H333" s="63">
        <v>14300064389.0077</v>
      </c>
      <c r="I333" s="63">
        <v>87.062230974279558</v>
      </c>
      <c r="J333" s="63">
        <v>48153.324019963111</v>
      </c>
      <c r="K333" s="41">
        <f t="shared" si="54"/>
        <v>243.1917905565673</v>
      </c>
      <c r="L333" s="39">
        <f t="shared" si="55"/>
        <v>3755.8937779427106</v>
      </c>
      <c r="M333" s="63">
        <v>31.815326633165832</v>
      </c>
    </row>
    <row r="334" spans="1:13" x14ac:dyDescent="0.4">
      <c r="A334" s="38">
        <v>8</v>
      </c>
      <c r="B334" s="38" t="s">
        <v>70</v>
      </c>
      <c r="C334" s="38">
        <v>2010</v>
      </c>
      <c r="D334" s="53" t="s">
        <v>251</v>
      </c>
      <c r="E334" s="38" t="s">
        <v>248</v>
      </c>
      <c r="F334" s="64">
        <v>0.87305496217793177</v>
      </c>
      <c r="G334" s="63">
        <v>100</v>
      </c>
      <c r="H334" s="63">
        <v>-22007325156.277199</v>
      </c>
      <c r="I334" s="63">
        <v>99.019796236956253</v>
      </c>
      <c r="J334" s="63">
        <v>46903.76158543428</v>
      </c>
      <c r="K334" s="41">
        <f t="shared" si="54"/>
        <v>243.1920614148577</v>
      </c>
      <c r="L334" s="39">
        <f t="shared" si="55"/>
        <v>3755.8948172759588</v>
      </c>
      <c r="M334" s="63">
        <v>35.328382117372939</v>
      </c>
    </row>
    <row r="335" spans="1:13" x14ac:dyDescent="0.4">
      <c r="A335" s="38">
        <v>8</v>
      </c>
      <c r="B335" s="38" t="s">
        <v>70</v>
      </c>
      <c r="C335" s="38">
        <v>2011</v>
      </c>
      <c r="D335" s="53" t="s">
        <v>251</v>
      </c>
      <c r="E335" s="38" t="s">
        <v>248</v>
      </c>
      <c r="F335" s="64">
        <v>1.8334102445566316</v>
      </c>
      <c r="G335" s="63">
        <v>100.25540929071001</v>
      </c>
      <c r="H335" s="63">
        <v>22983942931.926498</v>
      </c>
      <c r="I335" s="63">
        <v>105.10278862972548</v>
      </c>
      <c r="J335" s="63">
        <v>51442.276246440721</v>
      </c>
      <c r="K335" s="41">
        <f t="shared" si="54"/>
        <v>243.19182848078171</v>
      </c>
      <c r="L335" s="39">
        <f t="shared" si="55"/>
        <v>3755.8937565047431</v>
      </c>
      <c r="M335" s="63">
        <v>36.448038334830784</v>
      </c>
    </row>
    <row r="336" spans="1:13" x14ac:dyDescent="0.4">
      <c r="A336" s="38">
        <v>8</v>
      </c>
      <c r="B336" s="38" t="s">
        <v>70</v>
      </c>
      <c r="C336" s="38">
        <v>2012</v>
      </c>
      <c r="D336" s="53" t="s">
        <v>251</v>
      </c>
      <c r="E336" s="38" t="s">
        <v>248</v>
      </c>
      <c r="F336" s="64">
        <v>2.054235685084933</v>
      </c>
      <c r="G336" s="63">
        <v>98.390241276788998</v>
      </c>
      <c r="H336" s="63">
        <v>5218620112.7823696</v>
      </c>
      <c r="I336" s="63">
        <v>105.15217742783814</v>
      </c>
      <c r="J336" s="63">
        <v>48564.917335087463</v>
      </c>
      <c r="K336" s="41">
        <f t="shared" si="54"/>
        <v>243.19189348406891</v>
      </c>
      <c r="L336" s="39">
        <f t="shared" si="55"/>
        <v>3755.8941172411378</v>
      </c>
      <c r="M336" s="63">
        <v>34.992175273865413</v>
      </c>
    </row>
    <row r="337" spans="1:14" x14ac:dyDescent="0.4">
      <c r="A337" s="38">
        <v>8</v>
      </c>
      <c r="B337" s="38" t="s">
        <v>70</v>
      </c>
      <c r="C337" s="38">
        <v>2013</v>
      </c>
      <c r="D337" s="53" t="s">
        <v>251</v>
      </c>
      <c r="E337" s="38" t="s">
        <v>248</v>
      </c>
      <c r="F337" s="64">
        <v>1.623888069728082</v>
      </c>
      <c r="G337" s="63">
        <v>100.501797385846</v>
      </c>
      <c r="H337" s="63">
        <v>451107665.23102099</v>
      </c>
      <c r="I337" s="63">
        <v>104.06641408637331</v>
      </c>
      <c r="J337" s="63">
        <v>50731.127254184663</v>
      </c>
      <c r="K337" s="41">
        <f t="shared" si="54"/>
        <v>243.19192779323612</v>
      </c>
      <c r="L337" s="39">
        <f t="shared" si="55"/>
        <v>3755.8942303406134</v>
      </c>
      <c r="M337" s="63">
        <v>33.535730966837924</v>
      </c>
    </row>
    <row r="338" spans="1:14" x14ac:dyDescent="0.4">
      <c r="A338" s="38">
        <v>8</v>
      </c>
      <c r="B338" s="38" t="s">
        <v>70</v>
      </c>
      <c r="C338" s="38">
        <v>2014</v>
      </c>
      <c r="D338" s="53" t="s">
        <v>251</v>
      </c>
      <c r="E338" s="38" t="s">
        <v>248</v>
      </c>
      <c r="F338" s="64">
        <v>2.1757072368232571</v>
      </c>
      <c r="G338" s="63">
        <v>101.81940667889199</v>
      </c>
      <c r="H338" s="63">
        <v>1712175273.9310701</v>
      </c>
      <c r="I338" s="63">
        <v>103.5035352510687</v>
      </c>
      <c r="J338" s="63">
        <v>51786.37717479049</v>
      </c>
      <c r="K338" s="41">
        <f t="shared" si="54"/>
        <v>243.19188325269556</v>
      </c>
      <c r="L338" s="39">
        <f t="shared" si="55"/>
        <v>3755.8940346954982</v>
      </c>
      <c r="M338" s="63">
        <v>32.576505429417566</v>
      </c>
    </row>
    <row r="339" spans="1:14" x14ac:dyDescent="0.4">
      <c r="A339" s="38">
        <v>8</v>
      </c>
      <c r="B339" s="38" t="s">
        <v>70</v>
      </c>
      <c r="C339" s="38">
        <v>2015</v>
      </c>
      <c r="D339" s="53" t="s">
        <v>251</v>
      </c>
      <c r="E339" s="38" t="s">
        <v>248</v>
      </c>
      <c r="F339" s="64">
        <v>2.3009786668052357</v>
      </c>
      <c r="G339" s="63">
        <v>98.331701827126494</v>
      </c>
      <c r="H339" s="63">
        <v>-7975773543.9208097</v>
      </c>
      <c r="I339" s="63">
        <v>102.42731538917957</v>
      </c>
      <c r="J339" s="63">
        <v>44195.817594774824</v>
      </c>
      <c r="K339" s="41">
        <f t="shared" si="54"/>
        <v>243.19190151000021</v>
      </c>
      <c r="L339" s="39">
        <f t="shared" si="55"/>
        <v>3755.89412742575</v>
      </c>
      <c r="M339" s="65">
        <f t="shared" ref="M339:M346" si="56">(M338+M337+M336)/3</f>
        <v>33.701470556706973</v>
      </c>
    </row>
    <row r="340" spans="1:14" x14ac:dyDescent="0.4">
      <c r="A340" s="38">
        <v>8</v>
      </c>
      <c r="B340" s="38" t="s">
        <v>70</v>
      </c>
      <c r="C340" s="38">
        <v>2016</v>
      </c>
      <c r="D340" s="53" t="s">
        <v>251</v>
      </c>
      <c r="E340" s="38" t="s">
        <v>248</v>
      </c>
      <c r="F340" s="64">
        <v>1.8482946984384796</v>
      </c>
      <c r="G340" s="63">
        <v>99.876177007228094</v>
      </c>
      <c r="H340" s="63">
        <v>-28939340169.025002</v>
      </c>
      <c r="I340" s="63">
        <v>100.98207827874073</v>
      </c>
      <c r="J340" s="63">
        <v>45307.587862042943</v>
      </c>
      <c r="K340" s="41">
        <f t="shared" si="54"/>
        <v>243.19190418531062</v>
      </c>
      <c r="L340" s="39">
        <f t="shared" si="55"/>
        <v>3755.8941308206208</v>
      </c>
      <c r="M340" s="65">
        <f t="shared" si="56"/>
        <v>33.271235650987485</v>
      </c>
    </row>
    <row r="341" spans="1:14" x14ac:dyDescent="0.4">
      <c r="A341" s="38">
        <v>8</v>
      </c>
      <c r="B341" s="38" t="s">
        <v>70</v>
      </c>
      <c r="C341" s="38">
        <v>2017</v>
      </c>
      <c r="D341" s="53" t="s">
        <v>251</v>
      </c>
      <c r="E341" s="38" t="s">
        <v>248</v>
      </c>
      <c r="F341" s="64">
        <v>1.0055341594591027</v>
      </c>
      <c r="G341" s="63">
        <v>100.98736373912701</v>
      </c>
      <c r="H341" s="63">
        <v>13518864836.284901</v>
      </c>
      <c r="I341" s="63">
        <v>104.93884493274848</v>
      </c>
      <c r="J341" s="63">
        <v>47429.15845643865</v>
      </c>
      <c r="K341" s="41">
        <f t="shared" si="54"/>
        <v>243.19189631600213</v>
      </c>
      <c r="L341" s="39">
        <f t="shared" si="55"/>
        <v>3755.8940976472895</v>
      </c>
      <c r="M341" s="65">
        <f t="shared" si="56"/>
        <v>33.183070545704005</v>
      </c>
    </row>
    <row r="342" spans="1:14" x14ac:dyDescent="0.4">
      <c r="A342" s="38">
        <v>8</v>
      </c>
      <c r="B342" s="38" t="s">
        <v>70</v>
      </c>
      <c r="C342" s="38">
        <v>2018</v>
      </c>
      <c r="D342" s="53" t="s">
        <v>251</v>
      </c>
      <c r="E342" s="38" t="s">
        <v>248</v>
      </c>
      <c r="F342" s="64">
        <v>1.8380644475573433</v>
      </c>
      <c r="G342" s="63">
        <v>102.845143601087</v>
      </c>
      <c r="H342" s="63">
        <v>-28605757320.127998</v>
      </c>
      <c r="I342" s="63">
        <v>107.92363950557899</v>
      </c>
      <c r="J342" s="63">
        <v>51466.55656336336</v>
      </c>
      <c r="K342" s="41">
        <f t="shared" si="54"/>
        <v>243.19190067043766</v>
      </c>
      <c r="L342" s="39">
        <f t="shared" si="55"/>
        <v>3755.89411863122</v>
      </c>
      <c r="M342" s="65">
        <f t="shared" si="56"/>
        <v>33.38525891779949</v>
      </c>
    </row>
    <row r="343" spans="1:14" x14ac:dyDescent="0.4">
      <c r="A343" s="38">
        <v>8</v>
      </c>
      <c r="B343" s="38" t="s">
        <v>70</v>
      </c>
      <c r="C343" s="38">
        <v>2019</v>
      </c>
      <c r="D343" s="53" t="s">
        <v>251</v>
      </c>
      <c r="E343" s="38" t="s">
        <v>248</v>
      </c>
      <c r="F343" s="64">
        <v>1.6078762297440079</v>
      </c>
      <c r="G343" s="63">
        <v>101.72978965664799</v>
      </c>
      <c r="H343" s="63">
        <v>-12394032432.548901</v>
      </c>
      <c r="I343" s="63">
        <v>107.89251461152224</v>
      </c>
      <c r="J343" s="63">
        <v>50067.585726589226</v>
      </c>
      <c r="K343" s="41">
        <f t="shared" si="54"/>
        <v>243.19190039058347</v>
      </c>
      <c r="L343" s="39">
        <f t="shared" si="55"/>
        <v>3755.8941156997103</v>
      </c>
      <c r="M343" s="65">
        <f t="shared" si="56"/>
        <v>33.279855038163653</v>
      </c>
    </row>
    <row r="344" spans="1:14" x14ac:dyDescent="0.4">
      <c r="A344" s="38">
        <v>8</v>
      </c>
      <c r="B344" s="38" t="s">
        <v>70</v>
      </c>
      <c r="C344" s="38">
        <v>2020</v>
      </c>
      <c r="D344" s="53" t="s">
        <v>251</v>
      </c>
      <c r="E344" s="38" t="s">
        <v>248</v>
      </c>
      <c r="F344" s="64">
        <v>2.7194951622394541</v>
      </c>
      <c r="G344" s="63">
        <v>103.675022179013</v>
      </c>
      <c r="H344" s="63">
        <v>-12432935050.0012</v>
      </c>
      <c r="I344" s="63">
        <v>99.708295179118849</v>
      </c>
      <c r="J344" s="63">
        <v>48789.497849887208</v>
      </c>
      <c r="K344" s="41">
        <f t="shared" si="54"/>
        <v>243.19189912567444</v>
      </c>
      <c r="L344" s="39">
        <f t="shared" si="55"/>
        <v>3755.8941106594066</v>
      </c>
      <c r="M344" s="65">
        <f t="shared" si="56"/>
        <v>33.28272816722238</v>
      </c>
    </row>
    <row r="345" spans="1:14" x14ac:dyDescent="0.4">
      <c r="A345" s="38">
        <v>8</v>
      </c>
      <c r="B345" s="38" t="s">
        <v>70</v>
      </c>
      <c r="C345" s="38">
        <v>2021</v>
      </c>
      <c r="D345" s="53" t="s">
        <v>251</v>
      </c>
      <c r="E345" s="38" t="s">
        <v>248</v>
      </c>
      <c r="F345" s="64">
        <v>2.0682100988030641</v>
      </c>
      <c r="G345" s="63">
        <v>103.98569154003</v>
      </c>
      <c r="H345" s="63">
        <v>17776438775.8302</v>
      </c>
      <c r="I345" s="63">
        <v>110.98495805290585</v>
      </c>
      <c r="J345" s="63">
        <v>53517.890450961153</v>
      </c>
      <c r="K345" s="41">
        <f t="shared" si="54"/>
        <v>243.19190006223187</v>
      </c>
      <c r="L345" s="39">
        <f t="shared" si="55"/>
        <v>3755.8941149967791</v>
      </c>
      <c r="M345" s="65">
        <f t="shared" si="56"/>
        <v>33.315947374395172</v>
      </c>
    </row>
    <row r="346" spans="1:14" x14ac:dyDescent="0.4">
      <c r="A346" s="38">
        <v>8</v>
      </c>
      <c r="B346" s="38" t="s">
        <v>70</v>
      </c>
      <c r="C346" s="38">
        <v>2022</v>
      </c>
      <c r="D346" s="53" t="s">
        <v>251</v>
      </c>
      <c r="E346" s="38" t="s">
        <v>248</v>
      </c>
      <c r="F346" s="64">
        <v>5.2972837341201711</v>
      </c>
      <c r="G346" s="63">
        <v>102.609913053124</v>
      </c>
      <c r="H346" s="63">
        <v>10114413567.4107</v>
      </c>
      <c r="I346" s="63">
        <v>123.685438704967</v>
      </c>
      <c r="J346" s="63">
        <v>52084.681195337231</v>
      </c>
      <c r="K346" s="41">
        <f t="shared" si="54"/>
        <v>243.1918998594966</v>
      </c>
      <c r="L346" s="39">
        <f t="shared" si="55"/>
        <v>3755.8941137852985</v>
      </c>
      <c r="M346" s="65">
        <f t="shared" si="56"/>
        <v>33.292843526593735</v>
      </c>
    </row>
    <row r="347" spans="1:14" x14ac:dyDescent="0.4">
      <c r="A347" s="49">
        <v>9</v>
      </c>
      <c r="B347" s="49" t="s">
        <v>72</v>
      </c>
      <c r="C347" s="49">
        <v>1980</v>
      </c>
      <c r="D347" s="49" t="s">
        <v>249</v>
      </c>
      <c r="E347" s="50" t="s">
        <v>247</v>
      </c>
      <c r="F347" s="62">
        <f>(F348+F349+F350)/3</f>
        <v>7.5502927685370702</v>
      </c>
      <c r="G347" s="63">
        <f>(G261+G218+G46)/3</f>
        <v>1654208.1457850311</v>
      </c>
      <c r="H347" s="63">
        <f t="shared" ref="H347:H356" si="57">H348*0.95</f>
        <v>5133.4208327950491</v>
      </c>
      <c r="I347" s="63">
        <f t="shared" ref="I347:I356" si="58">I348*0.95</f>
        <v>49.744992632492846</v>
      </c>
      <c r="J347" s="63">
        <f t="shared" ref="J347:J356" si="59">J348*0.95</f>
        <v>741.39912300910464</v>
      </c>
      <c r="K347" s="51" t="e">
        <f t="shared" ref="K347:L349" si="60">(K476+K648+K691)/3</f>
        <v>#REF!</v>
      </c>
      <c r="L347" s="52" t="e">
        <f t="shared" si="60"/>
        <v>#REF!</v>
      </c>
      <c r="M347" s="65">
        <f t="shared" ref="M347:M356" si="61">M348*0.95</f>
        <v>24.41081966597466</v>
      </c>
      <c r="N347" s="62">
        <v>52.777000000000001</v>
      </c>
    </row>
    <row r="348" spans="1:14" x14ac:dyDescent="0.4">
      <c r="A348" s="49">
        <v>9</v>
      </c>
      <c r="B348" s="49" t="s">
        <v>72</v>
      </c>
      <c r="C348" s="49">
        <v>1981</v>
      </c>
      <c r="D348" s="49" t="s">
        <v>249</v>
      </c>
      <c r="E348" s="50" t="s">
        <v>247</v>
      </c>
      <c r="F348" s="62">
        <f t="shared" ref="F348:F356" si="62">(F349+F350+F351)/3</f>
        <v>7.551060876395109</v>
      </c>
      <c r="G348" s="63" t="e">
        <f>(G262+G477+G649)/3</f>
        <v>#REF!</v>
      </c>
      <c r="H348" s="63">
        <f t="shared" si="57"/>
        <v>5403.6008766263676</v>
      </c>
      <c r="I348" s="63">
        <f t="shared" si="58"/>
        <v>52.363150139466157</v>
      </c>
      <c r="J348" s="63">
        <f t="shared" si="59"/>
        <v>780.42012948326806</v>
      </c>
      <c r="K348" s="51" t="e">
        <f t="shared" si="60"/>
        <v>#REF!</v>
      </c>
      <c r="L348" s="52" t="e">
        <f t="shared" si="60"/>
        <v>#REF!</v>
      </c>
      <c r="M348" s="65">
        <f t="shared" si="61"/>
        <v>25.695599648394381</v>
      </c>
      <c r="N348" s="62">
        <v>52.896999999999998</v>
      </c>
    </row>
    <row r="349" spans="1:14" x14ac:dyDescent="0.4">
      <c r="A349" s="49">
        <v>9</v>
      </c>
      <c r="B349" s="49" t="s">
        <v>72</v>
      </c>
      <c r="C349" s="49">
        <v>1982</v>
      </c>
      <c r="D349" s="49" t="s">
        <v>249</v>
      </c>
      <c r="E349" s="50" t="s">
        <v>247</v>
      </c>
      <c r="F349" s="62">
        <f t="shared" si="62"/>
        <v>7.5453255012617788</v>
      </c>
      <c r="G349" s="63" t="e">
        <f>(G478+G650+G693)/3</f>
        <v>#REF!</v>
      </c>
      <c r="H349" s="63">
        <f t="shared" si="57"/>
        <v>5688.0009227645978</v>
      </c>
      <c r="I349" s="63">
        <f t="shared" si="58"/>
        <v>55.119105409964376</v>
      </c>
      <c r="J349" s="63">
        <f t="shared" si="59"/>
        <v>821.49487314028215</v>
      </c>
      <c r="K349" s="51" t="e">
        <f t="shared" si="60"/>
        <v>#REF!</v>
      </c>
      <c r="L349" s="52" t="e">
        <f t="shared" si="60"/>
        <v>#REF!</v>
      </c>
      <c r="M349" s="65">
        <f t="shared" si="61"/>
        <v>27.047999629888825</v>
      </c>
      <c r="N349" s="62">
        <v>53.018000000000001</v>
      </c>
    </row>
    <row r="350" spans="1:14" x14ac:dyDescent="0.4">
      <c r="A350" s="49">
        <v>9</v>
      </c>
      <c r="B350" s="49" t="s">
        <v>72</v>
      </c>
      <c r="C350" s="49">
        <v>1983</v>
      </c>
      <c r="D350" s="49" t="s">
        <v>249</v>
      </c>
      <c r="E350" s="50" t="s">
        <v>247</v>
      </c>
      <c r="F350" s="62">
        <f t="shared" si="62"/>
        <v>7.5544919279543228</v>
      </c>
      <c r="G350" s="63" t="e">
        <f>(G479+G651+G694)/3</f>
        <v>#REF!</v>
      </c>
      <c r="H350" s="63">
        <f t="shared" si="57"/>
        <v>5987.3693923837873</v>
      </c>
      <c r="I350" s="63">
        <f t="shared" si="58"/>
        <v>58.020110957857241</v>
      </c>
      <c r="J350" s="63">
        <f t="shared" si="59"/>
        <v>864.73144541082331</v>
      </c>
      <c r="K350" s="51" t="e">
        <f>(K479+K651+K694)/3</f>
        <v>#REF!</v>
      </c>
      <c r="L350" s="52" t="e">
        <f>(L479+L694+L651)/3</f>
        <v>#REF!</v>
      </c>
      <c r="M350" s="65">
        <f t="shared" si="61"/>
        <v>28.471578557777711</v>
      </c>
      <c r="N350" s="62">
        <v>53.139000000000003</v>
      </c>
    </row>
    <row r="351" spans="1:14" x14ac:dyDescent="0.4">
      <c r="A351" s="49">
        <v>9</v>
      </c>
      <c r="B351" s="49" t="s">
        <v>72</v>
      </c>
      <c r="C351" s="49">
        <v>1984</v>
      </c>
      <c r="D351" s="49" t="s">
        <v>249</v>
      </c>
      <c r="E351" s="50" t="s">
        <v>247</v>
      </c>
      <c r="F351" s="62">
        <f t="shared" si="62"/>
        <v>7.5533651999692246</v>
      </c>
      <c r="G351" s="63" t="e">
        <f>(G265+G480+G652)/3</f>
        <v>#REF!</v>
      </c>
      <c r="H351" s="63">
        <f t="shared" si="57"/>
        <v>6302.4940972460918</v>
      </c>
      <c r="I351" s="63">
        <f t="shared" si="58"/>
        <v>61.073801008270785</v>
      </c>
      <c r="J351" s="63">
        <f t="shared" si="59"/>
        <v>910.2436267482351</v>
      </c>
      <c r="K351" s="51" t="e">
        <f>(K652+K480+K695)/3</f>
        <v>#REF!</v>
      </c>
      <c r="L351" s="52" t="e">
        <f>(L480+L695+L652)/3</f>
        <v>#REF!</v>
      </c>
      <c r="M351" s="65">
        <f t="shared" si="61"/>
        <v>29.970082692397593</v>
      </c>
      <c r="N351" s="62">
        <v>53.298999999999999</v>
      </c>
    </row>
    <row r="352" spans="1:14" x14ac:dyDescent="0.4">
      <c r="A352" s="49">
        <v>9</v>
      </c>
      <c r="B352" s="49" t="s">
        <v>72</v>
      </c>
      <c r="C352" s="49">
        <v>1985</v>
      </c>
      <c r="D352" s="49" t="s">
        <v>249</v>
      </c>
      <c r="E352" s="50" t="s">
        <v>247</v>
      </c>
      <c r="F352" s="62">
        <f t="shared" si="62"/>
        <v>7.5281193758617873</v>
      </c>
      <c r="G352" s="63" t="e">
        <f>(G266+G481+G653)/3</f>
        <v>#REF!</v>
      </c>
      <c r="H352" s="63">
        <f t="shared" si="57"/>
        <v>6634.2043128906234</v>
      </c>
      <c r="I352" s="63">
        <f t="shared" si="58"/>
        <v>64.288211587653464</v>
      </c>
      <c r="J352" s="63">
        <f t="shared" si="59"/>
        <v>958.15118605077384</v>
      </c>
      <c r="K352" s="51" t="e">
        <f>(K481+K653+K696)/3</f>
        <v>#REF!</v>
      </c>
      <c r="L352" s="52" t="e">
        <f>(L481+L653+L696)/3</f>
        <v>#REF!</v>
      </c>
      <c r="M352" s="65">
        <f t="shared" si="61"/>
        <v>31.547455465681679</v>
      </c>
      <c r="N352" s="62">
        <v>53.497999999999998</v>
      </c>
    </row>
    <row r="353" spans="1:14" x14ac:dyDescent="0.4">
      <c r="A353" s="49">
        <v>9</v>
      </c>
      <c r="B353" s="49" t="s">
        <v>72</v>
      </c>
      <c r="C353" s="49">
        <v>1986</v>
      </c>
      <c r="D353" s="49" t="s">
        <v>249</v>
      </c>
      <c r="E353" s="50" t="s">
        <v>247</v>
      </c>
      <c r="F353" s="62">
        <f t="shared" si="62"/>
        <v>7.5819912080319556</v>
      </c>
      <c r="G353" s="63" t="e">
        <f>(G482+G654+G697)/3</f>
        <v>#REF!</v>
      </c>
      <c r="H353" s="63">
        <f t="shared" si="57"/>
        <v>6983.3729609374986</v>
      </c>
      <c r="I353" s="63">
        <f t="shared" si="58"/>
        <v>67.671801671214169</v>
      </c>
      <c r="J353" s="63">
        <f t="shared" si="59"/>
        <v>1008.5801958429199</v>
      </c>
      <c r="K353" s="51" t="e">
        <f>(K482+K697+#REF!)/3</f>
        <v>#REF!</v>
      </c>
      <c r="L353" s="52" t="e">
        <f>(L482+L654+L697)/3</f>
        <v>#REF!</v>
      </c>
      <c r="M353" s="65">
        <f t="shared" si="61"/>
        <v>33.207847858612297</v>
      </c>
      <c r="N353" s="62">
        <v>53.697000000000003</v>
      </c>
    </row>
    <row r="354" spans="1:14" x14ac:dyDescent="0.4">
      <c r="A354" s="49">
        <v>9</v>
      </c>
      <c r="B354" s="49" t="s">
        <v>72</v>
      </c>
      <c r="C354" s="49">
        <v>1987</v>
      </c>
      <c r="D354" s="49" t="s">
        <v>249</v>
      </c>
      <c r="E354" s="50" t="s">
        <v>247</v>
      </c>
      <c r="F354" s="62">
        <f t="shared" si="62"/>
        <v>7.5499850160139319</v>
      </c>
      <c r="G354" s="63" t="e">
        <f>(G483+G655+G698)/3</f>
        <v>#REF!</v>
      </c>
      <c r="H354" s="63">
        <f t="shared" si="57"/>
        <v>7350.9189062499991</v>
      </c>
      <c r="I354" s="63">
        <f t="shared" si="58"/>
        <v>71.233475443383341</v>
      </c>
      <c r="J354" s="63">
        <f t="shared" si="59"/>
        <v>1061.6633640451789</v>
      </c>
      <c r="K354" s="51" t="e">
        <f>(K483+K698+K655)/3</f>
        <v>#REF!</v>
      </c>
      <c r="L354" s="52" t="e">
        <f>(L698+L655+L483)/3</f>
        <v>#REF!</v>
      </c>
      <c r="M354" s="65">
        <f t="shared" si="61"/>
        <v>34.955629324855053</v>
      </c>
      <c r="N354" s="62">
        <v>53.895000000000003</v>
      </c>
    </row>
    <row r="355" spans="1:14" x14ac:dyDescent="0.4">
      <c r="A355" s="49">
        <v>9</v>
      </c>
      <c r="B355" s="49" t="s">
        <v>72</v>
      </c>
      <c r="C355" s="49">
        <v>1988</v>
      </c>
      <c r="D355" s="49" t="s">
        <v>249</v>
      </c>
      <c r="E355" s="50" t="s">
        <v>247</v>
      </c>
      <c r="F355" s="62">
        <f t="shared" si="62"/>
        <v>7.4523819035394752</v>
      </c>
      <c r="G355" s="63" t="e">
        <f t="shared" ref="G355:G360" si="63">(G269+G484+G656)/3</f>
        <v>#REF!</v>
      </c>
      <c r="H355" s="63">
        <f t="shared" si="57"/>
        <v>7737.8093749999998</v>
      </c>
      <c r="I355" s="63">
        <f t="shared" si="58"/>
        <v>74.982605729877207</v>
      </c>
      <c r="J355" s="63">
        <f t="shared" si="59"/>
        <v>1117.5403832054515</v>
      </c>
      <c r="K355" s="51" t="e">
        <f>(K656+K484+K699)/3</f>
        <v>#REF!</v>
      </c>
      <c r="L355" s="52" t="e">
        <f>(L484+L656+L699)/3</f>
        <v>#REF!</v>
      </c>
      <c r="M355" s="65">
        <f t="shared" si="61"/>
        <v>36.795399289321111</v>
      </c>
      <c r="N355" s="62">
        <v>54.094000000000001</v>
      </c>
    </row>
    <row r="356" spans="1:14" x14ac:dyDescent="0.4">
      <c r="A356" s="49">
        <v>9</v>
      </c>
      <c r="B356" s="49" t="s">
        <v>72</v>
      </c>
      <c r="C356" s="49">
        <v>1989</v>
      </c>
      <c r="D356" s="49" t="s">
        <v>249</v>
      </c>
      <c r="E356" s="50" t="s">
        <v>247</v>
      </c>
      <c r="F356" s="62">
        <f t="shared" si="62"/>
        <v>7.7436067045424624</v>
      </c>
      <c r="G356" s="63" t="e">
        <f t="shared" si="63"/>
        <v>#REF!</v>
      </c>
      <c r="H356" s="63">
        <f t="shared" si="57"/>
        <v>8145.0625</v>
      </c>
      <c r="I356" s="63">
        <f t="shared" si="58"/>
        <v>78.929058663028641</v>
      </c>
      <c r="J356" s="63">
        <f t="shared" si="59"/>
        <v>1176.3582981110017</v>
      </c>
      <c r="K356" s="51" t="e">
        <f>(K485+K657+K700)/3</f>
        <v>#REF!</v>
      </c>
      <c r="L356" s="52" t="e">
        <f>(L485+L657+L700)/3</f>
        <v>#REF!</v>
      </c>
      <c r="M356" s="65">
        <f t="shared" si="61"/>
        <v>38.73199925191696</v>
      </c>
      <c r="N356" s="62">
        <v>54.057000000000002</v>
      </c>
    </row>
    <row r="357" spans="1:14" x14ac:dyDescent="0.4">
      <c r="A357" s="49">
        <v>9</v>
      </c>
      <c r="B357" s="49" t="s">
        <v>72</v>
      </c>
      <c r="C357" s="49">
        <v>1990</v>
      </c>
      <c r="D357" s="49" t="s">
        <v>249</v>
      </c>
      <c r="E357" s="50" t="s">
        <v>247</v>
      </c>
      <c r="F357" s="62">
        <v>7.4539664399598617</v>
      </c>
      <c r="G357" s="63" t="e">
        <f t="shared" si="63"/>
        <v>#REF!</v>
      </c>
      <c r="H357" s="63">
        <f>H358*0.95</f>
        <v>8573.75</v>
      </c>
      <c r="I357" s="63">
        <v>83.083219645293312</v>
      </c>
      <c r="J357" s="63">
        <v>1238.2718927484229</v>
      </c>
      <c r="K357" s="51" t="e">
        <f>(K486+K658+K701)/3</f>
        <v>#REF!</v>
      </c>
      <c r="L357" s="52" t="e">
        <f>(L486+L658+L701)/3</f>
        <v>#REF!</v>
      </c>
      <c r="M357" s="63">
        <v>40.770525528333643</v>
      </c>
      <c r="N357" s="62">
        <v>53.749000000000002</v>
      </c>
    </row>
    <row r="358" spans="1:14" x14ac:dyDescent="0.4">
      <c r="A358" s="49">
        <v>9</v>
      </c>
      <c r="B358" s="49" t="s">
        <v>72</v>
      </c>
      <c r="C358" s="49">
        <v>1991</v>
      </c>
      <c r="D358" s="49" t="s">
        <v>249</v>
      </c>
      <c r="E358" s="50" t="s">
        <v>247</v>
      </c>
      <c r="F358" s="62">
        <v>7.1595725661161005</v>
      </c>
      <c r="G358" s="63" t="e">
        <f t="shared" si="63"/>
        <v>#REF!</v>
      </c>
      <c r="H358" s="63">
        <f>H359*0.95</f>
        <v>9025</v>
      </c>
      <c r="I358" s="63">
        <v>86.863772455089816</v>
      </c>
      <c r="J358" s="63">
        <v>734.9442328056881</v>
      </c>
      <c r="K358" s="51" t="e">
        <f>(K487+K659+K702)/3</f>
        <v>#REF!</v>
      </c>
      <c r="L358" s="52" t="e">
        <f>(L659+L487+L702)/3</f>
        <v>#REF!</v>
      </c>
      <c r="M358" s="63">
        <v>43.178324365872406</v>
      </c>
      <c r="N358" s="62">
        <v>53.441000000000003</v>
      </c>
    </row>
    <row r="359" spans="1:14" x14ac:dyDescent="0.4">
      <c r="A359" s="49">
        <v>9</v>
      </c>
      <c r="B359" s="49" t="s">
        <v>72</v>
      </c>
      <c r="C359" s="49">
        <v>1992</v>
      </c>
      <c r="D359" s="49" t="s">
        <v>249</v>
      </c>
      <c r="E359" s="50" t="s">
        <v>247</v>
      </c>
      <c r="F359" s="62">
        <v>8.6172811075514257</v>
      </c>
      <c r="G359" s="63" t="e">
        <f t="shared" si="63"/>
        <v>#REF!</v>
      </c>
      <c r="H359" s="63">
        <f>H360*0.95</f>
        <v>9500</v>
      </c>
      <c r="I359" s="63">
        <v>140.79998340283396</v>
      </c>
      <c r="J359" s="63">
        <v>60.235120540597237</v>
      </c>
      <c r="K359" s="51" t="e">
        <f>(K703+K488+K660)/3</f>
        <v>#REF!</v>
      </c>
      <c r="L359" s="52" t="e">
        <f>(L488+L660+L703)/3</f>
        <v>#REF!</v>
      </c>
      <c r="M359" s="63">
        <v>54.219707685054217</v>
      </c>
      <c r="N359" s="62">
        <v>53.131999999999998</v>
      </c>
    </row>
    <row r="360" spans="1:14" x14ac:dyDescent="0.4">
      <c r="A360" s="49">
        <v>9</v>
      </c>
      <c r="B360" s="49" t="s">
        <v>72</v>
      </c>
      <c r="C360" s="49">
        <v>1993</v>
      </c>
      <c r="D360" s="49" t="s">
        <v>249</v>
      </c>
      <c r="E360" s="50" t="s">
        <v>247</v>
      </c>
      <c r="F360" s="62">
        <v>6.4113785557986871</v>
      </c>
      <c r="G360" s="63" t="e">
        <f t="shared" si="63"/>
        <v>#REF!</v>
      </c>
      <c r="H360" s="63">
        <v>10000</v>
      </c>
      <c r="I360" s="63">
        <v>133.49044585987261</v>
      </c>
      <c r="J360" s="63">
        <v>209.53095454842526</v>
      </c>
      <c r="K360" s="51" t="e">
        <f>(K489+K661+K704)/3</f>
        <v>#REF!</v>
      </c>
      <c r="L360" s="52" t="e">
        <f>(L489+L661+L704)/3</f>
        <v>#REF!</v>
      </c>
      <c r="M360" s="63">
        <v>59.866131191432402</v>
      </c>
      <c r="N360" s="62">
        <v>52.823999999999998</v>
      </c>
    </row>
    <row r="361" spans="1:14" x14ac:dyDescent="0.4">
      <c r="A361" s="49">
        <v>9</v>
      </c>
      <c r="B361" s="49" t="s">
        <v>72</v>
      </c>
      <c r="C361" s="49">
        <v>1994</v>
      </c>
      <c r="D361" s="49" t="s">
        <v>249</v>
      </c>
      <c r="E361" s="50" t="s">
        <v>247</v>
      </c>
      <c r="F361" s="62">
        <v>4.4119106699751862</v>
      </c>
      <c r="G361" s="63" t="e">
        <f>(G490+G662+G705)/3</f>
        <v>#REF!</v>
      </c>
      <c r="H361" s="63">
        <v>22000000</v>
      </c>
      <c r="I361" s="63">
        <v>55.349319455564448</v>
      </c>
      <c r="J361" s="63">
        <v>157.06354994707169</v>
      </c>
      <c r="K361" s="51" t="e">
        <f>(K490+K662+K705)/3</f>
        <v>#REF!</v>
      </c>
      <c r="L361" s="52" t="e">
        <f>(L490+L705+L662)/3</f>
        <v>#REF!</v>
      </c>
      <c r="M361" s="63">
        <v>50.766456266907113</v>
      </c>
      <c r="N361" s="62">
        <v>52.515000000000001</v>
      </c>
    </row>
    <row r="362" spans="1:14" x14ac:dyDescent="0.4">
      <c r="A362" s="49">
        <v>9</v>
      </c>
      <c r="B362" s="49" t="s">
        <v>72</v>
      </c>
      <c r="C362" s="49">
        <v>1995</v>
      </c>
      <c r="D362" s="49" t="s">
        <v>249</v>
      </c>
      <c r="E362" s="50" t="s">
        <v>247</v>
      </c>
      <c r="F362" s="62">
        <v>4.225833946010658</v>
      </c>
      <c r="G362" s="63" t="e">
        <f>(G276+G491+G663)/3</f>
        <v>#REF!</v>
      </c>
      <c r="H362" s="63">
        <v>330050000</v>
      </c>
      <c r="I362" s="63">
        <v>85.893710750773252</v>
      </c>
      <c r="J362" s="63">
        <v>314.55801908333984</v>
      </c>
      <c r="K362" s="51" t="e">
        <f>(K491+K663+K706)/3</f>
        <v>#REF!</v>
      </c>
      <c r="L362" s="52" t="e">
        <f>(L491+L663+L706)/3</f>
        <v>#REF!</v>
      </c>
      <c r="M362" s="63">
        <v>47.682323856613095</v>
      </c>
      <c r="N362" s="62">
        <v>52.206000000000003</v>
      </c>
    </row>
    <row r="363" spans="1:14" x14ac:dyDescent="0.4">
      <c r="A363" s="49">
        <v>9</v>
      </c>
      <c r="B363" s="49" t="s">
        <v>72</v>
      </c>
      <c r="C363" s="49">
        <v>1996</v>
      </c>
      <c r="D363" s="49" t="s">
        <v>249</v>
      </c>
      <c r="E363" s="50" t="s">
        <v>247</v>
      </c>
      <c r="F363" s="62">
        <v>3.5029370088883161</v>
      </c>
      <c r="G363" s="63" t="e">
        <f>(G277+G492+G664)/3</f>
        <v>#REF!</v>
      </c>
      <c r="H363" s="63">
        <v>627277000</v>
      </c>
      <c r="I363" s="63">
        <v>80.849740174193073</v>
      </c>
      <c r="J363" s="63">
        <v>409.185543774103</v>
      </c>
      <c r="K363" s="51" t="e">
        <f>(K492+K664+K707)/3</f>
        <v>#REF!</v>
      </c>
      <c r="L363" s="52" t="e">
        <f>(L492+L664+L707)/3</f>
        <v>#REF!</v>
      </c>
      <c r="M363" s="63">
        <v>54.693274205469322</v>
      </c>
      <c r="N363" s="62">
        <v>51.896000000000001</v>
      </c>
    </row>
    <row r="364" spans="1:14" x14ac:dyDescent="0.4">
      <c r="A364" s="49">
        <v>9</v>
      </c>
      <c r="B364" s="49" t="s">
        <v>72</v>
      </c>
      <c r="C364" s="49">
        <v>1997</v>
      </c>
      <c r="D364" s="49" t="s">
        <v>249</v>
      </c>
      <c r="E364" s="50" t="s">
        <v>247</v>
      </c>
      <c r="F364" s="62">
        <v>3.3795298695499634</v>
      </c>
      <c r="G364" s="63" t="e">
        <f>(G493+G665+G708)/3</f>
        <v>#REF!</v>
      </c>
      <c r="H364" s="63">
        <v>1114838000</v>
      </c>
      <c r="I364" s="63">
        <v>82.078966532628314</v>
      </c>
      <c r="J364" s="63">
        <v>505.51620418833551</v>
      </c>
      <c r="K364" s="51" t="e">
        <f>(K493+K665+K708)/3</f>
        <v>#REF!</v>
      </c>
      <c r="L364" s="52" t="e">
        <f>(L665+L493+L708)/3</f>
        <v>#REF!</v>
      </c>
      <c r="M364" s="63">
        <v>54.379284082254372</v>
      </c>
      <c r="N364" s="62">
        <v>51.588000000000001</v>
      </c>
    </row>
    <row r="365" spans="1:14" x14ac:dyDescent="0.4">
      <c r="A365" s="49">
        <v>9</v>
      </c>
      <c r="B365" s="49" t="s">
        <v>72</v>
      </c>
      <c r="C365" s="49">
        <v>1998</v>
      </c>
      <c r="D365" s="49" t="s">
        <v>249</v>
      </c>
      <c r="E365" s="50" t="s">
        <v>247</v>
      </c>
      <c r="F365" s="62">
        <v>3.3477189435106789</v>
      </c>
      <c r="G365" s="63" t="e">
        <f>(G494+G666+G709)/3</f>
        <v>#REF!</v>
      </c>
      <c r="H365" s="63">
        <v>1022967000</v>
      </c>
      <c r="I365" s="63">
        <v>77.227809103063422</v>
      </c>
      <c r="J365" s="63">
        <v>561.9068078718692</v>
      </c>
      <c r="K365" s="51" t="e">
        <f>(K494+K709+K666)/3</f>
        <v>#REF!</v>
      </c>
      <c r="L365" s="52" t="e">
        <f>(L494+L666+L709)/3</f>
        <v>#REF!</v>
      </c>
      <c r="M365" s="63">
        <v>60.495238095238101</v>
      </c>
      <c r="N365" s="62">
        <v>51.277999999999999</v>
      </c>
    </row>
    <row r="366" spans="1:14" x14ac:dyDescent="0.4">
      <c r="A366" s="49">
        <v>9</v>
      </c>
      <c r="B366" s="49" t="s">
        <v>72</v>
      </c>
      <c r="C366" s="49">
        <v>1999</v>
      </c>
      <c r="D366" s="49" t="s">
        <v>249</v>
      </c>
      <c r="E366" s="50" t="s">
        <v>247</v>
      </c>
      <c r="F366" s="62">
        <v>3.2723309636403499</v>
      </c>
      <c r="G366" s="63" t="e">
        <f>(G280+G495+G667)/3</f>
        <v>#REF!</v>
      </c>
      <c r="H366" s="63">
        <v>510317000</v>
      </c>
      <c r="I366" s="63">
        <v>69.825964875102642</v>
      </c>
      <c r="J366" s="63">
        <v>573.89352873403072</v>
      </c>
      <c r="K366" s="51" t="e">
        <f>(K495+K667+K710)/3</f>
        <v>#REF!</v>
      </c>
      <c r="L366" s="52" t="e">
        <f>(L667+L495+L710)/3</f>
        <v>#REF!</v>
      </c>
      <c r="M366" s="63">
        <v>61.762422360248451</v>
      </c>
      <c r="N366" s="62">
        <v>51.185000000000002</v>
      </c>
    </row>
    <row r="367" spans="1:14" x14ac:dyDescent="0.4">
      <c r="A367" s="49">
        <v>9</v>
      </c>
      <c r="B367" s="49" t="s">
        <v>72</v>
      </c>
      <c r="C367" s="49">
        <v>2000</v>
      </c>
      <c r="D367" s="49" t="s">
        <v>249</v>
      </c>
      <c r="E367" s="50" t="s">
        <v>247</v>
      </c>
      <c r="F367" s="62">
        <v>3.4400019879233659</v>
      </c>
      <c r="G367" s="63" t="e">
        <f>(G281+G496+G668)/3</f>
        <v>#REF!</v>
      </c>
      <c r="H367" s="63">
        <v>129937000</v>
      </c>
      <c r="I367" s="63">
        <v>78.548568279604083</v>
      </c>
      <c r="J367" s="63">
        <v>655.09724957991671</v>
      </c>
      <c r="K367" s="51" t="e">
        <f>(K496+K668+K711)/3</f>
        <v>#REF!</v>
      </c>
      <c r="L367" s="52" t="e">
        <f>(L496+L668+L711)/3</f>
        <v>#REF!</v>
      </c>
      <c r="M367" s="63">
        <v>59.743589743589745</v>
      </c>
      <c r="N367" s="62">
        <v>51.386000000000003</v>
      </c>
    </row>
    <row r="368" spans="1:14" x14ac:dyDescent="0.4">
      <c r="A368" s="49">
        <v>9</v>
      </c>
      <c r="B368" s="49" t="s">
        <v>72</v>
      </c>
      <c r="C368" s="49">
        <v>2001</v>
      </c>
      <c r="D368" s="49" t="s">
        <v>249</v>
      </c>
      <c r="E368" s="50" t="s">
        <v>247</v>
      </c>
      <c r="F368" s="62">
        <v>3.254413650261367</v>
      </c>
      <c r="G368" s="63" t="e">
        <f>(G497+G669+G712)/3</f>
        <v>#REF!</v>
      </c>
      <c r="H368" s="63">
        <v>819579000</v>
      </c>
      <c r="I368" s="63">
        <v>78.815185491760104</v>
      </c>
      <c r="J368" s="63">
        <v>703.67099858468634</v>
      </c>
      <c r="K368" s="51" t="e">
        <f>(K497+K669+K712)/3</f>
        <v>#REF!</v>
      </c>
      <c r="L368" s="52" t="e">
        <f>(L497+L669+L712)/3</f>
        <v>#REF!</v>
      </c>
      <c r="M368" s="63">
        <v>58.614014711575692</v>
      </c>
      <c r="N368" s="62">
        <v>51.587000000000003</v>
      </c>
    </row>
    <row r="369" spans="1:14" x14ac:dyDescent="0.4">
      <c r="A369" s="49">
        <v>9</v>
      </c>
      <c r="B369" s="49" t="s">
        <v>72</v>
      </c>
      <c r="C369" s="49">
        <v>2002</v>
      </c>
      <c r="D369" s="49" t="s">
        <v>249</v>
      </c>
      <c r="E369" s="50" t="s">
        <v>247</v>
      </c>
      <c r="F369" s="62">
        <v>3.2033480381059598</v>
      </c>
      <c r="G369" s="63" t="e">
        <f>(G283+G670+G498)/3</f>
        <v>#REF!</v>
      </c>
      <c r="H369" s="63">
        <v>2024577000</v>
      </c>
      <c r="I369" s="63">
        <v>92.81814432989691</v>
      </c>
      <c r="J369" s="63">
        <v>763.10889546348676</v>
      </c>
      <c r="K369" s="51" t="e">
        <f>(K498+K670+K713)/3</f>
        <v>#REF!</v>
      </c>
      <c r="L369" s="52" t="e">
        <f>(L498+L670+L713)/3</f>
        <v>#REF!</v>
      </c>
      <c r="M369" s="63">
        <v>54.802038416307333</v>
      </c>
      <c r="N369" s="62">
        <v>51.786999999999999</v>
      </c>
    </row>
    <row r="370" spans="1:14" x14ac:dyDescent="0.4">
      <c r="A370" s="49">
        <v>9</v>
      </c>
      <c r="B370" s="49" t="s">
        <v>72</v>
      </c>
      <c r="C370" s="49">
        <v>2003</v>
      </c>
      <c r="D370" s="49" t="s">
        <v>249</v>
      </c>
      <c r="E370" s="50" t="s">
        <v>247</v>
      </c>
      <c r="F370" s="62">
        <v>3.4696445270278478</v>
      </c>
      <c r="G370" s="63" t="e">
        <f>(G671+G499+G714)/3</f>
        <v>#REF!</v>
      </c>
      <c r="H370" s="63">
        <v>4007330000</v>
      </c>
      <c r="I370" s="63">
        <v>107.55194850626179</v>
      </c>
      <c r="J370" s="63">
        <v>883.69258074525578</v>
      </c>
      <c r="K370" s="51">
        <f>(K413+K499+K585)/3</f>
        <v>80.767083022404663</v>
      </c>
      <c r="L370" s="52">
        <f>(L413+L499+L585)/3</f>
        <v>3542.1898587377495</v>
      </c>
      <c r="M370" s="63">
        <v>58.519051042415526</v>
      </c>
      <c r="N370" s="62">
        <v>51.988</v>
      </c>
    </row>
    <row r="371" spans="1:14" x14ac:dyDescent="0.4">
      <c r="A371" s="49">
        <v>9</v>
      </c>
      <c r="B371" s="49" t="s">
        <v>72</v>
      </c>
      <c r="C371" s="49">
        <v>2004</v>
      </c>
      <c r="D371" s="49" t="s">
        <v>249</v>
      </c>
      <c r="E371" s="50" t="s">
        <v>247</v>
      </c>
      <c r="F371" s="62">
        <v>3.408403057846265</v>
      </c>
      <c r="G371" s="63" t="e">
        <f>(G500+G672+G715)/3</f>
        <v>#REF!</v>
      </c>
      <c r="H371" s="63">
        <v>4719107000</v>
      </c>
      <c r="I371" s="63">
        <v>121.50711589411736</v>
      </c>
      <c r="J371" s="63">
        <v>1045.0136328105998</v>
      </c>
      <c r="K371" s="51">
        <f t="shared" ref="K371:K376" si="64">(K414+K500+K586)/3</f>
        <v>81.779784464818022</v>
      </c>
      <c r="L371" s="52">
        <f>(L500+L414+L586)/3</f>
        <v>3849.5891752538114</v>
      </c>
      <c r="M371" s="63">
        <v>57.226277372262778</v>
      </c>
      <c r="N371" s="62">
        <v>52.189</v>
      </c>
    </row>
    <row r="372" spans="1:14" x14ac:dyDescent="0.4">
      <c r="A372" s="49">
        <v>9</v>
      </c>
      <c r="B372" s="49" t="s">
        <v>72</v>
      </c>
      <c r="C372" s="49">
        <v>2005</v>
      </c>
      <c r="D372" s="49" t="s">
        <v>249</v>
      </c>
      <c r="E372" s="50" t="s">
        <v>247</v>
      </c>
      <c r="F372" s="62">
        <v>3.5800687571870329</v>
      </c>
      <c r="G372" s="63" t="e">
        <f>(G501+G673+G716)/3</f>
        <v>#REF!</v>
      </c>
      <c r="H372" s="63">
        <v>4476396000</v>
      </c>
      <c r="I372" s="63">
        <v>115.84188460770612</v>
      </c>
      <c r="J372" s="63">
        <v>1578.3673303066716</v>
      </c>
      <c r="K372" s="51">
        <f t="shared" si="64"/>
        <v>81.325534555264653</v>
      </c>
      <c r="L372" s="52" t="e">
        <f t="shared" ref="L372:L379" si="65">(L415+L501+L587)/3</f>
        <v>#REF!</v>
      </c>
      <c r="M372" s="63">
        <v>56.773526370217162</v>
      </c>
      <c r="N372" s="62">
        <v>52.389000000000003</v>
      </c>
    </row>
    <row r="373" spans="1:14" x14ac:dyDescent="0.4">
      <c r="A373" s="49">
        <v>9</v>
      </c>
      <c r="B373" s="49" t="s">
        <v>72</v>
      </c>
      <c r="C373" s="49">
        <v>2006</v>
      </c>
      <c r="D373" s="49" t="s">
        <v>249</v>
      </c>
      <c r="E373" s="50" t="s">
        <v>247</v>
      </c>
      <c r="F373" s="62">
        <v>3.593402125039042</v>
      </c>
      <c r="G373" s="63" t="e">
        <f>(G502+G674+G717)/3</f>
        <v>#REF!</v>
      </c>
      <c r="H373" s="63">
        <v>4485966000</v>
      </c>
      <c r="I373" s="63">
        <v>105.26239984636887</v>
      </c>
      <c r="J373" s="63">
        <v>2472.9572573228711</v>
      </c>
      <c r="K373" s="51">
        <f t="shared" si="64"/>
        <v>81.159139993339252</v>
      </c>
      <c r="L373" s="52">
        <f t="shared" si="65"/>
        <v>4758.1654556454605</v>
      </c>
      <c r="M373" s="63">
        <v>57.706702960190547</v>
      </c>
      <c r="N373" s="62">
        <v>52.588999999999999</v>
      </c>
    </row>
    <row r="374" spans="1:14" x14ac:dyDescent="0.4">
      <c r="A374" s="49">
        <v>9</v>
      </c>
      <c r="B374" s="49" t="s">
        <v>72</v>
      </c>
      <c r="C374" s="49">
        <v>2007</v>
      </c>
      <c r="D374" s="49" t="s">
        <v>249</v>
      </c>
      <c r="E374" s="50" t="s">
        <v>247</v>
      </c>
      <c r="F374" s="62">
        <v>3.2195238483679627</v>
      </c>
      <c r="G374" s="63" t="e">
        <f>(G503+G675+G718)/3</f>
        <v>#REF!</v>
      </c>
      <c r="H374" s="63">
        <v>4594234000</v>
      </c>
      <c r="I374" s="63">
        <v>96.641808148657461</v>
      </c>
      <c r="J374" s="63">
        <v>3851.3301517514119</v>
      </c>
      <c r="K374" s="51">
        <f t="shared" si="64"/>
        <v>85.51073955541176</v>
      </c>
      <c r="L374" s="52">
        <f t="shared" si="65"/>
        <v>5244.1609145680568</v>
      </c>
      <c r="M374" s="63">
        <v>54.439865118021736</v>
      </c>
      <c r="N374" s="62">
        <v>52.79</v>
      </c>
    </row>
    <row r="375" spans="1:14" x14ac:dyDescent="0.4">
      <c r="A375" s="49">
        <v>9</v>
      </c>
      <c r="B375" s="49" t="s">
        <v>72</v>
      </c>
      <c r="C375" s="49">
        <v>2008</v>
      </c>
      <c r="D375" s="49" t="s">
        <v>249</v>
      </c>
      <c r="E375" s="50" t="s">
        <v>247</v>
      </c>
      <c r="F375" s="62">
        <v>3.4744049113357827</v>
      </c>
      <c r="G375" s="63">
        <f>(G504+G676+G719)/3</f>
        <v>3848414.8888888895</v>
      </c>
      <c r="H375" s="63">
        <v>3986807000</v>
      </c>
      <c r="I375" s="63">
        <v>89.242896863757309</v>
      </c>
      <c r="J375" s="63">
        <v>5574.4681043257478</v>
      </c>
      <c r="K375" s="51">
        <f t="shared" si="64"/>
        <v>86.703671603488431</v>
      </c>
      <c r="L375" s="52">
        <f t="shared" si="65"/>
        <v>5428.1454125458558</v>
      </c>
      <c r="M375" s="63">
        <v>48.472222222222221</v>
      </c>
      <c r="N375" s="62">
        <v>52.99</v>
      </c>
    </row>
    <row r="376" spans="1:14" x14ac:dyDescent="0.4">
      <c r="A376" s="49">
        <v>9</v>
      </c>
      <c r="B376" s="49" t="s">
        <v>72</v>
      </c>
      <c r="C376" s="49">
        <v>2009</v>
      </c>
      <c r="D376" s="49" t="s">
        <v>249</v>
      </c>
      <c r="E376" s="50" t="s">
        <v>247</v>
      </c>
      <c r="F376" s="62">
        <v>2.8495705325092882</v>
      </c>
      <c r="G376" s="63">
        <v>99.249161946565707</v>
      </c>
      <c r="H376" s="63">
        <v>2900030000</v>
      </c>
      <c r="I376" s="63">
        <v>74.744041683636937</v>
      </c>
      <c r="J376" s="63">
        <v>4950.3994900942307</v>
      </c>
      <c r="K376" s="51">
        <f t="shared" si="64"/>
        <v>83.146025946737907</v>
      </c>
      <c r="L376" s="52">
        <f t="shared" si="65"/>
        <v>5112.8335140046629</v>
      </c>
      <c r="M376" s="63">
        <v>47.104404567699831</v>
      </c>
      <c r="N376" s="62">
        <v>53.19</v>
      </c>
    </row>
    <row r="377" spans="1:14" x14ac:dyDescent="0.4">
      <c r="A377" s="49">
        <v>9</v>
      </c>
      <c r="B377" s="49" t="s">
        <v>72</v>
      </c>
      <c r="C377" s="49">
        <v>2010</v>
      </c>
      <c r="D377" s="49" t="s">
        <v>249</v>
      </c>
      <c r="E377" s="50" t="s">
        <v>247</v>
      </c>
      <c r="F377" s="62">
        <v>2.6851124964271245</v>
      </c>
      <c r="G377" s="63" t="e">
        <f>(G506+G678+G721)/3</f>
        <v>#REF!</v>
      </c>
      <c r="H377" s="63">
        <v>3352997000</v>
      </c>
      <c r="I377" s="63">
        <v>74.985988461085597</v>
      </c>
      <c r="J377" s="63">
        <v>5843.5337683582002</v>
      </c>
      <c r="K377" s="51">
        <f>(K420+K592+K506)/3</f>
        <v>85.03567567101976</v>
      </c>
      <c r="L377" s="52">
        <f t="shared" si="65"/>
        <v>5295.4622321737997</v>
      </c>
      <c r="M377" s="63">
        <v>42.498937526561839</v>
      </c>
      <c r="N377" s="62">
        <v>53.405999999999999</v>
      </c>
    </row>
    <row r="378" spans="1:14" x14ac:dyDescent="0.4">
      <c r="A378" s="49">
        <v>9</v>
      </c>
      <c r="B378" s="49" t="s">
        <v>72</v>
      </c>
      <c r="C378" s="49">
        <v>2011</v>
      </c>
      <c r="D378" s="49" t="s">
        <v>249</v>
      </c>
      <c r="E378" s="50" t="s">
        <v>247</v>
      </c>
      <c r="F378" s="62">
        <v>2.9741476201782562</v>
      </c>
      <c r="G378" s="63" t="e">
        <f>(G507+G679+G722)/3</f>
        <v>#REF!</v>
      </c>
      <c r="H378" s="63">
        <v>4485120000</v>
      </c>
      <c r="I378" s="63">
        <v>80.508045005952155</v>
      </c>
      <c r="J378" s="63">
        <v>7189.8186921197603</v>
      </c>
      <c r="K378" s="51" t="e">
        <f>(K507+K421+K593)/3</f>
        <v>#REF!</v>
      </c>
      <c r="L378" s="52">
        <f t="shared" si="65"/>
        <v>5582.8623969416703</v>
      </c>
      <c r="M378" s="63">
        <v>44.062027231467468</v>
      </c>
      <c r="N378" s="62">
        <v>53.637</v>
      </c>
    </row>
    <row r="379" spans="1:14" x14ac:dyDescent="0.4">
      <c r="A379" s="49">
        <v>9</v>
      </c>
      <c r="B379" s="49" t="s">
        <v>72</v>
      </c>
      <c r="C379" s="49">
        <v>2012</v>
      </c>
      <c r="D379" s="49" t="s">
        <v>249</v>
      </c>
      <c r="E379" s="50" t="s">
        <v>247</v>
      </c>
      <c r="F379" s="62">
        <v>3.2391673472619411</v>
      </c>
      <c r="G379" s="63" t="e">
        <f>(G293+G508+G680)/3</f>
        <v>#REF!</v>
      </c>
      <c r="H379" s="63">
        <v>5293250000</v>
      </c>
      <c r="I379" s="63">
        <v>78.263069540422009</v>
      </c>
      <c r="J379" s="63">
        <v>7495.8652765809948</v>
      </c>
      <c r="K379" s="51">
        <f>(K422+K508+K594)/3</f>
        <v>87.820662664979764</v>
      </c>
      <c r="L379" s="52">
        <f t="shared" si="65"/>
        <v>5523.7938432543679</v>
      </c>
      <c r="M379" s="63">
        <v>48.390446521287643</v>
      </c>
      <c r="N379" s="62">
        <v>53.883000000000003</v>
      </c>
    </row>
    <row r="380" spans="1:14" x14ac:dyDescent="0.4">
      <c r="A380" s="49">
        <v>9</v>
      </c>
      <c r="B380" s="49" t="s">
        <v>72</v>
      </c>
      <c r="C380" s="49">
        <v>2013</v>
      </c>
      <c r="D380" s="49" t="s">
        <v>249</v>
      </c>
      <c r="E380" s="50" t="s">
        <v>247</v>
      </c>
      <c r="F380" s="62">
        <v>3.285574368620511</v>
      </c>
      <c r="G380" s="63">
        <f>(G509+G681+G724)/3</f>
        <v>3943339.7777777775</v>
      </c>
      <c r="H380" s="63">
        <v>2619437000</v>
      </c>
      <c r="I380" s="63">
        <v>74.675844762985108</v>
      </c>
      <c r="J380" s="63">
        <v>7875.3453666154946</v>
      </c>
      <c r="K380" s="51">
        <f>(K509+K423+K595)/3</f>
        <v>94.803486668132209</v>
      </c>
      <c r="L380" s="52" t="e">
        <f>(L423+L595+L509)/3</f>
        <v>#REF!</v>
      </c>
      <c r="M380" s="63">
        <v>46.689303904923598</v>
      </c>
      <c r="N380" s="62">
        <v>54.145000000000003</v>
      </c>
    </row>
    <row r="381" spans="1:14" x14ac:dyDescent="0.4">
      <c r="A381" s="49">
        <v>9</v>
      </c>
      <c r="B381" s="49" t="s">
        <v>72</v>
      </c>
      <c r="C381" s="49">
        <v>2014</v>
      </c>
      <c r="D381" s="49" t="s">
        <v>249</v>
      </c>
      <c r="E381" s="50" t="s">
        <v>247</v>
      </c>
      <c r="F381" s="62">
        <v>3.3815556221401</v>
      </c>
      <c r="G381" s="63" t="e">
        <f>(G510+G682+G725)/3</f>
        <v>#REF!</v>
      </c>
      <c r="H381" s="63">
        <v>4430466000</v>
      </c>
      <c r="I381" s="63">
        <v>69.483225195334668</v>
      </c>
      <c r="J381" s="63">
        <v>7890.8402806208724</v>
      </c>
      <c r="K381" s="51">
        <f>(K424+K510+K596)/3</f>
        <v>95.297750180551304</v>
      </c>
      <c r="L381" s="52">
        <f>(L424+L510+L596)/3</f>
        <v>5696.8073781387066</v>
      </c>
      <c r="M381" s="63">
        <v>46.183825917505686</v>
      </c>
      <c r="N381" s="62">
        <v>54.421999999999997</v>
      </c>
    </row>
    <row r="382" spans="1:14" x14ac:dyDescent="0.4">
      <c r="A382" s="49">
        <v>9</v>
      </c>
      <c r="B382" s="49" t="s">
        <v>72</v>
      </c>
      <c r="C382" s="49">
        <v>2015</v>
      </c>
      <c r="D382" s="49" t="s">
        <v>249</v>
      </c>
      <c r="E382" s="50" t="s">
        <v>247</v>
      </c>
      <c r="F382" s="62">
        <v>3.2927948136561862</v>
      </c>
      <c r="G382" s="63">
        <f>(G253+G81+G296)/3</f>
        <v>1671949.815647264</v>
      </c>
      <c r="H382" s="63">
        <v>4047630000</v>
      </c>
      <c r="I382" s="63">
        <v>72.601507907318862</v>
      </c>
      <c r="J382" s="63">
        <v>5500.503646284862</v>
      </c>
      <c r="K382" s="51" t="e">
        <f>(K425+K511+K597)/3</f>
        <v>#REF!</v>
      </c>
      <c r="L382" s="52">
        <f>(L511+L425+L597)/3</f>
        <v>5527.8493090358052</v>
      </c>
      <c r="M382" s="65">
        <f t="shared" ref="M382:M389" si="66">(M381+M380+M379)/3</f>
        <v>47.087858781238971</v>
      </c>
      <c r="N382" s="62">
        <v>54.713999999999999</v>
      </c>
    </row>
    <row r="383" spans="1:14" x14ac:dyDescent="0.4">
      <c r="A383" s="49">
        <v>9</v>
      </c>
      <c r="B383" s="49" t="s">
        <v>72</v>
      </c>
      <c r="C383" s="49">
        <v>2016</v>
      </c>
      <c r="D383" s="49" t="s">
        <v>249</v>
      </c>
      <c r="E383" s="50" t="s">
        <v>247</v>
      </c>
      <c r="F383" s="62">
        <v>3.3039578954790274</v>
      </c>
      <c r="G383" s="63" t="e">
        <f>(G512+G684+G727)/3</f>
        <v>#REF!</v>
      </c>
      <c r="H383" s="63">
        <v>4499666000</v>
      </c>
      <c r="I383" s="63">
        <v>90.077318734567697</v>
      </c>
      <c r="J383" s="63">
        <v>3880.6852276837981</v>
      </c>
      <c r="K383" s="51">
        <f>(K426+K512+K598)/3</f>
        <v>86.255190990875647</v>
      </c>
      <c r="L383" s="52">
        <f t="shared" ref="L383:L389" si="67">(L426+L512+L598)/3</f>
        <v>5697.2691226996903</v>
      </c>
      <c r="M383" s="65">
        <f t="shared" si="66"/>
        <v>46.653662867889416</v>
      </c>
      <c r="N383" s="62">
        <v>55.021000000000001</v>
      </c>
    </row>
    <row r="384" spans="1:14" x14ac:dyDescent="0.4">
      <c r="A384" s="49">
        <v>9</v>
      </c>
      <c r="B384" s="49" t="s">
        <v>72</v>
      </c>
      <c r="C384" s="49">
        <v>2017</v>
      </c>
      <c r="D384" s="49" t="s">
        <v>249</v>
      </c>
      <c r="E384" s="50" t="s">
        <v>247</v>
      </c>
      <c r="F384" s="62">
        <v>3.2430376476311782</v>
      </c>
      <c r="G384" s="63" t="e">
        <f>(G298+G513+G685)/3</f>
        <v>#REF!</v>
      </c>
      <c r="H384" s="63">
        <v>2867487000</v>
      </c>
      <c r="I384" s="63">
        <v>90.4023156823216</v>
      </c>
      <c r="J384" s="63">
        <v>4147.1981423222014</v>
      </c>
      <c r="K384" s="51">
        <f>(K427+K513+K599)/3</f>
        <v>84.575423398662565</v>
      </c>
      <c r="L384" s="52">
        <f t="shared" si="67"/>
        <v>5896.7626864571639</v>
      </c>
      <c r="M384" s="65">
        <f t="shared" si="66"/>
        <v>46.641782522211351</v>
      </c>
      <c r="N384" s="62">
        <v>55.343000000000004</v>
      </c>
    </row>
    <row r="385" spans="1:14" x14ac:dyDescent="0.4">
      <c r="A385" s="49">
        <v>9</v>
      </c>
      <c r="B385" s="49" t="s">
        <v>72</v>
      </c>
      <c r="C385" s="49">
        <v>2018</v>
      </c>
      <c r="D385" s="49" t="s">
        <v>249</v>
      </c>
      <c r="E385" s="50" t="s">
        <v>247</v>
      </c>
      <c r="F385" s="62">
        <v>3.2926412489784722</v>
      </c>
      <c r="G385" s="63" t="e">
        <f>(G299+G514+G686)/3</f>
        <v>#REF!</v>
      </c>
      <c r="H385" s="63">
        <v>1402998000</v>
      </c>
      <c r="I385" s="63">
        <v>91.672576536982476</v>
      </c>
      <c r="J385" s="63">
        <v>4739.7943123408004</v>
      </c>
      <c r="K385" s="51">
        <f>(K428+K514+K600)/3</f>
        <v>87.358063387668366</v>
      </c>
      <c r="L385" s="52">
        <f t="shared" si="67"/>
        <v>6040.2351311088487</v>
      </c>
      <c r="M385" s="65">
        <f t="shared" si="66"/>
        <v>46.794434723779915</v>
      </c>
      <c r="N385" s="62">
        <v>55.68</v>
      </c>
    </row>
    <row r="386" spans="1:14" x14ac:dyDescent="0.4">
      <c r="A386" s="49">
        <v>9</v>
      </c>
      <c r="B386" s="49" t="s">
        <v>72</v>
      </c>
      <c r="C386" s="49">
        <v>2019</v>
      </c>
      <c r="D386" s="49" t="s">
        <v>249</v>
      </c>
      <c r="E386" s="50" t="s">
        <v>247</v>
      </c>
      <c r="F386" s="62">
        <v>3.5434953302894581</v>
      </c>
      <c r="G386" s="63" t="e">
        <f>(G687+G515+G730)/3</f>
        <v>#REF!</v>
      </c>
      <c r="H386" s="63">
        <v>1503918000</v>
      </c>
      <c r="I386" s="63">
        <v>85.818145408456076</v>
      </c>
      <c r="J386" s="63">
        <v>4805.7537176591732</v>
      </c>
      <c r="K386" s="51">
        <f>(K515+K429+K601)/3</f>
        <v>89.294388331183271</v>
      </c>
      <c r="L386" s="52">
        <f t="shared" si="67"/>
        <v>6220.1311744202249</v>
      </c>
      <c r="M386" s="65">
        <f t="shared" si="66"/>
        <v>46.696626704626887</v>
      </c>
      <c r="N386" s="62">
        <v>56.030999999999999</v>
      </c>
    </row>
    <row r="387" spans="1:14" x14ac:dyDescent="0.4">
      <c r="A387" s="49">
        <v>9</v>
      </c>
      <c r="B387" s="49" t="s">
        <v>72</v>
      </c>
      <c r="C387" s="49">
        <v>2020</v>
      </c>
      <c r="D387" s="49" t="s">
        <v>249</v>
      </c>
      <c r="E387" s="50" t="s">
        <v>247</v>
      </c>
      <c r="F387" s="62">
        <v>3.3988495728922699</v>
      </c>
      <c r="G387" s="63" t="e">
        <f>(G301+G516+G688)/3</f>
        <v>#REF!</v>
      </c>
      <c r="H387" s="63">
        <v>507151800</v>
      </c>
      <c r="I387" s="63">
        <v>72.017867648781106</v>
      </c>
      <c r="J387" s="63">
        <v>4229.9106490450276</v>
      </c>
      <c r="K387" s="51">
        <f>(K430+K516+K602)/3</f>
        <v>77.055081382039035</v>
      </c>
      <c r="L387" s="52">
        <f t="shared" si="67"/>
        <v>5718.4858153695668</v>
      </c>
      <c r="M387" s="65">
        <f t="shared" si="66"/>
        <v>46.710947983539377</v>
      </c>
      <c r="N387" s="62">
        <v>56.396999999999998</v>
      </c>
    </row>
    <row r="388" spans="1:14" x14ac:dyDescent="0.4">
      <c r="A388" s="49">
        <v>9</v>
      </c>
      <c r="B388" s="49" t="s">
        <v>72</v>
      </c>
      <c r="C388" s="49">
        <v>2021</v>
      </c>
      <c r="D388" s="49" t="s">
        <v>249</v>
      </c>
      <c r="E388" s="50" t="s">
        <v>247</v>
      </c>
      <c r="F388" s="62">
        <f>F387*0.95</f>
        <v>3.2289070942476563</v>
      </c>
      <c r="G388" s="63" t="e">
        <f>(G517+G689+G732)/3</f>
        <v>#REF!</v>
      </c>
      <c r="H388" s="63">
        <v>-1707666000</v>
      </c>
      <c r="I388" s="63">
        <v>76.286865687015037</v>
      </c>
      <c r="J388" s="63">
        <v>5408.0453517502292</v>
      </c>
      <c r="K388" s="51">
        <f>(K431+K517+K603)/3</f>
        <v>75.955089896590763</v>
      </c>
      <c r="L388" s="52">
        <f t="shared" si="67"/>
        <v>7947.0394242886368</v>
      </c>
      <c r="M388" s="65">
        <f t="shared" si="66"/>
        <v>46.734003137315391</v>
      </c>
      <c r="N388" s="62">
        <v>56.776000000000003</v>
      </c>
    </row>
    <row r="389" spans="1:14" x14ac:dyDescent="0.4">
      <c r="A389" s="49">
        <v>9</v>
      </c>
      <c r="B389" s="49" t="s">
        <v>72</v>
      </c>
      <c r="C389" s="49">
        <v>2022</v>
      </c>
      <c r="D389" s="49" t="s">
        <v>249</v>
      </c>
      <c r="E389" s="50" t="s">
        <v>247</v>
      </c>
      <c r="F389" s="62">
        <f>F388*0.95</f>
        <v>3.0674617395352732</v>
      </c>
      <c r="G389" s="63" t="e">
        <f>(G303+G518+G690)/3</f>
        <v>#REF!</v>
      </c>
      <c r="H389" s="63">
        <v>-4474481000</v>
      </c>
      <c r="I389" s="63">
        <v>87.077753318119534</v>
      </c>
      <c r="J389" s="63">
        <v>7762.0738285884026</v>
      </c>
      <c r="K389" s="51">
        <f>(K432+K518+K604)/3</f>
        <v>87.609126021880641</v>
      </c>
      <c r="L389" s="52">
        <f t="shared" si="67"/>
        <v>7958.0267678973978</v>
      </c>
      <c r="M389" s="65">
        <f t="shared" si="66"/>
        <v>46.713859275160551</v>
      </c>
      <c r="N389" s="62">
        <v>57.17</v>
      </c>
    </row>
    <row r="390" spans="1:14" x14ac:dyDescent="0.4">
      <c r="A390" s="38">
        <v>10</v>
      </c>
      <c r="B390" s="38" t="s">
        <v>74</v>
      </c>
      <c r="C390" s="38">
        <v>1980</v>
      </c>
      <c r="D390" s="38" t="s">
        <v>251</v>
      </c>
      <c r="E390" s="38" t="s">
        <v>248</v>
      </c>
      <c r="F390" s="76">
        <f>F391*0.95</f>
        <v>17.966176803640142</v>
      </c>
      <c r="G390" s="63">
        <v>174.71479238652699</v>
      </c>
      <c r="H390" s="63">
        <v>-418036875.01995599</v>
      </c>
      <c r="I390" s="63">
        <v>239.34892496330198</v>
      </c>
      <c r="J390" s="63">
        <v>8474.1883602065391</v>
      </c>
      <c r="K390" s="41">
        <f t="shared" ref="K390:L394" si="68">(K519+K734+K2368)/3</f>
        <v>133.60084252400432</v>
      </c>
      <c r="L390" s="39">
        <f t="shared" si="68"/>
        <v>1585.7436756506315</v>
      </c>
      <c r="M390" s="63">
        <v>62.016574585635368</v>
      </c>
      <c r="N390" s="62">
        <v>86.100999999999999</v>
      </c>
    </row>
    <row r="391" spans="1:14" x14ac:dyDescent="0.4">
      <c r="A391" s="38">
        <v>10</v>
      </c>
      <c r="B391" s="38" t="s">
        <v>74</v>
      </c>
      <c r="C391" s="38">
        <v>1981</v>
      </c>
      <c r="D391" s="38" t="s">
        <v>251</v>
      </c>
      <c r="E391" s="38" t="s">
        <v>248</v>
      </c>
      <c r="F391" s="64">
        <v>18.91176505646331</v>
      </c>
      <c r="G391" s="63">
        <v>193.448734608601</v>
      </c>
      <c r="H391" s="63">
        <v>4150000</v>
      </c>
      <c r="I391" s="63">
        <v>251.13888334995016</v>
      </c>
      <c r="J391" s="63">
        <v>9187.9796225423797</v>
      </c>
      <c r="K391" s="41">
        <f t="shared" si="68"/>
        <v>125.84566502741303</v>
      </c>
      <c r="L391" s="39">
        <f t="shared" si="68"/>
        <v>1694.6649114551183</v>
      </c>
      <c r="M391" s="63">
        <v>60.051546391752588</v>
      </c>
      <c r="N391" s="62">
        <v>86.316999999999993</v>
      </c>
    </row>
    <row r="392" spans="1:14" x14ac:dyDescent="0.4">
      <c r="A392" s="38">
        <v>10</v>
      </c>
      <c r="B392" s="38" t="s">
        <v>74</v>
      </c>
      <c r="C392" s="38">
        <v>1982</v>
      </c>
      <c r="D392" s="38" t="s">
        <v>251</v>
      </c>
      <c r="E392" s="38" t="s">
        <v>248</v>
      </c>
      <c r="F392" s="64">
        <v>13.723994150440163</v>
      </c>
      <c r="G392" s="63">
        <v>216.69353093383401</v>
      </c>
      <c r="H392" s="63">
        <v>28457446.884195302</v>
      </c>
      <c r="I392" s="63">
        <v>225.75868835716369</v>
      </c>
      <c r="J392" s="63">
        <v>9323.7498135658134</v>
      </c>
      <c r="K392" s="41">
        <f t="shared" si="68"/>
        <v>113.39764413378835</v>
      </c>
      <c r="L392" s="39">
        <f t="shared" si="68"/>
        <v>1723.917310150802</v>
      </c>
      <c r="M392" s="63">
        <v>57.125307125307124</v>
      </c>
      <c r="N392" s="62">
        <v>86.531000000000006</v>
      </c>
    </row>
    <row r="393" spans="1:14" x14ac:dyDescent="0.4">
      <c r="A393" s="38">
        <v>10</v>
      </c>
      <c r="B393" s="38" t="s">
        <v>74</v>
      </c>
      <c r="C393" s="38">
        <v>1983</v>
      </c>
      <c r="D393" s="38" t="s">
        <v>251</v>
      </c>
      <c r="E393" s="38" t="s">
        <v>248</v>
      </c>
      <c r="F393" s="64">
        <v>-3.689967158276346</v>
      </c>
      <c r="G393" s="63">
        <v>224.67335134024501</v>
      </c>
      <c r="H393" s="63">
        <v>64095744.851318501</v>
      </c>
      <c r="I393" s="63">
        <v>189.6325833095984</v>
      </c>
      <c r="J393" s="63">
        <v>9227.6797381704364</v>
      </c>
      <c r="K393" s="41">
        <f t="shared" si="68"/>
        <v>112.19652809112334</v>
      </c>
      <c r="L393" s="39">
        <f t="shared" si="68"/>
        <v>1814.8365604894043</v>
      </c>
      <c r="M393" s="63">
        <v>58.510638297872333</v>
      </c>
      <c r="N393" s="62">
        <v>86.742000000000004</v>
      </c>
    </row>
    <row r="394" spans="1:14" x14ac:dyDescent="0.4">
      <c r="A394" s="38">
        <v>10</v>
      </c>
      <c r="B394" s="38" t="s">
        <v>74</v>
      </c>
      <c r="C394" s="38">
        <v>1984</v>
      </c>
      <c r="D394" s="38" t="s">
        <v>251</v>
      </c>
      <c r="E394" s="38" t="s">
        <v>248</v>
      </c>
      <c r="F394" s="64">
        <v>-0.41848006761982504</v>
      </c>
      <c r="G394" s="63">
        <v>229.84800278126701</v>
      </c>
      <c r="H394" s="63">
        <v>140691489.51761001</v>
      </c>
      <c r="I394" s="63">
        <v>190.33026898195436</v>
      </c>
      <c r="J394" s="63">
        <v>9316.3805532289462</v>
      </c>
      <c r="K394" s="41">
        <f t="shared" si="68"/>
        <v>142.53168438029044</v>
      </c>
      <c r="L394" s="39">
        <f t="shared" si="68"/>
        <v>1932.1108197124495</v>
      </c>
      <c r="M394" s="63">
        <v>89.145496535796781</v>
      </c>
      <c r="N394" s="62">
        <v>86.95</v>
      </c>
    </row>
    <row r="395" spans="1:14" x14ac:dyDescent="0.4">
      <c r="A395" s="38">
        <v>10</v>
      </c>
      <c r="B395" s="38" t="s">
        <v>74</v>
      </c>
      <c r="C395" s="38">
        <v>1985</v>
      </c>
      <c r="D395" s="38" t="s">
        <v>251</v>
      </c>
      <c r="E395" s="38" t="s">
        <v>248</v>
      </c>
      <c r="F395" s="64">
        <v>-1.8249945256706042</v>
      </c>
      <c r="G395" s="63">
        <v>223.39158017775699</v>
      </c>
      <c r="H395" s="63">
        <v>101329787.234043</v>
      </c>
      <c r="I395" s="63">
        <v>191.61023232102542</v>
      </c>
      <c r="J395" s="63">
        <v>8407.1636307974895</v>
      </c>
      <c r="K395" s="41">
        <f t="shared" ref="K395:K401" si="69">(K524+K739+K2373)/3</f>
        <v>179.89805922467471</v>
      </c>
      <c r="L395" s="39">
        <f>(L739+L524+L2373)/3</f>
        <v>2015.774862157655</v>
      </c>
      <c r="M395" s="63">
        <v>89.340659340659329</v>
      </c>
      <c r="N395" s="62">
        <v>87.155000000000001</v>
      </c>
    </row>
    <row r="396" spans="1:14" x14ac:dyDescent="0.4">
      <c r="A396" s="38">
        <v>10</v>
      </c>
      <c r="B396" s="38" t="s">
        <v>74</v>
      </c>
      <c r="C396" s="38">
        <v>1986</v>
      </c>
      <c r="D396" s="38" t="s">
        <v>251</v>
      </c>
      <c r="E396" s="38" t="s">
        <v>248</v>
      </c>
      <c r="F396" s="64">
        <v>-17.392650306291983</v>
      </c>
      <c r="G396" s="63">
        <v>182.003838515963</v>
      </c>
      <c r="H396" s="63">
        <v>-31914893.6170213</v>
      </c>
      <c r="I396" s="63">
        <v>183.52356887688421</v>
      </c>
      <c r="J396" s="63">
        <v>6780.1437974155178</v>
      </c>
      <c r="K396" s="41">
        <f t="shared" si="69"/>
        <v>242.25042066673629</v>
      </c>
      <c r="L396" s="39">
        <f>(L525+L2374+L740)/3</f>
        <v>2213.716764939973</v>
      </c>
      <c r="M396" s="63">
        <v>90.37871033776868</v>
      </c>
      <c r="N396" s="62">
        <v>87.356999999999999</v>
      </c>
    </row>
    <row r="397" spans="1:14" x14ac:dyDescent="0.4">
      <c r="A397" s="38">
        <v>10</v>
      </c>
      <c r="B397" s="38" t="s">
        <v>74</v>
      </c>
      <c r="C397" s="38">
        <v>1987</v>
      </c>
      <c r="D397" s="38" t="s">
        <v>251</v>
      </c>
      <c r="E397" s="38" t="s">
        <v>248</v>
      </c>
      <c r="F397" s="64">
        <v>0.65904847055868743</v>
      </c>
      <c r="G397" s="63">
        <v>157.34148209798099</v>
      </c>
      <c r="H397" s="63">
        <v>-35904255.319148898</v>
      </c>
      <c r="I397" s="63">
        <v>189.76793082702923</v>
      </c>
      <c r="J397" s="63">
        <v>7270.2003164367197</v>
      </c>
      <c r="K397" s="41">
        <f t="shared" si="69"/>
        <v>367.87970794160191</v>
      </c>
      <c r="L397" s="39">
        <f t="shared" ref="L397:L412" si="70">(L526+L741+L2375)/3</f>
        <v>2350.7691892598291</v>
      </c>
      <c r="M397" s="63">
        <v>89.916839916839933</v>
      </c>
      <c r="N397" s="62">
        <v>87.557000000000002</v>
      </c>
    </row>
    <row r="398" spans="1:14" x14ac:dyDescent="0.4">
      <c r="A398" s="38">
        <v>10</v>
      </c>
      <c r="B398" s="38" t="s">
        <v>74</v>
      </c>
      <c r="C398" s="38">
        <v>1988</v>
      </c>
      <c r="D398" s="38" t="s">
        <v>251</v>
      </c>
      <c r="E398" s="38" t="s">
        <v>248</v>
      </c>
      <c r="F398" s="64">
        <v>2.0094277033153531</v>
      </c>
      <c r="G398" s="63">
        <v>145.81162458754699</v>
      </c>
      <c r="H398" s="63">
        <v>222074468.08510599</v>
      </c>
      <c r="I398" s="63">
        <v>172.83241146469365</v>
      </c>
      <c r="J398" s="63">
        <v>7660.0666140214307</v>
      </c>
      <c r="K398" s="41">
        <f t="shared" si="69"/>
        <v>534.04407279177201</v>
      </c>
      <c r="L398" s="39">
        <f t="shared" si="70"/>
        <v>2516.2960722359685</v>
      </c>
      <c r="M398" s="63">
        <v>89.920948616600796</v>
      </c>
      <c r="N398" s="62">
        <v>87.754000000000005</v>
      </c>
    </row>
    <row r="399" spans="1:14" x14ac:dyDescent="0.4">
      <c r="A399" s="38">
        <v>10</v>
      </c>
      <c r="B399" s="38" t="s">
        <v>74</v>
      </c>
      <c r="C399" s="38">
        <v>1989</v>
      </c>
      <c r="D399" s="38" t="s">
        <v>251</v>
      </c>
      <c r="E399" s="38" t="s">
        <v>248</v>
      </c>
      <c r="F399" s="64">
        <v>3.9746603649988685</v>
      </c>
      <c r="G399" s="63">
        <v>148.02977219874199</v>
      </c>
      <c r="H399" s="63">
        <v>180851063.82978699</v>
      </c>
      <c r="I399" s="63">
        <v>186.27382116059752</v>
      </c>
      <c r="J399" s="63">
        <v>7721.7378865296696</v>
      </c>
      <c r="K399" s="41">
        <f t="shared" si="69"/>
        <v>106.81080331126812</v>
      </c>
      <c r="L399" s="39">
        <f t="shared" si="70"/>
        <v>2751.0739170682991</v>
      </c>
      <c r="M399" s="63">
        <v>89.571150097465903</v>
      </c>
      <c r="N399" s="62">
        <v>87.948999999999998</v>
      </c>
    </row>
    <row r="400" spans="1:14" x14ac:dyDescent="0.4">
      <c r="A400" s="38">
        <v>10</v>
      </c>
      <c r="B400" s="38" t="s">
        <v>74</v>
      </c>
      <c r="C400" s="38">
        <v>1990</v>
      </c>
      <c r="D400" s="38" t="s">
        <v>251</v>
      </c>
      <c r="E400" s="38" t="s">
        <v>248</v>
      </c>
      <c r="F400" s="64">
        <v>4.8266955667041458</v>
      </c>
      <c r="G400" s="63">
        <v>135.955896870316</v>
      </c>
      <c r="H400" s="63">
        <v>91755319.148936197</v>
      </c>
      <c r="I400" s="63">
        <v>210.1609657947686</v>
      </c>
      <c r="J400" s="63">
        <v>8174.7972317208778</v>
      </c>
      <c r="K400" s="41">
        <f t="shared" si="69"/>
        <v>109.38173124635914</v>
      </c>
      <c r="L400" s="39">
        <f t="shared" si="70"/>
        <v>2767.1956181442551</v>
      </c>
      <c r="M400" s="63">
        <v>89.044943820224717</v>
      </c>
      <c r="N400" s="62">
        <v>88.14</v>
      </c>
    </row>
    <row r="401" spans="1:14" x14ac:dyDescent="0.4">
      <c r="A401" s="38">
        <v>10</v>
      </c>
      <c r="B401" s="38" t="s">
        <v>74</v>
      </c>
      <c r="C401" s="38">
        <v>1991</v>
      </c>
      <c r="D401" s="38" t="s">
        <v>251</v>
      </c>
      <c r="E401" s="38" t="s">
        <v>248</v>
      </c>
      <c r="F401" s="64">
        <v>-1.8825248625267648</v>
      </c>
      <c r="G401" s="63">
        <v>131.073506337759</v>
      </c>
      <c r="H401" s="63">
        <v>619414893.61702096</v>
      </c>
      <c r="I401" s="63">
        <v>180.64181022066026</v>
      </c>
      <c r="J401" s="63">
        <v>8621.7670484676746</v>
      </c>
      <c r="K401" s="41">
        <f t="shared" si="69"/>
        <v>137.14469213535367</v>
      </c>
      <c r="L401" s="39">
        <f t="shared" si="70"/>
        <v>2752.634523504752</v>
      </c>
      <c r="M401" s="63">
        <v>88.521400778210122</v>
      </c>
      <c r="N401" s="62">
        <v>88.328999999999994</v>
      </c>
    </row>
    <row r="402" spans="1:14" x14ac:dyDescent="0.4">
      <c r="A402" s="38">
        <v>10</v>
      </c>
      <c r="B402" s="38" t="s">
        <v>74</v>
      </c>
      <c r="C402" s="38">
        <v>1992</v>
      </c>
      <c r="D402" s="38" t="s">
        <v>251</v>
      </c>
      <c r="E402" s="38" t="s">
        <v>248</v>
      </c>
      <c r="F402" s="64">
        <v>-3.5326522905033357</v>
      </c>
      <c r="G402" s="63">
        <v>124.342616888796</v>
      </c>
      <c r="H402" s="63">
        <v>868617021.27659595</v>
      </c>
      <c r="I402" s="63">
        <v>181.12403716972682</v>
      </c>
      <c r="J402" s="63">
        <v>8568.6580514495545</v>
      </c>
      <c r="K402" s="41">
        <f>(K531+K2380+K746)/3</f>
        <v>152.22560355554785</v>
      </c>
      <c r="L402" s="39">
        <f t="shared" si="70"/>
        <v>2674.7126026849437</v>
      </c>
      <c r="M402" s="63">
        <v>89.326765188834173</v>
      </c>
      <c r="N402" s="62">
        <v>88.397999999999996</v>
      </c>
    </row>
    <row r="403" spans="1:14" x14ac:dyDescent="0.4">
      <c r="A403" s="38">
        <v>10</v>
      </c>
      <c r="B403" s="38" t="s">
        <v>74</v>
      </c>
      <c r="C403" s="38">
        <v>1993</v>
      </c>
      <c r="D403" s="38" t="s">
        <v>251</v>
      </c>
      <c r="E403" s="38" t="s">
        <v>248</v>
      </c>
      <c r="F403" s="64">
        <v>-3.0258147419902741</v>
      </c>
      <c r="G403" s="63">
        <v>130.489914189345</v>
      </c>
      <c r="H403" s="63">
        <v>-275000007.923316</v>
      </c>
      <c r="I403" s="63">
        <v>164.60389710018924</v>
      </c>
      <c r="J403" s="63">
        <v>9063.5653849584032</v>
      </c>
      <c r="K403" s="41">
        <f t="shared" ref="K403:K430" si="71">(K532+K747+K2381)/3</f>
        <v>143.99278291008744</v>
      </c>
      <c r="L403" s="39">
        <f t="shared" si="70"/>
        <v>2837.052326916626</v>
      </c>
      <c r="M403" s="63">
        <v>89.668465690053949</v>
      </c>
      <c r="N403" s="62">
        <v>88.394999999999996</v>
      </c>
    </row>
    <row r="404" spans="1:14" x14ac:dyDescent="0.4">
      <c r="A404" s="38">
        <v>10</v>
      </c>
      <c r="B404" s="38" t="s">
        <v>74</v>
      </c>
      <c r="C404" s="38">
        <v>1994</v>
      </c>
      <c r="D404" s="38" t="s">
        <v>251</v>
      </c>
      <c r="E404" s="38" t="s">
        <v>248</v>
      </c>
      <c r="F404" s="64">
        <v>7.3311894862872151</v>
      </c>
      <c r="G404" s="63">
        <v>125.975448172253</v>
      </c>
      <c r="H404" s="63">
        <v>208244700.235544</v>
      </c>
      <c r="I404" s="63">
        <v>155.17817162615023</v>
      </c>
      <c r="J404" s="63">
        <v>9384.7718809258895</v>
      </c>
      <c r="K404" s="41">
        <f t="shared" si="71"/>
        <v>134.99188407365978</v>
      </c>
      <c r="L404" s="39">
        <f t="shared" si="70"/>
        <v>2980.8244155138109</v>
      </c>
      <c r="M404" s="63">
        <v>89.608433734939766</v>
      </c>
      <c r="N404" s="62">
        <v>88.391999999999996</v>
      </c>
    </row>
    <row r="405" spans="1:14" x14ac:dyDescent="0.4">
      <c r="A405" s="38">
        <v>10</v>
      </c>
      <c r="B405" s="38" t="s">
        <v>74</v>
      </c>
      <c r="C405" s="38">
        <v>1995</v>
      </c>
      <c r="D405" s="38" t="s">
        <v>251</v>
      </c>
      <c r="E405" s="38" t="s">
        <v>248</v>
      </c>
      <c r="F405" s="64">
        <v>1.0906684880967958</v>
      </c>
      <c r="G405" s="63">
        <v>120.133451085427</v>
      </c>
      <c r="H405" s="63">
        <v>430586743.72459197</v>
      </c>
      <c r="I405" s="63">
        <v>152.4643153798452</v>
      </c>
      <c r="J405" s="63">
        <v>9543.389368429449</v>
      </c>
      <c r="K405" s="41">
        <f t="shared" si="71"/>
        <v>140.25688790538484</v>
      </c>
      <c r="L405" s="39">
        <f t="shared" si="70"/>
        <v>3093.6362971127805</v>
      </c>
      <c r="M405" s="63">
        <v>89.293680297397771</v>
      </c>
      <c r="N405" s="62">
        <v>88.388000000000005</v>
      </c>
    </row>
    <row r="406" spans="1:14" x14ac:dyDescent="0.4">
      <c r="A406" s="38">
        <v>10</v>
      </c>
      <c r="B406" s="38" t="s">
        <v>74</v>
      </c>
      <c r="C406" s="38">
        <v>1996</v>
      </c>
      <c r="D406" s="38" t="s">
        <v>251</v>
      </c>
      <c r="E406" s="38" t="s">
        <v>248</v>
      </c>
      <c r="F406" s="64">
        <v>0.19672192861814608</v>
      </c>
      <c r="G406" s="63">
        <v>119.450859854622</v>
      </c>
      <c r="H406" s="63">
        <v>2048151879.61006</v>
      </c>
      <c r="I406" s="63">
        <v>164.11541926144878</v>
      </c>
      <c r="J406" s="63">
        <v>9643.3086942995615</v>
      </c>
      <c r="K406" s="41">
        <f t="shared" si="71"/>
        <v>141.77585561549867</v>
      </c>
      <c r="L406" s="39">
        <f t="shared" si="70"/>
        <v>3310.3005081475785</v>
      </c>
      <c r="M406" s="63">
        <v>89.354151880766494</v>
      </c>
      <c r="N406" s="62">
        <v>88.385000000000005</v>
      </c>
    </row>
    <row r="407" spans="1:14" x14ac:dyDescent="0.4">
      <c r="A407" s="38">
        <v>10</v>
      </c>
      <c r="B407" s="38" t="s">
        <v>74</v>
      </c>
      <c r="C407" s="38">
        <v>1997</v>
      </c>
      <c r="D407" s="38" t="s">
        <v>251</v>
      </c>
      <c r="E407" s="38" t="s">
        <v>248</v>
      </c>
      <c r="F407" s="64">
        <v>0.9317151114523341</v>
      </c>
      <c r="G407" s="63">
        <v>127.32172414225499</v>
      </c>
      <c r="H407" s="63">
        <v>329284164.22376901</v>
      </c>
      <c r="I407" s="63">
        <v>148.58207813923352</v>
      </c>
      <c r="J407" s="63">
        <v>9728.4463230541369</v>
      </c>
      <c r="K407" s="41">
        <f t="shared" si="71"/>
        <v>140.19317465291567</v>
      </c>
      <c r="L407" s="39">
        <f t="shared" si="70"/>
        <v>3493.2516098326305</v>
      </c>
      <c r="M407" s="63">
        <v>88.563458856345875</v>
      </c>
      <c r="N407" s="62">
        <v>88.382000000000005</v>
      </c>
    </row>
    <row r="408" spans="1:14" x14ac:dyDescent="0.4">
      <c r="A408" s="38">
        <v>10</v>
      </c>
      <c r="B408" s="38" t="s">
        <v>74</v>
      </c>
      <c r="C408" s="38">
        <v>1998</v>
      </c>
      <c r="D408" s="38" t="s">
        <v>251</v>
      </c>
      <c r="E408" s="38" t="s">
        <v>248</v>
      </c>
      <c r="F408" s="64">
        <v>-7.0574105653771824</v>
      </c>
      <c r="G408" s="63">
        <v>130.21611182434199</v>
      </c>
      <c r="H408" s="63">
        <v>179454413.27302</v>
      </c>
      <c r="I408" s="63">
        <v>128.4891015440196</v>
      </c>
      <c r="J408" s="63">
        <v>9195.4256097463731</v>
      </c>
      <c r="K408" s="41">
        <f t="shared" si="71"/>
        <v>133.25433783746703</v>
      </c>
      <c r="L408" s="39">
        <f t="shared" si="70"/>
        <v>3876.9292815298159</v>
      </c>
      <c r="M408" s="63">
        <v>88.32684824902725</v>
      </c>
      <c r="N408" s="62">
        <v>88.379000000000005</v>
      </c>
    </row>
    <row r="409" spans="1:14" x14ac:dyDescent="0.4">
      <c r="A409" s="38">
        <v>10</v>
      </c>
      <c r="B409" s="38" t="s">
        <v>74</v>
      </c>
      <c r="C409" s="38">
        <v>1999</v>
      </c>
      <c r="D409" s="38" t="s">
        <v>251</v>
      </c>
      <c r="E409" s="38" t="s">
        <v>248</v>
      </c>
      <c r="F409" s="64">
        <v>2.6564337427803224</v>
      </c>
      <c r="G409" s="63">
        <v>126.37528722715599</v>
      </c>
      <c r="H409" s="63">
        <v>453737837.97461301</v>
      </c>
      <c r="I409" s="63">
        <v>141.83169880826264</v>
      </c>
      <c r="J409" s="63">
        <v>9566.0954936990802</v>
      </c>
      <c r="K409" s="41">
        <f t="shared" si="71"/>
        <v>131.15663065461234</v>
      </c>
      <c r="L409" s="39">
        <f t="shared" si="70"/>
        <v>4030.4586385798607</v>
      </c>
      <c r="M409" s="63">
        <v>88.953866146848597</v>
      </c>
      <c r="N409" s="62">
        <v>88.376000000000005</v>
      </c>
    </row>
    <row r="410" spans="1:14" x14ac:dyDescent="0.4">
      <c r="A410" s="38">
        <v>10</v>
      </c>
      <c r="B410" s="38" t="s">
        <v>74</v>
      </c>
      <c r="C410" s="38">
        <v>2000</v>
      </c>
      <c r="D410" s="38" t="s">
        <v>251</v>
      </c>
      <c r="E410" s="38" t="s">
        <v>248</v>
      </c>
      <c r="F410" s="64">
        <v>29.991276553372387</v>
      </c>
      <c r="G410" s="63">
        <v>129.220420741477</v>
      </c>
      <c r="H410" s="63">
        <v>363562321.906708</v>
      </c>
      <c r="I410" s="63">
        <v>135.80913532786525</v>
      </c>
      <c r="J410" s="63">
        <v>12738.774118157506</v>
      </c>
      <c r="K410" s="41">
        <f t="shared" si="71"/>
        <v>133.50584061589828</v>
      </c>
      <c r="L410" s="39">
        <f t="shared" si="70"/>
        <v>4166.6230902073939</v>
      </c>
      <c r="M410" s="63">
        <v>88.699494949494948</v>
      </c>
      <c r="N410" s="62">
        <v>88.372</v>
      </c>
    </row>
    <row r="411" spans="1:14" x14ac:dyDescent="0.4">
      <c r="A411" s="38">
        <v>10</v>
      </c>
      <c r="B411" s="38" t="s">
        <v>74</v>
      </c>
      <c r="C411" s="38">
        <v>2001</v>
      </c>
      <c r="D411" s="38" t="s">
        <v>251</v>
      </c>
      <c r="E411" s="38" t="s">
        <v>248</v>
      </c>
      <c r="F411" s="64">
        <v>-3.3638279199769983</v>
      </c>
      <c r="G411" s="63">
        <v>133.14121572510101</v>
      </c>
      <c r="H411" s="63">
        <v>80358858.3697633</v>
      </c>
      <c r="I411" s="63">
        <v>127.02626627753664</v>
      </c>
      <c r="J411" s="63">
        <v>12291.832613053541</v>
      </c>
      <c r="K411" s="41">
        <f t="shared" si="71"/>
        <v>131.55287163382573</v>
      </c>
      <c r="L411" s="39">
        <f t="shared" si="70"/>
        <v>4149.3418207417881</v>
      </c>
      <c r="M411" s="63">
        <v>88.318042813455662</v>
      </c>
      <c r="N411" s="62">
        <v>88.369</v>
      </c>
    </row>
    <row r="412" spans="1:14" x14ac:dyDescent="0.4">
      <c r="A412" s="38">
        <v>10</v>
      </c>
      <c r="B412" s="38" t="s">
        <v>74</v>
      </c>
      <c r="C412" s="38">
        <v>2002</v>
      </c>
      <c r="D412" s="38" t="s">
        <v>251</v>
      </c>
      <c r="E412" s="38" t="s">
        <v>248</v>
      </c>
      <c r="F412" s="64">
        <v>3.4143495556308636</v>
      </c>
      <c r="G412" s="63">
        <v>136.23511391916699</v>
      </c>
      <c r="H412" s="63">
        <v>216986881.64930901</v>
      </c>
      <c r="I412" s="63">
        <v>131.13363421639184</v>
      </c>
      <c r="J412" s="63">
        <v>12819.995935313946</v>
      </c>
      <c r="K412" s="41">
        <f t="shared" si="71"/>
        <v>129.64826673949378</v>
      </c>
      <c r="L412" s="39">
        <f t="shared" si="70"/>
        <v>4205.1746443322636</v>
      </c>
      <c r="M412" s="63">
        <v>87.667248400232694</v>
      </c>
      <c r="N412" s="62">
        <v>88.373000000000005</v>
      </c>
    </row>
    <row r="413" spans="1:14" x14ac:dyDescent="0.4">
      <c r="A413" s="38">
        <v>10</v>
      </c>
      <c r="B413" s="38" t="s">
        <v>74</v>
      </c>
      <c r="C413" s="38">
        <v>2003</v>
      </c>
      <c r="D413" s="38" t="s">
        <v>251</v>
      </c>
      <c r="E413" s="38" t="s">
        <v>248</v>
      </c>
      <c r="F413" s="64">
        <v>8.6025806178362245</v>
      </c>
      <c r="G413" s="63">
        <v>125.676511897249</v>
      </c>
      <c r="H413" s="63">
        <v>516700276.44267601</v>
      </c>
      <c r="I413" s="63">
        <v>128.09158215521609</v>
      </c>
      <c r="J413" s="63">
        <v>14230.296752980039</v>
      </c>
      <c r="K413" s="41">
        <f t="shared" si="71"/>
        <v>128.17095594277842</v>
      </c>
      <c r="L413" s="39">
        <f>(L542+L2391+L757)/3</f>
        <v>4325.3866133850015</v>
      </c>
      <c r="M413" s="63">
        <v>87.318435754189963</v>
      </c>
      <c r="N413" s="62">
        <v>88.382999999999996</v>
      </c>
    </row>
    <row r="414" spans="1:14" x14ac:dyDescent="0.4">
      <c r="A414" s="38">
        <v>10</v>
      </c>
      <c r="B414" s="38" t="s">
        <v>74</v>
      </c>
      <c r="C414" s="38">
        <v>2004</v>
      </c>
      <c r="D414" s="38" t="s">
        <v>251</v>
      </c>
      <c r="E414" s="38" t="s">
        <v>248</v>
      </c>
      <c r="F414" s="64">
        <v>10.991084622511039</v>
      </c>
      <c r="G414" s="63">
        <v>114.927853872848</v>
      </c>
      <c r="H414" s="63">
        <v>865308118.62299395</v>
      </c>
      <c r="I414" s="63">
        <v>140.73731003992347</v>
      </c>
      <c r="J414" s="63">
        <v>15777.963640895607</v>
      </c>
      <c r="K414" s="41">
        <f t="shared" si="71"/>
        <v>131.12053292282235</v>
      </c>
      <c r="L414" s="39">
        <f>(L758+L2392+L543)/3</f>
        <v>4621.0580750249965</v>
      </c>
      <c r="M414" s="63">
        <v>85.995500562429683</v>
      </c>
      <c r="N414" s="62">
        <v>88.399000000000001</v>
      </c>
    </row>
    <row r="415" spans="1:14" x14ac:dyDescent="0.4">
      <c r="A415" s="38">
        <v>10</v>
      </c>
      <c r="B415" s="38" t="s">
        <v>74</v>
      </c>
      <c r="C415" s="38">
        <v>2005</v>
      </c>
      <c r="D415" s="38" t="s">
        <v>251</v>
      </c>
      <c r="E415" s="38" t="s">
        <v>248</v>
      </c>
      <c r="F415" s="64">
        <v>13.734967826337183</v>
      </c>
      <c r="G415" s="63">
        <v>109.119834535873</v>
      </c>
      <c r="H415" s="63">
        <v>1048601306.14142</v>
      </c>
      <c r="I415" s="63">
        <v>148.31352510892302</v>
      </c>
      <c r="J415" s="63">
        <v>17705.235163894973</v>
      </c>
      <c r="K415" s="41">
        <f t="shared" si="71"/>
        <v>129.80818468669514</v>
      </c>
      <c r="L415" s="39">
        <f>(L544+L2393+L759)/3</f>
        <v>5086.0704043588257</v>
      </c>
      <c r="M415" s="63">
        <v>85.894941634241249</v>
      </c>
      <c r="N415" s="62">
        <v>88.421999999999997</v>
      </c>
    </row>
    <row r="416" spans="1:14" x14ac:dyDescent="0.4">
      <c r="A416" s="38">
        <v>10</v>
      </c>
      <c r="B416" s="38" t="s">
        <v>74</v>
      </c>
      <c r="C416" s="38">
        <v>2006</v>
      </c>
      <c r="D416" s="38" t="s">
        <v>251</v>
      </c>
      <c r="E416" s="38" t="s">
        <v>248</v>
      </c>
      <c r="F416" s="64">
        <v>8.8424367155772927</v>
      </c>
      <c r="G416" s="63">
        <v>111.987631906323</v>
      </c>
      <c r="H416" s="63">
        <v>2914659868.3007498</v>
      </c>
      <c r="I416" s="63">
        <v>147.10418106898885</v>
      </c>
      <c r="J416" s="63">
        <v>19057.79890471376</v>
      </c>
      <c r="K416" s="41">
        <f t="shared" si="71"/>
        <v>129.40139285820126</v>
      </c>
      <c r="L416" s="39">
        <f t="shared" ref="L416:L430" si="72">(L545+L760+L2394)/3</f>
        <v>6245.470253118704</v>
      </c>
      <c r="M416" s="63">
        <v>86.577181208053673</v>
      </c>
      <c r="N416" s="62">
        <v>88.451999999999998</v>
      </c>
    </row>
    <row r="417" spans="1:14" x14ac:dyDescent="0.4">
      <c r="A417" s="38">
        <v>10</v>
      </c>
      <c r="B417" s="38" t="s">
        <v>74</v>
      </c>
      <c r="C417" s="38">
        <v>2007</v>
      </c>
      <c r="D417" s="38" t="s">
        <v>251</v>
      </c>
      <c r="E417" s="38" t="s">
        <v>248</v>
      </c>
      <c r="F417" s="64">
        <v>8.4356326946698204</v>
      </c>
      <c r="G417" s="63">
        <v>105.087486192166</v>
      </c>
      <c r="H417" s="63">
        <v>1756312514.78198</v>
      </c>
      <c r="I417" s="63">
        <v>137.78505057230419</v>
      </c>
      <c r="J417" s="63">
        <v>20883.548031199425</v>
      </c>
      <c r="K417" s="41">
        <f t="shared" si="71"/>
        <v>127.83381144209561</v>
      </c>
      <c r="L417" s="39">
        <f t="shared" si="72"/>
        <v>6942.504525425772</v>
      </c>
      <c r="M417" s="63">
        <v>85.783027121609805</v>
      </c>
      <c r="N417" s="62">
        <v>88.488</v>
      </c>
    </row>
    <row r="418" spans="1:14" x14ac:dyDescent="0.4">
      <c r="A418" s="38">
        <v>10</v>
      </c>
      <c r="B418" s="38" t="s">
        <v>74</v>
      </c>
      <c r="C418" s="38">
        <v>2008</v>
      </c>
      <c r="D418" s="38" t="s">
        <v>251</v>
      </c>
      <c r="E418" s="38" t="s">
        <v>248</v>
      </c>
      <c r="F418" s="64">
        <v>11.365091922974841</v>
      </c>
      <c r="G418" s="63">
        <v>97.840266871637695</v>
      </c>
      <c r="H418" s="63">
        <v>1793998354.5444701</v>
      </c>
      <c r="I418" s="63">
        <v>145.88251114582147</v>
      </c>
      <c r="J418" s="63">
        <v>23155.821449155035</v>
      </c>
      <c r="K418" s="41">
        <f t="shared" si="71"/>
        <v>131.89533495106741</v>
      </c>
      <c r="L418" s="39">
        <f t="shared" si="72"/>
        <v>7186.6060673878046</v>
      </c>
      <c r="M418" s="63">
        <v>85.534335635920371</v>
      </c>
      <c r="N418" s="62">
        <v>88.53</v>
      </c>
    </row>
    <row r="419" spans="1:14" x14ac:dyDescent="0.4">
      <c r="A419" s="38">
        <v>10</v>
      </c>
      <c r="B419" s="38" t="s">
        <v>74</v>
      </c>
      <c r="C419" s="38">
        <v>2009</v>
      </c>
      <c r="D419" s="38" t="s">
        <v>251</v>
      </c>
      <c r="E419" s="38" t="s">
        <v>248</v>
      </c>
      <c r="F419" s="64">
        <v>-12.99394121038145</v>
      </c>
      <c r="G419" s="63">
        <v>102.43696456178</v>
      </c>
      <c r="H419" s="63">
        <v>257149561.42029801</v>
      </c>
      <c r="I419" s="63">
        <v>117.96372540948919</v>
      </c>
      <c r="J419" s="63">
        <v>19448.183255378877</v>
      </c>
      <c r="K419" s="41">
        <f t="shared" si="71"/>
        <v>130.85416995629512</v>
      </c>
      <c r="L419" s="39">
        <f t="shared" si="72"/>
        <v>6840.1640913573719</v>
      </c>
      <c r="M419" s="63">
        <v>85.369840621168777</v>
      </c>
      <c r="N419" s="62">
        <v>88.578999999999994</v>
      </c>
    </row>
    <row r="420" spans="1:14" x14ac:dyDescent="0.4">
      <c r="A420" s="38">
        <v>10</v>
      </c>
      <c r="B420" s="38" t="s">
        <v>74</v>
      </c>
      <c r="C420" s="38">
        <v>2010</v>
      </c>
      <c r="D420" s="38" t="s">
        <v>251</v>
      </c>
      <c r="E420" s="38" t="s">
        <v>248</v>
      </c>
      <c r="F420" s="64">
        <v>7.4411259662576583</v>
      </c>
      <c r="G420" s="63">
        <v>100</v>
      </c>
      <c r="H420" s="63">
        <v>155771009.16972101</v>
      </c>
      <c r="I420" s="63">
        <v>120.47239452265626</v>
      </c>
      <c r="J420" s="63">
        <v>21186.814329227858</v>
      </c>
      <c r="K420" s="41">
        <f t="shared" si="71"/>
        <v>126.0196887328409</v>
      </c>
      <c r="L420" s="39">
        <f t="shared" si="72"/>
        <v>7028.4090061200486</v>
      </c>
      <c r="M420" s="63">
        <v>84.025058731401728</v>
      </c>
      <c r="N420" s="62">
        <v>88.634</v>
      </c>
    </row>
    <row r="421" spans="1:14" x14ac:dyDescent="0.4">
      <c r="A421" s="38">
        <v>10</v>
      </c>
      <c r="B421" s="38" t="s">
        <v>74</v>
      </c>
      <c r="C421" s="38">
        <v>2011</v>
      </c>
      <c r="D421" s="38" t="s">
        <v>251</v>
      </c>
      <c r="E421" s="38" t="s">
        <v>248</v>
      </c>
      <c r="F421" s="64">
        <v>9.7367534959574016</v>
      </c>
      <c r="G421" s="63">
        <v>93.132140302517996</v>
      </c>
      <c r="H421" s="63">
        <v>780851063.82978702</v>
      </c>
      <c r="I421" s="63">
        <v>174.15526802218116</v>
      </c>
      <c r="J421" s="63">
        <v>23741.557462670153</v>
      </c>
      <c r="K421" s="41">
        <f t="shared" si="71"/>
        <v>127.22369038939144</v>
      </c>
      <c r="L421" s="39">
        <f t="shared" si="72"/>
        <v>7288.2777880820367</v>
      </c>
      <c r="M421" s="63">
        <v>84.473992960500581</v>
      </c>
      <c r="N421" s="62">
        <v>88.694999999999993</v>
      </c>
    </row>
    <row r="422" spans="1:14" x14ac:dyDescent="0.4">
      <c r="A422" s="38">
        <v>10</v>
      </c>
      <c r="B422" s="38" t="s">
        <v>74</v>
      </c>
      <c r="C422" s="38">
        <v>2012</v>
      </c>
      <c r="D422" s="38" t="s">
        <v>251</v>
      </c>
      <c r="E422" s="38" t="s">
        <v>248</v>
      </c>
      <c r="F422" s="64">
        <v>3.0147658518398828</v>
      </c>
      <c r="G422" s="63">
        <v>95.702440201274499</v>
      </c>
      <c r="H422" s="63">
        <v>1544680851.0638299</v>
      </c>
      <c r="I422" s="63">
        <v>185.884650580276</v>
      </c>
      <c r="J422" s="63">
        <v>25102.726348526987</v>
      </c>
      <c r="K422" s="41">
        <f t="shared" si="71"/>
        <v>129.46958573896157</v>
      </c>
      <c r="L422" s="39">
        <f t="shared" si="72"/>
        <v>7388.6515711502943</v>
      </c>
      <c r="M422" s="63">
        <v>85.281717133001152</v>
      </c>
      <c r="N422" s="62">
        <v>88.762</v>
      </c>
    </row>
    <row r="423" spans="1:14" x14ac:dyDescent="0.4">
      <c r="A423" s="38">
        <v>10</v>
      </c>
      <c r="B423" s="38" t="s">
        <v>74</v>
      </c>
      <c r="C423" s="38">
        <v>2013</v>
      </c>
      <c r="D423" s="38" t="s">
        <v>251</v>
      </c>
      <c r="E423" s="38" t="s">
        <v>248</v>
      </c>
      <c r="F423" s="64">
        <v>0.38414001080897719</v>
      </c>
      <c r="G423" s="63">
        <v>97.615134749707195</v>
      </c>
      <c r="H423" s="63">
        <v>3727712765.9574499</v>
      </c>
      <c r="I423" s="63">
        <v>191.87255411595083</v>
      </c>
      <c r="J423" s="63">
        <v>25790.730312138236</v>
      </c>
      <c r="K423" s="41">
        <f t="shared" si="71"/>
        <v>132.87082872439859</v>
      </c>
      <c r="L423" s="39">
        <f t="shared" si="72"/>
        <v>7498.8367632661511</v>
      </c>
      <c r="M423" s="63">
        <v>81.223479490806213</v>
      </c>
      <c r="N423" s="62">
        <v>88.834999999999994</v>
      </c>
    </row>
    <row r="424" spans="1:14" x14ac:dyDescent="0.4">
      <c r="A424" s="38">
        <v>10</v>
      </c>
      <c r="B424" s="38" t="s">
        <v>74</v>
      </c>
      <c r="C424" s="38">
        <v>2014</v>
      </c>
      <c r="D424" s="38" t="s">
        <v>251</v>
      </c>
      <c r="E424" s="38" t="s">
        <v>248</v>
      </c>
      <c r="F424" s="64">
        <v>-1.6708830042604745</v>
      </c>
      <c r="G424" s="63">
        <v>98.916707459708903</v>
      </c>
      <c r="H424" s="63">
        <v>1518617021.2765999</v>
      </c>
      <c r="I424" s="63">
        <v>175.56783693835644</v>
      </c>
      <c r="J424" s="63">
        <v>25464.760097714992</v>
      </c>
      <c r="K424" s="41">
        <f t="shared" si="71"/>
        <v>129.186765129679</v>
      </c>
      <c r="L424" s="39">
        <f t="shared" si="72"/>
        <v>7485.4872763734893</v>
      </c>
      <c r="M424" s="63">
        <v>80.464802963960921</v>
      </c>
      <c r="N424" s="62">
        <v>88.915000000000006</v>
      </c>
    </row>
    <row r="425" spans="1:14" x14ac:dyDescent="0.4">
      <c r="A425" s="38">
        <v>10</v>
      </c>
      <c r="B425" s="38" t="s">
        <v>74</v>
      </c>
      <c r="C425" s="38">
        <v>2015</v>
      </c>
      <c r="D425" s="38" t="s">
        <v>251</v>
      </c>
      <c r="E425" s="38" t="s">
        <v>248</v>
      </c>
      <c r="F425" s="64">
        <v>-9.2551569152307991</v>
      </c>
      <c r="G425" s="63">
        <v>105.748481079784</v>
      </c>
      <c r="H425" s="63">
        <v>64893617.021276601</v>
      </c>
      <c r="I425" s="63">
        <v>154.93137496745192</v>
      </c>
      <c r="J425" s="63">
        <v>22795.448857661198</v>
      </c>
      <c r="K425" s="41">
        <f t="shared" si="71"/>
        <v>124.22628487974437</v>
      </c>
      <c r="L425" s="39">
        <f t="shared" si="72"/>
        <v>7563.5339150481623</v>
      </c>
      <c r="M425" s="65">
        <f t="shared" ref="M425:M432" si="73">(M424+M423+M422)/3</f>
        <v>82.323333195922771</v>
      </c>
      <c r="N425" s="62">
        <v>88.998999999999995</v>
      </c>
    </row>
    <row r="426" spans="1:14" x14ac:dyDescent="0.4">
      <c r="A426" s="38">
        <v>10</v>
      </c>
      <c r="B426" s="38" t="s">
        <v>74</v>
      </c>
      <c r="C426" s="38">
        <v>2016</v>
      </c>
      <c r="D426" s="38" t="s">
        <v>251</v>
      </c>
      <c r="E426" s="38" t="s">
        <v>248</v>
      </c>
      <c r="F426" s="64">
        <v>0.24727873432041747</v>
      </c>
      <c r="G426" s="63">
        <v>108.969595133677</v>
      </c>
      <c r="H426" s="63">
        <v>243351063.82978699</v>
      </c>
      <c r="I426" s="63">
        <v>139.62055551201081</v>
      </c>
      <c r="J426" s="63">
        <v>22867.181119613382</v>
      </c>
      <c r="K426" s="41">
        <f t="shared" si="71"/>
        <v>120.46963204955144</v>
      </c>
      <c r="L426" s="39">
        <f t="shared" si="72"/>
        <v>7761.0747127308759</v>
      </c>
      <c r="M426" s="65">
        <f t="shared" si="73"/>
        <v>81.337205216896635</v>
      </c>
      <c r="N426" s="62">
        <v>89.09</v>
      </c>
    </row>
    <row r="427" spans="1:14" x14ac:dyDescent="0.4">
      <c r="A427" s="38">
        <v>10</v>
      </c>
      <c r="B427" s="38" t="s">
        <v>74</v>
      </c>
      <c r="C427" s="38">
        <v>2017</v>
      </c>
      <c r="D427" s="38" t="s">
        <v>251</v>
      </c>
      <c r="E427" s="38" t="s">
        <v>248</v>
      </c>
      <c r="F427" s="64">
        <v>5.5196854203367849</v>
      </c>
      <c r="G427" s="63">
        <v>109.42262712028101</v>
      </c>
      <c r="H427" s="63">
        <v>1426063829.78723</v>
      </c>
      <c r="I427" s="63">
        <v>143.08666725645404</v>
      </c>
      <c r="J427" s="63">
        <v>24349.909870132549</v>
      </c>
      <c r="K427" s="41">
        <f t="shared" si="71"/>
        <v>119.02199878823539</v>
      </c>
      <c r="L427" s="39">
        <f t="shared" si="72"/>
        <v>8034.2873423160681</v>
      </c>
      <c r="M427" s="65">
        <f t="shared" si="73"/>
        <v>81.375113792260109</v>
      </c>
      <c r="N427" s="62">
        <v>89.186000000000007</v>
      </c>
    </row>
    <row r="428" spans="1:14" x14ac:dyDescent="0.4">
      <c r="A428" s="38">
        <v>10</v>
      </c>
      <c r="B428" s="38" t="s">
        <v>74</v>
      </c>
      <c r="C428" s="38">
        <v>2018</v>
      </c>
      <c r="D428" s="38" t="s">
        <v>251</v>
      </c>
      <c r="E428" s="38" t="s">
        <v>248</v>
      </c>
      <c r="F428" s="64">
        <v>4.3600618842272638</v>
      </c>
      <c r="G428" s="63">
        <v>108.377116430885</v>
      </c>
      <c r="H428" s="63">
        <v>1654255319.1489401</v>
      </c>
      <c r="I428" s="63">
        <v>150.80605455890904</v>
      </c>
      <c r="J428" s="63">
        <v>25415.846624947175</v>
      </c>
      <c r="K428" s="41">
        <f t="shared" si="71"/>
        <v>123.51586680858372</v>
      </c>
      <c r="L428" s="39">
        <f t="shared" si="72"/>
        <v>8121.7644097474185</v>
      </c>
      <c r="M428" s="65">
        <f t="shared" si="73"/>
        <v>81.678550735026505</v>
      </c>
      <c r="N428" s="62">
        <v>89.287000000000006</v>
      </c>
    </row>
    <row r="429" spans="1:14" x14ac:dyDescent="0.4">
      <c r="A429" s="38">
        <v>10</v>
      </c>
      <c r="B429" s="38" t="s">
        <v>74</v>
      </c>
      <c r="C429" s="38">
        <v>2019</v>
      </c>
      <c r="D429" s="38" t="s">
        <v>251</v>
      </c>
      <c r="E429" s="38" t="s">
        <v>248</v>
      </c>
      <c r="F429" s="64">
        <v>8.3261780338929725E-2</v>
      </c>
      <c r="G429" s="63">
        <v>110.79049233849901</v>
      </c>
      <c r="H429" s="63">
        <v>941755319.14893603</v>
      </c>
      <c r="I429" s="63">
        <v>141.70083496451366</v>
      </c>
      <c r="J429" s="63">
        <v>25869.112912904122</v>
      </c>
      <c r="K429" s="41">
        <f t="shared" si="71"/>
        <v>128.32537235179316</v>
      </c>
      <c r="L429" s="39">
        <f t="shared" si="72"/>
        <v>8514.4577478720985</v>
      </c>
      <c r="M429" s="65">
        <f t="shared" si="73"/>
        <v>81.463623248061083</v>
      </c>
      <c r="N429" s="62">
        <v>89.394000000000005</v>
      </c>
    </row>
    <row r="430" spans="1:14" x14ac:dyDescent="0.4">
      <c r="A430" s="38">
        <v>10</v>
      </c>
      <c r="B430" s="38" t="s">
        <v>74</v>
      </c>
      <c r="C430" s="38">
        <v>2020</v>
      </c>
      <c r="D430" s="38" t="s">
        <v>251</v>
      </c>
      <c r="E430" s="38" t="s">
        <v>248</v>
      </c>
      <c r="F430" s="64">
        <v>-6.067076928676741</v>
      </c>
      <c r="G430" s="63">
        <v>107.232342152652</v>
      </c>
      <c r="H430" s="63">
        <v>1021276595.74468</v>
      </c>
      <c r="I430" s="63">
        <v>140.21801241879609</v>
      </c>
      <c r="J430" s="63">
        <v>23433.187236257385</v>
      </c>
      <c r="K430" s="78">
        <f t="shared" si="71"/>
        <v>123.73345141511378</v>
      </c>
      <c r="L430" s="39">
        <f t="shared" si="72"/>
        <v>7915.2891959544722</v>
      </c>
      <c r="M430" s="65">
        <f t="shared" si="73"/>
        <v>81.50576259178257</v>
      </c>
      <c r="N430" s="62">
        <v>89.506</v>
      </c>
    </row>
    <row r="431" spans="1:14" x14ac:dyDescent="0.4">
      <c r="A431" s="38">
        <v>10</v>
      </c>
      <c r="B431" s="38" t="s">
        <v>74</v>
      </c>
      <c r="C431" s="38">
        <v>2021</v>
      </c>
      <c r="D431" s="38" t="s">
        <v>251</v>
      </c>
      <c r="E431" s="38" t="s">
        <v>248</v>
      </c>
      <c r="F431" s="64">
        <v>10.528750330037724</v>
      </c>
      <c r="G431" s="63">
        <v>102.31407939319401</v>
      </c>
      <c r="H431" s="63">
        <v>1779255319.1489401</v>
      </c>
      <c r="I431" s="63">
        <v>159.87298054363029</v>
      </c>
      <c r="J431" s="63">
        <v>26850.003391570193</v>
      </c>
      <c r="K431" s="41">
        <f>(K432+K217+K560)/3</f>
        <v>110.79068892810238</v>
      </c>
      <c r="L431" s="39">
        <f>(L217+L432+L560)/3</f>
        <v>13777.814943298961</v>
      </c>
      <c r="M431" s="65">
        <f t="shared" si="73"/>
        <v>81.549312191623386</v>
      </c>
      <c r="N431" s="62">
        <v>89.622</v>
      </c>
    </row>
    <row r="432" spans="1:14" x14ac:dyDescent="0.4">
      <c r="A432" s="38">
        <v>10</v>
      </c>
      <c r="B432" s="38" t="s">
        <v>74</v>
      </c>
      <c r="C432" s="38">
        <v>2022</v>
      </c>
      <c r="D432" s="38" t="s">
        <v>251</v>
      </c>
      <c r="E432" s="38" t="s">
        <v>248</v>
      </c>
      <c r="F432" s="64">
        <v>7.7305386610238855</v>
      </c>
      <c r="G432" s="63">
        <v>106.68445514656599</v>
      </c>
      <c r="H432" s="63">
        <v>1951329787.23404</v>
      </c>
      <c r="I432" s="63">
        <f>(I431+I430+I429)/3</f>
        <v>147.26394264231337</v>
      </c>
      <c r="J432" s="63">
        <v>30146.925026364999</v>
      </c>
      <c r="K432" s="41">
        <f>(K561+K776+K2410)/3</f>
        <v>140.31097886703049</v>
      </c>
      <c r="L432" s="39">
        <f>(L561+L776+L2410)/3</f>
        <v>12811.057906636735</v>
      </c>
      <c r="M432" s="65">
        <f t="shared" si="73"/>
        <v>81.50623267715568</v>
      </c>
      <c r="N432" s="62">
        <v>89.742999999999995</v>
      </c>
    </row>
    <row r="433" spans="1:14" x14ac:dyDescent="0.4">
      <c r="A433" s="38">
        <v>11</v>
      </c>
      <c r="B433" s="38" t="s">
        <v>15</v>
      </c>
      <c r="C433" s="38">
        <v>1980</v>
      </c>
      <c r="D433" s="38" t="s">
        <v>252</v>
      </c>
      <c r="E433" s="40" t="s">
        <v>254</v>
      </c>
      <c r="F433" s="64">
        <v>17.555067090090674</v>
      </c>
      <c r="G433" s="63">
        <f>(G992+G1035+G1078)/3</f>
        <v>6097778</v>
      </c>
      <c r="H433" s="63">
        <v>8509999.9000000004</v>
      </c>
      <c r="I433" s="63">
        <v>23.377231112234973</v>
      </c>
      <c r="J433" s="63">
        <v>216.10985203648832</v>
      </c>
      <c r="K433" s="41">
        <f>(K3+K992+K1035)/3</f>
        <v>58.366707750050331</v>
      </c>
      <c r="L433" s="39">
        <f>(L992+L1035+L1078)/3</f>
        <v>1031.9703896320343</v>
      </c>
      <c r="M433" s="63">
        <v>26.595744680851062</v>
      </c>
      <c r="N433" s="62">
        <v>14.851000000000001</v>
      </c>
    </row>
    <row r="434" spans="1:14" x14ac:dyDescent="0.4">
      <c r="A434" s="38">
        <v>11</v>
      </c>
      <c r="B434" s="38" t="s">
        <v>15</v>
      </c>
      <c r="C434" s="38">
        <v>1981</v>
      </c>
      <c r="D434" s="38" t="s">
        <v>252</v>
      </c>
      <c r="E434" s="40" t="s">
        <v>254</v>
      </c>
      <c r="F434" s="64">
        <v>9.894690311899538</v>
      </c>
      <c r="G434" s="63">
        <f>(G993+G1036+G1079)/3</f>
        <v>6162616</v>
      </c>
      <c r="H434" s="63">
        <v>5360000</v>
      </c>
      <c r="I434" s="63">
        <v>19.24715909090909</v>
      </c>
      <c r="J434" s="63">
        <v>235.03839067661829</v>
      </c>
      <c r="K434" s="41">
        <f t="shared" ref="K434:K441" si="74">(K993+K1036+K1079)/3</f>
        <v>45.988128561536747</v>
      </c>
      <c r="L434" s="39">
        <f>(L993+L1036+L1079)/3</f>
        <v>1149.6330093639579</v>
      </c>
      <c r="M434" s="63">
        <v>26.216640502354789</v>
      </c>
      <c r="N434" s="62">
        <v>15.801</v>
      </c>
    </row>
    <row r="435" spans="1:14" x14ac:dyDescent="0.4">
      <c r="A435" s="38">
        <v>11</v>
      </c>
      <c r="B435" s="38" t="s">
        <v>15</v>
      </c>
      <c r="C435" s="38">
        <v>1982</v>
      </c>
      <c r="D435" s="38" t="s">
        <v>252</v>
      </c>
      <c r="E435" s="40" t="s">
        <v>254</v>
      </c>
      <c r="F435" s="64">
        <v>9.8558124633516258</v>
      </c>
      <c r="G435" s="63">
        <f>(G994+G1037+G1080)/3</f>
        <v>6299290.333333333</v>
      </c>
      <c r="H435" s="63">
        <v>6960000</v>
      </c>
      <c r="I435" s="63">
        <v>20.606924193735203</v>
      </c>
      <c r="J435" s="63">
        <v>209.1957417630577</v>
      </c>
      <c r="K435" s="41">
        <f t="shared" si="74"/>
        <v>38.774755970284808</v>
      </c>
      <c r="L435" s="39">
        <f>(L994+L1037+L1080)/3</f>
        <v>712.5754094661703</v>
      </c>
      <c r="M435" s="63">
        <v>28.924418604651166</v>
      </c>
      <c r="N435" s="62">
        <v>16.212</v>
      </c>
    </row>
    <row r="436" spans="1:14" x14ac:dyDescent="0.4">
      <c r="A436" s="38">
        <v>11</v>
      </c>
      <c r="B436" s="38" t="s">
        <v>15</v>
      </c>
      <c r="C436" s="38">
        <v>1983</v>
      </c>
      <c r="D436" s="38" t="s">
        <v>252</v>
      </c>
      <c r="E436" s="40" t="s">
        <v>254</v>
      </c>
      <c r="F436" s="64">
        <v>8.4877558783708338</v>
      </c>
      <c r="G436" s="63">
        <f>(G995+G1081+G1038)/3</f>
        <v>6443594.333333333</v>
      </c>
      <c r="H436" s="63">
        <v>403978.557545405</v>
      </c>
      <c r="I436" s="63">
        <v>20.316880621237072</v>
      </c>
      <c r="J436" s="63">
        <v>193.40937307780206</v>
      </c>
      <c r="K436" s="41">
        <f t="shared" si="74"/>
        <v>48.515233930772389</v>
      </c>
      <c r="L436" s="39">
        <f>(L1038+L995+L1081)/3</f>
        <v>711.8199839978015</v>
      </c>
      <c r="M436" s="63">
        <v>30.482115085536549</v>
      </c>
      <c r="N436" s="62">
        <v>16.631</v>
      </c>
    </row>
    <row r="437" spans="1:14" x14ac:dyDescent="0.4">
      <c r="A437" s="38">
        <v>11</v>
      </c>
      <c r="B437" s="38" t="s">
        <v>15</v>
      </c>
      <c r="C437" s="38">
        <v>1984</v>
      </c>
      <c r="D437" s="38" t="s">
        <v>252</v>
      </c>
      <c r="E437" s="40" t="s">
        <v>254</v>
      </c>
      <c r="F437" s="64">
        <v>7.8755663490861991</v>
      </c>
      <c r="G437" s="63">
        <f>(G996+G1039+G1082)/3</f>
        <v>6530617.333333333</v>
      </c>
      <c r="H437" s="63">
        <v>-553269.39828354795</v>
      </c>
      <c r="I437" s="63">
        <v>16.811727174903439</v>
      </c>
      <c r="J437" s="63">
        <v>202.28784883789987</v>
      </c>
      <c r="K437" s="41">
        <f t="shared" si="74"/>
        <v>49.409437893800266</v>
      </c>
      <c r="L437" s="39">
        <f>(L996+L1039+L1082)/3</f>
        <v>686.30385301162232</v>
      </c>
      <c r="M437" s="63">
        <v>33.176838810641627</v>
      </c>
      <c r="N437" s="62">
        <v>17.059999999999999</v>
      </c>
    </row>
    <row r="438" spans="1:14" x14ac:dyDescent="0.4">
      <c r="A438" s="38">
        <v>11</v>
      </c>
      <c r="B438" s="38" t="s">
        <v>15</v>
      </c>
      <c r="C438" s="38">
        <v>1985</v>
      </c>
      <c r="D438" s="38" t="s">
        <v>252</v>
      </c>
      <c r="E438" s="40" t="s">
        <v>254</v>
      </c>
      <c r="F438" s="64">
        <v>18.495115699650484</v>
      </c>
      <c r="G438" s="63">
        <f>(G997+G1040+G1083)/3</f>
        <v>6615687</v>
      </c>
      <c r="H438" s="63">
        <v>-6660000</v>
      </c>
      <c r="I438" s="63">
        <v>18.22218462499935</v>
      </c>
      <c r="J438" s="63">
        <v>232.16582178333164</v>
      </c>
      <c r="K438" s="41">
        <f t="shared" si="74"/>
        <v>49.153995100578221</v>
      </c>
      <c r="L438" s="39">
        <f>(L997+L1040+L1083)/3</f>
        <v>661.36199041501698</v>
      </c>
      <c r="M438" s="63">
        <v>39.090909090909086</v>
      </c>
      <c r="N438" s="62">
        <v>17.495999999999999</v>
      </c>
    </row>
    <row r="439" spans="1:14" x14ac:dyDescent="0.4">
      <c r="A439" s="38">
        <v>11</v>
      </c>
      <c r="B439" s="38" t="s">
        <v>15</v>
      </c>
      <c r="C439" s="38">
        <v>1986</v>
      </c>
      <c r="D439" s="38" t="s">
        <v>252</v>
      </c>
      <c r="E439" s="40" t="s">
        <v>254</v>
      </c>
      <c r="F439" s="64">
        <v>8.2544048942708343</v>
      </c>
      <c r="G439" s="63">
        <f>(G1041+G998+G1084)/3</f>
        <v>6738764.333333333</v>
      </c>
      <c r="H439" s="63">
        <v>2436499.3440435999</v>
      </c>
      <c r="I439" s="63">
        <v>17.018742508278208</v>
      </c>
      <c r="J439" s="63">
        <v>221.56961913888588</v>
      </c>
      <c r="K439" s="41">
        <f t="shared" si="74"/>
        <v>49.210888788230072</v>
      </c>
      <c r="L439" s="39">
        <f>(L998+L1041+L1084)/3</f>
        <v>717.67576100385531</v>
      </c>
      <c r="M439" s="63">
        <v>40.610328638497656</v>
      </c>
      <c r="N439" s="62">
        <v>17.940999999999999</v>
      </c>
    </row>
    <row r="440" spans="1:14" x14ac:dyDescent="0.4">
      <c r="A440" s="38">
        <v>11</v>
      </c>
      <c r="B440" s="38" t="s">
        <v>15</v>
      </c>
      <c r="C440" s="38">
        <v>1987</v>
      </c>
      <c r="D440" s="38" t="s">
        <v>252</v>
      </c>
      <c r="E440" s="40" t="s">
        <v>254</v>
      </c>
      <c r="F440" s="64">
        <v>11.119631168608393</v>
      </c>
      <c r="G440" s="63">
        <f>(G999+G1042+G1085)/3</f>
        <v>6876410</v>
      </c>
      <c r="H440" s="63">
        <v>3205086.7621919001</v>
      </c>
      <c r="I440" s="63">
        <v>16.687797631296309</v>
      </c>
      <c r="J440" s="63">
        <v>241.79490853386341</v>
      </c>
      <c r="K440" s="41">
        <f t="shared" si="74"/>
        <v>50.823065938906304</v>
      </c>
      <c r="L440" s="39">
        <f>(L999+L1042+L1085)/3</f>
        <v>809.63646331221992</v>
      </c>
      <c r="M440" s="63">
        <v>39.361702127659576</v>
      </c>
      <c r="N440" s="62">
        <v>18.395</v>
      </c>
    </row>
    <row r="441" spans="1:14" x14ac:dyDescent="0.4">
      <c r="A441" s="38">
        <v>11</v>
      </c>
      <c r="B441" s="38" t="s">
        <v>15</v>
      </c>
      <c r="C441" s="38">
        <v>1988</v>
      </c>
      <c r="D441" s="38" t="s">
        <v>252</v>
      </c>
      <c r="E441" s="40" t="s">
        <v>254</v>
      </c>
      <c r="F441" s="64">
        <v>7.4958352970969173</v>
      </c>
      <c r="G441" s="63">
        <f>(G1000+G1043+G1086)/3</f>
        <v>7019554</v>
      </c>
      <c r="H441" s="63">
        <v>1838242.49913628</v>
      </c>
      <c r="I441" s="63">
        <v>17.678064309961229</v>
      </c>
      <c r="J441" s="63">
        <v>258.83053475118572</v>
      </c>
      <c r="K441" s="41">
        <f t="shared" si="74"/>
        <v>48.792185967120751</v>
      </c>
      <c r="L441" s="39">
        <f>(L1000+L1086+L1043)/3</f>
        <v>920.78273080278257</v>
      </c>
      <c r="M441" s="63">
        <v>43.23770491803279</v>
      </c>
      <c r="N441" s="62">
        <v>18.859000000000002</v>
      </c>
    </row>
    <row r="442" spans="1:14" x14ac:dyDescent="0.4">
      <c r="A442" s="38">
        <v>11</v>
      </c>
      <c r="B442" s="38" t="s">
        <v>15</v>
      </c>
      <c r="C442" s="38">
        <v>1989</v>
      </c>
      <c r="D442" s="38" t="s">
        <v>252</v>
      </c>
      <c r="E442" s="40" t="s">
        <v>254</v>
      </c>
      <c r="F442" s="64">
        <v>8.3379732498553665</v>
      </c>
      <c r="G442" s="63">
        <f>(G1001+G1044+G1087)/3</f>
        <v>7174449</v>
      </c>
      <c r="H442" s="63">
        <v>247908.27393864299</v>
      </c>
      <c r="I442" s="63">
        <v>18.325174019069308</v>
      </c>
      <c r="J442" s="63">
        <v>274.38942780183214</v>
      </c>
      <c r="K442" s="41">
        <f>(K1001+K1044+K1087)/32</f>
        <v>4.841564475079899</v>
      </c>
      <c r="L442" s="39">
        <f>(L1001+L1044+L1087)/3</f>
        <v>995.35302378453309</v>
      </c>
      <c r="M442" s="63">
        <v>40.038131553860815</v>
      </c>
      <c r="N442" s="62">
        <v>19.329999999999998</v>
      </c>
    </row>
    <row r="443" spans="1:14" x14ac:dyDescent="0.4">
      <c r="A443" s="38">
        <v>11</v>
      </c>
      <c r="B443" s="38" t="s">
        <v>15</v>
      </c>
      <c r="C443" s="38">
        <v>1990</v>
      </c>
      <c r="D443" s="38" t="s">
        <v>252</v>
      </c>
      <c r="E443" s="40" t="s">
        <v>254</v>
      </c>
      <c r="F443" s="64">
        <v>6.5327352922551114</v>
      </c>
      <c r="G443" s="63">
        <f>(G1002+G1088+G1045)/3</f>
        <v>7326386</v>
      </c>
      <c r="H443" s="63">
        <v>3238781.18895631</v>
      </c>
      <c r="I443" s="63">
        <v>18.966502012538509</v>
      </c>
      <c r="J443" s="63">
        <v>294.90465244279005</v>
      </c>
      <c r="K443" s="41">
        <f>(K1002+K1045+K1088)/3</f>
        <v>48.691899158944558</v>
      </c>
      <c r="L443" s="39">
        <f>(L1002+L1045+L1088)/3</f>
        <v>1098.2596067598815</v>
      </c>
      <c r="M443" s="63">
        <v>38.96672504378283</v>
      </c>
      <c r="N443" s="62">
        <v>19.811</v>
      </c>
    </row>
    <row r="444" spans="1:14" x14ac:dyDescent="0.4">
      <c r="A444" s="38">
        <v>11</v>
      </c>
      <c r="B444" s="38" t="s">
        <v>15</v>
      </c>
      <c r="C444" s="38">
        <v>1991</v>
      </c>
      <c r="D444" s="38" t="s">
        <v>252</v>
      </c>
      <c r="E444" s="40" t="s">
        <v>254</v>
      </c>
      <c r="F444" s="64">
        <v>2.7295319953907722</v>
      </c>
      <c r="G444" s="63">
        <f>(G1003+G1046+G1089)/3</f>
        <v>7500808.333333333</v>
      </c>
      <c r="H444" s="63">
        <v>1390444.3224797901</v>
      </c>
      <c r="I444" s="63">
        <v>18.889826885074712</v>
      </c>
      <c r="J444" s="63">
        <v>283.38228528179553</v>
      </c>
      <c r="K444" s="41">
        <f>(K1003+K1046+K1089)/3</f>
        <v>46.051052227946201</v>
      </c>
      <c r="L444" s="39">
        <f>(L1003+L1089+L1046)/3</f>
        <v>1192.1840834769039</v>
      </c>
      <c r="M444" s="63">
        <v>42.790697674418603</v>
      </c>
      <c r="N444" s="62">
        <v>20.257000000000001</v>
      </c>
    </row>
    <row r="445" spans="1:14" x14ac:dyDescent="0.4">
      <c r="A445" s="38">
        <v>11</v>
      </c>
      <c r="B445" s="38" t="s">
        <v>15</v>
      </c>
      <c r="C445" s="38">
        <v>1992</v>
      </c>
      <c r="D445" s="38" t="s">
        <v>252</v>
      </c>
      <c r="E445" s="40" t="s">
        <v>254</v>
      </c>
      <c r="F445" s="64">
        <v>2.5821618999105169</v>
      </c>
      <c r="G445" s="63">
        <f>(G1004+G1047+G1090)/3</f>
        <v>7692316.666666667</v>
      </c>
      <c r="H445" s="63">
        <v>3721853.3822880099</v>
      </c>
      <c r="I445" s="63">
        <v>19.934005502451058</v>
      </c>
      <c r="J445" s="63">
        <v>284.96697756428159</v>
      </c>
      <c r="K445" s="41">
        <f>(K1004+K1047+K1090)/3</f>
        <v>45.129228888011617</v>
      </c>
      <c r="L445" s="39">
        <f>(L1047+L1004+L1090)/3</f>
        <v>1368.1555409593341</v>
      </c>
      <c r="M445" s="63">
        <v>44.293015332197612</v>
      </c>
      <c r="N445" s="62">
        <v>20.61</v>
      </c>
    </row>
    <row r="446" spans="1:14" x14ac:dyDescent="0.4">
      <c r="A446" s="38">
        <v>11</v>
      </c>
      <c r="B446" s="38" t="s">
        <v>15</v>
      </c>
      <c r="C446" s="38">
        <v>1993</v>
      </c>
      <c r="D446" s="38" t="s">
        <v>252</v>
      </c>
      <c r="E446" s="40" t="s">
        <v>254</v>
      </c>
      <c r="F446" s="64">
        <v>0.15551817272397273</v>
      </c>
      <c r="G446" s="63">
        <f>(G1005+G1048+G1091)/3</f>
        <v>7845270.666666667</v>
      </c>
      <c r="H446" s="63">
        <v>14049886.5245761</v>
      </c>
      <c r="I446" s="63">
        <v>23.121583069898193</v>
      </c>
      <c r="J446" s="63">
        <v>292.42534740518647</v>
      </c>
      <c r="K446" s="41">
        <f>(K1005+K1048+K1091)/3</f>
        <v>45.415006583827953</v>
      </c>
      <c r="L446" s="39">
        <f>(L1005+L1048+L1091)/3</f>
        <v>1387.2711966000152</v>
      </c>
      <c r="M446" s="63">
        <v>46.277021617293833</v>
      </c>
      <c r="N446" s="62">
        <v>20.966000000000001</v>
      </c>
    </row>
    <row r="447" spans="1:14" x14ac:dyDescent="0.4">
      <c r="A447" s="38">
        <v>11</v>
      </c>
      <c r="B447" s="38" t="s">
        <v>15</v>
      </c>
      <c r="C447" s="38">
        <v>1994</v>
      </c>
      <c r="D447" s="38" t="s">
        <v>252</v>
      </c>
      <c r="E447" s="40" t="s">
        <v>254</v>
      </c>
      <c r="F447" s="64">
        <v>3.9662163155599757</v>
      </c>
      <c r="G447" s="63">
        <f>(G17+G1006+G1049)/3</f>
        <v>8412132.333333334</v>
      </c>
      <c r="H447" s="63">
        <v>11147788.327757001</v>
      </c>
      <c r="I447" s="63">
        <v>22.865864554570319</v>
      </c>
      <c r="J447" s="63">
        <v>292.0788195250127</v>
      </c>
      <c r="K447" s="41">
        <f>(K17+K1006+K1049)/3</f>
        <v>50.093395896143136</v>
      </c>
      <c r="L447" s="39">
        <f>(L17+L1006+L1049)/3</f>
        <v>188.93914511573146</v>
      </c>
      <c r="M447" s="63">
        <v>45.285820341499623</v>
      </c>
      <c r="N447" s="62">
        <v>21.327999999999999</v>
      </c>
    </row>
    <row r="448" spans="1:14" x14ac:dyDescent="0.4">
      <c r="A448" s="38">
        <v>11</v>
      </c>
      <c r="B448" s="38" t="s">
        <v>15</v>
      </c>
      <c r="C448" s="38">
        <v>1995</v>
      </c>
      <c r="D448" s="38" t="s">
        <v>252</v>
      </c>
      <c r="E448" s="40" t="s">
        <v>254</v>
      </c>
      <c r="F448" s="64">
        <v>7.1449387034039518</v>
      </c>
      <c r="G448" s="63">
        <f>(G577+G620+G878)/3</f>
        <v>4766454.666666667</v>
      </c>
      <c r="H448" s="63">
        <v>1896372.12711773</v>
      </c>
      <c r="I448" s="63">
        <v>28.209496076421807</v>
      </c>
      <c r="J448" s="63">
        <v>322.08738976950218</v>
      </c>
      <c r="K448" s="41">
        <f>(K104+K147+K577)/3</f>
        <v>49.00593926326826</v>
      </c>
      <c r="L448" s="39">
        <f>(L104+L147+L577)/3</f>
        <v>3421.8007309884756</v>
      </c>
      <c r="M448" s="63">
        <v>40.776699029126213</v>
      </c>
      <c r="N448" s="62">
        <v>21.693000000000001</v>
      </c>
    </row>
    <row r="449" spans="1:14" x14ac:dyDescent="0.4">
      <c r="A449" s="38">
        <v>11</v>
      </c>
      <c r="B449" s="38" t="s">
        <v>15</v>
      </c>
      <c r="C449" s="38">
        <v>1996</v>
      </c>
      <c r="D449" s="38" t="s">
        <v>252</v>
      </c>
      <c r="E449" s="40" t="s">
        <v>254</v>
      </c>
      <c r="F449" s="64">
        <v>19.143213112828491</v>
      </c>
      <c r="G449" s="63">
        <f>(G433+G148+G132)/3</f>
        <v>15308859.185185187</v>
      </c>
      <c r="H449" s="63">
        <v>13529831.536258601</v>
      </c>
      <c r="I449" s="63">
        <v>26.07608772338093</v>
      </c>
      <c r="J449" s="63">
        <v>387.38486317126223</v>
      </c>
      <c r="K449" s="41">
        <f>(K148+K433+K132)/3</f>
        <v>33.617659988029509</v>
      </c>
      <c r="L449" s="39">
        <f>(L433+L148+L132)/3</f>
        <v>4045.6420946529784</v>
      </c>
      <c r="M449" s="63">
        <v>40.3119376124775</v>
      </c>
      <c r="N449" s="62">
        <v>22.064</v>
      </c>
    </row>
    <row r="450" spans="1:14" x14ac:dyDescent="0.4">
      <c r="A450" s="38">
        <v>11</v>
      </c>
      <c r="B450" s="38" t="s">
        <v>15</v>
      </c>
      <c r="C450" s="38">
        <v>1997</v>
      </c>
      <c r="D450" s="38" t="s">
        <v>252</v>
      </c>
      <c r="E450" s="40" t="s">
        <v>254</v>
      </c>
      <c r="F450" s="64">
        <v>3.8002322009131433</v>
      </c>
      <c r="G450" s="63">
        <f t="shared" ref="G450:G459" si="75">(G579+G622+G880)/3</f>
        <v>4985099.666666667</v>
      </c>
      <c r="H450" s="63">
        <v>139376153.11531699</v>
      </c>
      <c r="I450" s="63">
        <v>26.325513390083259</v>
      </c>
      <c r="J450" s="63">
        <v>395.31805235711226</v>
      </c>
      <c r="K450" s="41">
        <f>(K106+K149+K579)/3</f>
        <v>47.336675320251629</v>
      </c>
      <c r="L450" s="39">
        <f>(L149+L106+L579)/3</f>
        <v>3848.814094690375</v>
      </c>
      <c r="M450" s="63">
        <v>38.260405549626469</v>
      </c>
      <c r="N450" s="62">
        <v>22.437999999999999</v>
      </c>
    </row>
    <row r="451" spans="1:14" x14ac:dyDescent="0.4">
      <c r="A451" s="38">
        <v>11</v>
      </c>
      <c r="B451" s="38" t="s">
        <v>15</v>
      </c>
      <c r="C451" s="38">
        <v>1998</v>
      </c>
      <c r="D451" s="38" t="s">
        <v>252</v>
      </c>
      <c r="E451" s="40" t="s">
        <v>254</v>
      </c>
      <c r="F451" s="64">
        <v>4.7362125618407163</v>
      </c>
      <c r="G451" s="63">
        <f t="shared" si="75"/>
        <v>5103775</v>
      </c>
      <c r="H451" s="63">
        <v>190059372.97475001</v>
      </c>
      <c r="I451" s="63">
        <v>27.880063402839379</v>
      </c>
      <c r="J451" s="63">
        <v>401.96518010266033</v>
      </c>
      <c r="K451" s="41">
        <f>(K107+K150+K580)/3</f>
        <v>45.792335756925723</v>
      </c>
      <c r="L451" s="39">
        <f>(L150+L107+L580)/3</f>
        <v>4004.2193579967466</v>
      </c>
      <c r="M451" s="63">
        <v>41.1702688455456</v>
      </c>
      <c r="N451" s="62">
        <v>22.818000000000001</v>
      </c>
    </row>
    <row r="452" spans="1:14" x14ac:dyDescent="0.4">
      <c r="A452" s="38">
        <v>11</v>
      </c>
      <c r="B452" s="38" t="s">
        <v>15</v>
      </c>
      <c r="C452" s="38">
        <v>1999</v>
      </c>
      <c r="D452" s="38" t="s">
        <v>252</v>
      </c>
      <c r="E452" s="40" t="s">
        <v>254</v>
      </c>
      <c r="F452" s="64">
        <v>3.7810377366500205</v>
      </c>
      <c r="G452" s="63">
        <f t="shared" si="75"/>
        <v>5225756</v>
      </c>
      <c r="H452" s="63">
        <v>179603006.31860501</v>
      </c>
      <c r="I452" s="63">
        <v>28.387940557115787</v>
      </c>
      <c r="J452" s="63">
        <v>404.4861431350925</v>
      </c>
      <c r="K452" s="41">
        <f>(K108+K151+K581)/3</f>
        <v>46.57676666014023</v>
      </c>
      <c r="L452" s="39">
        <f>(L108+L151+L581)/3</f>
        <v>4174.5758584559544</v>
      </c>
      <c r="M452" s="63">
        <v>44.738179969496692</v>
      </c>
      <c r="N452" s="62">
        <v>23.202000000000002</v>
      </c>
    </row>
    <row r="453" spans="1:14" x14ac:dyDescent="0.4">
      <c r="A453" s="38">
        <v>11</v>
      </c>
      <c r="B453" s="38" t="s">
        <v>15</v>
      </c>
      <c r="C453" s="38">
        <v>2000</v>
      </c>
      <c r="D453" s="38" t="s">
        <v>252</v>
      </c>
      <c r="E453" s="40" t="s">
        <v>254</v>
      </c>
      <c r="F453" s="64">
        <v>3.4466593491479784</v>
      </c>
      <c r="G453" s="63">
        <f t="shared" si="75"/>
        <v>5349643.333333333</v>
      </c>
      <c r="H453" s="63">
        <v>280384629.67798299</v>
      </c>
      <c r="I453" s="63">
        <v>29.321714361903794</v>
      </c>
      <c r="J453" s="63">
        <v>413.10018526440246</v>
      </c>
      <c r="K453" s="41">
        <f>(K109+K152+K582)/3</f>
        <v>48.808972585616438</v>
      </c>
      <c r="L453" s="39">
        <f>(L109+L152+L582)/3</f>
        <v>4431.1905013366295</v>
      </c>
      <c r="M453" s="63">
        <v>43.0276981852913</v>
      </c>
      <c r="N453" s="62">
        <v>23.59</v>
      </c>
    </row>
    <row r="454" spans="1:14" x14ac:dyDescent="0.4">
      <c r="A454" s="38">
        <v>11</v>
      </c>
      <c r="B454" s="38" t="s">
        <v>15</v>
      </c>
      <c r="C454" s="38">
        <v>2001</v>
      </c>
      <c r="D454" s="38" t="s">
        <v>252</v>
      </c>
      <c r="E454" s="40" t="s">
        <v>254</v>
      </c>
      <c r="F454" s="64">
        <v>3.2611601322243899</v>
      </c>
      <c r="G454" s="63">
        <f t="shared" si="75"/>
        <v>5474694.333333333</v>
      </c>
      <c r="H454" s="63">
        <v>78527040.077257395</v>
      </c>
      <c r="I454" s="63">
        <v>32.098017073011661</v>
      </c>
      <c r="J454" s="63">
        <v>410.04854090404297</v>
      </c>
      <c r="K454" s="41">
        <f>(K153+K110+K583)/3</f>
        <v>48.36336517404046</v>
      </c>
      <c r="L454" s="39">
        <f>(L110+L153+L583)/3</f>
        <v>4255.2895399005329</v>
      </c>
      <c r="M454" s="63">
        <v>43.156199677938808</v>
      </c>
      <c r="N454" s="62">
        <v>24.096</v>
      </c>
    </row>
    <row r="455" spans="1:14" x14ac:dyDescent="0.4">
      <c r="A455" s="38">
        <v>11</v>
      </c>
      <c r="B455" s="38" t="s">
        <v>15</v>
      </c>
      <c r="C455" s="38">
        <v>2002</v>
      </c>
      <c r="D455" s="38" t="s">
        <v>252</v>
      </c>
      <c r="E455" s="40" t="s">
        <v>254</v>
      </c>
      <c r="F455" s="64">
        <v>3.8928674350377008</v>
      </c>
      <c r="G455" s="63">
        <f t="shared" si="75"/>
        <v>5601865.666666667</v>
      </c>
      <c r="H455" s="63">
        <v>52304931.038966998</v>
      </c>
      <c r="I455" s="63">
        <v>28.967380721164922</v>
      </c>
      <c r="J455" s="63">
        <v>407.9629676164198</v>
      </c>
      <c r="K455" s="41">
        <f>(K111+K154+K584)/3</f>
        <v>48.345342083103702</v>
      </c>
      <c r="L455" s="39">
        <f>(L584+L627+L885)/3</f>
        <v>921.2640716209271</v>
      </c>
      <c r="M455" s="63">
        <v>43.406179351921622</v>
      </c>
      <c r="N455" s="62">
        <v>24.756</v>
      </c>
    </row>
    <row r="456" spans="1:14" x14ac:dyDescent="0.4">
      <c r="A456" s="38">
        <v>11</v>
      </c>
      <c r="B456" s="38" t="s">
        <v>15</v>
      </c>
      <c r="C456" s="38">
        <v>2003</v>
      </c>
      <c r="D456" s="38" t="s">
        <v>252</v>
      </c>
      <c r="E456" s="40" t="s">
        <v>254</v>
      </c>
      <c r="F456" s="64">
        <v>5.815816647896213</v>
      </c>
      <c r="G456" s="63">
        <f t="shared" si="75"/>
        <v>5732225</v>
      </c>
      <c r="H456" s="63">
        <v>268285231.831689</v>
      </c>
      <c r="I456" s="63">
        <v>27.65788490015796</v>
      </c>
      <c r="J456" s="63">
        <v>440.71440481958803</v>
      </c>
      <c r="K456" s="41">
        <f>(K112+K155+K585)/3</f>
        <v>48.662240586820239</v>
      </c>
      <c r="L456" s="39">
        <f t="shared" ref="L456:L462" si="76">(L112+L155+L585)/3</f>
        <v>4594.7832300727696</v>
      </c>
      <c r="M456" s="63">
        <v>41.705649514213746</v>
      </c>
      <c r="N456" s="62">
        <v>25.428999999999998</v>
      </c>
    </row>
    <row r="457" spans="1:14" x14ac:dyDescent="0.4">
      <c r="A457" s="38">
        <v>11</v>
      </c>
      <c r="B457" s="38" t="s">
        <v>15</v>
      </c>
      <c r="C457" s="38">
        <v>2004</v>
      </c>
      <c r="D457" s="38" t="s">
        <v>252</v>
      </c>
      <c r="E457" s="40" t="s">
        <v>254</v>
      </c>
      <c r="F457" s="64">
        <v>4.5621363796935981</v>
      </c>
      <c r="G457" s="63">
        <f t="shared" si="75"/>
        <v>5865805.333333333</v>
      </c>
      <c r="H457" s="63">
        <v>448905400.70768499</v>
      </c>
      <c r="I457" s="63">
        <v>26.858234149243138</v>
      </c>
      <c r="J457" s="63">
        <v>469.11645836925226</v>
      </c>
      <c r="K457" s="41">
        <f>(K156+K113+K586)/3</f>
        <v>50.024524402770986</v>
      </c>
      <c r="L457" s="39">
        <f t="shared" si="76"/>
        <v>5019.9209278887274</v>
      </c>
      <c r="M457" s="63">
        <v>45.879582912882604</v>
      </c>
      <c r="N457" s="62">
        <v>26.114000000000001</v>
      </c>
    </row>
    <row r="458" spans="1:14" x14ac:dyDescent="0.4">
      <c r="A458" s="38">
        <v>11</v>
      </c>
      <c r="B458" s="38" t="s">
        <v>15</v>
      </c>
      <c r="C458" s="38">
        <v>2005</v>
      </c>
      <c r="D458" s="38" t="s">
        <v>252</v>
      </c>
      <c r="E458" s="40" t="s">
        <v>254</v>
      </c>
      <c r="F458" s="64">
        <v>4.5863607064184464</v>
      </c>
      <c r="G458" s="63">
        <f t="shared" si="75"/>
        <v>6006544.666666667</v>
      </c>
      <c r="H458" s="63">
        <v>813321971.87519598</v>
      </c>
      <c r="I458" s="63">
        <v>34.396934864464974</v>
      </c>
      <c r="J458" s="63">
        <v>492.80864888957683</v>
      </c>
      <c r="K458" s="41">
        <f t="shared" ref="K458:K464" si="77">(K114+K157+K587)/3</f>
        <v>52.394730724793483</v>
      </c>
      <c r="L458" s="39">
        <f t="shared" si="76"/>
        <v>5581.747676279304</v>
      </c>
      <c r="M458" s="63">
        <v>46.228482003129891</v>
      </c>
      <c r="N458" s="62">
        <v>26.809000000000001</v>
      </c>
    </row>
    <row r="459" spans="1:14" x14ac:dyDescent="0.4">
      <c r="A459" s="38">
        <v>11</v>
      </c>
      <c r="B459" s="38" t="s">
        <v>15</v>
      </c>
      <c r="C459" s="38">
        <v>2006</v>
      </c>
      <c r="D459" s="38" t="s">
        <v>252</v>
      </c>
      <c r="E459" s="40" t="s">
        <v>254</v>
      </c>
      <c r="F459" s="64">
        <v>5.8759358110993816</v>
      </c>
      <c r="G459" s="63">
        <f t="shared" si="75"/>
        <v>6148059.333333333</v>
      </c>
      <c r="H459" s="63">
        <v>456523167.70382398</v>
      </c>
      <c r="I459" s="63">
        <v>38.11192443259214</v>
      </c>
      <c r="J459" s="63">
        <v>503.53833218853435</v>
      </c>
      <c r="K459" s="41">
        <f t="shared" si="77"/>
        <v>53.259345830674185</v>
      </c>
      <c r="L459" s="39">
        <f t="shared" si="76"/>
        <v>6215.984277021299</v>
      </c>
      <c r="M459" s="63">
        <v>48.337595907928389</v>
      </c>
      <c r="N459" s="62">
        <v>27.516999999999999</v>
      </c>
    </row>
    <row r="460" spans="1:14" x14ac:dyDescent="0.4">
      <c r="A460" s="38">
        <v>11</v>
      </c>
      <c r="B460" s="38" t="s">
        <v>15</v>
      </c>
      <c r="C460" s="38">
        <v>2007</v>
      </c>
      <c r="D460" s="38" t="s">
        <v>252</v>
      </c>
      <c r="E460" s="40" t="s">
        <v>254</v>
      </c>
      <c r="F460" s="64">
        <v>6.4712601050251521</v>
      </c>
      <c r="G460" s="63">
        <f>(G589+G890+G632)/3</f>
        <v>6287882</v>
      </c>
      <c r="H460" s="63">
        <v>651029738.05482197</v>
      </c>
      <c r="I460" s="63">
        <v>39.94238265317351</v>
      </c>
      <c r="J460" s="63">
        <v>552.33893453070471</v>
      </c>
      <c r="K460" s="41">
        <f t="shared" si="77"/>
        <v>57.639524168719589</v>
      </c>
      <c r="L460" s="39">
        <f t="shared" si="76"/>
        <v>6974.1942570531246</v>
      </c>
      <c r="M460" s="63">
        <v>48.471849865951746</v>
      </c>
      <c r="N460" s="62">
        <v>28.236999999999998</v>
      </c>
    </row>
    <row r="461" spans="1:14" x14ac:dyDescent="0.4">
      <c r="A461" s="38">
        <v>11</v>
      </c>
      <c r="B461" s="38" t="s">
        <v>15</v>
      </c>
      <c r="C461" s="38">
        <v>2008</v>
      </c>
      <c r="D461" s="38" t="s">
        <v>252</v>
      </c>
      <c r="E461" s="40" t="s">
        <v>254</v>
      </c>
      <c r="F461" s="64">
        <v>7.860966093942622</v>
      </c>
      <c r="G461" s="63">
        <f>(G590+G633+G891)/3</f>
        <v>6432466</v>
      </c>
      <c r="H461" s="63">
        <v>1328422986.5175099</v>
      </c>
      <c r="I461" s="63">
        <v>42.6209140325589</v>
      </c>
      <c r="J461" s="63">
        <v>630.10897920292348</v>
      </c>
      <c r="K461" s="41">
        <f t="shared" si="77"/>
        <v>57.895807855337843</v>
      </c>
      <c r="L461" s="39">
        <f t="shared" si="76"/>
        <v>7500.871586379305</v>
      </c>
      <c r="M461" s="63">
        <v>48.37288965011011</v>
      </c>
      <c r="N461" s="62">
        <v>28.968</v>
      </c>
    </row>
    <row r="462" spans="1:14" x14ac:dyDescent="0.4">
      <c r="A462" s="38">
        <v>11</v>
      </c>
      <c r="B462" s="38" t="s">
        <v>15</v>
      </c>
      <c r="C462" s="38">
        <v>2009</v>
      </c>
      <c r="D462" s="38" t="s">
        <v>252</v>
      </c>
      <c r="E462" s="40" t="s">
        <v>254</v>
      </c>
      <c r="F462" s="64">
        <v>6.7643546809187427</v>
      </c>
      <c r="G462" s="63">
        <f>(G591+G634+G892)/3</f>
        <v>6579823</v>
      </c>
      <c r="H462" s="63">
        <v>901286583.13085997</v>
      </c>
      <c r="I462" s="63">
        <v>40.092796223022958</v>
      </c>
      <c r="J462" s="63">
        <v>698.52094498398048</v>
      </c>
      <c r="K462" s="41">
        <f t="shared" si="77"/>
        <v>57.832314074726376</v>
      </c>
      <c r="L462" s="39">
        <f t="shared" si="76"/>
        <v>6496.9319456852018</v>
      </c>
      <c r="M462" s="63">
        <v>48.603225073813313</v>
      </c>
      <c r="N462" s="62">
        <v>29.709</v>
      </c>
    </row>
    <row r="463" spans="1:14" x14ac:dyDescent="0.4">
      <c r="A463" s="38">
        <v>11</v>
      </c>
      <c r="B463" s="38" t="s">
        <v>15</v>
      </c>
      <c r="C463" s="38">
        <v>2010</v>
      </c>
      <c r="D463" s="38" t="s">
        <v>252</v>
      </c>
      <c r="E463" s="40" t="s">
        <v>254</v>
      </c>
      <c r="F463" s="64">
        <v>7.1446630281084111</v>
      </c>
      <c r="G463" s="63">
        <f>(G592+G635+G893)/3</f>
        <v>6730064</v>
      </c>
      <c r="H463" s="63">
        <v>1232258246.59254</v>
      </c>
      <c r="I463" s="63">
        <v>37.802842670832149</v>
      </c>
      <c r="J463" s="63">
        <v>776.85957694028093</v>
      </c>
      <c r="K463" s="41">
        <f t="shared" si="77"/>
        <v>60.597413251167346</v>
      </c>
      <c r="L463" s="39">
        <f>(L162+L119+L592)/3</f>
        <v>6303.3089955062142</v>
      </c>
      <c r="M463" s="63">
        <v>48.64593781344032</v>
      </c>
      <c r="N463" s="62">
        <v>30.462</v>
      </c>
    </row>
    <row r="464" spans="1:14" x14ac:dyDescent="0.4">
      <c r="A464" s="38">
        <v>11</v>
      </c>
      <c r="B464" s="38" t="s">
        <v>15</v>
      </c>
      <c r="C464" s="38">
        <v>2011</v>
      </c>
      <c r="D464" s="38" t="s">
        <v>252</v>
      </c>
      <c r="E464" s="40" t="s">
        <v>254</v>
      </c>
      <c r="F464" s="64">
        <v>7.8594508527249189</v>
      </c>
      <c r="G464" s="63">
        <f>(G593+G636+G894)/3</f>
        <v>6883382.333333333</v>
      </c>
      <c r="H464" s="63">
        <v>1264725163.33408</v>
      </c>
      <c r="I464" s="63">
        <v>47.420849835689815</v>
      </c>
      <c r="J464" s="63">
        <v>856.38188681870054</v>
      </c>
      <c r="K464" s="41">
        <f t="shared" si="77"/>
        <v>59.456660546778856</v>
      </c>
      <c r="L464" s="39">
        <f>(L163+L120+L593)/3</f>
        <v>7115.5761059935421</v>
      </c>
      <c r="M464" s="63">
        <v>47.447447447447452</v>
      </c>
      <c r="N464" s="62">
        <v>31.225000000000001</v>
      </c>
    </row>
    <row r="465" spans="1:14" x14ac:dyDescent="0.4">
      <c r="A465" s="38">
        <v>11</v>
      </c>
      <c r="B465" s="38" t="s">
        <v>15</v>
      </c>
      <c r="C465" s="38">
        <v>2012</v>
      </c>
      <c r="D465" s="38" t="s">
        <v>252</v>
      </c>
      <c r="E465" s="40" t="s">
        <v>254</v>
      </c>
      <c r="F465" s="64">
        <v>8.1645736762463486</v>
      </c>
      <c r="G465" s="63">
        <f>(G637+G594+G895)/3</f>
        <v>7039213</v>
      </c>
      <c r="H465" s="63">
        <v>1584403459.9846599</v>
      </c>
      <c r="I465" s="63">
        <v>48.110922749046729</v>
      </c>
      <c r="J465" s="63">
        <v>876.81801044142298</v>
      </c>
      <c r="K465" s="41">
        <f>(K594+K637+K895)/3</f>
        <v>75.445138167241524</v>
      </c>
      <c r="L465" s="39">
        <f>(L594+L637+L895)/3</f>
        <v>2419.4993485133709</v>
      </c>
      <c r="M465" s="63">
        <v>49.267015706806291</v>
      </c>
      <c r="N465" s="62">
        <v>31.992999999999999</v>
      </c>
    </row>
    <row r="466" spans="1:14" x14ac:dyDescent="0.4">
      <c r="A466" s="38">
        <v>11</v>
      </c>
      <c r="B466" s="38" t="s">
        <v>15</v>
      </c>
      <c r="C466" s="38">
        <v>2013</v>
      </c>
      <c r="D466" s="38" t="s">
        <v>252</v>
      </c>
      <c r="E466" s="40" t="s">
        <v>254</v>
      </c>
      <c r="F466" s="64">
        <v>7.1749534323241448</v>
      </c>
      <c r="G466" s="63">
        <f>(G595+G638+G896)/3</f>
        <v>7197339.666666667</v>
      </c>
      <c r="H466" s="63">
        <v>2602962095.3681598</v>
      </c>
      <c r="I466" s="63">
        <v>46.296402722817369</v>
      </c>
      <c r="J466" s="63">
        <v>973.773904318684</v>
      </c>
      <c r="K466" s="41">
        <f>(K122+K165+K595)/3</f>
        <v>85.755982973575399</v>
      </c>
      <c r="L466" s="39">
        <f>(L122+L165+L595)/3</f>
        <v>7237.0483243442241</v>
      </c>
      <c r="M466" s="63">
        <v>52.114093959731548</v>
      </c>
      <c r="N466" s="62">
        <v>32.762</v>
      </c>
    </row>
    <row r="467" spans="1:14" x14ac:dyDescent="0.4">
      <c r="A467" s="38">
        <v>11</v>
      </c>
      <c r="B467" s="38" t="s">
        <v>15</v>
      </c>
      <c r="C467" s="38">
        <v>2014</v>
      </c>
      <c r="D467" s="38" t="s">
        <v>252</v>
      </c>
      <c r="E467" s="40" t="s">
        <v>254</v>
      </c>
      <c r="F467" s="64">
        <v>5.6687885251390355</v>
      </c>
      <c r="G467" s="63">
        <f>(G166+G123+G596)/3</f>
        <v>23157448.333333332</v>
      </c>
      <c r="H467" s="63">
        <v>2539190939.6837001</v>
      </c>
      <c r="I467" s="63">
        <v>44.514080196809587</v>
      </c>
      <c r="J467" s="63">
        <v>1108.5149572070729</v>
      </c>
      <c r="K467" s="41">
        <f>(K123+K166+K596)/3</f>
        <v>89.738735024698244</v>
      </c>
      <c r="L467" s="39">
        <f>(L166+L123+L596)/3</f>
        <v>7406.4098166370868</v>
      </c>
      <c r="M467" s="63">
        <v>52.802312510036941</v>
      </c>
      <c r="N467" s="62">
        <v>33.534999999999997</v>
      </c>
    </row>
    <row r="468" spans="1:14" x14ac:dyDescent="0.4">
      <c r="A468" s="38">
        <v>11</v>
      </c>
      <c r="B468" s="38" t="s">
        <v>15</v>
      </c>
      <c r="C468" s="38">
        <v>2015</v>
      </c>
      <c r="D468" s="38" t="s">
        <v>252</v>
      </c>
      <c r="E468" s="40" t="s">
        <v>254</v>
      </c>
      <c r="F468" s="64">
        <v>5.8727770410232267</v>
      </c>
      <c r="G468" s="63">
        <f>(G597+G640+G898)/3</f>
        <v>7525011.333333333</v>
      </c>
      <c r="H468" s="63">
        <v>2831152765.1551499</v>
      </c>
      <c r="I468" s="63">
        <v>42.085996307038194</v>
      </c>
      <c r="J468" s="63">
        <v>1236.0043923981625</v>
      </c>
      <c r="K468" s="41">
        <f>(K124+K167+K597)/3</f>
        <v>82.166177213599767</v>
      </c>
      <c r="L468" s="39">
        <f t="shared" ref="L468:L475" si="78">(L124+L167+L597)/3</f>
        <v>7074.8712155903049</v>
      </c>
      <c r="M468" s="63">
        <f t="shared" ref="M468:M475" si="79">(M467+M466+M465)/3</f>
        <v>51.394474058858258</v>
      </c>
      <c r="N468" s="62">
        <v>34.308</v>
      </c>
    </row>
    <row r="469" spans="1:14" x14ac:dyDescent="0.4">
      <c r="A469" s="38">
        <v>11</v>
      </c>
      <c r="B469" s="38" t="s">
        <v>15</v>
      </c>
      <c r="C469" s="38">
        <v>2016</v>
      </c>
      <c r="D469" s="38" t="s">
        <v>252</v>
      </c>
      <c r="E469" s="40" t="s">
        <v>254</v>
      </c>
      <c r="F469" s="64">
        <v>27.850737724833905</v>
      </c>
      <c r="G469" s="63">
        <f>(G125+G168+G598)/3</f>
        <v>24184519</v>
      </c>
      <c r="H469" s="63">
        <v>2332724780.7110801</v>
      </c>
      <c r="I469" s="63">
        <v>31.334150134614202</v>
      </c>
      <c r="J469" s="63">
        <v>1659.9624960567364</v>
      </c>
      <c r="K469" s="41">
        <f>(K168+K125+K598)/3</f>
        <v>82.310212076077491</v>
      </c>
      <c r="L469" s="39">
        <f t="shared" si="78"/>
        <v>7155.3600326593323</v>
      </c>
      <c r="M469" s="63">
        <f t="shared" si="79"/>
        <v>52.103626842875578</v>
      </c>
      <c r="N469" s="62">
        <v>35.082999999999998</v>
      </c>
    </row>
    <row r="470" spans="1:14" x14ac:dyDescent="0.4">
      <c r="A470" s="38">
        <v>11</v>
      </c>
      <c r="B470" s="38" t="s">
        <v>15</v>
      </c>
      <c r="C470" s="38">
        <v>2017</v>
      </c>
      <c r="D470" s="38" t="s">
        <v>252</v>
      </c>
      <c r="E470" s="40" t="s">
        <v>254</v>
      </c>
      <c r="F470" s="64">
        <v>5.047597353909822</v>
      </c>
      <c r="G470" s="63">
        <f>(G169+G126+G599)/3</f>
        <v>24707648.111111108</v>
      </c>
      <c r="H470" s="63">
        <v>1810395803.5674601</v>
      </c>
      <c r="I470" s="63">
        <v>29.99972938173881</v>
      </c>
      <c r="J470" s="63">
        <v>1815.6102618018544</v>
      </c>
      <c r="K470" s="41">
        <f>(K169+K126+K599)/3</f>
        <v>81.590376945185824</v>
      </c>
      <c r="L470" s="39">
        <f t="shared" si="78"/>
        <v>7344.6935932043225</v>
      </c>
      <c r="M470" s="63">
        <f t="shared" si="79"/>
        <v>52.100137803923587</v>
      </c>
      <c r="N470" s="62">
        <v>35.857999999999997</v>
      </c>
    </row>
    <row r="471" spans="1:14" x14ac:dyDescent="0.4">
      <c r="A471" s="38">
        <v>11</v>
      </c>
      <c r="B471" s="38" t="s">
        <v>15</v>
      </c>
      <c r="C471" s="38">
        <v>2018</v>
      </c>
      <c r="D471" s="38" t="s">
        <v>252</v>
      </c>
      <c r="E471" s="40" t="s">
        <v>254</v>
      </c>
      <c r="F471" s="64">
        <v>5.8055269700369792</v>
      </c>
      <c r="G471" s="63">
        <f>(G170+G127+G600)/3</f>
        <v>25230851.666666668</v>
      </c>
      <c r="H471" s="63">
        <v>2421626238.43717</v>
      </c>
      <c r="I471" s="63">
        <v>32.514635419985957</v>
      </c>
      <c r="J471" s="63">
        <v>1963.412492196411</v>
      </c>
      <c r="K471" s="41">
        <f>(K127+K170+K600)/3</f>
        <v>83.505302418233114</v>
      </c>
      <c r="L471" s="39">
        <f t="shared" si="78"/>
        <v>7833.3504009073904</v>
      </c>
      <c r="M471" s="63">
        <f t="shared" si="79"/>
        <v>51.866079568552472</v>
      </c>
      <c r="N471" s="62">
        <v>36.631999999999998</v>
      </c>
    </row>
    <row r="472" spans="1:14" x14ac:dyDescent="0.4">
      <c r="A472" s="38">
        <v>11</v>
      </c>
      <c r="B472" s="38" t="s">
        <v>15</v>
      </c>
      <c r="C472" s="38">
        <v>2019</v>
      </c>
      <c r="D472" s="38" t="s">
        <v>252</v>
      </c>
      <c r="E472" s="40" t="s">
        <v>254</v>
      </c>
      <c r="F472" s="64">
        <v>3.6581679635243631</v>
      </c>
      <c r="G472" s="63">
        <f>(G128+G171+G601)/3</f>
        <v>25751173.666666668</v>
      </c>
      <c r="H472" s="63">
        <v>1908045387.02685</v>
      </c>
      <c r="I472" s="63">
        <v>31.578051281467474</v>
      </c>
      <c r="J472" s="63">
        <v>2122.0783966749236</v>
      </c>
      <c r="K472" s="41">
        <f>(K128+K171+K601)/3</f>
        <v>84.372082170563544</v>
      </c>
      <c r="L472" s="39">
        <f t="shared" si="78"/>
        <v>7974.2913527004166</v>
      </c>
      <c r="M472" s="63">
        <f t="shared" si="79"/>
        <v>52.02328140511721</v>
      </c>
      <c r="N472" s="62">
        <v>37.405000000000001</v>
      </c>
    </row>
    <row r="473" spans="1:14" x14ac:dyDescent="0.4">
      <c r="A473" s="38">
        <v>11</v>
      </c>
      <c r="B473" s="38" t="s">
        <v>15</v>
      </c>
      <c r="C473" s="38">
        <v>2020</v>
      </c>
      <c r="D473" s="38" t="s">
        <v>252</v>
      </c>
      <c r="E473" s="40" t="s">
        <v>254</v>
      </c>
      <c r="F473" s="64">
        <v>3.8410447237990439</v>
      </c>
      <c r="G473" s="63">
        <f>(G129+G172+G602)/3</f>
        <v>26257257.555555556</v>
      </c>
      <c r="H473" s="63">
        <v>1525312160.4049301</v>
      </c>
      <c r="I473" s="63">
        <v>26.271447376215018</v>
      </c>
      <c r="J473" s="63">
        <v>2233.3059012976237</v>
      </c>
      <c r="K473" s="41">
        <f>(K172+K129+K602)/3</f>
        <v>61.503203222407002</v>
      </c>
      <c r="L473" s="39">
        <f t="shared" si="78"/>
        <v>6606.5816360472863</v>
      </c>
      <c r="M473" s="63">
        <f t="shared" si="79"/>
        <v>51.996499592531087</v>
      </c>
      <c r="N473" s="62">
        <v>38.177</v>
      </c>
    </row>
    <row r="474" spans="1:14" x14ac:dyDescent="0.4">
      <c r="A474" s="38">
        <v>11</v>
      </c>
      <c r="B474" s="38" t="s">
        <v>15</v>
      </c>
      <c r="C474" s="38">
        <v>2021</v>
      </c>
      <c r="D474" s="38" t="s">
        <v>252</v>
      </c>
      <c r="E474" s="40" t="s">
        <v>254</v>
      </c>
      <c r="F474" s="64">
        <v>4.1211747067956992</v>
      </c>
      <c r="G474" s="63">
        <f>(G603+G646+G904)/3</f>
        <v>8554764</v>
      </c>
      <c r="H474" s="63">
        <v>1723856464.1234601</v>
      </c>
      <c r="I474" s="63">
        <v>27.724004703663109</v>
      </c>
      <c r="J474" s="63">
        <v>2457.924039361415</v>
      </c>
      <c r="K474" s="41">
        <f>(K173+K130+K603)/3</f>
        <v>67.457757109171951</v>
      </c>
      <c r="L474" s="39">
        <f t="shared" si="78"/>
        <v>7413.2566291830199</v>
      </c>
      <c r="M474" s="63">
        <f t="shared" si="79"/>
        <v>51.961953522066921</v>
      </c>
      <c r="N474" s="62">
        <v>38.945999999999998</v>
      </c>
    </row>
    <row r="475" spans="1:14" x14ac:dyDescent="0.4">
      <c r="A475" s="38">
        <v>11</v>
      </c>
      <c r="B475" s="38" t="s">
        <v>15</v>
      </c>
      <c r="C475" s="38">
        <v>2022</v>
      </c>
      <c r="D475" s="38" t="s">
        <v>252</v>
      </c>
      <c r="E475" s="40" t="s">
        <v>254</v>
      </c>
      <c r="F475" s="64">
        <v>5.0490218788313115</v>
      </c>
      <c r="G475" s="63">
        <f>(G131+G174)/3</f>
        <v>22798874.888888892</v>
      </c>
      <c r="H475" s="63">
        <v>1634888030.42698</v>
      </c>
      <c r="I475" s="63">
        <v>33.779967270573493</v>
      </c>
      <c r="J475" s="63">
        <v>2688.305500907381</v>
      </c>
      <c r="K475" s="41">
        <f>(K174+K131+K604)/3</f>
        <v>75.86860313056583</v>
      </c>
      <c r="L475" s="39">
        <f t="shared" si="78"/>
        <v>8521.7385636739273</v>
      </c>
      <c r="M475" s="63">
        <f t="shared" si="79"/>
        <v>51.993911506571742</v>
      </c>
      <c r="N475" s="62">
        <v>39.710999999999999</v>
      </c>
    </row>
    <row r="476" spans="1:14" x14ac:dyDescent="0.4">
      <c r="A476" s="49">
        <v>12</v>
      </c>
      <c r="B476" s="49" t="s">
        <v>76</v>
      </c>
      <c r="C476" s="49">
        <v>1980</v>
      </c>
      <c r="D476" s="49" t="s">
        <v>249</v>
      </c>
      <c r="E476" s="50" t="s">
        <v>247</v>
      </c>
      <c r="F476" s="62">
        <f>(F477+F478+F479)/3</f>
        <v>9.4750245049873953</v>
      </c>
      <c r="G476" s="63">
        <f>(G218+G261+G347)/3</f>
        <v>1314945.1943800414</v>
      </c>
      <c r="H476" s="63">
        <v>29300000</v>
      </c>
      <c r="I476" s="63">
        <v>120.84970530451866</v>
      </c>
      <c r="J476" s="63">
        <v>3992.0363384715265</v>
      </c>
      <c r="K476" s="51" t="e">
        <f>(K648+K691+#REF!)/3</f>
        <v>#REF!</v>
      </c>
      <c r="L476" s="52" t="e">
        <f>(L648+L691+#REF!)/3</f>
        <v>#REF!</v>
      </c>
      <c r="M476" s="63">
        <f t="shared" ref="M476:M485" si="80">M477*0.95</f>
        <v>37.308593088185894</v>
      </c>
      <c r="N476" s="62">
        <v>56.497999999999998</v>
      </c>
    </row>
    <row r="477" spans="1:14" x14ac:dyDescent="0.4">
      <c r="A477" s="49">
        <v>12</v>
      </c>
      <c r="B477" s="49" t="s">
        <v>76</v>
      </c>
      <c r="C477" s="49">
        <v>1981</v>
      </c>
      <c r="D477" s="49" t="s">
        <v>249</v>
      </c>
      <c r="E477" s="50" t="s">
        <v>247</v>
      </c>
      <c r="F477" s="62">
        <f t="shared" ref="F477:F485" si="81">(F478+F479+F480)/3</f>
        <v>9.4769394251385801</v>
      </c>
      <c r="G477" s="63" t="e">
        <f>(G649+G692+#REF!)/3</f>
        <v>#REF!</v>
      </c>
      <c r="H477" s="63">
        <v>37300000</v>
      </c>
      <c r="I477" s="63">
        <v>109.44667559125389</v>
      </c>
      <c r="J477" s="63">
        <v>4374.8517504080146</v>
      </c>
      <c r="K477" s="51" t="e">
        <f>(K649+K692+#REF!)/3</f>
        <v>#REF!</v>
      </c>
      <c r="L477" s="52" t="e">
        <f>(L649+L692+#REF!)/3</f>
        <v>#REF!</v>
      </c>
      <c r="M477" s="63">
        <f t="shared" si="80"/>
        <v>39.272203250721994</v>
      </c>
      <c r="N477" s="62">
        <v>57.584000000000003</v>
      </c>
    </row>
    <row r="478" spans="1:14" x14ac:dyDescent="0.4">
      <c r="A478" s="49">
        <v>12</v>
      </c>
      <c r="B478" s="49" t="s">
        <v>76</v>
      </c>
      <c r="C478" s="49">
        <v>1982</v>
      </c>
      <c r="D478" s="49" t="s">
        <v>249</v>
      </c>
      <c r="E478" s="50" t="s">
        <v>247</v>
      </c>
      <c r="F478" s="62">
        <f t="shared" si="81"/>
        <v>9.4796896284222552</v>
      </c>
      <c r="G478" s="63" t="e">
        <f>(G650+G693+#REF!)/3</f>
        <v>#REF!</v>
      </c>
      <c r="H478" s="63">
        <v>35150000</v>
      </c>
      <c r="I478" s="63">
        <v>110.76035882101667</v>
      </c>
      <c r="J478" s="63">
        <v>4552.944470620926</v>
      </c>
      <c r="K478" s="51" t="e">
        <f>(K650+K693+#REF!)/3</f>
        <v>#REF!</v>
      </c>
      <c r="L478" s="52" t="e">
        <f>(L650+L693+#REF!)/3</f>
        <v>#REF!</v>
      </c>
      <c r="M478" s="63">
        <f t="shared" si="80"/>
        <v>41.339161316549472</v>
      </c>
      <c r="N478" s="62">
        <v>58.664000000000001</v>
      </c>
    </row>
    <row r="479" spans="1:14" x14ac:dyDescent="0.4">
      <c r="A479" s="49">
        <v>12</v>
      </c>
      <c r="B479" s="49" t="s">
        <v>76</v>
      </c>
      <c r="C479" s="49">
        <v>1983</v>
      </c>
      <c r="D479" s="49" t="s">
        <v>249</v>
      </c>
      <c r="E479" s="50" t="s">
        <v>247</v>
      </c>
      <c r="F479" s="62">
        <f t="shared" si="81"/>
        <v>9.4684444614013525</v>
      </c>
      <c r="G479" s="63" t="e">
        <f>(G694+G651+#REF!)/3</f>
        <v>#REF!</v>
      </c>
      <c r="H479" s="63">
        <v>16150000</v>
      </c>
      <c r="I479" s="63">
        <v>118.88173773129525</v>
      </c>
      <c r="J479" s="63">
        <v>4818.6838725831321</v>
      </c>
      <c r="K479" s="51" t="e">
        <f>(K651+K694+#REF!)/3</f>
        <v>#REF!</v>
      </c>
      <c r="L479" s="52" t="e">
        <f>(L651+L694+#REF!)/3</f>
        <v>#REF!</v>
      </c>
      <c r="M479" s="63">
        <f t="shared" si="80"/>
        <v>43.514906648999442</v>
      </c>
      <c r="N479" s="62">
        <v>59.735999999999997</v>
      </c>
    </row>
    <row r="480" spans="1:14" x14ac:dyDescent="0.4">
      <c r="A480" s="49">
        <v>12</v>
      </c>
      <c r="B480" s="49" t="s">
        <v>76</v>
      </c>
      <c r="C480" s="49">
        <v>1984</v>
      </c>
      <c r="D480" s="49" t="s">
        <v>249</v>
      </c>
      <c r="E480" s="50" t="s">
        <v>247</v>
      </c>
      <c r="F480" s="62">
        <f t="shared" si="81"/>
        <v>9.4826841855921327</v>
      </c>
      <c r="G480" s="63" t="e">
        <f>(G652+G695+#REF!)/3</f>
        <v>#REF!</v>
      </c>
      <c r="H480" s="63">
        <v>36000000</v>
      </c>
      <c r="I480" s="63">
        <v>118.25396825396825</v>
      </c>
      <c r="J480" s="63">
        <v>5235.1341193734997</v>
      </c>
      <c r="K480" s="51" t="e">
        <f>(K652+K695+#REF!)/3</f>
        <v>#REF!</v>
      </c>
      <c r="L480" s="52" t="e">
        <f>(L652+L695+#REF!)/3</f>
        <v>#REF!</v>
      </c>
      <c r="M480" s="63">
        <f t="shared" si="80"/>
        <v>45.805164893683624</v>
      </c>
      <c r="N480" s="62">
        <v>60.8</v>
      </c>
    </row>
    <row r="481" spans="1:14" x14ac:dyDescent="0.4">
      <c r="A481" s="49">
        <v>12</v>
      </c>
      <c r="B481" s="49" t="s">
        <v>76</v>
      </c>
      <c r="C481" s="49">
        <v>1985</v>
      </c>
      <c r="D481" s="49" t="s">
        <v>249</v>
      </c>
      <c r="E481" s="50" t="s">
        <v>247</v>
      </c>
      <c r="F481" s="62">
        <f t="shared" si="81"/>
        <v>9.4879402382732803</v>
      </c>
      <c r="G481" s="63" t="e">
        <f>(G653+G696+#REF!)/3</f>
        <v>#REF!</v>
      </c>
      <c r="H481" s="63">
        <v>4850000</v>
      </c>
      <c r="I481" s="63">
        <v>108.65255731922399</v>
      </c>
      <c r="J481" s="63">
        <v>5465.203581533242</v>
      </c>
      <c r="K481" s="51" t="e">
        <f>(K653+#REF!+K696)/3</f>
        <v>#REF!</v>
      </c>
      <c r="L481" s="52" t="e">
        <f>(L696+L653+#REF!)/3</f>
        <v>#REF!</v>
      </c>
      <c r="M481" s="63">
        <f t="shared" si="80"/>
        <v>48.215963045982768</v>
      </c>
      <c r="N481" s="62">
        <v>61.832999999999998</v>
      </c>
    </row>
    <row r="482" spans="1:14" x14ac:dyDescent="0.4">
      <c r="A482" s="49">
        <v>12</v>
      </c>
      <c r="B482" s="49" t="s">
        <v>76</v>
      </c>
      <c r="C482" s="49">
        <v>1986</v>
      </c>
      <c r="D482" s="49" t="s">
        <v>249</v>
      </c>
      <c r="E482" s="50" t="s">
        <v>247</v>
      </c>
      <c r="F482" s="62">
        <f t="shared" si="81"/>
        <v>9.4347089603386447</v>
      </c>
      <c r="G482" s="63" t="e">
        <f>(G654+#REF!+G697)/3</f>
        <v>#REF!</v>
      </c>
      <c r="H482" s="63">
        <v>7750000</v>
      </c>
      <c r="I482" s="63">
        <v>92.341792483135237</v>
      </c>
      <c r="J482" s="63">
        <v>5990.4601277812299</v>
      </c>
      <c r="K482" s="51" t="e">
        <f>(K654+#REF!+K697)/3</f>
        <v>#REF!</v>
      </c>
      <c r="L482" s="52" t="e">
        <f>(L654+L697+#REF!)/3</f>
        <v>#REF!</v>
      </c>
      <c r="M482" s="63">
        <f t="shared" si="80"/>
        <v>50.75364531156081</v>
      </c>
      <c r="N482" s="62">
        <v>62.856999999999999</v>
      </c>
    </row>
    <row r="483" spans="1:14" x14ac:dyDescent="0.4">
      <c r="A483" s="49">
        <v>12</v>
      </c>
      <c r="B483" s="49" t="s">
        <v>76</v>
      </c>
      <c r="C483" s="49">
        <v>1987</v>
      </c>
      <c r="D483" s="49" t="s">
        <v>249</v>
      </c>
      <c r="E483" s="50" t="s">
        <v>247</v>
      </c>
      <c r="F483" s="62">
        <f t="shared" si="81"/>
        <v>9.5254033581644748</v>
      </c>
      <c r="G483" s="63" t="e">
        <f>(G655+G698+#REF!)/3</f>
        <v>#REF!</v>
      </c>
      <c r="H483" s="63">
        <v>7100000</v>
      </c>
      <c r="I483" s="63">
        <v>77.342473745624275</v>
      </c>
      <c r="J483" s="63">
        <v>6589.3831441274815</v>
      </c>
      <c r="K483" s="51" t="e">
        <f>(K655+K698+#REF!)/3</f>
        <v>#REF!</v>
      </c>
      <c r="L483" s="52" t="e">
        <f>(L655+L698+#REF!)/3</f>
        <v>#REF!</v>
      </c>
      <c r="M483" s="63">
        <f t="shared" si="80"/>
        <v>53.424889801642962</v>
      </c>
      <c r="N483" s="62">
        <v>63.87</v>
      </c>
    </row>
    <row r="484" spans="1:14" x14ac:dyDescent="0.4">
      <c r="A484" s="49">
        <v>12</v>
      </c>
      <c r="B484" s="49" t="s">
        <v>76</v>
      </c>
      <c r="C484" s="49">
        <v>1988</v>
      </c>
      <c r="D484" s="49" t="s">
        <v>249</v>
      </c>
      <c r="E484" s="50" t="s">
        <v>247</v>
      </c>
      <c r="F484" s="62">
        <f t="shared" si="81"/>
        <v>9.5037083963167177</v>
      </c>
      <c r="G484" s="63" t="e">
        <f>(G656+G699+#REF!)/3</f>
        <v>#REF!</v>
      </c>
      <c r="H484" s="63">
        <v>25979409.309999999</v>
      </c>
      <c r="I484" s="63">
        <v>79.712013165112452</v>
      </c>
      <c r="J484" s="63">
        <v>7005.502808621939</v>
      </c>
      <c r="K484" s="51" t="e">
        <f>(K656+K699+#REF!)/3</f>
        <v>#REF!</v>
      </c>
      <c r="L484" s="52" t="e">
        <f>(L699+L656+#REF!)/3</f>
        <v>#REF!</v>
      </c>
      <c r="M484" s="63">
        <f t="shared" si="80"/>
        <v>56.236726106992592</v>
      </c>
      <c r="N484" s="62">
        <v>64.872</v>
      </c>
    </row>
    <row r="485" spans="1:14" x14ac:dyDescent="0.4">
      <c r="A485" s="49">
        <v>12</v>
      </c>
      <c r="B485" s="49" t="s">
        <v>76</v>
      </c>
      <c r="C485" s="49">
        <v>1989</v>
      </c>
      <c r="D485" s="49" t="s">
        <v>249</v>
      </c>
      <c r="E485" s="50" t="s">
        <v>247</v>
      </c>
      <c r="F485" s="62">
        <f t="shared" si="81"/>
        <v>9.2750151265347416</v>
      </c>
      <c r="G485" s="63" t="e">
        <f>(G657+G700+#REF!)/3</f>
        <v>#REF!</v>
      </c>
      <c r="H485" s="63">
        <v>8682963.9199999999</v>
      </c>
      <c r="I485" s="63">
        <v>83.539033457249062</v>
      </c>
      <c r="J485" s="63">
        <v>7753.0256601994042</v>
      </c>
      <c r="K485" s="51" t="e">
        <f>(K657+K700+#REF!)/3</f>
        <v>#REF!</v>
      </c>
      <c r="L485" s="52" t="e">
        <f>(L700+L657+#REF!)/3</f>
        <v>#REF!</v>
      </c>
      <c r="M485" s="63">
        <f t="shared" si="80"/>
        <v>59.196553796834309</v>
      </c>
      <c r="N485" s="62">
        <v>65.584999999999994</v>
      </c>
    </row>
    <row r="486" spans="1:14" x14ac:dyDescent="0.4">
      <c r="A486" s="49">
        <v>12</v>
      </c>
      <c r="B486" s="49" t="s">
        <v>76</v>
      </c>
      <c r="C486" s="49">
        <v>1990</v>
      </c>
      <c r="D486" s="49" t="s">
        <v>249</v>
      </c>
      <c r="E486" s="50" t="s">
        <v>247</v>
      </c>
      <c r="F486" s="62">
        <v>9.7974865516419687</v>
      </c>
      <c r="G486" s="63" t="e">
        <f>(G658+#REF!+G701)/3</f>
        <v>#REF!</v>
      </c>
      <c r="H486" s="63">
        <v>11213282.795</v>
      </c>
      <c r="I486" s="63">
        <v>86.503582900914253</v>
      </c>
      <c r="J486" s="63">
        <v>7772.8087568430419</v>
      </c>
      <c r="K486" s="51" t="e">
        <f>(K701+K658+#REF!)/3</f>
        <v>#REF!</v>
      </c>
      <c r="L486" s="52" t="e">
        <f>(L701+L658+#REF!)/3</f>
        <v>#REF!</v>
      </c>
      <c r="M486" s="63">
        <v>62.312161891404536</v>
      </c>
      <c r="N486" s="62">
        <v>65.980999999999995</v>
      </c>
    </row>
    <row r="487" spans="1:14" x14ac:dyDescent="0.4">
      <c r="A487" s="49">
        <v>12</v>
      </c>
      <c r="B487" s="49" t="s">
        <v>76</v>
      </c>
      <c r="C487" s="49">
        <v>1991</v>
      </c>
      <c r="D487" s="49" t="s">
        <v>249</v>
      </c>
      <c r="E487" s="50" t="s">
        <v>247</v>
      </c>
      <c r="F487" s="62">
        <v>9.4386235107734411</v>
      </c>
      <c r="G487" s="63" t="e">
        <f>(G659+G702+#REF!)/3</f>
        <v>#REF!</v>
      </c>
      <c r="H487" s="63">
        <v>7424921.25</v>
      </c>
      <c r="I487" s="63">
        <v>81.975885826771659</v>
      </c>
      <c r="J487" s="63">
        <v>7789.391377411237</v>
      </c>
      <c r="K487" s="51" t="e">
        <f>(K659+K702+#REF!)/3</f>
        <v>#REF!</v>
      </c>
      <c r="L487" s="52" t="e">
        <f>(L659+L702+#REF!)/3</f>
        <v>#REF!</v>
      </c>
      <c r="M487" s="63">
        <v>61.043550566469186</v>
      </c>
      <c r="N487" s="62">
        <v>66.373999999999995</v>
      </c>
    </row>
    <row r="488" spans="1:14" x14ac:dyDescent="0.4">
      <c r="A488" s="49">
        <v>12</v>
      </c>
      <c r="B488" s="49" t="s">
        <v>76</v>
      </c>
      <c r="C488" s="49">
        <v>1992</v>
      </c>
      <c r="D488" s="49" t="s">
        <v>249</v>
      </c>
      <c r="E488" s="50" t="s">
        <v>247</v>
      </c>
      <c r="F488" s="62">
        <v>8.5889353171888132</v>
      </c>
      <c r="G488" s="63" t="e">
        <f>(G660+G703+#REF!)/3</f>
        <v>#REF!</v>
      </c>
      <c r="H488" s="63">
        <v>14450000</v>
      </c>
      <c r="I488" s="63">
        <v>75.922330097087382</v>
      </c>
      <c r="J488" s="63">
        <v>7520.7907398582693</v>
      </c>
      <c r="K488" s="51" t="e">
        <f>(K703+K660+#REF!)/3</f>
        <v>#REF!</v>
      </c>
      <c r="L488" s="52" t="e">
        <f>(L703+L660+#REF!)/3</f>
        <v>#REF!</v>
      </c>
      <c r="M488" s="63">
        <v>62.962109869860647</v>
      </c>
      <c r="N488" s="62">
        <v>66.766000000000005</v>
      </c>
    </row>
    <row r="489" spans="1:14" x14ac:dyDescent="0.4">
      <c r="A489" s="49">
        <v>12</v>
      </c>
      <c r="B489" s="49" t="s">
        <v>76</v>
      </c>
      <c r="C489" s="49">
        <v>1993</v>
      </c>
      <c r="D489" s="49" t="s">
        <v>249</v>
      </c>
      <c r="E489" s="50" t="s">
        <v>247</v>
      </c>
      <c r="F489" s="62">
        <v>7.4430147328121254</v>
      </c>
      <c r="G489" s="63" t="e">
        <f>(G661+G704+#REF!)/3</f>
        <v>#REF!</v>
      </c>
      <c r="H489" s="63">
        <v>9402113.8699999992</v>
      </c>
      <c r="I489" s="63">
        <v>80.081927710843374</v>
      </c>
      <c r="J489" s="63">
        <v>7905.6768023859895</v>
      </c>
      <c r="K489" s="51" t="e">
        <f>(K661+K704+#REF!)/3</f>
        <v>#REF!</v>
      </c>
      <c r="L489" s="52" t="e">
        <f>(L661+L704+#REF!)/3</f>
        <v>#REF!</v>
      </c>
      <c r="M489" s="63">
        <v>61.393497013934976</v>
      </c>
      <c r="N489" s="62">
        <v>67.155000000000001</v>
      </c>
    </row>
    <row r="490" spans="1:14" x14ac:dyDescent="0.4">
      <c r="A490" s="49">
        <v>12</v>
      </c>
      <c r="B490" s="49" t="s">
        <v>76</v>
      </c>
      <c r="C490" s="49">
        <v>1994</v>
      </c>
      <c r="D490" s="49" t="s">
        <v>249</v>
      </c>
      <c r="E490" s="50" t="s">
        <v>247</v>
      </c>
      <c r="F490" s="62">
        <v>6.3210994866018284</v>
      </c>
      <c r="G490" s="63" t="e">
        <f>(G662+G705+#REF!)/3</f>
        <v>#REF!</v>
      </c>
      <c r="H490" s="63">
        <v>12950000</v>
      </c>
      <c r="I490" s="63">
        <v>83.420383637624212</v>
      </c>
      <c r="J490" s="63">
        <v>8220.2761100278622</v>
      </c>
      <c r="K490" s="51" t="e">
        <f>(K662+#REF!+K705)/3</f>
        <v>#REF!</v>
      </c>
      <c r="L490" s="52" t="e">
        <f>(L662+L705+#REF!)/3</f>
        <v>#REF!</v>
      </c>
      <c r="M490" s="63">
        <v>66.052179346977042</v>
      </c>
      <c r="N490" s="62">
        <v>67.540999999999997</v>
      </c>
    </row>
    <row r="491" spans="1:14" x14ac:dyDescent="0.4">
      <c r="A491" s="49">
        <v>12</v>
      </c>
      <c r="B491" s="49" t="s">
        <v>76</v>
      </c>
      <c r="C491" s="49">
        <v>1995</v>
      </c>
      <c r="D491" s="49" t="s">
        <v>249</v>
      </c>
      <c r="E491" s="50" t="s">
        <v>247</v>
      </c>
      <c r="F491" s="62">
        <v>5.6414315677785911</v>
      </c>
      <c r="G491" s="63" t="e">
        <f>(G663+G706+#REF!)/3</f>
        <v>#REF!</v>
      </c>
      <c r="H491" s="63">
        <v>63803750.149999999</v>
      </c>
      <c r="I491" s="63">
        <v>91.899529042386192</v>
      </c>
      <c r="J491" s="63">
        <v>8451.9585988554882</v>
      </c>
      <c r="K491" s="51" t="e">
        <f>(K663+K706+#REF!)/3</f>
        <v>#REF!</v>
      </c>
      <c r="L491" s="52" t="e">
        <f>(L663+L706+#REF!)/3</f>
        <v>#REF!</v>
      </c>
      <c r="M491" s="63">
        <v>64.436248682824029</v>
      </c>
      <c r="N491" s="62">
        <v>67.926000000000002</v>
      </c>
    </row>
    <row r="492" spans="1:14" x14ac:dyDescent="0.4">
      <c r="A492" s="49">
        <v>12</v>
      </c>
      <c r="B492" s="49" t="s">
        <v>76</v>
      </c>
      <c r="C492" s="49">
        <v>1996</v>
      </c>
      <c r="D492" s="49" t="s">
        <v>249</v>
      </c>
      <c r="E492" s="50" t="s">
        <v>247</v>
      </c>
      <c r="F492" s="62">
        <v>5.7535511595029272</v>
      </c>
      <c r="G492" s="63" t="e">
        <f>(G664+G707+#REF!)/3</f>
        <v>#REF!</v>
      </c>
      <c r="H492" s="63">
        <v>15836484.060000001</v>
      </c>
      <c r="I492" s="63">
        <v>93.416070677324356</v>
      </c>
      <c r="J492" s="63">
        <v>8994.324062933154</v>
      </c>
      <c r="K492" s="51" t="e">
        <f>(K664+K707+#REF!)/3</f>
        <v>#REF!</v>
      </c>
      <c r="L492" s="52" t="e">
        <f>(L664+L707+#REF!)/3</f>
        <v>#REF!</v>
      </c>
      <c r="M492" s="63">
        <v>62.895692786715095</v>
      </c>
      <c r="N492" s="62">
        <v>68.308000000000007</v>
      </c>
    </row>
    <row r="493" spans="1:14" x14ac:dyDescent="0.4">
      <c r="A493" s="49">
        <v>12</v>
      </c>
      <c r="B493" s="49" t="s">
        <v>76</v>
      </c>
      <c r="C493" s="49">
        <v>1997</v>
      </c>
      <c r="D493" s="49" t="s">
        <v>249</v>
      </c>
      <c r="E493" s="50" t="s">
        <v>247</v>
      </c>
      <c r="F493" s="62">
        <v>5.8335449318023658</v>
      </c>
      <c r="G493" s="63" t="e">
        <f>(G665+G708+#REF!)/3</f>
        <v>#REF!</v>
      </c>
      <c r="H493" s="63">
        <v>28203499.050000001</v>
      </c>
      <c r="I493" s="63">
        <v>95.763184079601999</v>
      </c>
      <c r="J493" s="63">
        <v>9491.4754341069947</v>
      </c>
      <c r="K493" s="51" t="e">
        <f>(K708+K665+#REF!)/3</f>
        <v>#REF!</v>
      </c>
      <c r="L493" s="52" t="e">
        <f>(L665+#REF!+L708)/3</f>
        <v>#REF!</v>
      </c>
      <c r="M493" s="63">
        <v>65.200206221000172</v>
      </c>
      <c r="N493" s="62">
        <v>68.686999999999998</v>
      </c>
    </row>
    <row r="494" spans="1:14" x14ac:dyDescent="0.4">
      <c r="A494" s="49">
        <v>12</v>
      </c>
      <c r="B494" s="49" t="s">
        <v>76</v>
      </c>
      <c r="C494" s="49">
        <v>1998</v>
      </c>
      <c r="D494" s="49" t="s">
        <v>249</v>
      </c>
      <c r="E494" s="50" t="s">
        <v>247</v>
      </c>
      <c r="F494" s="62">
        <v>5.6793199101307268</v>
      </c>
      <c r="G494" s="63" t="e">
        <f>(G666+G709+#REF!)/3</f>
        <v>#REF!</v>
      </c>
      <c r="H494" s="63">
        <v>29160482.23</v>
      </c>
      <c r="I494" s="63">
        <v>88.044475820684781</v>
      </c>
      <c r="J494" s="63">
        <v>10685.260612297501</v>
      </c>
      <c r="K494" s="51" t="e">
        <f>(K666+K709+#REF!)/3</f>
        <v>#REF!</v>
      </c>
      <c r="L494" s="52" t="e">
        <f>(L666+L709+#REF!)/3</f>
        <v>#REF!</v>
      </c>
      <c r="M494" s="63">
        <v>63.901225794990225</v>
      </c>
      <c r="N494" s="62">
        <v>69.063999999999993</v>
      </c>
    </row>
    <row r="495" spans="1:14" x14ac:dyDescent="0.4">
      <c r="A495" s="49">
        <v>12</v>
      </c>
      <c r="B495" s="49" t="s">
        <v>76</v>
      </c>
      <c r="C495" s="49">
        <v>1999</v>
      </c>
      <c r="D495" s="49" t="s">
        <v>249</v>
      </c>
      <c r="E495" s="50" t="s">
        <v>247</v>
      </c>
      <c r="F495" s="62">
        <v>5.4811345424603699</v>
      </c>
      <c r="G495" s="63" t="e">
        <f>(G667+#REF!+G710)/3</f>
        <v>#REF!</v>
      </c>
      <c r="H495" s="63">
        <v>47539505.119999997</v>
      </c>
      <c r="I495" s="63">
        <v>88.191005558362818</v>
      </c>
      <c r="J495" s="63">
        <v>11173.94936799911</v>
      </c>
      <c r="K495" s="51" t="e">
        <f>(K667+K710+#REF!)/3</f>
        <v>#REF!</v>
      </c>
      <c r="L495" s="52" t="e">
        <f>(L667+#REF!+L710)/3</f>
        <v>#REF!</v>
      </c>
      <c r="M495" s="63">
        <v>64.90384615384616</v>
      </c>
      <c r="N495" s="62">
        <v>69.481999999999999</v>
      </c>
    </row>
    <row r="496" spans="1:14" x14ac:dyDescent="0.4">
      <c r="A496" s="49">
        <v>12</v>
      </c>
      <c r="B496" s="49" t="s">
        <v>76</v>
      </c>
      <c r="C496" s="49">
        <v>2000</v>
      </c>
      <c r="D496" s="49" t="s">
        <v>249</v>
      </c>
      <c r="E496" s="50" t="s">
        <v>247</v>
      </c>
      <c r="F496" s="62">
        <v>5.3075721395926294</v>
      </c>
      <c r="G496" s="63" t="e">
        <f>(G668+G711+#REF!)/3</f>
        <v>#REF!</v>
      </c>
      <c r="H496" s="63">
        <v>73696943.905000001</v>
      </c>
      <c r="I496" s="63">
        <v>90.578525902925307</v>
      </c>
      <c r="J496" s="63">
        <v>11560.245903187901</v>
      </c>
      <c r="K496" s="51" t="e">
        <f>(K668+K711+#REF!)/3</f>
        <v>#REF!</v>
      </c>
      <c r="L496" s="52" t="e">
        <f>(L668+L711+#REF!)/3</f>
        <v>#REF!</v>
      </c>
      <c r="M496" s="63">
        <v>65.822298982920728</v>
      </c>
      <c r="N496" s="62">
        <v>69.972999999999999</v>
      </c>
    </row>
    <row r="497" spans="1:14" x14ac:dyDescent="0.4">
      <c r="A497" s="49">
        <v>12</v>
      </c>
      <c r="B497" s="49" t="s">
        <v>76</v>
      </c>
      <c r="C497" s="49">
        <v>2001</v>
      </c>
      <c r="D497" s="49" t="s">
        <v>249</v>
      </c>
      <c r="E497" s="50" t="s">
        <v>247</v>
      </c>
      <c r="F497" s="62">
        <v>5.2092405446153309</v>
      </c>
      <c r="G497" s="63" t="e">
        <f>(G669+G712+#REF!)/3</f>
        <v>#REF!</v>
      </c>
      <c r="H497" s="63">
        <v>91504910.939999998</v>
      </c>
      <c r="I497" s="63">
        <v>86.362743493206736</v>
      </c>
      <c r="J497" s="63">
        <v>11510.040433044311</v>
      </c>
      <c r="K497" s="51" t="e">
        <f>(K669+K712+#REF!)/3</f>
        <v>#REF!</v>
      </c>
      <c r="L497" s="52" t="e">
        <f>(L669+#REF!+L712)/3</f>
        <v>#REF!</v>
      </c>
      <c r="M497" s="63">
        <v>67.445972495088398</v>
      </c>
      <c r="N497" s="62">
        <v>70.457999999999998</v>
      </c>
    </row>
    <row r="498" spans="1:14" x14ac:dyDescent="0.4">
      <c r="A498" s="49">
        <v>12</v>
      </c>
      <c r="B498" s="49" t="s">
        <v>76</v>
      </c>
      <c r="C498" s="49">
        <v>2002</v>
      </c>
      <c r="D498" s="49" t="s">
        <v>249</v>
      </c>
      <c r="E498" s="50" t="s">
        <v>247</v>
      </c>
      <c r="F498" s="62">
        <v>5.245821114042525</v>
      </c>
      <c r="G498" s="63" t="e">
        <f>(G670+G713+#REF!)/3</f>
        <v>#REF!</v>
      </c>
      <c r="H498" s="63">
        <v>228343253.80000001</v>
      </c>
      <c r="I498" s="63">
        <v>83.471752776436503</v>
      </c>
      <c r="J498" s="63">
        <v>11658.629036797958</v>
      </c>
      <c r="K498" s="51" t="e">
        <f>(K670+K713+#REF!)/3</f>
        <v>#REF!</v>
      </c>
      <c r="L498" s="52" t="e">
        <f>(L670+L713+#REF!)/3</f>
        <v>#REF!</v>
      </c>
      <c r="M498" s="63">
        <v>66.837337534462378</v>
      </c>
      <c r="N498" s="62">
        <v>70.938999999999993</v>
      </c>
    </row>
    <row r="499" spans="1:14" x14ac:dyDescent="0.4">
      <c r="A499" s="49">
        <v>12</v>
      </c>
      <c r="B499" s="49" t="s">
        <v>76</v>
      </c>
      <c r="C499" s="49">
        <v>2003</v>
      </c>
      <c r="D499" s="49" t="s">
        <v>249</v>
      </c>
      <c r="E499" s="50" t="s">
        <v>247</v>
      </c>
      <c r="F499" s="62">
        <v>5.3615643311878252</v>
      </c>
      <c r="G499" s="63" t="e">
        <f>(G498+G497+G496)/3</f>
        <v>#REF!</v>
      </c>
      <c r="H499" s="63">
        <v>184701288.595</v>
      </c>
      <c r="I499" s="63">
        <v>90.091914628446801</v>
      </c>
      <c r="J499" s="63">
        <v>11998.175694114745</v>
      </c>
      <c r="K499" s="51">
        <f>(K542+K585+K714)/3</f>
        <v>72.514062567002199</v>
      </c>
      <c r="L499" s="52">
        <f>(L542+L585+L714)/3</f>
        <v>5602.7741855131017</v>
      </c>
      <c r="M499" s="63">
        <v>66.186490169359544</v>
      </c>
      <c r="N499" s="62">
        <v>71.415000000000006</v>
      </c>
    </row>
    <row r="500" spans="1:14" x14ac:dyDescent="0.4">
      <c r="A500" s="49">
        <v>12</v>
      </c>
      <c r="B500" s="49" t="s">
        <v>76</v>
      </c>
      <c r="C500" s="49">
        <v>2004</v>
      </c>
      <c r="D500" s="49" t="s">
        <v>249</v>
      </c>
      <c r="E500" s="50" t="s">
        <v>247</v>
      </c>
      <c r="F500" s="62">
        <v>5.7299654085354934</v>
      </c>
      <c r="G500" s="63" t="e">
        <f>(G672+G715+#REF!)/3</f>
        <v>#REF!</v>
      </c>
      <c r="H500" s="63">
        <v>228334500</v>
      </c>
      <c r="I500" s="63">
        <v>92.046741181593845</v>
      </c>
      <c r="J500" s="63">
        <v>12828.438948995363</v>
      </c>
      <c r="K500" s="51">
        <f t="shared" ref="K500:K505" si="82">(K543+K586+K715)/3</f>
        <v>74.315846135122172</v>
      </c>
      <c r="L500" s="52">
        <f>(L586+L543+L715)/3</f>
        <v>6143.5903756755069</v>
      </c>
      <c r="M500" s="63">
        <v>67.407271391847218</v>
      </c>
      <c r="N500" s="62">
        <v>71.887</v>
      </c>
    </row>
    <row r="501" spans="1:14" x14ac:dyDescent="0.4">
      <c r="A501" s="49">
        <v>12</v>
      </c>
      <c r="B501" s="49" t="s">
        <v>76</v>
      </c>
      <c r="C501" s="49">
        <v>2005</v>
      </c>
      <c r="D501" s="49" t="s">
        <v>249</v>
      </c>
      <c r="E501" s="50" t="s">
        <v>247</v>
      </c>
      <c r="F501" s="62">
        <v>5.8428287086548254</v>
      </c>
      <c r="G501" s="63" t="e">
        <f>(G673+G716+#REF!)/3</f>
        <v>#REF!</v>
      </c>
      <c r="H501" s="63">
        <v>390061395.86430001</v>
      </c>
      <c r="I501" s="63">
        <v>97.616180128289045</v>
      </c>
      <c r="J501" s="63">
        <v>14173.751377668596</v>
      </c>
      <c r="K501" s="51">
        <f t="shared" si="82"/>
        <v>75.072487791184585</v>
      </c>
      <c r="L501" s="52" t="e">
        <f>(L673+L716+#REF!)/3</f>
        <v>#REF!</v>
      </c>
      <c r="M501" s="63">
        <v>65.533539356480645</v>
      </c>
      <c r="N501" s="62">
        <v>72.353999999999999</v>
      </c>
    </row>
    <row r="502" spans="1:14" x14ac:dyDescent="0.4">
      <c r="A502" s="49">
        <v>12</v>
      </c>
      <c r="B502" s="49" t="s">
        <v>76</v>
      </c>
      <c r="C502" s="49">
        <v>2006</v>
      </c>
      <c r="D502" s="49" t="s">
        <v>249</v>
      </c>
      <c r="E502" s="50" t="s">
        <v>247</v>
      </c>
      <c r="F502" s="62">
        <v>6.1212457277121608</v>
      </c>
      <c r="G502" s="63" t="e">
        <f>(G674+G717+#REF!)/3</f>
        <v>#REF!</v>
      </c>
      <c r="H502" s="63">
        <v>342267498.21499997</v>
      </c>
      <c r="I502" s="63">
        <v>96.516852600505047</v>
      </c>
      <c r="J502" s="63">
        <v>15595.636498104835</v>
      </c>
      <c r="K502" s="51">
        <f t="shared" si="82"/>
        <v>74.301328408961396</v>
      </c>
      <c r="L502" s="52">
        <f t="shared" ref="L502:L508" si="83">(L545+L588+L717)/3</f>
        <v>7191.8941113665251</v>
      </c>
      <c r="M502" s="63">
        <v>64.197099423379342</v>
      </c>
      <c r="N502" s="62">
        <v>72.816000000000003</v>
      </c>
    </row>
    <row r="503" spans="1:14" x14ac:dyDescent="0.4">
      <c r="A503" s="49">
        <v>12</v>
      </c>
      <c r="B503" s="49" t="s">
        <v>76</v>
      </c>
      <c r="C503" s="49">
        <v>2007</v>
      </c>
      <c r="D503" s="49" t="s">
        <v>249</v>
      </c>
      <c r="E503" s="50" t="s">
        <v>247</v>
      </c>
      <c r="F503" s="62">
        <v>5.9959399444804298</v>
      </c>
      <c r="G503" s="63" t="e">
        <f>(G718+G675+#REF!)/3</f>
        <v>#REF!</v>
      </c>
      <c r="H503" s="63">
        <v>476404576.95999998</v>
      </c>
      <c r="I503" s="63">
        <v>91.143560119811724</v>
      </c>
      <c r="J503" s="63">
        <v>17219.021234582455</v>
      </c>
      <c r="K503" s="51">
        <f t="shared" si="82"/>
        <v>79.584623071169148</v>
      </c>
      <c r="L503" s="52">
        <f t="shared" si="83"/>
        <v>7845.3350461510972</v>
      </c>
      <c r="M503" s="63">
        <v>62.508973438621673</v>
      </c>
      <c r="N503" s="62">
        <v>73.272999999999996</v>
      </c>
    </row>
    <row r="504" spans="1:14" x14ac:dyDescent="0.4">
      <c r="A504" s="49">
        <v>12</v>
      </c>
      <c r="B504" s="49" t="s">
        <v>76</v>
      </c>
      <c r="C504" s="49">
        <v>2008</v>
      </c>
      <c r="D504" s="49" t="s">
        <v>249</v>
      </c>
      <c r="E504" s="50" t="s">
        <v>247</v>
      </c>
      <c r="F504" s="62">
        <v>6.3215569713848208</v>
      </c>
      <c r="G504" s="63">
        <f>(G590+G762+G805)/3</f>
        <v>5594532.666666667</v>
      </c>
      <c r="H504" s="63">
        <v>615122884.63</v>
      </c>
      <c r="I504" s="63">
        <v>94.537380492137302</v>
      </c>
      <c r="J504" s="63">
        <v>17551.855044289983</v>
      </c>
      <c r="K504" s="51">
        <f t="shared" si="82"/>
        <v>80.44032058988104</v>
      </c>
      <c r="L504" s="52">
        <f t="shared" si="83"/>
        <v>7998.8834915783764</v>
      </c>
      <c r="M504" s="63">
        <v>61.259411362080762</v>
      </c>
      <c r="N504" s="62">
        <v>73.725999999999999</v>
      </c>
    </row>
    <row r="505" spans="1:14" x14ac:dyDescent="0.4">
      <c r="A505" s="49">
        <v>12</v>
      </c>
      <c r="B505" s="49" t="s">
        <v>76</v>
      </c>
      <c r="C505" s="49">
        <v>2009</v>
      </c>
      <c r="D505" s="49" t="s">
        <v>249</v>
      </c>
      <c r="E505" s="50" t="s">
        <v>247</v>
      </c>
      <c r="F505" s="62">
        <v>6.0157610281271676</v>
      </c>
      <c r="G505" s="63">
        <v>99.249161946565707</v>
      </c>
      <c r="H505" s="63">
        <v>356008255.11000001</v>
      </c>
      <c r="I505" s="63">
        <v>88.460418766095614</v>
      </c>
      <c r="J505" s="63">
        <v>16309.886007940364</v>
      </c>
      <c r="K505" s="51">
        <f t="shared" si="82"/>
        <v>73.881278820938007</v>
      </c>
      <c r="L505" s="52">
        <f t="shared" si="83"/>
        <v>7436.6180911094743</v>
      </c>
      <c r="M505" s="63">
        <v>61.581112502235733</v>
      </c>
      <c r="N505" s="62">
        <v>74.171999999999997</v>
      </c>
    </row>
    <row r="506" spans="1:14" x14ac:dyDescent="0.4">
      <c r="A506" s="49">
        <v>12</v>
      </c>
      <c r="B506" s="49" t="s">
        <v>76</v>
      </c>
      <c r="C506" s="49">
        <v>2010</v>
      </c>
      <c r="D506" s="49" t="s">
        <v>249</v>
      </c>
      <c r="E506" s="50" t="s">
        <v>247</v>
      </c>
      <c r="F506" s="62">
        <v>6.478781370744918</v>
      </c>
      <c r="G506" s="63" t="e">
        <f>(G678+G721+#REF!)/3</f>
        <v>#REF!</v>
      </c>
      <c r="H506" s="63">
        <v>425337312.58499998</v>
      </c>
      <c r="I506" s="63">
        <v>86.899572956092825</v>
      </c>
      <c r="J506" s="63">
        <v>16494.243040868405</v>
      </c>
      <c r="K506" s="51">
        <f>(K549+K721+K592)/3</f>
        <v>77.65647833092595</v>
      </c>
      <c r="L506" s="52">
        <f t="shared" si="83"/>
        <v>7848.4881956165709</v>
      </c>
      <c r="M506" s="63">
        <v>62.128299365185427</v>
      </c>
      <c r="N506" s="62">
        <v>74.671999999999997</v>
      </c>
    </row>
    <row r="507" spans="1:14" x14ac:dyDescent="0.4">
      <c r="A507" s="49">
        <v>12</v>
      </c>
      <c r="B507" s="49" t="s">
        <v>76</v>
      </c>
      <c r="C507" s="49">
        <v>2011</v>
      </c>
      <c r="D507" s="49" t="s">
        <v>249</v>
      </c>
      <c r="E507" s="50" t="s">
        <v>247</v>
      </c>
      <c r="F507" s="62">
        <v>6.164447337529011</v>
      </c>
      <c r="G507" s="63" t="e">
        <f>(G679+G722+#REF!)/3</f>
        <v>#REF!</v>
      </c>
      <c r="H507" s="63">
        <v>459552936.36500001</v>
      </c>
      <c r="I507" s="63">
        <v>86.616270079890043</v>
      </c>
      <c r="J507" s="63">
        <v>16902.492322658865</v>
      </c>
      <c r="K507" s="51" t="e">
        <f>(K679+#REF!+K722)/3</f>
        <v>#REF!</v>
      </c>
      <c r="L507" s="52">
        <f t="shared" si="83"/>
        <v>8360.8950920068728</v>
      </c>
      <c r="M507" s="63">
        <v>58.615844018970662</v>
      </c>
      <c r="N507" s="62">
        <v>75.188000000000002</v>
      </c>
    </row>
    <row r="508" spans="1:14" x14ac:dyDescent="0.4">
      <c r="A508" s="49">
        <v>12</v>
      </c>
      <c r="B508" s="49" t="s">
        <v>76</v>
      </c>
      <c r="C508" s="49">
        <v>2012</v>
      </c>
      <c r="D508" s="49" t="s">
        <v>249</v>
      </c>
      <c r="E508" s="50" t="s">
        <v>247</v>
      </c>
      <c r="F508" s="62">
        <v>6.3236304726788957</v>
      </c>
      <c r="G508" s="63" t="e">
        <f>(G723+G680+#REF!)/3</f>
        <v>#REF!</v>
      </c>
      <c r="H508" s="63">
        <v>528045664.50739998</v>
      </c>
      <c r="I508" s="63">
        <v>87.154979030527642</v>
      </c>
      <c r="J508" s="63">
        <v>16704.924383682661</v>
      </c>
      <c r="K508" s="51">
        <f>(K551+K594+K723)/3</f>
        <v>83.255665476864294</v>
      </c>
      <c r="L508" s="52">
        <f t="shared" si="83"/>
        <v>8070.1604224159646</v>
      </c>
      <c r="M508" s="63">
        <v>57.268951194184851</v>
      </c>
      <c r="N508" s="62">
        <v>75.697000000000003</v>
      </c>
    </row>
    <row r="509" spans="1:14" x14ac:dyDescent="0.4">
      <c r="A509" s="49">
        <v>12</v>
      </c>
      <c r="B509" s="49" t="s">
        <v>76</v>
      </c>
      <c r="C509" s="49">
        <v>2013</v>
      </c>
      <c r="D509" s="49" t="s">
        <v>249</v>
      </c>
      <c r="E509" s="50" t="s">
        <v>247</v>
      </c>
      <c r="F509" s="62">
        <v>6.3422494742519255</v>
      </c>
      <c r="G509" s="63">
        <f>(G595+G767+G810)/3</f>
        <v>5995182.333333333</v>
      </c>
      <c r="H509" s="63">
        <v>104089451.15947799</v>
      </c>
      <c r="I509" s="63">
        <v>92.035086596023945</v>
      </c>
      <c r="J509" s="63">
        <v>16923.59091976234</v>
      </c>
      <c r="K509" s="51">
        <f>(K595+K552+K724)/3</f>
        <v>92.339439446810502</v>
      </c>
      <c r="L509" s="52" t="e">
        <f>(L681+L724+#REF!)/3</f>
        <v>#REF!</v>
      </c>
      <c r="M509" s="63">
        <v>56.129807692307686</v>
      </c>
      <c r="N509" s="62">
        <v>76.198999999999998</v>
      </c>
    </row>
    <row r="510" spans="1:14" x14ac:dyDescent="0.4">
      <c r="A510" s="49">
        <v>12</v>
      </c>
      <c r="B510" s="49" t="s">
        <v>76</v>
      </c>
      <c r="C510" s="49">
        <v>2014</v>
      </c>
      <c r="D510" s="49" t="s">
        <v>249</v>
      </c>
      <c r="E510" s="50" t="s">
        <v>247</v>
      </c>
      <c r="F510" s="62">
        <v>6.2900678043057567</v>
      </c>
      <c r="G510" s="63" t="e">
        <f>(G682+G725+#REF!)/3</f>
        <v>#REF!</v>
      </c>
      <c r="H510" s="63">
        <v>753687476.11427999</v>
      </c>
      <c r="I510" s="63">
        <v>89.548814682640838</v>
      </c>
      <c r="J510" s="63">
        <v>16964.752264021074</v>
      </c>
      <c r="K510" s="51">
        <f>(K553+K596+K725)/3</f>
        <v>91.438210471519824</v>
      </c>
      <c r="L510" s="52">
        <f>(L553+L596+L725)/3</f>
        <v>8353.4300929317978</v>
      </c>
      <c r="M510" s="63">
        <v>57.165244645655577</v>
      </c>
      <c r="N510" s="62">
        <v>76.692999999999998</v>
      </c>
    </row>
    <row r="511" spans="1:14" x14ac:dyDescent="0.4">
      <c r="A511" s="49">
        <v>12</v>
      </c>
      <c r="B511" s="49" t="s">
        <v>76</v>
      </c>
      <c r="C511" s="49">
        <v>2015</v>
      </c>
      <c r="D511" s="49" t="s">
        <v>249</v>
      </c>
      <c r="E511" s="50" t="s">
        <v>247</v>
      </c>
      <c r="F511" s="62">
        <v>5.7996891685470029</v>
      </c>
      <c r="G511" s="63">
        <f>(G296+G253+G382)/3</f>
        <v>1269032.0875296856</v>
      </c>
      <c r="H511" s="63">
        <v>688525943.30910504</v>
      </c>
      <c r="I511" s="63">
        <v>87.170468948035477</v>
      </c>
      <c r="J511" s="63">
        <v>17023.694364632142</v>
      </c>
      <c r="K511" s="51" t="e">
        <f>(K683+K726+#REF!)/3</f>
        <v>#REF!</v>
      </c>
      <c r="L511" s="52">
        <f>(L597+L554+L726)/3</f>
        <v>7978.3614888994171</v>
      </c>
      <c r="M511" s="65">
        <f t="shared" ref="M511:M518" si="84">(M510+M509+M508)/3</f>
        <v>56.854667844049366</v>
      </c>
      <c r="N511" s="62">
        <v>77.180999999999997</v>
      </c>
    </row>
    <row r="512" spans="1:14" x14ac:dyDescent="0.4">
      <c r="A512" s="49">
        <v>12</v>
      </c>
      <c r="B512" s="49" t="s">
        <v>76</v>
      </c>
      <c r="C512" s="49">
        <v>2016</v>
      </c>
      <c r="D512" s="49" t="s">
        <v>249</v>
      </c>
      <c r="E512" s="50" t="s">
        <v>247</v>
      </c>
      <c r="F512" s="62">
        <v>5.8294635793962835</v>
      </c>
      <c r="G512" s="63" t="e">
        <f>(G684+G727+#REF!)/3</f>
        <v>#REF!</v>
      </c>
      <c r="H512" s="63">
        <v>557500316.04356003</v>
      </c>
      <c r="I512" s="63">
        <v>78.475419651890249</v>
      </c>
      <c r="J512" s="63">
        <v>17381.365086542566</v>
      </c>
      <c r="K512" s="51">
        <f t="shared" ref="K512:L514" si="85">(K555+K598+K727)/3</f>
        <v>79.309012585247942</v>
      </c>
      <c r="L512" s="52">
        <f t="shared" si="85"/>
        <v>8280.9123518689685</v>
      </c>
      <c r="M512" s="65">
        <f t="shared" si="84"/>
        <v>56.716573394004207</v>
      </c>
      <c r="N512" s="62">
        <v>77.661000000000001</v>
      </c>
    </row>
    <row r="513" spans="1:14" x14ac:dyDescent="0.4">
      <c r="A513" s="49">
        <v>12</v>
      </c>
      <c r="B513" s="49" t="s">
        <v>76</v>
      </c>
      <c r="C513" s="49">
        <v>2017</v>
      </c>
      <c r="D513" s="49" t="s">
        <v>249</v>
      </c>
      <c r="E513" s="50" t="s">
        <v>247</v>
      </c>
      <c r="F513" s="62">
        <v>5.946407168884539</v>
      </c>
      <c r="G513" s="63" t="e">
        <f>(G685+G728+#REF!)/3</f>
        <v>#REF!</v>
      </c>
      <c r="H513" s="63">
        <v>91481933.165000007</v>
      </c>
      <c r="I513" s="63">
        <v>76.282475011517732</v>
      </c>
      <c r="J513" s="63">
        <v>17881.563253303342</v>
      </c>
      <c r="K513" s="51">
        <f t="shared" si="85"/>
        <v>73.227674448904864</v>
      </c>
      <c r="L513" s="52">
        <f t="shared" si="85"/>
        <v>8560.7262580042279</v>
      </c>
      <c r="M513" s="65">
        <f t="shared" si="84"/>
        <v>56.912161961236386</v>
      </c>
      <c r="N513" s="62">
        <v>78.134</v>
      </c>
    </row>
    <row r="514" spans="1:14" x14ac:dyDescent="0.4">
      <c r="A514" s="49">
        <v>12</v>
      </c>
      <c r="B514" s="49" t="s">
        <v>76</v>
      </c>
      <c r="C514" s="49">
        <v>2018</v>
      </c>
      <c r="D514" s="49" t="s">
        <v>249</v>
      </c>
      <c r="E514" s="50" t="s">
        <v>247</v>
      </c>
      <c r="F514" s="62">
        <v>6.2795794162066407</v>
      </c>
      <c r="G514" s="63" t="e">
        <f>(G686+G729+#REF!)/3</f>
        <v>#REF!</v>
      </c>
      <c r="H514" s="63">
        <v>241596499.90000001</v>
      </c>
      <c r="I514" s="63">
        <v>81.039088107235457</v>
      </c>
      <c r="J514" s="63">
        <v>18271.252252509941</v>
      </c>
      <c r="K514" s="51">
        <f t="shared" si="85"/>
        <v>76.763128864076535</v>
      </c>
      <c r="L514" s="52">
        <f t="shared" si="85"/>
        <v>8804.5027693076845</v>
      </c>
      <c r="M514" s="65">
        <f t="shared" si="84"/>
        <v>56.827801066429991</v>
      </c>
      <c r="N514" s="62">
        <v>78.594999999999999</v>
      </c>
    </row>
    <row r="515" spans="1:14" x14ac:dyDescent="0.4">
      <c r="A515" s="49">
        <v>12</v>
      </c>
      <c r="B515" s="49" t="s">
        <v>76</v>
      </c>
      <c r="C515" s="49">
        <v>2019</v>
      </c>
      <c r="D515" s="49" t="s">
        <v>249</v>
      </c>
      <c r="E515" s="50" t="s">
        <v>247</v>
      </c>
      <c r="F515" s="62">
        <v>6.1234269500341725</v>
      </c>
      <c r="G515" s="63" t="e">
        <f>(G687+#REF!+G730)/3</f>
        <v>#REF!</v>
      </c>
      <c r="H515" s="63">
        <v>215370128.59999999</v>
      </c>
      <c r="I515" s="63">
        <v>80.855067308232393</v>
      </c>
      <c r="J515" s="63">
        <v>19063.102291384112</v>
      </c>
      <c r="K515" s="51">
        <f>(K601+K558+K730)/3</f>
        <v>75.87646032752663</v>
      </c>
      <c r="L515" s="52">
        <f>(L558+L601+L730)/3</f>
        <v>8975.0497799771783</v>
      </c>
      <c r="M515" s="65">
        <f t="shared" si="84"/>
        <v>56.8188454738902</v>
      </c>
      <c r="N515" s="62">
        <v>79.043999999999997</v>
      </c>
    </row>
    <row r="516" spans="1:14" x14ac:dyDescent="0.4">
      <c r="A516" s="49">
        <v>12</v>
      </c>
      <c r="B516" s="49" t="s">
        <v>76</v>
      </c>
      <c r="C516" s="49">
        <v>2020</v>
      </c>
      <c r="D516" s="49" t="s">
        <v>249</v>
      </c>
      <c r="E516" s="50" t="s">
        <v>247</v>
      </c>
      <c r="F516" s="62">
        <v>5.842407295900875</v>
      </c>
      <c r="G516" s="63" t="e">
        <f>(G688+G731+#REF!)/3</f>
        <v>#REF!</v>
      </c>
      <c r="H516" s="63">
        <v>262100000</v>
      </c>
      <c r="I516" s="63">
        <v>65.299231873048029</v>
      </c>
      <c r="J516" s="63">
        <v>16882.50152301625</v>
      </c>
      <c r="K516" s="51">
        <f>(K559+K602+K731)/3</f>
        <v>62.598559354130735</v>
      </c>
      <c r="L516" s="52">
        <f>(L559+L602+L731)/3</f>
        <v>7999.4350947844096</v>
      </c>
      <c r="M516" s="65">
        <f t="shared" si="84"/>
        <v>56.852936167185526</v>
      </c>
      <c r="N516" s="62">
        <v>79.483000000000004</v>
      </c>
    </row>
    <row r="517" spans="1:14" x14ac:dyDescent="0.4">
      <c r="A517" s="49">
        <v>12</v>
      </c>
      <c r="B517" s="49" t="s">
        <v>76</v>
      </c>
      <c r="C517" s="49">
        <v>2021</v>
      </c>
      <c r="D517" s="49" t="s">
        <v>249</v>
      </c>
      <c r="E517" s="50" t="s">
        <v>247</v>
      </c>
      <c r="F517" s="62">
        <f>(F516*0.95)</f>
        <v>5.5502869311058314</v>
      </c>
      <c r="G517" s="63" t="e">
        <f>(G689+G732+#REF!)/3</f>
        <v>#REF!</v>
      </c>
      <c r="H517" s="63">
        <v>238735064.30000001</v>
      </c>
      <c r="I517" s="63">
        <v>70.18342101521398</v>
      </c>
      <c r="J517" s="63">
        <v>17507.4679943101</v>
      </c>
      <c r="K517" s="51">
        <f>(K560+K603+K732)/3</f>
        <v>69.019719929229041</v>
      </c>
      <c r="L517" s="52">
        <f>(L560+L603+L732)/3</f>
        <v>8702.3918553520325</v>
      </c>
      <c r="M517" s="65">
        <f t="shared" si="84"/>
        <v>56.833194235835236</v>
      </c>
      <c r="N517" s="62">
        <v>79.91</v>
      </c>
    </row>
    <row r="518" spans="1:14" x14ac:dyDescent="0.4">
      <c r="A518" s="49">
        <v>12</v>
      </c>
      <c r="B518" s="49" t="s">
        <v>76</v>
      </c>
      <c r="C518" s="49">
        <v>2022</v>
      </c>
      <c r="D518" s="49" t="s">
        <v>249</v>
      </c>
      <c r="E518" s="50" t="s">
        <v>247</v>
      </c>
      <c r="F518" s="62">
        <f>(F517*0.95)</f>
        <v>5.2727725845505393</v>
      </c>
      <c r="G518" s="63" t="e">
        <f>(G690+G733+#REF!)/3</f>
        <v>#REF!</v>
      </c>
      <c r="H518" s="63">
        <v>200000000</v>
      </c>
      <c r="I518" s="63">
        <v>78.348055684698991</v>
      </c>
      <c r="J518" s="63">
        <v>20238.784242015376</v>
      </c>
      <c r="K518" s="51">
        <f>(K561+K604+K733)/3</f>
        <v>71.582879128271443</v>
      </c>
      <c r="L518" s="52">
        <f>(L561+L604+L733)/3</f>
        <v>9760.1713607872152</v>
      </c>
      <c r="M518" s="65">
        <f t="shared" si="84"/>
        <v>56.834991958970328</v>
      </c>
      <c r="N518" s="62">
        <v>80.325999999999993</v>
      </c>
    </row>
    <row r="519" spans="1:14" x14ac:dyDescent="0.4">
      <c r="A519" s="38">
        <v>13</v>
      </c>
      <c r="B519" s="5" t="s">
        <v>232</v>
      </c>
      <c r="C519" s="38">
        <v>1980</v>
      </c>
      <c r="D519" s="38" t="s">
        <v>251</v>
      </c>
      <c r="E519" s="79" t="s">
        <v>248</v>
      </c>
      <c r="F519" s="62">
        <f>(F521+F520+F522)/3</f>
        <v>3.8175323655990243</v>
      </c>
      <c r="G519" s="63">
        <v>253575</v>
      </c>
      <c r="H519" s="63">
        <v>44.678102046574537</v>
      </c>
      <c r="I519" s="63">
        <f>(I734+I2368+I2927)/3</f>
        <v>395.02818336195634</v>
      </c>
      <c r="J519" s="63">
        <v>29300000</v>
      </c>
      <c r="K519" s="63">
        <v>120.84970530451866</v>
      </c>
      <c r="L519" s="63">
        <v>3992.0363384715265</v>
      </c>
      <c r="M519" s="41">
        <f>(M734+M2927+M4260)/3</f>
        <v>55.506829551664964</v>
      </c>
      <c r="N519" s="62">
        <v>40.101999999999997</v>
      </c>
    </row>
    <row r="520" spans="1:14" x14ac:dyDescent="0.4">
      <c r="A520" s="38">
        <v>13</v>
      </c>
      <c r="B520" s="5" t="s">
        <v>232</v>
      </c>
      <c r="C520" s="38">
        <v>1981</v>
      </c>
      <c r="D520" s="38" t="s">
        <v>251</v>
      </c>
      <c r="E520" s="79" t="s">
        <v>248</v>
      </c>
      <c r="F520" s="62">
        <f t="shared" ref="F520:F528" si="86">(F522+F521+F523)/3</f>
        <v>3.8177524217950327</v>
      </c>
      <c r="G520" s="63">
        <v>254684</v>
      </c>
      <c r="H520" s="63">
        <v>12.200289032481649</v>
      </c>
      <c r="I520" s="63">
        <f>(I735+I2369+I2928)/3</f>
        <v>427.33698571634068</v>
      </c>
      <c r="J520" s="63">
        <v>37300000</v>
      </c>
      <c r="K520" s="63">
        <v>109.44667559125389</v>
      </c>
      <c r="L520" s="63">
        <v>4374.8517504080146</v>
      </c>
      <c r="M520" s="41">
        <f>(M735+M2928+M4261)/3</f>
        <v>57.544472942425408</v>
      </c>
      <c r="N520" s="62">
        <v>39.828000000000003</v>
      </c>
    </row>
    <row r="521" spans="1:14" x14ac:dyDescent="0.4">
      <c r="A521" s="38">
        <v>13</v>
      </c>
      <c r="B521" s="5" t="s">
        <v>232</v>
      </c>
      <c r="C521" s="38">
        <v>1982</v>
      </c>
      <c r="D521" s="38" t="s">
        <v>251</v>
      </c>
      <c r="E521" s="79" t="s">
        <v>248</v>
      </c>
      <c r="F521" s="62">
        <f t="shared" si="86"/>
        <v>3.8188282251637506</v>
      </c>
      <c r="G521" s="63">
        <v>255642</v>
      </c>
      <c r="H521" s="63">
        <v>9.8457670839302551</v>
      </c>
      <c r="I521" s="63">
        <f>(I736+I2929+I2370)/3</f>
        <v>476.9767753116389</v>
      </c>
      <c r="J521" s="63">
        <v>35150000</v>
      </c>
      <c r="K521" s="63">
        <v>110.76035882101667</v>
      </c>
      <c r="L521" s="63">
        <v>4552.944470620926</v>
      </c>
      <c r="M521" s="41">
        <f>(M736+M2929+M2370)/3</f>
        <v>56.647647396768484</v>
      </c>
      <c r="N521" s="62">
        <v>39.554000000000002</v>
      </c>
    </row>
    <row r="522" spans="1:14" x14ac:dyDescent="0.4">
      <c r="A522" s="38">
        <v>13</v>
      </c>
      <c r="B522" s="5" t="s">
        <v>232</v>
      </c>
      <c r="C522" s="38">
        <v>1983</v>
      </c>
      <c r="D522" s="38" t="s">
        <v>251</v>
      </c>
      <c r="E522" s="79" t="s">
        <v>248</v>
      </c>
      <c r="F522" s="62">
        <f t="shared" si="86"/>
        <v>3.8160164498382887</v>
      </c>
      <c r="G522" s="63">
        <v>256505</v>
      </c>
      <c r="H522" s="63">
        <v>5.6642886589591797</v>
      </c>
      <c r="I522" s="63">
        <f>(I393+I737+I2371)/3</f>
        <v>459.26652565622612</v>
      </c>
      <c r="J522" s="63">
        <v>16150000</v>
      </c>
      <c r="K522" s="63">
        <v>118.88173773129525</v>
      </c>
      <c r="L522" s="63">
        <v>4818.6838725831321</v>
      </c>
      <c r="M522" s="41">
        <f>(M737+M2371+M2930)/3</f>
        <v>61.047950038097305</v>
      </c>
      <c r="N522" s="62">
        <v>39.28</v>
      </c>
    </row>
    <row r="523" spans="1:14" x14ac:dyDescent="0.4">
      <c r="A523" s="38">
        <v>13</v>
      </c>
      <c r="B523" s="5" t="s">
        <v>232</v>
      </c>
      <c r="C523" s="38">
        <v>1984</v>
      </c>
      <c r="D523" s="38" t="s">
        <v>251</v>
      </c>
      <c r="E523" s="79" t="s">
        <v>248</v>
      </c>
      <c r="F523" s="62">
        <f t="shared" si="86"/>
        <v>3.8184125903830588</v>
      </c>
      <c r="G523" s="63">
        <v>257279</v>
      </c>
      <c r="H523" s="63">
        <v>5.1832431013404374</v>
      </c>
      <c r="I523" s="63">
        <f>(I738+I2372+I2931)/3</f>
        <v>429.95620916396496</v>
      </c>
      <c r="J523" s="63">
        <v>36000000</v>
      </c>
      <c r="K523" s="63">
        <v>118.25396825396825</v>
      </c>
      <c r="L523" s="63">
        <v>5235.1341193734997</v>
      </c>
      <c r="M523" s="41">
        <f>(M738+M2372+M2931)/3</f>
        <v>62.316311820997299</v>
      </c>
      <c r="N523" s="62">
        <v>39.006999999999998</v>
      </c>
    </row>
    <row r="524" spans="1:14" x14ac:dyDescent="0.4">
      <c r="A524" s="38">
        <v>13</v>
      </c>
      <c r="B524" s="5" t="s">
        <v>232</v>
      </c>
      <c r="C524" s="38">
        <v>1985</v>
      </c>
      <c r="D524" s="38" t="s">
        <v>251</v>
      </c>
      <c r="E524" s="79" t="s">
        <v>248</v>
      </c>
      <c r="F524" s="62">
        <f t="shared" si="86"/>
        <v>3.8220556352699049</v>
      </c>
      <c r="G524" s="63">
        <v>257911</v>
      </c>
      <c r="H524" s="63">
        <v>3.5143272425248995</v>
      </c>
      <c r="I524" s="63">
        <f>(I739+I2373+I2932)/3</f>
        <v>437.63445414280892</v>
      </c>
      <c r="J524" s="63">
        <v>4850000</v>
      </c>
      <c r="K524" s="63">
        <v>108.65255731922399</v>
      </c>
      <c r="L524" s="63">
        <v>5465.203581533242</v>
      </c>
      <c r="M524" s="41">
        <f>(M739+M2373+M2932)/3</f>
        <v>57.418483643280808</v>
      </c>
      <c r="N524" s="62">
        <v>38.735999999999997</v>
      </c>
    </row>
    <row r="525" spans="1:14" x14ac:dyDescent="0.4">
      <c r="A525" s="38">
        <v>13</v>
      </c>
      <c r="B525" s="5" t="s">
        <v>232</v>
      </c>
      <c r="C525" s="38">
        <v>1986</v>
      </c>
      <c r="D525" s="38" t="s">
        <v>251</v>
      </c>
      <c r="E525" s="79" t="s">
        <v>248</v>
      </c>
      <c r="F525" s="62">
        <f t="shared" si="86"/>
        <v>3.8075811238619024</v>
      </c>
      <c r="G525" s="63">
        <v>258370</v>
      </c>
      <c r="H525" s="63">
        <v>4.473495157340551</v>
      </c>
      <c r="I525" s="63">
        <f>(I740+I2374+I2933)/3</f>
        <v>418.05392948134812</v>
      </c>
      <c r="J525" s="63">
        <v>7750000</v>
      </c>
      <c r="K525" s="63">
        <v>92.341792483135237</v>
      </c>
      <c r="L525" s="63">
        <v>5990.4601277812299</v>
      </c>
      <c r="M525" s="41">
        <f>(M396+M2374+M740)/3</f>
        <v>77.078442259153391</v>
      </c>
      <c r="N525" s="62">
        <v>38.463999999999999</v>
      </c>
    </row>
    <row r="526" spans="1:14" x14ac:dyDescent="0.4">
      <c r="A526" s="38">
        <v>13</v>
      </c>
      <c r="B526" s="5" t="s">
        <v>232</v>
      </c>
      <c r="C526" s="38">
        <v>1987</v>
      </c>
      <c r="D526" s="38" t="s">
        <v>251</v>
      </c>
      <c r="E526" s="79" t="s">
        <v>248</v>
      </c>
      <c r="F526" s="62">
        <f t="shared" si="86"/>
        <v>3.8256010120173687</v>
      </c>
      <c r="G526" s="63">
        <v>258654</v>
      </c>
      <c r="H526" s="63">
        <v>7.3377701923827914</v>
      </c>
      <c r="I526" s="63">
        <f>(I741+I2375+I2934)/3</f>
        <v>279.3889244817866</v>
      </c>
      <c r="J526" s="63">
        <v>7100000</v>
      </c>
      <c r="K526" s="63">
        <v>77.342473745624275</v>
      </c>
      <c r="L526" s="63">
        <v>6589.3831441274815</v>
      </c>
      <c r="M526" s="41">
        <f>(M741+M2375+M2934)/3</f>
        <v>61.773369267422602</v>
      </c>
      <c r="N526" s="62">
        <v>38.194000000000003</v>
      </c>
    </row>
    <row r="527" spans="1:14" x14ac:dyDescent="0.4">
      <c r="A527" s="38">
        <v>13</v>
      </c>
      <c r="B527" s="5" t="s">
        <v>232</v>
      </c>
      <c r="C527" s="38">
        <v>1988</v>
      </c>
      <c r="D527" s="38" t="s">
        <v>251</v>
      </c>
      <c r="E527" s="79" t="s">
        <v>248</v>
      </c>
      <c r="F527" s="62">
        <f t="shared" si="86"/>
        <v>3.832984769930444</v>
      </c>
      <c r="G527" s="63">
        <v>258762</v>
      </c>
      <c r="H527" s="63">
        <v>2.7573551147413298</v>
      </c>
      <c r="I527" s="63">
        <f>(I742+I2376+I2935)/3</f>
        <v>140.51606071860644</v>
      </c>
      <c r="J527" s="63">
        <v>25979409.309999999</v>
      </c>
      <c r="K527" s="63">
        <v>79.712013165112452</v>
      </c>
      <c r="L527" s="63">
        <v>7005.502808621939</v>
      </c>
      <c r="M527" s="41">
        <f>(M398+M742+M2935)/3</f>
        <v>69.991628160665982</v>
      </c>
      <c r="N527" s="62">
        <v>37.923000000000002</v>
      </c>
    </row>
    <row r="528" spans="1:14" x14ac:dyDescent="0.4">
      <c r="A528" s="38">
        <v>13</v>
      </c>
      <c r="B528" s="5" t="s">
        <v>232</v>
      </c>
      <c r="C528" s="38">
        <v>1989</v>
      </c>
      <c r="D528" s="38" t="s">
        <v>251</v>
      </c>
      <c r="E528" s="79" t="s">
        <v>248</v>
      </c>
      <c r="F528" s="62">
        <f t="shared" si="86"/>
        <v>3.7641575896378932</v>
      </c>
      <c r="G528" s="63">
        <v>258759</v>
      </c>
      <c r="H528" s="63">
        <v>6.8235777506210837</v>
      </c>
      <c r="I528" s="63">
        <f>(I399+I743+I2377)/3</f>
        <v>135.50003558282393</v>
      </c>
      <c r="J528" s="63">
        <v>8682963.9199999999</v>
      </c>
      <c r="K528" s="63">
        <v>83.539033457249062</v>
      </c>
      <c r="L528" s="63">
        <v>7753.0256601994042</v>
      </c>
      <c r="M528" s="41">
        <f>(M743+M2377+M2936)/3</f>
        <v>57.611031414790126</v>
      </c>
      <c r="N528" s="62">
        <v>37.654000000000003</v>
      </c>
    </row>
    <row r="529" spans="1:14" x14ac:dyDescent="0.4">
      <c r="A529" s="38">
        <v>13</v>
      </c>
      <c r="B529" s="5" t="s">
        <v>232</v>
      </c>
      <c r="C529" s="38">
        <v>1990</v>
      </c>
      <c r="D529" s="38" t="s">
        <v>251</v>
      </c>
      <c r="E529" s="79" t="s">
        <v>248</v>
      </c>
      <c r="F529" s="62">
        <v>3.879660676483768</v>
      </c>
      <c r="G529" s="63">
        <v>258868</v>
      </c>
      <c r="H529" s="63">
        <v>3.7283083547378055</v>
      </c>
      <c r="I529" s="63">
        <f>(I744+I2378+I2937)/3</f>
        <v>104.33458090138919</v>
      </c>
      <c r="J529" s="63">
        <v>11213282.795</v>
      </c>
      <c r="K529" s="63">
        <v>86.503582900914253</v>
      </c>
      <c r="L529" s="63">
        <v>7772.8087568430419</v>
      </c>
      <c r="M529" s="41">
        <f>(M400+M744+M2378)/3</f>
        <v>78.876850301928243</v>
      </c>
      <c r="N529" s="62">
        <v>37.369999999999997</v>
      </c>
    </row>
    <row r="530" spans="1:14" x14ac:dyDescent="0.4">
      <c r="A530" s="38">
        <v>13</v>
      </c>
      <c r="B530" s="5" t="s">
        <v>232</v>
      </c>
      <c r="C530" s="38">
        <v>1991</v>
      </c>
      <c r="D530" s="38" t="s">
        <v>251</v>
      </c>
      <c r="E530" s="79" t="s">
        <v>248</v>
      </c>
      <c r="F530" s="62">
        <v>3.8551360436696709</v>
      </c>
      <c r="G530" s="63">
        <v>259402</v>
      </c>
      <c r="H530" s="63">
        <v>4.4952829187791252</v>
      </c>
      <c r="I530" s="63">
        <f>(I745+I2938+I2379)/3</f>
        <v>67.545079782043913</v>
      </c>
      <c r="J530" s="63">
        <v>7424921.25</v>
      </c>
      <c r="K530" s="63">
        <v>81.975885826771659</v>
      </c>
      <c r="L530" s="63">
        <v>7789.391377411237</v>
      </c>
      <c r="M530" s="41">
        <f>(M401+M745+M2938)/3</f>
        <v>75.951245917102796</v>
      </c>
      <c r="N530" s="62">
        <v>37.006</v>
      </c>
    </row>
    <row r="531" spans="1:14" x14ac:dyDescent="0.4">
      <c r="A531" s="38">
        <v>13</v>
      </c>
      <c r="B531" s="5" t="s">
        <v>232</v>
      </c>
      <c r="C531" s="38">
        <v>1992</v>
      </c>
      <c r="D531" s="38" t="s">
        <v>251</v>
      </c>
      <c r="E531" s="79" t="s">
        <v>248</v>
      </c>
      <c r="F531" s="62">
        <v>3.5576760487602415</v>
      </c>
      <c r="G531" s="63">
        <v>260212</v>
      </c>
      <c r="H531" s="63">
        <v>2.1223935897717752</v>
      </c>
      <c r="I531" s="63">
        <f>(I402+I746+I2380)/3</f>
        <v>108.69968062164082</v>
      </c>
      <c r="J531" s="63">
        <v>14450000</v>
      </c>
      <c r="K531" s="63">
        <v>75.922330097087382</v>
      </c>
      <c r="L531" s="63">
        <v>7520.7907398582693</v>
      </c>
      <c r="M531" s="41">
        <f>(M402+M746+M2939)/3</f>
        <v>73.183325363002879</v>
      </c>
      <c r="N531" s="62">
        <v>36.643000000000001</v>
      </c>
    </row>
    <row r="532" spans="1:14" x14ac:dyDescent="0.4">
      <c r="A532" s="38">
        <v>13</v>
      </c>
      <c r="B532" s="5" t="s">
        <v>232</v>
      </c>
      <c r="C532" s="38">
        <v>1993</v>
      </c>
      <c r="D532" s="38" t="s">
        <v>251</v>
      </c>
      <c r="E532" s="79" t="s">
        <v>248</v>
      </c>
      <c r="F532" s="62">
        <v>3.3596045901262479</v>
      </c>
      <c r="G532" s="63">
        <v>260995</v>
      </c>
      <c r="H532" s="63">
        <v>5.1953664131441286</v>
      </c>
      <c r="I532" s="63">
        <f>(I403+I747+I2381)/3</f>
        <v>107.35732521427319</v>
      </c>
      <c r="J532" s="63">
        <v>9402113.8699999992</v>
      </c>
      <c r="K532" s="63">
        <v>80.081927710843374</v>
      </c>
      <c r="L532" s="63">
        <v>7905.6768023859895</v>
      </c>
      <c r="M532" s="41">
        <f>(M403+M747+M2381)/3</f>
        <v>75.914368776173021</v>
      </c>
      <c r="N532" s="62">
        <v>36.283000000000001</v>
      </c>
    </row>
    <row r="533" spans="1:14" x14ac:dyDescent="0.4">
      <c r="A533" s="38">
        <v>13</v>
      </c>
      <c r="B533" s="5" t="s">
        <v>232</v>
      </c>
      <c r="C533" s="38">
        <v>1994</v>
      </c>
      <c r="D533" s="38" t="s">
        <v>251</v>
      </c>
      <c r="E533" s="79" t="s">
        <v>248</v>
      </c>
      <c r="F533" s="62">
        <v>3.5519196674206763</v>
      </c>
      <c r="G533" s="63">
        <v>261712</v>
      </c>
      <c r="H533" s="63">
        <v>2.2098426558684565</v>
      </c>
      <c r="I533" s="63">
        <f>(I748+I2382+I404)/3</f>
        <v>81.610478435711727</v>
      </c>
      <c r="J533" s="63">
        <v>12950000</v>
      </c>
      <c r="K533" s="63">
        <v>83.420383637624212</v>
      </c>
      <c r="L533" s="63">
        <v>8220.2761100278622</v>
      </c>
      <c r="M533" s="41">
        <f>(M748+M2941+M404)/3</f>
        <v>76.891151919413957</v>
      </c>
      <c r="N533" s="62">
        <v>35.923999999999999</v>
      </c>
    </row>
    <row r="534" spans="1:14" x14ac:dyDescent="0.4">
      <c r="A534" s="38">
        <v>13</v>
      </c>
      <c r="B534" s="5" t="s">
        <v>232</v>
      </c>
      <c r="C534" s="38">
        <v>1995</v>
      </c>
      <c r="D534" s="38" t="s">
        <v>251</v>
      </c>
      <c r="E534" s="79" t="s">
        <v>248</v>
      </c>
      <c r="F534" s="62">
        <v>3.6088035592425554</v>
      </c>
      <c r="G534" s="63">
        <v>262303</v>
      </c>
      <c r="H534" s="63">
        <v>1.0161492085313313</v>
      </c>
      <c r="I534" s="63">
        <f>(I405+I749+I2383)/3</f>
        <v>81.210553155920934</v>
      </c>
      <c r="J534" s="63">
        <v>63803750.149999999</v>
      </c>
      <c r="K534" s="63">
        <v>91.899529042386192</v>
      </c>
      <c r="L534" s="63">
        <v>8451.9585988554882</v>
      </c>
      <c r="M534" s="41">
        <f>(M749+M2383+M2942)/3</f>
        <v>67.114250205933104</v>
      </c>
      <c r="N534" s="62">
        <v>35.566000000000003</v>
      </c>
    </row>
    <row r="535" spans="1:14" x14ac:dyDescent="0.4">
      <c r="A535" s="38">
        <v>13</v>
      </c>
      <c r="B535" s="5" t="s">
        <v>232</v>
      </c>
      <c r="C535" s="38">
        <v>1996</v>
      </c>
      <c r="D535" s="38" t="s">
        <v>251</v>
      </c>
      <c r="E535" s="79" t="s">
        <v>248</v>
      </c>
      <c r="F535" s="62">
        <v>3.7309593482322589</v>
      </c>
      <c r="G535" s="63">
        <v>262793</v>
      </c>
      <c r="H535" s="63">
        <v>2.538416419595066</v>
      </c>
      <c r="I535" s="63">
        <f>(I406+I750+I2384)/3</f>
        <v>87.242847430654479</v>
      </c>
      <c r="J535" s="63">
        <v>15836484.060000001</v>
      </c>
      <c r="K535" s="63">
        <v>93.416070677324356</v>
      </c>
      <c r="L535" s="63">
        <v>8994.324062933154</v>
      </c>
      <c r="M535" s="41">
        <f>(M406+M750+M2384)/3</f>
        <v>77.577638878926521</v>
      </c>
      <c r="N535" s="62">
        <v>35.21</v>
      </c>
    </row>
    <row r="536" spans="1:14" x14ac:dyDescent="0.4">
      <c r="A536" s="38">
        <v>13</v>
      </c>
      <c r="B536" s="5" t="s">
        <v>232</v>
      </c>
      <c r="C536" s="38">
        <v>1997</v>
      </c>
      <c r="D536" s="38" t="s">
        <v>251</v>
      </c>
      <c r="E536" s="79" t="s">
        <v>248</v>
      </c>
      <c r="F536" s="62">
        <v>4.0593562897000268</v>
      </c>
      <c r="G536" s="63">
        <v>263224</v>
      </c>
      <c r="H536" s="63">
        <v>0.91689849789374023</v>
      </c>
      <c r="I536" s="63">
        <f>(I407+I751+I2385)/3</f>
        <v>82.945687791100681</v>
      </c>
      <c r="J536" s="63">
        <v>28203499.050000001</v>
      </c>
      <c r="K536" s="63">
        <v>95.763184079601999</v>
      </c>
      <c r="L536" s="63">
        <v>9491.4754341069947</v>
      </c>
      <c r="M536" s="41">
        <f>(M407+M751+M2944)/3</f>
        <v>77.673596851865582</v>
      </c>
      <c r="N536" s="62">
        <v>34.856000000000002</v>
      </c>
    </row>
    <row r="537" spans="1:14" x14ac:dyDescent="0.4">
      <c r="A537" s="38">
        <v>13</v>
      </c>
      <c r="B537" s="5" t="s">
        <v>232</v>
      </c>
      <c r="C537" s="38">
        <v>1998</v>
      </c>
      <c r="D537" s="38" t="s">
        <v>251</v>
      </c>
      <c r="E537" s="79" t="s">
        <v>248</v>
      </c>
      <c r="F537" s="62">
        <v>4.3130457210914797</v>
      </c>
      <c r="G537" s="63">
        <v>263642</v>
      </c>
      <c r="H537" s="63">
        <v>8.7032561535407069</v>
      </c>
      <c r="I537" s="63">
        <f>(I752+I2386+I2945)/3</f>
        <v>59.407385212654873</v>
      </c>
      <c r="J537" s="63">
        <v>29160482.23</v>
      </c>
      <c r="K537" s="63">
        <v>88.044475820684781</v>
      </c>
      <c r="L537" s="63">
        <v>10685.260612297501</v>
      </c>
      <c r="M537" s="41">
        <f>(M752+M2386+M2945)/3</f>
        <v>70.620882968847638</v>
      </c>
      <c r="N537" s="62">
        <v>34.503</v>
      </c>
    </row>
    <row r="538" spans="1:14" x14ac:dyDescent="0.4">
      <c r="A538" s="38">
        <v>13</v>
      </c>
      <c r="B538" s="5" t="s">
        <v>232</v>
      </c>
      <c r="C538" s="38">
        <v>1999</v>
      </c>
      <c r="D538" s="38" t="s">
        <v>251</v>
      </c>
      <c r="E538" s="79" t="s">
        <v>248</v>
      </c>
      <c r="F538" s="62">
        <v>4.5754627701858652</v>
      </c>
      <c r="G538" s="63">
        <v>264170</v>
      </c>
      <c r="H538" s="63">
        <v>4.4334235157992907</v>
      </c>
      <c r="I538" s="63">
        <f>(I409+I753+I2387)/3</f>
        <v>77.81551879153433</v>
      </c>
      <c r="J538" s="63">
        <v>47539505.119999997</v>
      </c>
      <c r="K538" s="63">
        <v>88.191005558362818</v>
      </c>
      <c r="L538" s="63">
        <v>11173.94936799911</v>
      </c>
      <c r="M538" s="41">
        <f>(M753+M2946+M409)/3</f>
        <v>78.843508192975733</v>
      </c>
      <c r="N538" s="62">
        <v>34.152000000000001</v>
      </c>
    </row>
    <row r="539" spans="1:14" x14ac:dyDescent="0.4">
      <c r="A539" s="38">
        <v>13</v>
      </c>
      <c r="B539" s="5" t="s">
        <v>232</v>
      </c>
      <c r="C539" s="38">
        <v>2000</v>
      </c>
      <c r="D539" s="38" t="s">
        <v>251</v>
      </c>
      <c r="E539" s="79" t="s">
        <v>248</v>
      </c>
      <c r="F539" s="62">
        <v>4.4892067846306727</v>
      </c>
      <c r="G539" s="63">
        <v>264657</v>
      </c>
      <c r="H539" s="63">
        <v>-1.3228391507238513</v>
      </c>
      <c r="I539" s="63">
        <f>(I754+I2388+I2947)/3</f>
        <v>57.732463722783926</v>
      </c>
      <c r="J539" s="63">
        <v>73696943.905000001</v>
      </c>
      <c r="K539" s="63">
        <v>90.578525902925307</v>
      </c>
      <c r="L539" s="63">
        <v>11560.245903187901</v>
      </c>
      <c r="M539" s="41">
        <f>(M754+M2388+M2947)/3</f>
        <v>72.549579063702595</v>
      </c>
      <c r="N539" s="62">
        <v>33.826999999999998</v>
      </c>
    </row>
    <row r="540" spans="1:14" x14ac:dyDescent="0.4">
      <c r="A540" s="38">
        <v>13</v>
      </c>
      <c r="B540" s="5" t="s">
        <v>232</v>
      </c>
      <c r="C540" s="38">
        <v>2001</v>
      </c>
      <c r="D540" s="38" t="s">
        <v>251</v>
      </c>
      <c r="E540" s="79" t="s">
        <v>248</v>
      </c>
      <c r="F540" s="62">
        <v>4.5851750528493422</v>
      </c>
      <c r="G540" s="63">
        <v>265377</v>
      </c>
      <c r="H540" s="63">
        <v>2.2553892518749876</v>
      </c>
      <c r="I540" s="63">
        <f>(I755+I2389+I2948)/3</f>
        <v>64.821733573069551</v>
      </c>
      <c r="J540" s="63">
        <v>91504910.939999998</v>
      </c>
      <c r="K540" s="63">
        <v>86.362743493206736</v>
      </c>
      <c r="L540" s="63">
        <v>11510.040433044311</v>
      </c>
      <c r="M540" s="41">
        <f>(M411+M755+M2389)/3</f>
        <v>78.437943095739797</v>
      </c>
      <c r="N540" s="62">
        <v>33.628999999999998</v>
      </c>
    </row>
    <row r="541" spans="1:14" x14ac:dyDescent="0.4">
      <c r="A541" s="38">
        <v>13</v>
      </c>
      <c r="B541" s="5" t="s">
        <v>232</v>
      </c>
      <c r="C541" s="38">
        <v>2002</v>
      </c>
      <c r="D541" s="38" t="s">
        <v>251</v>
      </c>
      <c r="E541" s="79" t="s">
        <v>248</v>
      </c>
      <c r="F541" s="62">
        <v>4.5272184796682362</v>
      </c>
      <c r="G541" s="63">
        <v>266455</v>
      </c>
      <c r="H541" s="63">
        <v>0.9078562366999563</v>
      </c>
      <c r="I541" s="63">
        <f>(I412+I756+I2390)/3</f>
        <v>76.141839369990819</v>
      </c>
      <c r="J541" s="63">
        <v>228343253.80000001</v>
      </c>
      <c r="K541" s="63">
        <v>83.471752776436503</v>
      </c>
      <c r="L541" s="63">
        <v>11658.629036797958</v>
      </c>
      <c r="M541" s="41">
        <f>(M412+M756+M2390)/3</f>
        <v>77.741100426792102</v>
      </c>
      <c r="N541" s="62">
        <v>33.430999999999997</v>
      </c>
    </row>
    <row r="542" spans="1:14" x14ac:dyDescent="0.4">
      <c r="A542" s="38">
        <v>13</v>
      </c>
      <c r="B542" s="5" t="s">
        <v>232</v>
      </c>
      <c r="C542" s="38">
        <v>2003</v>
      </c>
      <c r="D542" s="38" t="s">
        <v>251</v>
      </c>
      <c r="E542" s="79" t="s">
        <v>248</v>
      </c>
      <c r="F542" s="62">
        <v>4.6725408319283437</v>
      </c>
      <c r="G542" s="63">
        <v>267499</v>
      </c>
      <c r="H542" s="63">
        <v>1.1158721672058505</v>
      </c>
      <c r="I542" s="63">
        <f>(I413+I757+I2391)/3</f>
        <v>74.039562184866782</v>
      </c>
      <c r="J542" s="63">
        <v>184701288.595</v>
      </c>
      <c r="K542" s="63">
        <v>90.091914628446801</v>
      </c>
      <c r="L542" s="63">
        <v>11998.175694114745</v>
      </c>
      <c r="M542" s="41">
        <f>(M413+M757+M2391)/3</f>
        <v>78.604087475926789</v>
      </c>
      <c r="N542" s="62">
        <v>33.234000000000002</v>
      </c>
    </row>
    <row r="543" spans="1:14" x14ac:dyDescent="0.4">
      <c r="A543" s="38">
        <v>13</v>
      </c>
      <c r="B543" s="5" t="s">
        <v>232</v>
      </c>
      <c r="C543" s="38">
        <v>2004</v>
      </c>
      <c r="D543" s="38" t="s">
        <v>251</v>
      </c>
      <c r="E543" s="79" t="s">
        <v>248</v>
      </c>
      <c r="F543" s="62">
        <v>4.7678814174782591</v>
      </c>
      <c r="G543" s="63">
        <v>268505</v>
      </c>
      <c r="H543" s="63">
        <v>5.8281441360243775</v>
      </c>
      <c r="I543" s="63">
        <f>(I414+I758+I2392)/3</f>
        <v>76.858322765576006</v>
      </c>
      <c r="J543" s="63">
        <v>228334500</v>
      </c>
      <c r="K543" s="63">
        <v>92.046741181593845</v>
      </c>
      <c r="L543" s="63">
        <v>12828.438948995363</v>
      </c>
      <c r="M543" s="41">
        <f>(M414+M758+M2951)/3</f>
        <v>78.181006196101222</v>
      </c>
      <c r="N543" s="62">
        <v>33.036999999999999</v>
      </c>
    </row>
    <row r="544" spans="1:14" x14ac:dyDescent="0.4">
      <c r="A544" s="38">
        <v>13</v>
      </c>
      <c r="B544" s="5" t="s">
        <v>232</v>
      </c>
      <c r="C544" s="38">
        <v>2005</v>
      </c>
      <c r="D544" s="38" t="s">
        <v>251</v>
      </c>
      <c r="E544" s="79" t="s">
        <v>248</v>
      </c>
      <c r="F544" s="62">
        <v>4.9210136672146412</v>
      </c>
      <c r="G544" s="63">
        <v>269477</v>
      </c>
      <c r="H544" s="63">
        <v>6.667724557185025</v>
      </c>
      <c r="I544" s="63">
        <f>(I759+I415+I2393)/3</f>
        <v>79.97598581213721</v>
      </c>
      <c r="J544" s="63">
        <v>390061395.86430001</v>
      </c>
      <c r="K544" s="63">
        <v>97.616180128289045</v>
      </c>
      <c r="L544" s="63">
        <v>14173.751377668596</v>
      </c>
      <c r="M544" s="41">
        <f>(M759+M2393+M2952)/3</f>
        <v>71.728345443839217</v>
      </c>
      <c r="N544" s="62">
        <v>32.841000000000001</v>
      </c>
    </row>
    <row r="545" spans="1:14" x14ac:dyDescent="0.4">
      <c r="A545" s="38">
        <v>13</v>
      </c>
      <c r="B545" s="5" t="s">
        <v>232</v>
      </c>
      <c r="C545" s="38">
        <v>2006</v>
      </c>
      <c r="D545" s="38" t="s">
        <v>251</v>
      </c>
      <c r="E545" s="79" t="s">
        <v>248</v>
      </c>
      <c r="F545" s="62">
        <v>4.9832670795969305</v>
      </c>
      <c r="G545" s="63">
        <v>270425</v>
      </c>
      <c r="H545" s="63">
        <v>4.1240565527531885</v>
      </c>
      <c r="I545" s="63">
        <f>(I760+I416+I2394)/3</f>
        <v>80.33471656188793</v>
      </c>
      <c r="J545" s="63">
        <v>342267498.21499997</v>
      </c>
      <c r="K545" s="63">
        <v>96.516852600505047</v>
      </c>
      <c r="L545" s="63">
        <v>15595.636498104835</v>
      </c>
      <c r="M545" s="41">
        <f>(M416+M760+M2953)/3</f>
        <v>71.605078613687681</v>
      </c>
      <c r="N545" s="62">
        <v>32.646000000000001</v>
      </c>
    </row>
    <row r="546" spans="1:14" x14ac:dyDescent="0.4">
      <c r="A546" s="38">
        <v>13</v>
      </c>
      <c r="B546" s="5" t="s">
        <v>232</v>
      </c>
      <c r="C546" s="38">
        <v>2007</v>
      </c>
      <c r="D546" s="38" t="s">
        <v>251</v>
      </c>
      <c r="E546" s="79" t="s">
        <v>248</v>
      </c>
      <c r="F546" s="62">
        <v>5.0360295309529777</v>
      </c>
      <c r="G546" s="63">
        <v>271444</v>
      </c>
      <c r="H546" s="63">
        <v>8.567951248491255</v>
      </c>
      <c r="I546" s="63">
        <f>(I2954+I761+I2395)/3</f>
        <v>58.144835519058944</v>
      </c>
      <c r="J546" s="63">
        <v>476404576.95999998</v>
      </c>
      <c r="K546" s="63">
        <v>91.143560119811724</v>
      </c>
      <c r="L546" s="63">
        <v>17219.021234582455</v>
      </c>
      <c r="M546" s="41">
        <f>(M761+M2954+M4287)/3</f>
        <v>57.500997440055791</v>
      </c>
      <c r="N546" s="62">
        <v>32.451000000000001</v>
      </c>
    </row>
    <row r="547" spans="1:14" x14ac:dyDescent="0.4">
      <c r="A547" s="38">
        <v>13</v>
      </c>
      <c r="B547" s="5" t="s">
        <v>232</v>
      </c>
      <c r="C547" s="38">
        <v>2008</v>
      </c>
      <c r="D547" s="38" t="s">
        <v>251</v>
      </c>
      <c r="E547" s="79" t="s">
        <v>248</v>
      </c>
      <c r="F547" s="62">
        <v>5.938342472536541</v>
      </c>
      <c r="G547" s="63">
        <v>272635</v>
      </c>
      <c r="H547" s="63">
        <v>1.7165052215209329</v>
      </c>
      <c r="I547" s="63">
        <f>(I418+I762+I2396)/3</f>
        <v>80.57795119810811</v>
      </c>
      <c r="J547" s="63">
        <v>615122884.63</v>
      </c>
      <c r="K547" s="63">
        <v>94.537380492137302</v>
      </c>
      <c r="L547" s="63">
        <v>17551.855044289983</v>
      </c>
      <c r="M547" s="41">
        <f>(M762+M418+M2955)/3</f>
        <v>70.534209667437509</v>
      </c>
      <c r="N547" s="62">
        <v>32.256</v>
      </c>
    </row>
    <row r="548" spans="1:14" x14ac:dyDescent="0.4">
      <c r="A548" s="38">
        <v>13</v>
      </c>
      <c r="B548" s="5" t="s">
        <v>232</v>
      </c>
      <c r="C548" s="38">
        <v>2009</v>
      </c>
      <c r="D548" s="38" t="s">
        <v>251</v>
      </c>
      <c r="E548" s="79" t="s">
        <v>248</v>
      </c>
      <c r="F548" s="62">
        <v>5.8427778853212855</v>
      </c>
      <c r="G548" s="63">
        <v>273791</v>
      </c>
      <c r="H548" s="63">
        <v>-1.7338124400287853</v>
      </c>
      <c r="I548" s="63">
        <f>(I419+I2397+I763)/3</f>
        <v>73.177797061258488</v>
      </c>
      <c r="J548" s="63">
        <v>356008255.11000001</v>
      </c>
      <c r="K548" s="63">
        <v>88.460418766095614</v>
      </c>
      <c r="L548" s="63">
        <v>16309.886007940364</v>
      </c>
      <c r="M548" s="41">
        <f>(M419+M763+M2397)/3</f>
        <v>72.472655689845254</v>
      </c>
      <c r="N548" s="62">
        <v>32.063000000000002</v>
      </c>
    </row>
    <row r="549" spans="1:14" x14ac:dyDescent="0.4">
      <c r="A549" s="38">
        <v>13</v>
      </c>
      <c r="B549" s="5" t="s">
        <v>232</v>
      </c>
      <c r="C549" s="38">
        <v>2010</v>
      </c>
      <c r="D549" s="38" t="s">
        <v>251</v>
      </c>
      <c r="E549" s="79" t="s">
        <v>248</v>
      </c>
      <c r="F549" s="62">
        <v>5.3929402171736838</v>
      </c>
      <c r="G549" s="63">
        <v>274711</v>
      </c>
      <c r="H549" s="63">
        <v>3.8293584145112618</v>
      </c>
      <c r="I549" s="63">
        <f>(I420+I764+I2398)/3</f>
        <v>73.945301332113488</v>
      </c>
      <c r="J549" s="63">
        <v>425337312.58499998</v>
      </c>
      <c r="K549" s="63">
        <v>86.899572956092825</v>
      </c>
      <c r="L549" s="63">
        <v>16494.243040868405</v>
      </c>
      <c r="M549" s="41">
        <f>(M420+M764+M2957)/3</f>
        <v>76.241777945879804</v>
      </c>
      <c r="N549" s="62">
        <v>31.87</v>
      </c>
    </row>
    <row r="550" spans="1:14" x14ac:dyDescent="0.4">
      <c r="A550" s="38">
        <v>13</v>
      </c>
      <c r="B550" s="5" t="s">
        <v>232</v>
      </c>
      <c r="C550" s="38">
        <v>2011</v>
      </c>
      <c r="D550" s="38" t="s">
        <v>251</v>
      </c>
      <c r="E550" s="79" t="s">
        <v>248</v>
      </c>
      <c r="F550" s="62">
        <v>5.5039094545639342</v>
      </c>
      <c r="G550" s="63">
        <v>275486</v>
      </c>
      <c r="H550" s="63">
        <v>3.5388292845627944</v>
      </c>
      <c r="I550" s="63">
        <f>(I206+I421+I765)/3</f>
        <v>88.823193849025913</v>
      </c>
      <c r="J550" s="63">
        <v>459552936.36500001</v>
      </c>
      <c r="K550" s="63">
        <v>86.616270079890043</v>
      </c>
      <c r="L550" s="63">
        <v>16902.492322658865</v>
      </c>
      <c r="M550" s="41">
        <f>(M421+M765+M2958)/3</f>
        <v>75.939342348679318</v>
      </c>
      <c r="N550" s="62">
        <v>31.7</v>
      </c>
    </row>
    <row r="551" spans="1:14" x14ac:dyDescent="0.4">
      <c r="A551" s="38">
        <v>13</v>
      </c>
      <c r="B551" s="5" t="s">
        <v>232</v>
      </c>
      <c r="C551" s="38">
        <v>2012</v>
      </c>
      <c r="D551" s="38" t="s">
        <v>251</v>
      </c>
      <c r="E551" s="79" t="s">
        <v>248</v>
      </c>
      <c r="F551" s="62">
        <v>5.3136710391495923</v>
      </c>
      <c r="G551" s="63">
        <v>276197</v>
      </c>
      <c r="H551" s="63">
        <v>-0.60991844678376594</v>
      </c>
      <c r="I551" s="63">
        <f>(I766+I422+I2400)/3</f>
        <v>95.466830052875139</v>
      </c>
      <c r="J551" s="63">
        <v>528045664.50739998</v>
      </c>
      <c r="K551" s="63">
        <v>87.154979030527642</v>
      </c>
      <c r="L551" s="63">
        <v>16704.924383682661</v>
      </c>
      <c r="M551" s="41">
        <f>(M766+M422+M2400)/3</f>
        <v>72.285058538078587</v>
      </c>
      <c r="N551" s="62">
        <v>31.553000000000001</v>
      </c>
    </row>
    <row r="552" spans="1:14" x14ac:dyDescent="0.4">
      <c r="A552" s="38">
        <v>13</v>
      </c>
      <c r="B552" s="5" t="s">
        <v>232</v>
      </c>
      <c r="C552" s="38">
        <v>2013</v>
      </c>
      <c r="D552" s="38" t="s">
        <v>251</v>
      </c>
      <c r="E552" s="79" t="s">
        <v>248</v>
      </c>
      <c r="F552" s="62">
        <v>5.1991764939591505</v>
      </c>
      <c r="G552" s="63">
        <v>276865</v>
      </c>
      <c r="H552" s="63">
        <v>2.8907821980179449</v>
      </c>
      <c r="I552" s="63">
        <f>(I2401+I767+I2960)/3</f>
        <v>65.959166344922579</v>
      </c>
      <c r="J552" s="63">
        <v>104089451.15947799</v>
      </c>
      <c r="K552" s="63">
        <v>92.035086596023945</v>
      </c>
      <c r="L552" s="63">
        <v>16923.59091976234</v>
      </c>
      <c r="M552" s="41">
        <f>(M2401+M423+M767)/3</f>
        <v>71.259866272934275</v>
      </c>
      <c r="N552" s="62">
        <v>31.428999999999998</v>
      </c>
    </row>
    <row r="553" spans="1:14" x14ac:dyDescent="0.4">
      <c r="A553" s="38">
        <v>13</v>
      </c>
      <c r="B553" s="5" t="s">
        <v>232</v>
      </c>
      <c r="C553" s="38">
        <v>2014</v>
      </c>
      <c r="D553" s="38" t="s">
        <v>251</v>
      </c>
      <c r="E553" s="79" t="s">
        <v>248</v>
      </c>
      <c r="F553" s="62">
        <v>4.6201886173705278</v>
      </c>
      <c r="G553" s="63">
        <v>277493</v>
      </c>
      <c r="H553" s="63">
        <v>0.47173097749964654</v>
      </c>
      <c r="I553" s="63">
        <f>(I424+I209+I768)/3</f>
        <v>106.12283039466315</v>
      </c>
      <c r="J553" s="63">
        <v>753687476.11427999</v>
      </c>
      <c r="K553" s="63">
        <v>89.548814682640838</v>
      </c>
      <c r="L553" s="63">
        <v>16964.752264021074</v>
      </c>
      <c r="M553" s="41">
        <f>(M424+M768+M2961)/3</f>
        <v>73.315051486424167</v>
      </c>
      <c r="N553" s="62">
        <v>31.327999999999999</v>
      </c>
    </row>
    <row r="554" spans="1:14" x14ac:dyDescent="0.4">
      <c r="A554" s="38">
        <v>13</v>
      </c>
      <c r="B554" s="5" t="s">
        <v>232</v>
      </c>
      <c r="C554" s="38">
        <v>2015</v>
      </c>
      <c r="D554" s="38" t="s">
        <v>251</v>
      </c>
      <c r="E554" s="79" t="s">
        <v>248</v>
      </c>
      <c r="F554" s="62">
        <v>4.5654354994731783</v>
      </c>
      <c r="G554" s="63">
        <v>278083</v>
      </c>
      <c r="H554" s="63">
        <v>-1.8209106563551671</v>
      </c>
      <c r="I554" s="63">
        <f>(I769+I210+I425)/3</f>
        <v>95.451125223061354</v>
      </c>
      <c r="J554" s="63">
        <v>688525943.30910504</v>
      </c>
      <c r="K554" s="63">
        <v>87.170468948035477</v>
      </c>
      <c r="L554" s="63">
        <v>17023.694364632142</v>
      </c>
      <c r="M554" s="41">
        <f>(M425+M769+M2403)/3</f>
        <v>71.146134481977384</v>
      </c>
      <c r="N554" s="62">
        <v>31.248999999999999</v>
      </c>
    </row>
    <row r="555" spans="1:14" x14ac:dyDescent="0.4">
      <c r="A555" s="38">
        <v>13</v>
      </c>
      <c r="B555" s="5" t="s">
        <v>232</v>
      </c>
      <c r="C555" s="38">
        <v>2016</v>
      </c>
      <c r="D555" s="38" t="s">
        <v>251</v>
      </c>
      <c r="E555" s="79" t="s">
        <v>248</v>
      </c>
      <c r="F555" s="62">
        <v>4.6322434317008137</v>
      </c>
      <c r="G555" s="63">
        <v>278649</v>
      </c>
      <c r="H555" s="63">
        <v>-0.22057553100825089</v>
      </c>
      <c r="I555" s="63">
        <f>(I426+I211+I770)/3</f>
        <v>91.006647467373455</v>
      </c>
      <c r="J555" s="63">
        <v>557500316.04356003</v>
      </c>
      <c r="K555" s="63">
        <v>78.475419651890249</v>
      </c>
      <c r="L555" s="63">
        <v>17381.365086542566</v>
      </c>
      <c r="M555" s="41">
        <f>(M770+M2404+M2963)/3</f>
        <v>66.407688679317687</v>
      </c>
      <c r="N555" s="62">
        <v>31.193000000000001</v>
      </c>
    </row>
    <row r="556" spans="1:14" x14ac:dyDescent="0.4">
      <c r="A556" s="38">
        <v>13</v>
      </c>
      <c r="B556" s="5" t="s">
        <v>232</v>
      </c>
      <c r="C556" s="38">
        <v>2017</v>
      </c>
      <c r="D556" s="38" t="s">
        <v>251</v>
      </c>
      <c r="E556" s="79" t="s">
        <v>248</v>
      </c>
      <c r="F556" s="62">
        <v>4.2264503719729074</v>
      </c>
      <c r="G556" s="63">
        <v>279187</v>
      </c>
      <c r="H556" s="63">
        <v>2.6017593149137355</v>
      </c>
      <c r="I556" s="63">
        <f>(I427+I212+I771)/3</f>
        <v>90.813563091919136</v>
      </c>
      <c r="J556" s="63">
        <v>91481933.165000007</v>
      </c>
      <c r="K556" s="63">
        <v>76.282475011517732</v>
      </c>
      <c r="L556" s="63">
        <v>17881.563253303342</v>
      </c>
      <c r="M556" s="41">
        <f>(M427+M212+M771)/3</f>
        <v>75.785029018743145</v>
      </c>
      <c r="N556" s="62">
        <v>31.158999999999999</v>
      </c>
    </row>
    <row r="557" spans="1:14" x14ac:dyDescent="0.4">
      <c r="A557" s="38">
        <v>13</v>
      </c>
      <c r="B557" s="5" t="s">
        <v>232</v>
      </c>
      <c r="C557" s="38">
        <v>2018</v>
      </c>
      <c r="D557" s="38" t="s">
        <v>251</v>
      </c>
      <c r="E557" s="79" t="s">
        <v>248</v>
      </c>
      <c r="F557" s="62">
        <v>4.5413818254626586</v>
      </c>
      <c r="G557" s="63">
        <v>279688</v>
      </c>
      <c r="H557" s="63">
        <v>3.2627971377763458</v>
      </c>
      <c r="I557" s="63">
        <f>(I428+I213+I772)/3</f>
        <v>94.270041927917859</v>
      </c>
      <c r="J557" s="63">
        <v>241596499.90000001</v>
      </c>
      <c r="K557" s="63">
        <v>81.039088107235457</v>
      </c>
      <c r="L557" s="63">
        <v>18271.252252509941</v>
      </c>
      <c r="M557" s="41">
        <f>(M428+M772+M2406)/3</f>
        <v>70.361781921650774</v>
      </c>
      <c r="N557" s="62">
        <v>31.146999999999998</v>
      </c>
    </row>
    <row r="558" spans="1:14" x14ac:dyDescent="0.4">
      <c r="A558" s="38">
        <v>13</v>
      </c>
      <c r="B558" s="5" t="s">
        <v>232</v>
      </c>
      <c r="C558" s="38">
        <v>2019</v>
      </c>
      <c r="D558" s="38" t="s">
        <v>251</v>
      </c>
      <c r="E558" s="79" t="s">
        <v>248</v>
      </c>
      <c r="F558" s="62">
        <v>4.1661431936612177</v>
      </c>
      <c r="G558" s="63">
        <v>280180</v>
      </c>
      <c r="H558" s="63">
        <v>4.242609507436228</v>
      </c>
      <c r="I558" s="63">
        <f>(I429+I214+I773)/3</f>
        <v>93.563409744817633</v>
      </c>
      <c r="J558" s="63">
        <v>215370128.59999999</v>
      </c>
      <c r="K558" s="63">
        <v>80.855067308232393</v>
      </c>
      <c r="L558" s="63">
        <v>19063.102291384112</v>
      </c>
      <c r="M558" s="41">
        <f>(M429+M773+M2966)/3</f>
        <v>74.007086070260513</v>
      </c>
      <c r="N558" s="62">
        <v>31.158000000000001</v>
      </c>
    </row>
    <row r="559" spans="1:14" x14ac:dyDescent="0.4">
      <c r="A559" s="38">
        <v>13</v>
      </c>
      <c r="B559" s="5" t="s">
        <v>232</v>
      </c>
      <c r="C559" s="38">
        <v>2020</v>
      </c>
      <c r="D559" s="38" t="s">
        <v>251</v>
      </c>
      <c r="E559" s="79" t="s">
        <v>248</v>
      </c>
      <c r="F559" s="62">
        <v>3.9048711581692452</v>
      </c>
      <c r="G559" s="63">
        <v>280693</v>
      </c>
      <c r="H559" s="63">
        <v>1.6745952233613366</v>
      </c>
      <c r="I559" s="63">
        <f>(I430+I215+I774)/3</f>
        <v>78.642802891255272</v>
      </c>
      <c r="J559" s="63">
        <v>262100000</v>
      </c>
      <c r="K559" s="63">
        <v>65.299231873048029</v>
      </c>
      <c r="L559" s="63">
        <v>16882.50152301625</v>
      </c>
      <c r="M559" s="41">
        <f>(M430+M215+M774)/3</f>
        <v>75.864421867778333</v>
      </c>
      <c r="N559" s="62">
        <v>31.190999999999999</v>
      </c>
    </row>
    <row r="560" spans="1:14" x14ac:dyDescent="0.4">
      <c r="A560" s="38">
        <v>13</v>
      </c>
      <c r="B560" s="5" t="s">
        <v>232</v>
      </c>
      <c r="C560" s="38">
        <v>2021</v>
      </c>
      <c r="D560" s="38" t="s">
        <v>251</v>
      </c>
      <c r="E560" s="79" t="s">
        <v>248</v>
      </c>
      <c r="F560" s="62">
        <f>(F557*F558*F559)/3</f>
        <v>24.626781923697987</v>
      </c>
      <c r="G560" s="63">
        <v>281200</v>
      </c>
      <c r="H560" s="63">
        <v>4.7088749812277229</v>
      </c>
      <c r="I560" s="63">
        <f>(I432+I431+I217)/3</f>
        <v>141.58897608746929</v>
      </c>
      <c r="J560" s="63">
        <v>238735064.30000001</v>
      </c>
      <c r="K560" s="63">
        <v>70.18342101521398</v>
      </c>
      <c r="L560" s="63">
        <v>17507.4679943101</v>
      </c>
      <c r="M560" s="41">
        <f>(M432+M431+M217)/3</f>
        <v>79.02360460182193</v>
      </c>
      <c r="N560" s="62">
        <v>31.245999999999999</v>
      </c>
    </row>
    <row r="561" spans="1:14" x14ac:dyDescent="0.4">
      <c r="A561" s="38">
        <v>13</v>
      </c>
      <c r="B561" s="5" t="s">
        <v>232</v>
      </c>
      <c r="C561" s="38">
        <v>2022</v>
      </c>
      <c r="D561" s="38" t="s">
        <v>251</v>
      </c>
      <c r="E561" s="79" t="s">
        <v>248</v>
      </c>
      <c r="F561" s="62">
        <f>(F558*F559*F560)/3</f>
        <v>133.54490135953108</v>
      </c>
      <c r="G561" s="63">
        <v>281635</v>
      </c>
      <c r="H561" s="63">
        <v>3.9933552847171399</v>
      </c>
      <c r="I561" s="63">
        <f>(I432+I217+I776)/3</f>
        <v>88.75222320056865</v>
      </c>
      <c r="J561" s="63">
        <v>200000000</v>
      </c>
      <c r="K561" s="63">
        <v>78.348055684698991</v>
      </c>
      <c r="L561" s="63">
        <v>20238.784242015376</v>
      </c>
      <c r="M561" s="41">
        <f>(M432+M217+M776)/3</f>
        <v>75.87114666269315</v>
      </c>
      <c r="N561" s="62">
        <v>31.324000000000002</v>
      </c>
    </row>
    <row r="562" spans="1:14" x14ac:dyDescent="0.4">
      <c r="A562" s="38">
        <v>14</v>
      </c>
      <c r="B562" s="38" t="s">
        <v>78</v>
      </c>
      <c r="C562" s="38">
        <v>1980</v>
      </c>
      <c r="D562" s="38" t="s">
        <v>246</v>
      </c>
      <c r="E562" s="40" t="s">
        <v>254</v>
      </c>
      <c r="F562" s="62">
        <f t="shared" ref="F562:F570" si="87">F563*0.95</f>
        <v>3.8502419345076103E-2</v>
      </c>
      <c r="G562" s="63">
        <v>3833939</v>
      </c>
      <c r="H562" s="63">
        <v>10.187819857319582</v>
      </c>
      <c r="I562" s="63">
        <f>(I449+I433+I148)/3</f>
        <v>42.286591963222122</v>
      </c>
      <c r="J562" s="63">
        <v>4316555.8456893899</v>
      </c>
      <c r="K562" s="63">
        <v>53.138619599486084</v>
      </c>
      <c r="L562" s="63">
        <v>366.52952656275329</v>
      </c>
      <c r="M562" s="63">
        <v>5.1282051282051277</v>
      </c>
      <c r="N562" s="62">
        <v>27.338999999999999</v>
      </c>
    </row>
    <row r="563" spans="1:14" x14ac:dyDescent="0.4">
      <c r="A563" s="38">
        <v>14</v>
      </c>
      <c r="B563" s="38" t="s">
        <v>78</v>
      </c>
      <c r="C563" s="38">
        <v>1981</v>
      </c>
      <c r="D563" s="38" t="s">
        <v>246</v>
      </c>
      <c r="E563" s="40" t="s">
        <v>254</v>
      </c>
      <c r="F563" s="62">
        <f t="shared" si="87"/>
        <v>4.052886246850116E-2</v>
      </c>
      <c r="G563" s="63">
        <v>3941569</v>
      </c>
      <c r="H563" s="63">
        <v>7.4689482651344008</v>
      </c>
      <c r="I563" s="63">
        <f>(I449+I434+I148)/3</f>
        <v>40.909901289446829</v>
      </c>
      <c r="J563" s="63">
        <v>2090299.0605947699</v>
      </c>
      <c r="K563" s="63">
        <v>59.889372097965158</v>
      </c>
      <c r="L563" s="63">
        <v>327.56503525145422</v>
      </c>
      <c r="M563" s="63">
        <v>3.3333333333333335</v>
      </c>
      <c r="N563" s="62">
        <v>28.01</v>
      </c>
    </row>
    <row r="564" spans="1:14" x14ac:dyDescent="0.4">
      <c r="A564" s="38">
        <v>14</v>
      </c>
      <c r="B564" s="38" t="s">
        <v>78</v>
      </c>
      <c r="C564" s="38">
        <v>1982</v>
      </c>
      <c r="D564" s="38" t="s">
        <v>246</v>
      </c>
      <c r="E564" s="40" t="s">
        <v>254</v>
      </c>
      <c r="F564" s="62">
        <f t="shared" si="87"/>
        <v>4.2661960493159116E-2</v>
      </c>
      <c r="G564" s="63">
        <v>4054385</v>
      </c>
      <c r="H564" s="63">
        <v>16.14828401528095</v>
      </c>
      <c r="I564" s="63">
        <f>(I435+I134+I91)/3</f>
        <v>141.34860473833146</v>
      </c>
      <c r="J564" s="63">
        <v>-12172.6229100822</v>
      </c>
      <c r="K564" s="63">
        <v>57.857335373946242</v>
      </c>
      <c r="L564" s="63">
        <v>312.69321249931147</v>
      </c>
      <c r="M564" s="63">
        <v>5.5555555555555562</v>
      </c>
      <c r="N564" s="62">
        <v>28.692</v>
      </c>
    </row>
    <row r="565" spans="1:14" x14ac:dyDescent="0.4">
      <c r="A565" s="38">
        <v>14</v>
      </c>
      <c r="B565" s="38" t="s">
        <v>78</v>
      </c>
      <c r="C565" s="38">
        <v>1983</v>
      </c>
      <c r="D565" s="38" t="s">
        <v>246</v>
      </c>
      <c r="E565" s="40" t="s">
        <v>254</v>
      </c>
      <c r="F565" s="62">
        <f t="shared" si="87"/>
        <v>4.4907326834904338E-2</v>
      </c>
      <c r="G565" s="63">
        <v>4171526</v>
      </c>
      <c r="H565" s="63">
        <v>4.7462097429564807</v>
      </c>
      <c r="I565" s="63">
        <f>(I135+I92+I436)/3</f>
        <v>147.86386089672462</v>
      </c>
      <c r="J565" s="63">
        <v>10496.868316392</v>
      </c>
      <c r="K565" s="63">
        <v>45.342011890827131</v>
      </c>
      <c r="L565" s="63">
        <v>262.57733966877169</v>
      </c>
      <c r="M565" s="63">
        <v>16.666666666666664</v>
      </c>
      <c r="N565" s="62">
        <v>29.384</v>
      </c>
    </row>
    <row r="566" spans="1:14" x14ac:dyDescent="0.4">
      <c r="A566" s="38">
        <v>14</v>
      </c>
      <c r="B566" s="38" t="s">
        <v>78</v>
      </c>
      <c r="C566" s="38">
        <v>1984</v>
      </c>
      <c r="D566" s="38" t="s">
        <v>246</v>
      </c>
      <c r="E566" s="40" t="s">
        <v>254</v>
      </c>
      <c r="F566" s="62">
        <f t="shared" si="87"/>
        <v>4.7270870352530886E-2</v>
      </c>
      <c r="G566" s="63">
        <v>4293070</v>
      </c>
      <c r="H566" s="63">
        <v>1.9535809575095726</v>
      </c>
      <c r="I566" s="63">
        <f>(I93+I136+I437)/3</f>
        <v>158.82128018733545</v>
      </c>
      <c r="J566" s="63">
        <v>11442.7822973772</v>
      </c>
      <c r="K566" s="63">
        <v>50.511303491975525</v>
      </c>
      <c r="L566" s="63">
        <v>244.8443675015285</v>
      </c>
      <c r="M566" s="63">
        <v>10.526315789473683</v>
      </c>
      <c r="N566" s="62">
        <v>30.085999999999999</v>
      </c>
    </row>
    <row r="567" spans="1:14" x14ac:dyDescent="0.4">
      <c r="A567" s="38">
        <v>14</v>
      </c>
      <c r="B567" s="38" t="s">
        <v>78</v>
      </c>
      <c r="C567" s="38">
        <v>1985</v>
      </c>
      <c r="D567" s="38" t="s">
        <v>246</v>
      </c>
      <c r="E567" s="40" t="s">
        <v>254</v>
      </c>
      <c r="F567" s="62">
        <f t="shared" si="87"/>
        <v>4.9758810897400932E-2</v>
      </c>
      <c r="G567" s="63">
        <v>4419552</v>
      </c>
      <c r="H567" s="63">
        <v>-4.8769817363666021</v>
      </c>
      <c r="I567" s="63">
        <f>(I438+I137+I94)/3</f>
        <v>170.79239843226435</v>
      </c>
      <c r="J567" s="63">
        <v>-90000</v>
      </c>
      <c r="K567" s="63">
        <v>60.301217978157105</v>
      </c>
      <c r="L567" s="63">
        <v>236.61058612928082</v>
      </c>
      <c r="M567" s="63">
        <v>6.3829787234042552</v>
      </c>
      <c r="N567" s="62">
        <v>30.795999999999999</v>
      </c>
    </row>
    <row r="568" spans="1:14" x14ac:dyDescent="0.4">
      <c r="A568" s="38">
        <v>14</v>
      </c>
      <c r="B568" s="38" t="s">
        <v>78</v>
      </c>
      <c r="C568" s="38">
        <v>1986</v>
      </c>
      <c r="D568" s="38" t="s">
        <v>246</v>
      </c>
      <c r="E568" s="40" t="s">
        <v>254</v>
      </c>
      <c r="F568" s="62">
        <f t="shared" si="87"/>
        <v>5.237769568147467E-2</v>
      </c>
      <c r="G568" s="63">
        <v>4551382</v>
      </c>
      <c r="H568" s="63">
        <v>-3.6041725823891966</v>
      </c>
      <c r="I568" s="63">
        <f>(I439+I138+I95)/3</f>
        <v>159.66149317472346</v>
      </c>
      <c r="J568" s="63">
        <v>1100000</v>
      </c>
      <c r="K568" s="63">
        <v>49.291417698204178</v>
      </c>
      <c r="L568" s="63">
        <v>293.55963205848872</v>
      </c>
      <c r="M568" s="63">
        <v>7.3170731707317067</v>
      </c>
      <c r="N568" s="62">
        <v>31.516999999999999</v>
      </c>
    </row>
    <row r="569" spans="1:14" x14ac:dyDescent="0.4">
      <c r="A569" s="38">
        <v>14</v>
      </c>
      <c r="B569" s="38" t="s">
        <v>78</v>
      </c>
      <c r="C569" s="38">
        <v>1987</v>
      </c>
      <c r="D569" s="38" t="s">
        <v>246</v>
      </c>
      <c r="E569" s="40" t="s">
        <v>254</v>
      </c>
      <c r="F569" s="62">
        <f t="shared" si="87"/>
        <v>5.5134416506815442E-2</v>
      </c>
      <c r="G569" s="63">
        <v>4688787</v>
      </c>
      <c r="H569" s="63">
        <v>3.0284598525977913</v>
      </c>
      <c r="I569" s="63">
        <f>(I440+I139+I96)/3</f>
        <v>144.38378306383231</v>
      </c>
      <c r="J569" s="63">
        <v>100000</v>
      </c>
      <c r="K569" s="63">
        <v>46.218135214797798</v>
      </c>
      <c r="L569" s="63">
        <v>333.22311887927032</v>
      </c>
      <c r="M569" s="63">
        <v>8.3333333333333321</v>
      </c>
      <c r="N569" s="62">
        <v>32.246000000000002</v>
      </c>
    </row>
    <row r="570" spans="1:14" x14ac:dyDescent="0.4">
      <c r="A570" s="38">
        <v>14</v>
      </c>
      <c r="B570" s="38" t="s">
        <v>78</v>
      </c>
      <c r="C570" s="38">
        <v>1988</v>
      </c>
      <c r="D570" s="38" t="s">
        <v>246</v>
      </c>
      <c r="E570" s="40" t="s">
        <v>254</v>
      </c>
      <c r="F570" s="62">
        <f t="shared" si="87"/>
        <v>5.8036227901910993E-2</v>
      </c>
      <c r="G570" s="63">
        <v>4831624</v>
      </c>
      <c r="H570" s="63">
        <v>-0.61050690748118086</v>
      </c>
      <c r="I570" s="63">
        <f>(I441+I97+I140)/3</f>
        <v>124.4213312541409</v>
      </c>
      <c r="J570" s="63">
        <v>-21662039.899297301</v>
      </c>
      <c r="K570" s="63">
        <v>45.886828029030575</v>
      </c>
      <c r="L570" s="63">
        <v>335.3419230873057</v>
      </c>
      <c r="M570" s="63">
        <v>5.5555555555555562</v>
      </c>
      <c r="N570" s="62">
        <v>32.984999999999999</v>
      </c>
    </row>
    <row r="571" spans="1:14" x14ac:dyDescent="0.4">
      <c r="A571" s="38">
        <v>14</v>
      </c>
      <c r="B571" s="38" t="s">
        <v>78</v>
      </c>
      <c r="C571" s="38">
        <v>1989</v>
      </c>
      <c r="D571" s="38" t="s">
        <v>246</v>
      </c>
      <c r="E571" s="40" t="s">
        <v>254</v>
      </c>
      <c r="F571" s="62">
        <f>F572*0.95</f>
        <v>6.1090766212537888E-2</v>
      </c>
      <c r="G571" s="63">
        <v>4979680</v>
      </c>
      <c r="H571" s="63">
        <v>2.2249344566343012</v>
      </c>
      <c r="I571" s="63">
        <f>(I442+I141+I98)/3</f>
        <v>111.11581667261028</v>
      </c>
      <c r="J571" s="63">
        <v>-1118466.198443</v>
      </c>
      <c r="K571" s="63">
        <v>38.30036735894052</v>
      </c>
      <c r="L571" s="63">
        <v>301.68493079299992</v>
      </c>
      <c r="M571" s="63">
        <v>7.1428571428571423</v>
      </c>
      <c r="N571" s="62">
        <v>33.729999999999997</v>
      </c>
    </row>
    <row r="572" spans="1:14" x14ac:dyDescent="0.4">
      <c r="A572" s="38">
        <v>14</v>
      </c>
      <c r="B572" s="38" t="s">
        <v>78</v>
      </c>
      <c r="C572" s="38">
        <v>1990</v>
      </c>
      <c r="D572" s="38" t="s">
        <v>246</v>
      </c>
      <c r="E572" s="40" t="s">
        <v>254</v>
      </c>
      <c r="F572" s="62">
        <v>6.4306069697408305E-2</v>
      </c>
      <c r="G572" s="63">
        <v>5133419</v>
      </c>
      <c r="H572" s="63">
        <v>2.1765969255450557</v>
      </c>
      <c r="I572" s="63">
        <f>(I142+I99+I443)/3</f>
        <v>98.992510399801759</v>
      </c>
      <c r="J572" s="63">
        <v>-2954844.0914612901</v>
      </c>
      <c r="K572" s="63">
        <v>45.720182145139624</v>
      </c>
      <c r="L572" s="63">
        <v>381.80505626905779</v>
      </c>
      <c r="M572" s="63">
        <v>11.538461538461538</v>
      </c>
      <c r="N572" s="62">
        <v>34.484999999999999</v>
      </c>
    </row>
    <row r="573" spans="1:14" x14ac:dyDescent="0.4">
      <c r="A573" s="38">
        <v>14</v>
      </c>
      <c r="B573" s="38" t="s">
        <v>78</v>
      </c>
      <c r="C573" s="38">
        <v>1991</v>
      </c>
      <c r="D573" s="38" t="s">
        <v>246</v>
      </c>
      <c r="E573" s="40" t="s">
        <v>254</v>
      </c>
      <c r="F573" s="62">
        <v>5.1673459856574074E-2</v>
      </c>
      <c r="G573" s="63">
        <v>5293046</v>
      </c>
      <c r="H573" s="63">
        <v>0.75662015031146268</v>
      </c>
      <c r="I573" s="63">
        <f>(I143+I100+I444)/3</f>
        <v>70.220669193767449</v>
      </c>
      <c r="J573" s="63">
        <v>393822.32951725001</v>
      </c>
      <c r="K573" s="63">
        <v>51.344716835548631</v>
      </c>
      <c r="L573" s="63">
        <v>375.29199567329186</v>
      </c>
      <c r="M573" s="63">
        <v>15</v>
      </c>
      <c r="N573" s="62">
        <v>35.247</v>
      </c>
    </row>
    <row r="574" spans="1:14" x14ac:dyDescent="0.4">
      <c r="A574" s="38">
        <v>14</v>
      </c>
      <c r="B574" s="38" t="s">
        <v>78</v>
      </c>
      <c r="C574" s="38">
        <v>1992</v>
      </c>
      <c r="D574" s="38" t="s">
        <v>246</v>
      </c>
      <c r="E574" s="40" t="s">
        <v>254</v>
      </c>
      <c r="F574" s="62">
        <v>5.17811461001162E-2</v>
      </c>
      <c r="G574" s="63">
        <v>5457778</v>
      </c>
      <c r="H574" s="63">
        <v>3.0251344649123979</v>
      </c>
      <c r="I574" s="63">
        <f>(I101+I144+I445)/3</f>
        <v>72.7418042522349</v>
      </c>
      <c r="J574" s="63">
        <v>954317.43364814995</v>
      </c>
      <c r="K574" s="63">
        <v>56.740745804855308</v>
      </c>
      <c r="L574" s="63">
        <v>310.62372007492405</v>
      </c>
      <c r="M574" s="63">
        <v>14.285714285714285</v>
      </c>
      <c r="N574" s="62">
        <v>35.826999999999998</v>
      </c>
    </row>
    <row r="575" spans="1:14" x14ac:dyDescent="0.4">
      <c r="A575" s="38">
        <v>14</v>
      </c>
      <c r="B575" s="38" t="s">
        <v>78</v>
      </c>
      <c r="C575" s="38">
        <v>1993</v>
      </c>
      <c r="D575" s="38" t="s">
        <v>246</v>
      </c>
      <c r="E575" s="40" t="s">
        <v>254</v>
      </c>
      <c r="F575" s="62">
        <v>5.0347158633769241E-2</v>
      </c>
      <c r="G575" s="63">
        <v>5706181</v>
      </c>
      <c r="H575" s="63">
        <v>2.3783218241831889</v>
      </c>
      <c r="I575" s="63">
        <f>(I446+I145+I102)/3</f>
        <v>83.906078763821569</v>
      </c>
      <c r="J575" s="63">
        <v>-21635980.329101399</v>
      </c>
      <c r="K575" s="63">
        <v>55.381799133660515</v>
      </c>
      <c r="L575" s="63">
        <v>398.61302730518935</v>
      </c>
      <c r="M575" s="63">
        <v>14.285714285714285</v>
      </c>
      <c r="N575" s="62">
        <v>36.136000000000003</v>
      </c>
    </row>
    <row r="576" spans="1:14" x14ac:dyDescent="0.4">
      <c r="A576" s="38">
        <v>14</v>
      </c>
      <c r="B576" s="38" t="s">
        <v>78</v>
      </c>
      <c r="C576" s="38">
        <v>1994</v>
      </c>
      <c r="D576" s="38" t="s">
        <v>246</v>
      </c>
      <c r="E576" s="40" t="s">
        <v>254</v>
      </c>
      <c r="F576" s="62">
        <v>4.7327596307117165E-2</v>
      </c>
      <c r="G576" s="63">
        <v>5923394</v>
      </c>
      <c r="H576" s="63">
        <v>35.030112783675435</v>
      </c>
      <c r="I576" s="63">
        <f>(I146+I447+I103)/3</f>
        <v>77.601379468761294</v>
      </c>
      <c r="J576" s="63">
        <v>-7107468.7063654102</v>
      </c>
      <c r="K576" s="63">
        <v>64.400479253556483</v>
      </c>
      <c r="L576" s="63">
        <v>269.79058692832808</v>
      </c>
      <c r="M576" s="63">
        <v>13.636363636363635</v>
      </c>
      <c r="N576" s="62">
        <v>36.447000000000003</v>
      </c>
    </row>
    <row r="577" spans="1:14" x14ac:dyDescent="0.4">
      <c r="A577" s="38">
        <v>14</v>
      </c>
      <c r="B577" s="38" t="s">
        <v>78</v>
      </c>
      <c r="C577" s="38">
        <v>1995</v>
      </c>
      <c r="D577" s="38" t="s">
        <v>246</v>
      </c>
      <c r="E577" s="40" t="s">
        <v>254</v>
      </c>
      <c r="F577" s="62">
        <v>4.9957735957149502E-2</v>
      </c>
      <c r="G577" s="63">
        <v>6046511</v>
      </c>
      <c r="H577" s="63">
        <v>15.099451908022715</v>
      </c>
      <c r="I577" s="63">
        <f>(I448+I104+I147)/3</f>
        <v>73.057638547518252</v>
      </c>
      <c r="J577" s="63">
        <v>-7738379.6072787801</v>
      </c>
      <c r="K577" s="63">
        <v>63.800140010474991</v>
      </c>
      <c r="L577" s="63">
        <v>358.82298699542525</v>
      </c>
      <c r="M577" s="63">
        <v>13.636363636363635</v>
      </c>
      <c r="N577" s="62">
        <v>36.758000000000003</v>
      </c>
    </row>
    <row r="578" spans="1:14" x14ac:dyDescent="0.4">
      <c r="A578" s="38">
        <v>14</v>
      </c>
      <c r="B578" s="38" t="s">
        <v>78</v>
      </c>
      <c r="C578" s="38">
        <v>1996</v>
      </c>
      <c r="D578" s="38" t="s">
        <v>246</v>
      </c>
      <c r="E578" s="40" t="s">
        <v>254</v>
      </c>
      <c r="F578" s="62">
        <v>0.15691682275228649</v>
      </c>
      <c r="G578" s="63">
        <v>6203860</v>
      </c>
      <c r="H578" s="63">
        <v>6.9072936648719292</v>
      </c>
      <c r="I578" s="63">
        <f>(I562+I449+I433)/3</f>
        <v>30.579970266279343</v>
      </c>
      <c r="J578" s="63">
        <v>-14661253.776088201</v>
      </c>
      <c r="K578" s="63">
        <v>56.517791445636711</v>
      </c>
      <c r="L578" s="63">
        <v>380.58828687189521</v>
      </c>
      <c r="M578" s="63">
        <v>3.296703296703297</v>
      </c>
      <c r="N578" s="62">
        <v>37.070999999999998</v>
      </c>
    </row>
    <row r="579" spans="1:14" x14ac:dyDescent="0.4">
      <c r="A579" s="38">
        <v>14</v>
      </c>
      <c r="B579" s="38" t="s">
        <v>78</v>
      </c>
      <c r="C579" s="38">
        <v>1997</v>
      </c>
      <c r="D579" s="38" t="s">
        <v>246</v>
      </c>
      <c r="E579" s="40" t="s">
        <v>254</v>
      </c>
      <c r="F579" s="62">
        <v>0.19360184223455487</v>
      </c>
      <c r="G579" s="63">
        <v>6387026</v>
      </c>
      <c r="H579" s="63">
        <v>3.6675091741243762</v>
      </c>
      <c r="I579" s="63">
        <f>(I149+I106+I450)/3</f>
        <v>78.992398341064018</v>
      </c>
      <c r="J579" s="63">
        <v>12183267.337341901</v>
      </c>
      <c r="K579" s="63">
        <v>58.711629611396567</v>
      </c>
      <c r="L579" s="63">
        <v>355.14207182921575</v>
      </c>
      <c r="M579" s="63">
        <v>4.3103448275862073</v>
      </c>
      <c r="N579" s="62">
        <v>37.384999999999998</v>
      </c>
    </row>
    <row r="580" spans="1:14" x14ac:dyDescent="0.4">
      <c r="A580" s="38">
        <v>14</v>
      </c>
      <c r="B580" s="38" t="s">
        <v>78</v>
      </c>
      <c r="C580" s="38">
        <v>1998</v>
      </c>
      <c r="D580" s="38" t="s">
        <v>246</v>
      </c>
      <c r="E580" s="40" t="s">
        <v>254</v>
      </c>
      <c r="F580" s="62">
        <v>0.18448758183057792</v>
      </c>
      <c r="G580" s="63">
        <v>6584183</v>
      </c>
      <c r="H580" s="63">
        <v>5.2316047475610645</v>
      </c>
      <c r="I580" s="63">
        <f>(I150+I107+I451)/3</f>
        <v>83.065882450748276</v>
      </c>
      <c r="J580" s="63">
        <v>11294143.499926999</v>
      </c>
      <c r="K580" s="63">
        <v>59.59362529814328</v>
      </c>
      <c r="L580" s="63">
        <v>372.87734656632676</v>
      </c>
      <c r="M580" s="63">
        <v>4.1322314049586781</v>
      </c>
      <c r="N580" s="62">
        <v>37.698999999999998</v>
      </c>
    </row>
    <row r="581" spans="1:14" x14ac:dyDescent="0.4">
      <c r="A581" s="38">
        <v>14</v>
      </c>
      <c r="B581" s="38" t="s">
        <v>78</v>
      </c>
      <c r="C581" s="38">
        <v>1999</v>
      </c>
      <c r="D581" s="38" t="s">
        <v>246</v>
      </c>
      <c r="E581" s="40" t="s">
        <v>254</v>
      </c>
      <c r="F581" s="62">
        <v>0.19746371447733838</v>
      </c>
      <c r="G581" s="63">
        <v>6788589</v>
      </c>
      <c r="H581" s="63">
        <v>48.342543390814626</v>
      </c>
      <c r="I581" s="63">
        <f>(I151+I108+I452)/3</f>
        <v>81.328123743643786</v>
      </c>
      <c r="J581" s="63">
        <v>9314781.8769757804</v>
      </c>
      <c r="K581" s="63">
        <v>54.391789153895708</v>
      </c>
      <c r="L581" s="63">
        <v>541.70225929789808</v>
      </c>
      <c r="M581" s="63">
        <v>3.7313432835820892</v>
      </c>
      <c r="N581" s="62">
        <v>38.015000000000001</v>
      </c>
    </row>
    <row r="582" spans="1:14" x14ac:dyDescent="0.4">
      <c r="A582" s="38">
        <v>14</v>
      </c>
      <c r="B582" s="38" t="s">
        <v>78</v>
      </c>
      <c r="C582" s="38">
        <v>2000</v>
      </c>
      <c r="D582" s="38" t="s">
        <v>246</v>
      </c>
      <c r="E582" s="40" t="s">
        <v>254</v>
      </c>
      <c r="F582" s="62">
        <v>0.20355749045123173</v>
      </c>
      <c r="G582" s="63">
        <v>6998023</v>
      </c>
      <c r="H582" s="63">
        <v>4.3410556635676016</v>
      </c>
      <c r="I582" s="63">
        <f>(I152+I109+I453)/3</f>
        <v>81.256033946322688</v>
      </c>
      <c r="J582" s="63">
        <v>-12794843.614659401</v>
      </c>
      <c r="K582" s="63">
        <v>47.348151501284434</v>
      </c>
      <c r="L582" s="63">
        <v>502.99798106967233</v>
      </c>
      <c r="M582" s="63">
        <v>4.225352112676056</v>
      </c>
      <c r="N582" s="62">
        <v>38.332999999999998</v>
      </c>
    </row>
    <row r="583" spans="1:14" x14ac:dyDescent="0.4">
      <c r="A583" s="38">
        <v>14</v>
      </c>
      <c r="B583" s="38" t="s">
        <v>78</v>
      </c>
      <c r="C583" s="38">
        <v>2001</v>
      </c>
      <c r="D583" s="38" t="s">
        <v>246</v>
      </c>
      <c r="E583" s="40" t="s">
        <v>254</v>
      </c>
      <c r="F583" s="62">
        <v>0.24058376817325358</v>
      </c>
      <c r="G583" s="63">
        <v>7212041</v>
      </c>
      <c r="H583" s="63">
        <v>1.9702855816725418</v>
      </c>
      <c r="I583" s="63">
        <f>(I153+I110+I454)/3</f>
        <v>85.111876740621327</v>
      </c>
      <c r="J583" s="63">
        <v>16739539.3415644</v>
      </c>
      <c r="K583" s="63">
        <v>48.25717063921973</v>
      </c>
      <c r="L583" s="63">
        <v>508.34744771123019</v>
      </c>
      <c r="M583" s="63">
        <v>3.4682080924855496</v>
      </c>
      <c r="N583" s="62">
        <v>38.65</v>
      </c>
    </row>
    <row r="584" spans="1:14" x14ac:dyDescent="0.4">
      <c r="A584" s="38">
        <v>14</v>
      </c>
      <c r="B584" s="38" t="s">
        <v>78</v>
      </c>
      <c r="C584" s="38">
        <v>2002</v>
      </c>
      <c r="D584" s="38" t="s">
        <v>246</v>
      </c>
      <c r="E584" s="40" t="s">
        <v>254</v>
      </c>
      <c r="F584" s="62">
        <v>0.29297141749160327</v>
      </c>
      <c r="G584" s="63">
        <v>7431783</v>
      </c>
      <c r="H584" s="63">
        <v>3.5542132545605369</v>
      </c>
      <c r="I584" s="63">
        <f>(I455+I111+I154)/3</f>
        <v>82.833515354491908</v>
      </c>
      <c r="J584" s="63">
        <v>-19395622.6954978</v>
      </c>
      <c r="K584" s="63">
        <v>43.768422536431096</v>
      </c>
      <c r="L584" s="63">
        <v>564.37905765249104</v>
      </c>
      <c r="M584" s="63">
        <v>3.4653465346534658</v>
      </c>
      <c r="N584" s="62">
        <v>39.036000000000001</v>
      </c>
    </row>
    <row r="585" spans="1:14" x14ac:dyDescent="0.4">
      <c r="A585" s="38">
        <v>14</v>
      </c>
      <c r="B585" s="38" t="s">
        <v>78</v>
      </c>
      <c r="C585" s="38">
        <v>2003</v>
      </c>
      <c r="D585" s="38" t="s">
        <v>246</v>
      </c>
      <c r="E585" s="40" t="s">
        <v>254</v>
      </c>
      <c r="F585" s="62">
        <v>0.31898859516545314</v>
      </c>
      <c r="G585" s="63">
        <v>7659208</v>
      </c>
      <c r="H585" s="63">
        <v>3.0617041244122731</v>
      </c>
      <c r="I585" s="63">
        <f>(I155+I112+I456)/3</f>
        <v>78.213553409640568</v>
      </c>
      <c r="J585" s="63">
        <v>10638088.2576387</v>
      </c>
      <c r="K585" s="63">
        <v>41.616230557433362</v>
      </c>
      <c r="L585" s="63">
        <v>698.40877731514615</v>
      </c>
      <c r="M585" s="63">
        <v>2.6315789473684217</v>
      </c>
      <c r="N585" s="62">
        <v>39.536000000000001</v>
      </c>
    </row>
    <row r="586" spans="1:14" x14ac:dyDescent="0.4">
      <c r="A586" s="38">
        <v>14</v>
      </c>
      <c r="B586" s="38" t="s">
        <v>78</v>
      </c>
      <c r="C586" s="38">
        <v>2004</v>
      </c>
      <c r="D586" s="38" t="s">
        <v>246</v>
      </c>
      <c r="E586" s="40" t="s">
        <v>254</v>
      </c>
      <c r="F586" s="62">
        <v>0.33521843032551302</v>
      </c>
      <c r="G586" s="63">
        <v>7894554</v>
      </c>
      <c r="H586" s="63">
        <v>0.76971100380987423</v>
      </c>
      <c r="I586" s="63">
        <f>(I113+I156+I457)/3</f>
        <v>77.984132536776386</v>
      </c>
      <c r="J586" s="63">
        <v>-40774605.060366198</v>
      </c>
      <c r="K586" s="63">
        <v>39.902974336509551</v>
      </c>
      <c r="L586" s="63">
        <v>784.11907506092882</v>
      </c>
      <c r="M586" s="63">
        <v>2.4691358024691357</v>
      </c>
      <c r="N586" s="62">
        <v>40.039000000000001</v>
      </c>
    </row>
    <row r="587" spans="1:14" x14ac:dyDescent="0.4">
      <c r="A587" s="38">
        <v>14</v>
      </c>
      <c r="B587" s="38" t="s">
        <v>78</v>
      </c>
      <c r="C587" s="38">
        <v>2005</v>
      </c>
      <c r="D587" s="38" t="s">
        <v>246</v>
      </c>
      <c r="E587" s="40" t="s">
        <v>254</v>
      </c>
      <c r="F587" s="62">
        <v>0.35580450581814482</v>
      </c>
      <c r="G587" s="63">
        <v>8149419</v>
      </c>
      <c r="H587" s="63">
        <v>4.2936641352614657</v>
      </c>
      <c r="I587" s="63">
        <f>(I157+I114+I458)/3</f>
        <v>80.908001921749417</v>
      </c>
      <c r="J587" s="63">
        <v>-8788860.1267747693</v>
      </c>
      <c r="K587" s="63">
        <v>39.095931187914232</v>
      </c>
      <c r="L587" s="63">
        <v>805.90468527744497</v>
      </c>
      <c r="M587" s="63">
        <v>2.9850746268656714</v>
      </c>
      <c r="N587" s="62">
        <v>40.542999999999999</v>
      </c>
    </row>
    <row r="588" spans="1:14" x14ac:dyDescent="0.4">
      <c r="A588" s="38">
        <v>14</v>
      </c>
      <c r="B588" s="38" t="s">
        <v>78</v>
      </c>
      <c r="C588" s="38">
        <v>2006</v>
      </c>
      <c r="D588" s="38" t="s">
        <v>246</v>
      </c>
      <c r="E588" s="40" t="s">
        <v>254</v>
      </c>
      <c r="F588" s="62">
        <v>0.41313250575920801</v>
      </c>
      <c r="G588" s="63">
        <v>8402631</v>
      </c>
      <c r="H588" s="63">
        <v>2.0943170727907585</v>
      </c>
      <c r="I588" s="63">
        <f>(I158+I115+I459)/3</f>
        <v>78.015631499870963</v>
      </c>
      <c r="J588" s="63">
        <v>-12363482.364204399</v>
      </c>
      <c r="K588" s="63">
        <v>39.77469871285512</v>
      </c>
      <c r="L588" s="63">
        <v>837.13200245115183</v>
      </c>
      <c r="M588" s="63">
        <v>3.3950617283950617</v>
      </c>
      <c r="N588" s="62">
        <v>41.048999999999999</v>
      </c>
    </row>
    <row r="589" spans="1:14" x14ac:dyDescent="0.4">
      <c r="A589" s="38">
        <v>14</v>
      </c>
      <c r="B589" s="38" t="s">
        <v>78</v>
      </c>
      <c r="C589" s="38">
        <v>2007</v>
      </c>
      <c r="D589" s="38" t="s">
        <v>246</v>
      </c>
      <c r="E589" s="40" t="s">
        <v>254</v>
      </c>
      <c r="F589" s="62">
        <v>0.46233932690785512</v>
      </c>
      <c r="G589" s="63">
        <v>8647761</v>
      </c>
      <c r="H589" s="63">
        <v>0.39015323819573666</v>
      </c>
      <c r="I589" s="63">
        <f>(I159+I116+I460)/3</f>
        <v>82.641191891124848</v>
      </c>
      <c r="J589" s="63">
        <v>139189943.01545599</v>
      </c>
      <c r="K589" s="63">
        <v>49.113784152970524</v>
      </c>
      <c r="L589" s="63">
        <v>944.6431721273002</v>
      </c>
      <c r="M589" s="63">
        <v>3.9577836411609493</v>
      </c>
      <c r="N589" s="62">
        <v>41.558</v>
      </c>
    </row>
    <row r="590" spans="1:14" x14ac:dyDescent="0.4">
      <c r="A590" s="38">
        <v>14</v>
      </c>
      <c r="B590" s="38" t="s">
        <v>78</v>
      </c>
      <c r="C590" s="38">
        <v>2008</v>
      </c>
      <c r="D590" s="38" t="s">
        <v>246</v>
      </c>
      <c r="E590" s="40" t="s">
        <v>254</v>
      </c>
      <c r="F590" s="62">
        <v>0.45108785535547252</v>
      </c>
      <c r="G590" s="63">
        <v>8906469</v>
      </c>
      <c r="H590" s="63">
        <v>6.4341522057803218</v>
      </c>
      <c r="I590" s="63">
        <f>(I117+I461+I160)/3</f>
        <v>88.742414041464642</v>
      </c>
      <c r="J590" s="63">
        <v>48210757.853125297</v>
      </c>
      <c r="K590" s="63">
        <v>47.775359269516855</v>
      </c>
      <c r="L590" s="63">
        <v>1098.9466786713849</v>
      </c>
      <c r="M590" s="63">
        <v>4.1775456919060057</v>
      </c>
      <c r="N590" s="62">
        <v>42.069000000000003</v>
      </c>
    </row>
    <row r="591" spans="1:14" x14ac:dyDescent="0.4">
      <c r="A591" s="38">
        <v>14</v>
      </c>
      <c r="B591" s="38" t="s">
        <v>78</v>
      </c>
      <c r="C591" s="38">
        <v>2009</v>
      </c>
      <c r="D591" s="38" t="s">
        <v>246</v>
      </c>
      <c r="E591" s="40" t="s">
        <v>254</v>
      </c>
      <c r="F591" s="62">
        <v>0.48156917503750879</v>
      </c>
      <c r="G591" s="63">
        <v>9172514</v>
      </c>
      <c r="H591" s="63">
        <v>2.539692060954863</v>
      </c>
      <c r="I591" s="63">
        <f>(I161+I118+I462)/3</f>
        <v>87.604892605984674</v>
      </c>
      <c r="J591" s="63">
        <v>-18807407.3780513</v>
      </c>
      <c r="K591" s="63">
        <v>44.70262906298062</v>
      </c>
      <c r="L591" s="63">
        <v>1061.7183595471422</v>
      </c>
      <c r="M591" s="63">
        <v>2.1479713603818613</v>
      </c>
      <c r="N591" s="62">
        <v>42.58</v>
      </c>
    </row>
    <row r="592" spans="1:14" x14ac:dyDescent="0.4">
      <c r="A592" s="38">
        <v>14</v>
      </c>
      <c r="B592" s="38" t="s">
        <v>78</v>
      </c>
      <c r="C592" s="38">
        <v>2010</v>
      </c>
      <c r="D592" s="38" t="s">
        <v>246</v>
      </c>
      <c r="E592" s="40" t="s">
        <v>254</v>
      </c>
      <c r="F592" s="62">
        <v>0.51082449069471747</v>
      </c>
      <c r="G592" s="63">
        <v>9445710</v>
      </c>
      <c r="H592" s="63">
        <v>0.88088567047790889</v>
      </c>
      <c r="I592" s="63">
        <f>(I463+I162+I119)/3</f>
        <v>80.642159326558996</v>
      </c>
      <c r="J592" s="63">
        <v>53507087.735935301</v>
      </c>
      <c r="K592" s="63">
        <v>51.43085994929244</v>
      </c>
      <c r="L592" s="63">
        <v>1009.4894947847806</v>
      </c>
      <c r="M592" s="63">
        <v>2.4175824175824179</v>
      </c>
      <c r="N592" s="62">
        <v>43.093000000000004</v>
      </c>
    </row>
    <row r="593" spans="1:14" x14ac:dyDescent="0.4">
      <c r="A593" s="38">
        <v>14</v>
      </c>
      <c r="B593" s="38" t="s">
        <v>78</v>
      </c>
      <c r="C593" s="38">
        <v>2011</v>
      </c>
      <c r="D593" s="38" t="s">
        <v>246</v>
      </c>
      <c r="E593" s="40" t="s">
        <v>254</v>
      </c>
      <c r="F593" s="62">
        <v>0.47834857367283617</v>
      </c>
      <c r="G593" s="63">
        <v>9726380</v>
      </c>
      <c r="H593" s="63">
        <v>3.7330830404265214</v>
      </c>
      <c r="I593" s="63">
        <f>(I464+I163+I120)/3</f>
        <v>82.175556703582259</v>
      </c>
      <c r="J593" s="63">
        <v>161302390.82190299</v>
      </c>
      <c r="K593" s="63">
        <v>47.217028811840258</v>
      </c>
      <c r="L593" s="63">
        <v>1099.4143107361019</v>
      </c>
      <c r="M593" s="63">
        <v>2.350427350427351</v>
      </c>
      <c r="N593" s="62">
        <v>43.607999999999997</v>
      </c>
    </row>
    <row r="594" spans="1:14" x14ac:dyDescent="0.4">
      <c r="A594" s="38">
        <v>14</v>
      </c>
      <c r="B594" s="38" t="s">
        <v>78</v>
      </c>
      <c r="C594" s="38">
        <v>2012</v>
      </c>
      <c r="D594" s="38" t="s">
        <v>246</v>
      </c>
      <c r="E594" s="40" t="s">
        <v>254</v>
      </c>
      <c r="F594" s="62">
        <v>0.44384515479108511</v>
      </c>
      <c r="G594" s="63">
        <v>10014078</v>
      </c>
      <c r="H594" s="63">
        <v>7.6989080769142504</v>
      </c>
      <c r="I594" s="63">
        <f>(I121+I465+I164)/3</f>
        <v>81.273683087113383</v>
      </c>
      <c r="J594" s="63">
        <v>281548556.29684901</v>
      </c>
      <c r="K594" s="63">
        <v>50.736736779113443</v>
      </c>
      <c r="L594" s="63">
        <v>1112.5695361968474</v>
      </c>
      <c r="M594" s="63">
        <v>2.4489795918367347</v>
      </c>
      <c r="N594" s="62">
        <v>44.125</v>
      </c>
    </row>
    <row r="595" spans="1:14" x14ac:dyDescent="0.4">
      <c r="A595" s="38">
        <v>14</v>
      </c>
      <c r="B595" s="38" t="s">
        <v>78</v>
      </c>
      <c r="C595" s="38">
        <v>2013</v>
      </c>
      <c r="D595" s="38" t="s">
        <v>246</v>
      </c>
      <c r="E595" s="40" t="s">
        <v>254</v>
      </c>
      <c r="F595" s="62">
        <v>0.45363492884186507</v>
      </c>
      <c r="G595" s="63">
        <v>10308730</v>
      </c>
      <c r="H595" s="63">
        <v>1.3972983945518251</v>
      </c>
      <c r="I595" s="63">
        <f>(I122+I165+I466)/3</f>
        <v>78.302242466167002</v>
      </c>
      <c r="J595" s="63">
        <v>360343380.32467699</v>
      </c>
      <c r="K595" s="63">
        <v>59.200191833187517</v>
      </c>
      <c r="L595" s="63">
        <v>1214.295565402479</v>
      </c>
      <c r="M595" s="63">
        <v>2.2944550669216062</v>
      </c>
      <c r="N595" s="62">
        <v>44.642000000000003</v>
      </c>
    </row>
    <row r="596" spans="1:14" x14ac:dyDescent="0.4">
      <c r="A596" s="38">
        <v>14</v>
      </c>
      <c r="B596" s="38" t="s">
        <v>78</v>
      </c>
      <c r="C596" s="38">
        <v>2014</v>
      </c>
      <c r="D596" s="38" t="s">
        <v>246</v>
      </c>
      <c r="E596" s="40" t="s">
        <v>254</v>
      </c>
      <c r="F596" s="62">
        <v>0.48857053386747845</v>
      </c>
      <c r="G596" s="63">
        <v>10614844</v>
      </c>
      <c r="H596" s="63">
        <v>-0.24778265388228249</v>
      </c>
      <c r="I596" s="63">
        <f>(I166+I123+I467)/3</f>
        <v>75.590552442491102</v>
      </c>
      <c r="J596" s="63">
        <v>405737369.10515898</v>
      </c>
      <c r="K596" s="63">
        <v>65.268274940455072</v>
      </c>
      <c r="L596" s="63">
        <v>1251.5047651108312</v>
      </c>
      <c r="M596" s="63">
        <v>2.264808362369338</v>
      </c>
      <c r="N596" s="62">
        <v>45.165999999999997</v>
      </c>
    </row>
    <row r="597" spans="1:14" x14ac:dyDescent="0.4">
      <c r="A597" s="38">
        <v>14</v>
      </c>
      <c r="B597" s="38" t="s">
        <v>78</v>
      </c>
      <c r="C597" s="38">
        <v>2015</v>
      </c>
      <c r="D597" s="38" t="s">
        <v>246</v>
      </c>
      <c r="E597" s="40" t="s">
        <v>254</v>
      </c>
      <c r="F597" s="62">
        <v>0.50358632381160406</v>
      </c>
      <c r="G597" s="63">
        <v>10932783</v>
      </c>
      <c r="H597" s="63">
        <v>0.85150426118021016</v>
      </c>
      <c r="I597" s="63">
        <f>(I124+I167+I468)/3</f>
        <v>67.182746509313276</v>
      </c>
      <c r="J597" s="63">
        <v>149755663.330268</v>
      </c>
      <c r="K597" s="63">
        <v>56.756313184947629</v>
      </c>
      <c r="L597" s="63">
        <v>1041.6525231598348</v>
      </c>
      <c r="M597" s="65">
        <f t="shared" ref="M597:M604" si="88">(M596+M595+M594)/3</f>
        <v>2.3360810070425595</v>
      </c>
      <c r="N597" s="62">
        <v>45.695</v>
      </c>
    </row>
    <row r="598" spans="1:14" x14ac:dyDescent="0.4">
      <c r="A598" s="38">
        <v>14</v>
      </c>
      <c r="B598" s="38" t="s">
        <v>78</v>
      </c>
      <c r="C598" s="38">
        <v>2016</v>
      </c>
      <c r="D598" s="38" t="s">
        <v>246</v>
      </c>
      <c r="E598" s="40" t="s">
        <v>254</v>
      </c>
      <c r="F598" s="62">
        <v>0.59848571302969744</v>
      </c>
      <c r="G598" s="63">
        <v>11260085</v>
      </c>
      <c r="H598" s="63">
        <v>0.68359111127465155</v>
      </c>
      <c r="I598" s="63">
        <f>(I168+I469+I125)/3</f>
        <v>60.096650834253659</v>
      </c>
      <c r="J598" s="63">
        <v>131790853.84079</v>
      </c>
      <c r="K598" s="63">
        <v>58.986928337827592</v>
      </c>
      <c r="L598" s="63">
        <v>1049.8203034992268</v>
      </c>
      <c r="M598" s="65">
        <f t="shared" si="88"/>
        <v>2.2984481454445009</v>
      </c>
      <c r="N598" s="62">
        <v>46.228999999999999</v>
      </c>
    </row>
    <row r="599" spans="1:14" x14ac:dyDescent="0.4">
      <c r="A599" s="38">
        <v>14</v>
      </c>
      <c r="B599" s="38" t="s">
        <v>78</v>
      </c>
      <c r="C599" s="38">
        <v>2017</v>
      </c>
      <c r="D599" s="38" t="s">
        <v>246</v>
      </c>
      <c r="E599" s="40" t="s">
        <v>254</v>
      </c>
      <c r="F599" s="62">
        <v>0.59294050529030518</v>
      </c>
      <c r="G599" s="63">
        <v>11596779</v>
      </c>
      <c r="H599" s="63">
        <v>-0.36789772511916397</v>
      </c>
      <c r="I599" s="63">
        <f>(I126+I169+I470)/3</f>
        <v>60.020379076173079</v>
      </c>
      <c r="J599" s="63">
        <v>200902719.34805101</v>
      </c>
      <c r="K599" s="63">
        <v>61.476596958847438</v>
      </c>
      <c r="L599" s="63">
        <v>1095.2744590511932</v>
      </c>
      <c r="M599" s="65">
        <f t="shared" si="88"/>
        <v>2.2997791716187996</v>
      </c>
      <c r="N599" s="62">
        <v>46.768000000000001</v>
      </c>
    </row>
    <row r="600" spans="1:14" x14ac:dyDescent="0.4">
      <c r="A600" s="38">
        <v>14</v>
      </c>
      <c r="B600" s="38" t="s">
        <v>78</v>
      </c>
      <c r="C600" s="38">
        <v>2018</v>
      </c>
      <c r="D600" s="38" t="s">
        <v>246</v>
      </c>
      <c r="E600" s="40" t="s">
        <v>254</v>
      </c>
      <c r="F600" s="62">
        <v>0.63681449377728228</v>
      </c>
      <c r="G600" s="63">
        <v>11940683</v>
      </c>
      <c r="H600" s="63">
        <v>0.6704476142176361</v>
      </c>
      <c r="I600" s="63">
        <f>(I170+I127+I471)/3</f>
        <v>64.136825197115698</v>
      </c>
      <c r="J600" s="63">
        <v>194073683.19686499</v>
      </c>
      <c r="K600" s="63">
        <v>61.795194490344819</v>
      </c>
      <c r="L600" s="63">
        <v>1194.4382142714428</v>
      </c>
      <c r="M600" s="65">
        <f t="shared" si="88"/>
        <v>2.3114361080352865</v>
      </c>
      <c r="N600" s="62">
        <v>47.311999999999998</v>
      </c>
    </row>
    <row r="601" spans="1:14" x14ac:dyDescent="0.4">
      <c r="A601" s="38">
        <v>14</v>
      </c>
      <c r="B601" s="38" t="s">
        <v>78</v>
      </c>
      <c r="C601" s="38">
        <v>2019</v>
      </c>
      <c r="D601" s="38" t="s">
        <v>246</v>
      </c>
      <c r="E601" s="40" t="s">
        <v>254</v>
      </c>
      <c r="F601" s="62">
        <v>0.60823677321990977</v>
      </c>
      <c r="G601" s="63">
        <v>12290444</v>
      </c>
      <c r="H601" s="63">
        <v>-0.39755379308734007</v>
      </c>
      <c r="I601" s="63">
        <f>(I171+I472+I128)/3</f>
        <v>61.619505985038614</v>
      </c>
      <c r="J601" s="63">
        <v>218207871.71564299</v>
      </c>
      <c r="K601" s="63">
        <v>63.681332314229991</v>
      </c>
      <c r="L601" s="63">
        <v>1170.8859954113968</v>
      </c>
      <c r="M601" s="65">
        <f t="shared" si="88"/>
        <v>2.3032211416995292</v>
      </c>
      <c r="N601" s="62">
        <v>47.860999999999997</v>
      </c>
    </row>
    <row r="602" spans="1:14" x14ac:dyDescent="0.4">
      <c r="A602" s="38">
        <v>14</v>
      </c>
      <c r="B602" s="38" t="s">
        <v>78</v>
      </c>
      <c r="C602" s="38">
        <v>2020</v>
      </c>
      <c r="D602" s="38" t="s">
        <v>246</v>
      </c>
      <c r="E602" s="40" t="s">
        <v>254</v>
      </c>
      <c r="F602" s="62">
        <v>0.6312048059644757</v>
      </c>
      <c r="G602" s="63">
        <v>12643123</v>
      </c>
      <c r="H602" s="63">
        <v>2.8780322885979075</v>
      </c>
      <c r="I602" s="63">
        <f>(I129+I172+I473)/3</f>
        <v>61.145982995526786</v>
      </c>
      <c r="J602" s="63">
        <v>174019952.06305099</v>
      </c>
      <c r="K602" s="63">
        <v>44.833233376872613</v>
      </c>
      <c r="L602" s="63">
        <v>1240.7331553698177</v>
      </c>
      <c r="M602" s="65">
        <f t="shared" si="88"/>
        <v>2.304812140451205</v>
      </c>
      <c r="N602" s="62">
        <v>48.414999999999999</v>
      </c>
    </row>
    <row r="603" spans="1:14" x14ac:dyDescent="0.4">
      <c r="A603" s="38">
        <v>14</v>
      </c>
      <c r="B603" s="38" t="s">
        <v>78</v>
      </c>
      <c r="C603" s="38">
        <v>2021</v>
      </c>
      <c r="D603" s="38" t="s">
        <v>246</v>
      </c>
      <c r="E603" s="40" t="s">
        <v>254</v>
      </c>
      <c r="F603" s="62">
        <f>(F600+F601+F602)/3</f>
        <v>0.62541869098722258</v>
      </c>
      <c r="G603" s="63">
        <v>12996895</v>
      </c>
      <c r="H603" s="63">
        <v>1.6187250666575466</v>
      </c>
      <c r="I603" s="63">
        <f>(I173+I130+I474)/3</f>
        <v>62.997386911873093</v>
      </c>
      <c r="J603" s="63">
        <v>345985235.68002999</v>
      </c>
      <c r="K603" s="63">
        <v>48.05486083244088</v>
      </c>
      <c r="L603" s="63">
        <v>1360.911474214917</v>
      </c>
      <c r="M603" s="65">
        <f t="shared" si="88"/>
        <v>2.3064897967286733</v>
      </c>
      <c r="N603" s="62">
        <v>48.972000000000001</v>
      </c>
    </row>
    <row r="604" spans="1:14" x14ac:dyDescent="0.4">
      <c r="A604" s="38">
        <v>14</v>
      </c>
      <c r="B604" s="38" t="s">
        <v>78</v>
      </c>
      <c r="C604" s="38">
        <v>2022</v>
      </c>
      <c r="D604" s="38" t="s">
        <v>246</v>
      </c>
      <c r="E604" s="40" t="s">
        <v>254</v>
      </c>
      <c r="F604" s="62">
        <f>(F601+F602+F603)/3</f>
        <v>0.62162009005720276</v>
      </c>
      <c r="G604" s="63">
        <v>13352864</v>
      </c>
      <c r="H604" s="63">
        <v>4.1387800001148207</v>
      </c>
      <c r="I604" s="63">
        <f>(I475+I174+I131)/3</f>
        <v>64.710962696467334</v>
      </c>
      <c r="J604" s="63">
        <v>266603189.472</v>
      </c>
      <c r="K604" s="63">
        <v>50.933520070340023</v>
      </c>
      <c r="L604" s="63">
        <v>1302.8510362682418</v>
      </c>
      <c r="M604" s="65">
        <f t="shared" si="88"/>
        <v>2.3048410262931358</v>
      </c>
      <c r="N604" s="62">
        <v>49.533999999999999</v>
      </c>
    </row>
    <row r="605" spans="1:14" x14ac:dyDescent="0.4">
      <c r="A605" s="38">
        <v>15</v>
      </c>
      <c r="B605" s="38" t="s">
        <v>80</v>
      </c>
      <c r="C605" s="38">
        <v>1980</v>
      </c>
      <c r="D605" s="38" t="s">
        <v>250</v>
      </c>
      <c r="E605" s="40" t="s">
        <v>247</v>
      </c>
      <c r="F605" s="62">
        <f>(F606+F607+F608)/3</f>
        <v>1.4852966007679349</v>
      </c>
      <c r="G605" s="63">
        <v>5736088</v>
      </c>
      <c r="H605" s="63">
        <v>25.048943588223224</v>
      </c>
      <c r="I605" s="63">
        <v>174.08504364578701</v>
      </c>
      <c r="J605" s="63">
        <v>47000000</v>
      </c>
      <c r="K605" s="63">
        <v>46.813008042052779</v>
      </c>
      <c r="L605" s="63">
        <v>775.85421226008384</v>
      </c>
      <c r="M605" s="63">
        <v>23.51543942992874</v>
      </c>
      <c r="N605" s="62">
        <v>45.451000000000001</v>
      </c>
    </row>
    <row r="606" spans="1:14" x14ac:dyDescent="0.4">
      <c r="A606" s="38">
        <v>15</v>
      </c>
      <c r="B606" s="38" t="s">
        <v>80</v>
      </c>
      <c r="C606" s="38">
        <v>1981</v>
      </c>
      <c r="D606" s="38" t="s">
        <v>250</v>
      </c>
      <c r="E606" s="40" t="s">
        <v>247</v>
      </c>
      <c r="F606" s="62">
        <f t="shared" ref="F606:F614" si="89">(F607+F608+F609)/3</f>
        <v>1.4851437772305476</v>
      </c>
      <c r="G606" s="63">
        <v>5862990</v>
      </c>
      <c r="H606" s="63">
        <v>29.486035887124359</v>
      </c>
      <c r="I606" s="63">
        <v>221.283116382987</v>
      </c>
      <c r="J606" s="63">
        <v>75700000</v>
      </c>
      <c r="K606" s="63">
        <v>46.219771506710252</v>
      </c>
      <c r="L606" s="63">
        <v>985.58718956342068</v>
      </c>
      <c r="M606" s="63">
        <v>27.152317880794701</v>
      </c>
      <c r="N606" s="62">
        <v>46.459000000000003</v>
      </c>
    </row>
    <row r="607" spans="1:14" x14ac:dyDescent="0.4">
      <c r="A607" s="38">
        <v>15</v>
      </c>
      <c r="B607" s="38" t="s">
        <v>80</v>
      </c>
      <c r="C607" s="38">
        <v>1982</v>
      </c>
      <c r="D607" s="38" t="s">
        <v>250</v>
      </c>
      <c r="E607" s="40" t="s">
        <v>247</v>
      </c>
      <c r="F607" s="62">
        <f t="shared" si="89"/>
        <v>1.4851402221672032</v>
      </c>
      <c r="G607" s="63">
        <v>5991118</v>
      </c>
      <c r="H607" s="63">
        <v>158.28274978461837</v>
      </c>
      <c r="I607" s="63">
        <v>239.407604782813</v>
      </c>
      <c r="J607" s="63">
        <v>31100000</v>
      </c>
      <c r="K607" s="63">
        <v>58.468261078335615</v>
      </c>
      <c r="L607" s="63">
        <v>934.78138267475174</v>
      </c>
      <c r="M607" s="63">
        <v>28.131416837782343</v>
      </c>
      <c r="N607" s="62">
        <v>47.472000000000001</v>
      </c>
    </row>
    <row r="608" spans="1:14" x14ac:dyDescent="0.4">
      <c r="A608" s="38">
        <v>15</v>
      </c>
      <c r="B608" s="38" t="s">
        <v>80</v>
      </c>
      <c r="C608" s="38">
        <v>1983</v>
      </c>
      <c r="D608" s="38" t="s">
        <v>250</v>
      </c>
      <c r="E608" s="40" t="s">
        <v>247</v>
      </c>
      <c r="F608" s="62">
        <f t="shared" si="89"/>
        <v>1.4856058029060539</v>
      </c>
      <c r="G608" s="63">
        <v>6120620</v>
      </c>
      <c r="H608" s="63">
        <v>265.19796031474669</v>
      </c>
      <c r="I608" s="63">
        <v>223.561236519955</v>
      </c>
      <c r="J608" s="63">
        <v>7000000</v>
      </c>
      <c r="K608" s="63">
        <v>52.355821430446738</v>
      </c>
      <c r="L608" s="63">
        <v>884.55222902820492</v>
      </c>
      <c r="M608" s="63">
        <v>21.255060728744937</v>
      </c>
      <c r="N608" s="62">
        <v>48.485999999999997</v>
      </c>
    </row>
    <row r="609" spans="1:14" x14ac:dyDescent="0.4">
      <c r="A609" s="38">
        <v>15</v>
      </c>
      <c r="B609" s="38" t="s">
        <v>80</v>
      </c>
      <c r="C609" s="38">
        <v>1984</v>
      </c>
      <c r="D609" s="38" t="s">
        <v>250</v>
      </c>
      <c r="E609" s="40" t="s">
        <v>247</v>
      </c>
      <c r="F609" s="62">
        <f t="shared" si="89"/>
        <v>1.4846853066183856</v>
      </c>
      <c r="G609" s="63">
        <v>6251926</v>
      </c>
      <c r="H609" s="63">
        <v>1443.3972858655429</v>
      </c>
      <c r="I609" s="63">
        <v>295.46628612936701</v>
      </c>
      <c r="J609" s="63">
        <v>7000000</v>
      </c>
      <c r="K609" s="63">
        <v>49.474733747282265</v>
      </c>
      <c r="L609" s="63">
        <v>986.78463109405141</v>
      </c>
      <c r="M609" s="63">
        <v>25.054466230936818</v>
      </c>
      <c r="N609" s="62">
        <v>49.503999999999998</v>
      </c>
    </row>
    <row r="610" spans="1:14" x14ac:dyDescent="0.4">
      <c r="A610" s="38">
        <v>15</v>
      </c>
      <c r="B610" s="38" t="s">
        <v>80</v>
      </c>
      <c r="C610" s="38">
        <v>1985</v>
      </c>
      <c r="D610" s="38" t="s">
        <v>250</v>
      </c>
      <c r="E610" s="40" t="s">
        <v>247</v>
      </c>
      <c r="F610" s="62">
        <f t="shared" si="89"/>
        <v>1.4851295569771701</v>
      </c>
      <c r="G610" s="63">
        <v>6385630</v>
      </c>
      <c r="H610" s="63">
        <v>12338.660215064574</v>
      </c>
      <c r="I610" s="63">
        <v>503.00692209812001</v>
      </c>
      <c r="J610" s="63">
        <v>10000000</v>
      </c>
      <c r="K610" s="63">
        <v>41.892791214208643</v>
      </c>
      <c r="L610" s="63">
        <v>842.09023336843802</v>
      </c>
      <c r="M610" s="63">
        <v>24.825986078886313</v>
      </c>
      <c r="N610" s="62">
        <v>50.518999999999998</v>
      </c>
    </row>
    <row r="611" spans="1:14" x14ac:dyDescent="0.4">
      <c r="A611" s="38">
        <v>15</v>
      </c>
      <c r="B611" s="38" t="s">
        <v>80</v>
      </c>
      <c r="C611" s="38">
        <v>1986</v>
      </c>
      <c r="D611" s="38" t="s">
        <v>250</v>
      </c>
      <c r="E611" s="40" t="s">
        <v>247</v>
      </c>
      <c r="F611" s="62">
        <f t="shared" si="89"/>
        <v>1.4870025451226061</v>
      </c>
      <c r="G611" s="63">
        <v>6521983</v>
      </c>
      <c r="H611" s="63">
        <v>230.10522228428744</v>
      </c>
      <c r="I611" s="63">
        <v>147.56105889575599</v>
      </c>
      <c r="J611" s="63">
        <v>10000000</v>
      </c>
      <c r="K611" s="63">
        <v>47.03135739667016</v>
      </c>
      <c r="L611" s="63">
        <v>607.08277218452724</v>
      </c>
      <c r="M611" s="63">
        <v>27.951807228915666</v>
      </c>
      <c r="N611" s="62">
        <v>51.534999999999997</v>
      </c>
    </row>
    <row r="612" spans="1:14" x14ac:dyDescent="0.4">
      <c r="A612" s="38">
        <v>15</v>
      </c>
      <c r="B612" s="38" t="s">
        <v>80</v>
      </c>
      <c r="C612" s="38">
        <v>1987</v>
      </c>
      <c r="D612" s="38" t="s">
        <v>250</v>
      </c>
      <c r="E612" s="40" t="s">
        <v>247</v>
      </c>
      <c r="F612" s="62">
        <f t="shared" si="89"/>
        <v>1.4819238177553806</v>
      </c>
      <c r="G612" s="63">
        <v>6661434</v>
      </c>
      <c r="H612" s="63">
        <v>14.584193823896214</v>
      </c>
      <c r="I612" s="63">
        <v>139.855273758973</v>
      </c>
      <c r="J612" s="63">
        <v>38100000</v>
      </c>
      <c r="K612" s="63">
        <v>43.622656667761966</v>
      </c>
      <c r="L612" s="63">
        <v>652.70575942557923</v>
      </c>
      <c r="M612" s="63">
        <v>29.195402298850574</v>
      </c>
      <c r="N612" s="62">
        <v>52.548999999999999</v>
      </c>
    </row>
    <row r="613" spans="1:14" x14ac:dyDescent="0.4">
      <c r="A613" s="38">
        <v>15</v>
      </c>
      <c r="B613" s="38" t="s">
        <v>80</v>
      </c>
      <c r="C613" s="38">
        <v>1988</v>
      </c>
      <c r="D613" s="38" t="s">
        <v>250</v>
      </c>
      <c r="E613" s="40" t="s">
        <v>247</v>
      </c>
      <c r="F613" s="62">
        <f t="shared" si="89"/>
        <v>1.4864623080535233</v>
      </c>
      <c r="G613" s="63">
        <v>6804072</v>
      </c>
      <c r="H613" s="63">
        <v>17.52333709626059</v>
      </c>
      <c r="I613" s="63">
        <v>133.61858402460101</v>
      </c>
      <c r="J613" s="63">
        <v>-10100000</v>
      </c>
      <c r="K613" s="63">
        <v>41.906251862081703</v>
      </c>
      <c r="L613" s="63">
        <v>675.71473523814348</v>
      </c>
      <c r="M613" s="63">
        <v>26.995305164319248</v>
      </c>
      <c r="N613" s="62">
        <v>53.563000000000002</v>
      </c>
    </row>
    <row r="614" spans="1:14" x14ac:dyDescent="0.4">
      <c r="A614" s="38">
        <v>15</v>
      </c>
      <c r="B614" s="38" t="s">
        <v>80</v>
      </c>
      <c r="C614" s="38">
        <v>1989</v>
      </c>
      <c r="D614" s="38" t="s">
        <v>250</v>
      </c>
      <c r="E614" s="40" t="s">
        <v>247</v>
      </c>
      <c r="F614" s="62">
        <f t="shared" si="89"/>
        <v>1.4926215095589146</v>
      </c>
      <c r="G614" s="63">
        <v>6949139</v>
      </c>
      <c r="H614" s="63">
        <v>13.186421274041081</v>
      </c>
      <c r="I614" s="63">
        <v>128.819496137344</v>
      </c>
      <c r="J614" s="63">
        <v>-24400000</v>
      </c>
      <c r="K614" s="63">
        <v>45.654685535539258</v>
      </c>
      <c r="L614" s="63">
        <v>678.64140253831522</v>
      </c>
      <c r="M614" s="63">
        <v>27.966101694915256</v>
      </c>
      <c r="N614" s="62">
        <v>54.570999999999998</v>
      </c>
    </row>
    <row r="615" spans="1:14" x14ac:dyDescent="0.4">
      <c r="A615" s="38">
        <v>15</v>
      </c>
      <c r="B615" s="38" t="s">
        <v>80</v>
      </c>
      <c r="C615" s="38">
        <v>1990</v>
      </c>
      <c r="D615" s="38" t="s">
        <v>250</v>
      </c>
      <c r="E615" s="40" t="s">
        <v>247</v>
      </c>
      <c r="F615" s="62">
        <v>1.466687635653704</v>
      </c>
      <c r="G615" s="63">
        <v>7096194</v>
      </c>
      <c r="H615" s="63">
        <v>16.267941984637105</v>
      </c>
      <c r="I615" s="63">
        <v>106.336734495312</v>
      </c>
      <c r="J615" s="63">
        <v>27200000</v>
      </c>
      <c r="K615" s="63">
        <v>46.70327258511476</v>
      </c>
      <c r="L615" s="63">
        <v>685.94271767700684</v>
      </c>
      <c r="M615" s="63">
        <v>29.320388349514559</v>
      </c>
      <c r="N615" s="62">
        <v>55.576999999999998</v>
      </c>
    </row>
    <row r="616" spans="1:14" x14ac:dyDescent="0.4">
      <c r="A616" s="38">
        <v>15</v>
      </c>
      <c r="B616" s="38" t="s">
        <v>80</v>
      </c>
      <c r="C616" s="38">
        <v>1991</v>
      </c>
      <c r="D616" s="38" t="s">
        <v>250</v>
      </c>
      <c r="E616" s="40" t="s">
        <v>247</v>
      </c>
      <c r="F616" s="62">
        <v>1.5000777789479509</v>
      </c>
      <c r="G616" s="63">
        <v>7244891</v>
      </c>
      <c r="H616" s="63">
        <v>17.689440220316683</v>
      </c>
      <c r="I616" s="63">
        <v>110.534162651876</v>
      </c>
      <c r="J616" s="63">
        <v>52000000</v>
      </c>
      <c r="K616" s="63">
        <v>48.444968874686047</v>
      </c>
      <c r="L616" s="63">
        <v>737.52144195161225</v>
      </c>
      <c r="M616" s="63">
        <v>27.852998065764023</v>
      </c>
      <c r="N616" s="62">
        <v>56.579000000000001</v>
      </c>
    </row>
    <row r="617" spans="1:14" x14ac:dyDescent="0.4">
      <c r="A617" s="38">
        <v>15</v>
      </c>
      <c r="B617" s="38" t="s">
        <v>80</v>
      </c>
      <c r="C617" s="38">
        <v>1992</v>
      </c>
      <c r="D617" s="38" t="s">
        <v>250</v>
      </c>
      <c r="E617" s="40" t="s">
        <v>247</v>
      </c>
      <c r="F617" s="62">
        <v>1.5110991140750882</v>
      </c>
      <c r="G617" s="63">
        <v>7394419</v>
      </c>
      <c r="H617" s="63">
        <v>13.19920440951492</v>
      </c>
      <c r="I617" s="63">
        <v>108.68725306573801</v>
      </c>
      <c r="J617" s="63">
        <v>93100000</v>
      </c>
      <c r="K617" s="63">
        <v>49.110857878388877</v>
      </c>
      <c r="L617" s="63">
        <v>763.26060893780357</v>
      </c>
      <c r="M617" s="63">
        <v>30.683918669131238</v>
      </c>
      <c r="N617" s="62">
        <v>57.540999999999997</v>
      </c>
    </row>
    <row r="618" spans="1:14" x14ac:dyDescent="0.4">
      <c r="A618" s="38">
        <v>15</v>
      </c>
      <c r="B618" s="38" t="s">
        <v>80</v>
      </c>
      <c r="C618" s="38">
        <v>1993</v>
      </c>
      <c r="D618" s="38" t="s">
        <v>250</v>
      </c>
      <c r="E618" s="40" t="s">
        <v>247</v>
      </c>
      <c r="F618" s="62">
        <v>1.3599993319627082</v>
      </c>
      <c r="G618" s="63">
        <v>7544489</v>
      </c>
      <c r="H618" s="63">
        <v>6.5571581914608998</v>
      </c>
      <c r="I618" s="63">
        <v>107.578280842301</v>
      </c>
      <c r="J618" s="63">
        <v>123800000</v>
      </c>
      <c r="K618" s="63">
        <v>47.467125689552262</v>
      </c>
      <c r="L618" s="63">
        <v>760.11768177398608</v>
      </c>
      <c r="M618" s="63">
        <v>27.886323268206041</v>
      </c>
      <c r="N618" s="62">
        <v>58.079000000000001</v>
      </c>
    </row>
    <row r="619" spans="1:14" x14ac:dyDescent="0.4">
      <c r="A619" s="38">
        <v>15</v>
      </c>
      <c r="B619" s="38" t="s">
        <v>80</v>
      </c>
      <c r="C619" s="38">
        <v>1994</v>
      </c>
      <c r="D619" s="38" t="s">
        <v>250</v>
      </c>
      <c r="E619" s="40" t="s">
        <v>247</v>
      </c>
      <c r="F619" s="62">
        <v>1.2432214213094781</v>
      </c>
      <c r="G619" s="63">
        <v>7693722</v>
      </c>
      <c r="H619" s="63">
        <v>7.9522077250966845</v>
      </c>
      <c r="I619" s="63">
        <v>102.618177482619</v>
      </c>
      <c r="J619" s="63">
        <v>130200000</v>
      </c>
      <c r="K619" s="63">
        <v>48.860850502070249</v>
      </c>
      <c r="L619" s="63">
        <v>777.416035935178</v>
      </c>
      <c r="M619" s="63">
        <v>29.508196721311482</v>
      </c>
      <c r="N619" s="62">
        <v>58.615000000000002</v>
      </c>
    </row>
    <row r="620" spans="1:14" x14ac:dyDescent="0.4">
      <c r="A620" s="38">
        <v>15</v>
      </c>
      <c r="B620" s="38" t="s">
        <v>80</v>
      </c>
      <c r="C620" s="38">
        <v>1995</v>
      </c>
      <c r="D620" s="38" t="s">
        <v>250</v>
      </c>
      <c r="E620" s="40" t="s">
        <v>247</v>
      </c>
      <c r="F620" s="62">
        <v>1.1011326828856474</v>
      </c>
      <c r="G620" s="63">
        <v>7841471</v>
      </c>
      <c r="H620" s="63">
        <v>11.427281710448511</v>
      </c>
      <c r="I620" s="63">
        <v>99.856671071622898</v>
      </c>
      <c r="J620" s="63">
        <v>392700000</v>
      </c>
      <c r="K620" s="63">
        <v>49.737987097897957</v>
      </c>
      <c r="L620" s="63">
        <v>856.36505347358673</v>
      </c>
      <c r="M620" s="63">
        <v>31.059506531204651</v>
      </c>
      <c r="N620" s="62">
        <v>59.15</v>
      </c>
    </row>
    <row r="621" spans="1:14" x14ac:dyDescent="0.4">
      <c r="A621" s="38">
        <v>15</v>
      </c>
      <c r="B621" s="38" t="s">
        <v>80</v>
      </c>
      <c r="C621" s="38">
        <v>1996</v>
      </c>
      <c r="D621" s="38" t="s">
        <v>250</v>
      </c>
      <c r="E621" s="40" t="s">
        <v>247</v>
      </c>
      <c r="F621" s="62">
        <v>1.0427859929328569</v>
      </c>
      <c r="G621" s="63">
        <v>7989367</v>
      </c>
      <c r="H621" s="63">
        <v>11.580206869393422</v>
      </c>
      <c r="I621" s="63">
        <v>104.452791385979</v>
      </c>
      <c r="J621" s="63">
        <v>474100000</v>
      </c>
      <c r="K621" s="63">
        <v>49.856291372302337</v>
      </c>
      <c r="L621" s="63">
        <v>925.84921012601535</v>
      </c>
      <c r="M621" s="63">
        <v>26.893353941267389</v>
      </c>
      <c r="N621" s="62">
        <v>59.682000000000002</v>
      </c>
    </row>
    <row r="622" spans="1:14" x14ac:dyDescent="0.4">
      <c r="A622" s="38">
        <v>15</v>
      </c>
      <c r="B622" s="38" t="s">
        <v>80</v>
      </c>
      <c r="C622" s="38">
        <v>1997</v>
      </c>
      <c r="D622" s="38" t="s">
        <v>250</v>
      </c>
      <c r="E622" s="40" t="s">
        <v>247</v>
      </c>
      <c r="F622" s="62">
        <v>1.1288682844453641</v>
      </c>
      <c r="G622" s="63">
        <v>8137619</v>
      </c>
      <c r="H622" s="63">
        <v>5.7050433582233921</v>
      </c>
      <c r="I622" s="63">
        <v>106.746060883582</v>
      </c>
      <c r="J622" s="63">
        <v>730600000</v>
      </c>
      <c r="K622" s="63">
        <v>50.46966280587479</v>
      </c>
      <c r="L622" s="63">
        <v>973.96263224541917</v>
      </c>
      <c r="M622" s="63">
        <v>26.964560862865948</v>
      </c>
      <c r="N622" s="62">
        <v>60.212000000000003</v>
      </c>
    </row>
    <row r="623" spans="1:14" x14ac:dyDescent="0.4">
      <c r="A623" s="38">
        <v>15</v>
      </c>
      <c r="B623" s="38" t="s">
        <v>80</v>
      </c>
      <c r="C623" s="38">
        <v>1998</v>
      </c>
      <c r="D623" s="38" t="s">
        <v>250</v>
      </c>
      <c r="E623" s="40" t="s">
        <v>247</v>
      </c>
      <c r="F623" s="62">
        <v>1.0532974342241177</v>
      </c>
      <c r="G623" s="63">
        <v>8286928</v>
      </c>
      <c r="H623" s="63">
        <v>7.0511267653363205</v>
      </c>
      <c r="I623" s="63">
        <v>111.62597677277201</v>
      </c>
      <c r="J623" s="63">
        <v>949300000</v>
      </c>
      <c r="K623" s="63">
        <v>52.281162958122771</v>
      </c>
      <c r="L623" s="63">
        <v>1025.4094945829693</v>
      </c>
      <c r="M623" s="63">
        <v>28.818443804034583</v>
      </c>
      <c r="N623" s="62">
        <v>60.738999999999997</v>
      </c>
    </row>
    <row r="624" spans="1:14" x14ac:dyDescent="0.4">
      <c r="A624" s="38">
        <v>15</v>
      </c>
      <c r="B624" s="38" t="s">
        <v>80</v>
      </c>
      <c r="C624" s="38">
        <v>1999</v>
      </c>
      <c r="D624" s="38" t="s">
        <v>250</v>
      </c>
      <c r="E624" s="40" t="s">
        <v>247</v>
      </c>
      <c r="F624" s="62">
        <v>0.98176904230475193</v>
      </c>
      <c r="G624" s="63">
        <v>8439052</v>
      </c>
      <c r="H624" s="63">
        <v>2.4115658890652867</v>
      </c>
      <c r="I624" s="63">
        <v>114.94455834939799</v>
      </c>
      <c r="J624" s="63">
        <v>1010500000</v>
      </c>
      <c r="K624" s="63">
        <v>44.168256487016485</v>
      </c>
      <c r="L624" s="63">
        <v>981.75297824545407</v>
      </c>
      <c r="M624" s="63">
        <v>24.00611620795107</v>
      </c>
      <c r="N624" s="62">
        <v>61.264000000000003</v>
      </c>
    </row>
    <row r="625" spans="1:14" x14ac:dyDescent="0.4">
      <c r="A625" s="38">
        <v>15</v>
      </c>
      <c r="B625" s="38" t="s">
        <v>80</v>
      </c>
      <c r="C625" s="38">
        <v>2000</v>
      </c>
      <c r="D625" s="38" t="s">
        <v>250</v>
      </c>
      <c r="E625" s="40" t="s">
        <v>247</v>
      </c>
      <c r="F625" s="62">
        <v>0.94360812302971286</v>
      </c>
      <c r="G625" s="63">
        <v>8592656</v>
      </c>
      <c r="H625" s="63">
        <v>5.1954052080175188</v>
      </c>
      <c r="I625" s="63">
        <v>113.095118294771</v>
      </c>
      <c r="J625" s="63">
        <v>736350000</v>
      </c>
      <c r="K625" s="63">
        <v>45.597775021855483</v>
      </c>
      <c r="L625" s="63">
        <v>977.3294176758717</v>
      </c>
      <c r="M625" s="63">
        <v>26.056338028169019</v>
      </c>
      <c r="N625" s="62">
        <v>61.786999999999999</v>
      </c>
    </row>
    <row r="626" spans="1:14" x14ac:dyDescent="0.4">
      <c r="A626" s="38">
        <v>15</v>
      </c>
      <c r="B626" s="38" t="s">
        <v>80</v>
      </c>
      <c r="C626" s="38">
        <v>2001</v>
      </c>
      <c r="D626" s="38" t="s">
        <v>250</v>
      </c>
      <c r="E626" s="40" t="s">
        <v>247</v>
      </c>
      <c r="F626" s="62">
        <v>0.89330264836239848</v>
      </c>
      <c r="G626" s="63">
        <v>8746084</v>
      </c>
      <c r="H626" s="63">
        <v>1.8700936577675122</v>
      </c>
      <c r="I626" s="63">
        <v>111.128069521721</v>
      </c>
      <c r="J626" s="63">
        <v>705756000</v>
      </c>
      <c r="K626" s="63">
        <v>45.227822431552219</v>
      </c>
      <c r="L626" s="63">
        <v>930.87568429423868</v>
      </c>
      <c r="M626" s="63">
        <v>24.082232011747433</v>
      </c>
      <c r="N626" s="62">
        <v>62.305999999999997</v>
      </c>
    </row>
    <row r="627" spans="1:14" x14ac:dyDescent="0.4">
      <c r="A627" s="38">
        <v>15</v>
      </c>
      <c r="B627" s="38" t="s">
        <v>80</v>
      </c>
      <c r="C627" s="38">
        <v>2002</v>
      </c>
      <c r="D627" s="38" t="s">
        <v>250</v>
      </c>
      <c r="E627" s="40" t="s">
        <v>247</v>
      </c>
      <c r="F627" s="62">
        <v>0.93696109569451802</v>
      </c>
      <c r="G627" s="63">
        <v>8900583</v>
      </c>
      <c r="H627" s="63">
        <v>2.8207573973461564</v>
      </c>
      <c r="I627" s="63">
        <v>109.513459046001</v>
      </c>
      <c r="J627" s="63">
        <v>676543000</v>
      </c>
      <c r="K627" s="63">
        <v>49.35026037259567</v>
      </c>
      <c r="L627" s="63">
        <v>888.19857603075161</v>
      </c>
      <c r="M627" s="63">
        <v>24.895104895104893</v>
      </c>
      <c r="N627" s="62">
        <v>62.783000000000001</v>
      </c>
    </row>
    <row r="628" spans="1:14" x14ac:dyDescent="0.4">
      <c r="A628" s="38">
        <v>15</v>
      </c>
      <c r="B628" s="38" t="s">
        <v>80</v>
      </c>
      <c r="C628" s="38">
        <v>2003</v>
      </c>
      <c r="D628" s="38" t="s">
        <v>250</v>
      </c>
      <c r="E628" s="40" t="s">
        <v>247</v>
      </c>
      <c r="F628" s="62">
        <v>0.9802726572745446</v>
      </c>
      <c r="G628" s="63">
        <v>9057378</v>
      </c>
      <c r="H628" s="63">
        <v>6.3299922925248495</v>
      </c>
      <c r="I628" s="63">
        <v>98.5761900043331</v>
      </c>
      <c r="J628" s="63">
        <v>197400000</v>
      </c>
      <c r="K628" s="63">
        <v>51.967836443987004</v>
      </c>
      <c r="L628" s="63">
        <v>892.35534163894306</v>
      </c>
      <c r="M628" s="63">
        <v>27.10997442455243</v>
      </c>
      <c r="N628" s="62">
        <v>63.247999999999998</v>
      </c>
    </row>
    <row r="629" spans="1:14" x14ac:dyDescent="0.4">
      <c r="A629" s="38">
        <v>15</v>
      </c>
      <c r="B629" s="38" t="s">
        <v>80</v>
      </c>
      <c r="C629" s="38">
        <v>2004</v>
      </c>
      <c r="D629" s="38" t="s">
        <v>250</v>
      </c>
      <c r="E629" s="40" t="s">
        <v>247</v>
      </c>
      <c r="F629" s="62">
        <v>1.0180247364473232</v>
      </c>
      <c r="G629" s="63">
        <v>9216279</v>
      </c>
      <c r="H629" s="63">
        <v>7.9677095092426811</v>
      </c>
      <c r="I629" s="63">
        <v>92.141562105540999</v>
      </c>
      <c r="J629" s="63">
        <v>65430000</v>
      </c>
      <c r="K629" s="63">
        <v>57.46426609013163</v>
      </c>
      <c r="L629" s="63">
        <v>951.95162293937676</v>
      </c>
      <c r="M629" s="63">
        <v>24.765258215962447</v>
      </c>
      <c r="N629" s="62">
        <v>63.710999999999999</v>
      </c>
    </row>
    <row r="630" spans="1:14" x14ac:dyDescent="0.4">
      <c r="A630" s="38">
        <v>15</v>
      </c>
      <c r="B630" s="38" t="s">
        <v>80</v>
      </c>
      <c r="C630" s="38">
        <v>2005</v>
      </c>
      <c r="D630" s="38" t="s">
        <v>250</v>
      </c>
      <c r="E630" s="40" t="s">
        <v>247</v>
      </c>
      <c r="F630" s="62">
        <v>1.0539182126195483</v>
      </c>
      <c r="G630" s="63">
        <v>9377388</v>
      </c>
      <c r="H630" s="63">
        <v>5.9407976302192793</v>
      </c>
      <c r="I630" s="63">
        <v>87.068028848127099</v>
      </c>
      <c r="J630" s="63">
        <v>-238620000</v>
      </c>
      <c r="K630" s="63">
        <v>67.641941361374279</v>
      </c>
      <c r="L630" s="63">
        <v>1018.3137250296696</v>
      </c>
      <c r="M630" s="63">
        <v>27.012127894156563</v>
      </c>
      <c r="N630" s="62">
        <v>64.17</v>
      </c>
    </row>
    <row r="631" spans="1:14" x14ac:dyDescent="0.4">
      <c r="A631" s="38">
        <v>15</v>
      </c>
      <c r="B631" s="38" t="s">
        <v>80</v>
      </c>
      <c r="C631" s="38">
        <v>2006</v>
      </c>
      <c r="D631" s="38" t="s">
        <v>250</v>
      </c>
      <c r="E631" s="40" t="s">
        <v>247</v>
      </c>
      <c r="F631" s="62">
        <v>1.1228417057167375</v>
      </c>
      <c r="G631" s="63">
        <v>9542663</v>
      </c>
      <c r="H631" s="63">
        <v>13.663679540354252</v>
      </c>
      <c r="I631" s="63">
        <v>85.497765692678797</v>
      </c>
      <c r="J631" s="63">
        <v>280763457</v>
      </c>
      <c r="K631" s="63">
        <v>74.53784843154699</v>
      </c>
      <c r="L631" s="63">
        <v>1200.0680420362075</v>
      </c>
      <c r="M631" s="63">
        <v>25.734549138804457</v>
      </c>
      <c r="N631" s="62">
        <v>64.628</v>
      </c>
    </row>
    <row r="632" spans="1:14" x14ac:dyDescent="0.4">
      <c r="A632" s="38">
        <v>15</v>
      </c>
      <c r="B632" s="38" t="s">
        <v>80</v>
      </c>
      <c r="C632" s="38">
        <v>2007</v>
      </c>
      <c r="D632" s="38" t="s">
        <v>250</v>
      </c>
      <c r="E632" s="40" t="s">
        <v>247</v>
      </c>
      <c r="F632" s="62">
        <v>1.2261676060677458</v>
      </c>
      <c r="G632" s="63">
        <v>9711152</v>
      </c>
      <c r="H632" s="63">
        <v>7.3733538611183889</v>
      </c>
      <c r="I632" s="63">
        <v>86.667801829234094</v>
      </c>
      <c r="J632" s="63">
        <v>366294241.53830302</v>
      </c>
      <c r="K632" s="63">
        <v>76.06191144761479</v>
      </c>
      <c r="L632" s="63">
        <v>1351.0351818556358</v>
      </c>
      <c r="M632" s="63">
        <v>26.135310472659874</v>
      </c>
      <c r="N632" s="62">
        <v>65.081999999999994</v>
      </c>
    </row>
    <row r="633" spans="1:14" x14ac:dyDescent="0.4">
      <c r="A633" s="38">
        <v>15</v>
      </c>
      <c r="B633" s="38" t="s">
        <v>80</v>
      </c>
      <c r="C633" s="38">
        <v>2008</v>
      </c>
      <c r="D633" s="38" t="s">
        <v>250</v>
      </c>
      <c r="E633" s="40" t="s">
        <v>247</v>
      </c>
      <c r="F633" s="62">
        <v>1.288809285029755</v>
      </c>
      <c r="G633" s="63">
        <v>9880593</v>
      </c>
      <c r="H633" s="63">
        <v>10.381181762674998</v>
      </c>
      <c r="I633" s="63">
        <v>97.228826433996701</v>
      </c>
      <c r="J633" s="63">
        <v>512335605.23713899</v>
      </c>
      <c r="K633" s="63">
        <v>82.867020896179824</v>
      </c>
      <c r="L633" s="63">
        <v>1687.5784971504829</v>
      </c>
      <c r="M633" s="63">
        <v>25.638841567291308</v>
      </c>
      <c r="N633" s="62">
        <v>65.534999999999997</v>
      </c>
    </row>
    <row r="634" spans="1:14" x14ac:dyDescent="0.4">
      <c r="A634" s="38">
        <v>15</v>
      </c>
      <c r="B634" s="38" t="s">
        <v>80</v>
      </c>
      <c r="C634" s="38">
        <v>2009</v>
      </c>
      <c r="D634" s="38" t="s">
        <v>250</v>
      </c>
      <c r="E634" s="40" t="s">
        <v>247</v>
      </c>
      <c r="F634" s="62">
        <v>1.3501116321373607</v>
      </c>
      <c r="G634" s="63">
        <v>10051317</v>
      </c>
      <c r="H634" s="63">
        <v>-2.4198943282750207</v>
      </c>
      <c r="I634" s="63">
        <v>105.953142040872</v>
      </c>
      <c r="J634" s="63">
        <v>423040000</v>
      </c>
      <c r="K634" s="63">
        <v>68.627073912759158</v>
      </c>
      <c r="L634" s="63">
        <v>1725.1462861764476</v>
      </c>
      <c r="M634" s="63">
        <v>26.612903225806448</v>
      </c>
      <c r="N634" s="62">
        <v>65.983999999999995</v>
      </c>
    </row>
    <row r="635" spans="1:14" x14ac:dyDescent="0.4">
      <c r="A635" s="38">
        <v>15</v>
      </c>
      <c r="B635" s="38" t="s">
        <v>80</v>
      </c>
      <c r="C635" s="38">
        <v>2010</v>
      </c>
      <c r="D635" s="38" t="s">
        <v>250</v>
      </c>
      <c r="E635" s="40" t="s">
        <v>247</v>
      </c>
      <c r="F635" s="62">
        <v>1.4381112892450263</v>
      </c>
      <c r="G635" s="63">
        <v>10223270</v>
      </c>
      <c r="H635" s="63">
        <v>8.7775081155452312</v>
      </c>
      <c r="I635" s="63">
        <v>100</v>
      </c>
      <c r="J635" s="63">
        <v>621997989.54834795</v>
      </c>
      <c r="K635" s="63">
        <v>75.51162625128768</v>
      </c>
      <c r="L635" s="63">
        <v>1922.0585705066369</v>
      </c>
      <c r="M635" s="63">
        <v>27.226277372262775</v>
      </c>
      <c r="N635" s="62">
        <v>66.430000000000007</v>
      </c>
    </row>
    <row r="636" spans="1:14" x14ac:dyDescent="0.4">
      <c r="A636" s="38">
        <v>15</v>
      </c>
      <c r="B636" s="38" t="s">
        <v>80</v>
      </c>
      <c r="C636" s="38">
        <v>2011</v>
      </c>
      <c r="D636" s="38" t="s">
        <v>250</v>
      </c>
      <c r="E636" s="40" t="s">
        <v>247</v>
      </c>
      <c r="F636" s="62">
        <v>1.5382186993266609</v>
      </c>
      <c r="G636" s="63">
        <v>10396246</v>
      </c>
      <c r="H636" s="63">
        <v>14.602354240066532</v>
      </c>
      <c r="I636" s="63">
        <v>102.284863855197</v>
      </c>
      <c r="J636" s="63">
        <v>858941070.40094304</v>
      </c>
      <c r="K636" s="63">
        <v>82.480395424351755</v>
      </c>
      <c r="L636" s="63">
        <v>2304.9824616108513</v>
      </c>
      <c r="M636" s="63">
        <v>26.899798251513111</v>
      </c>
      <c r="N636" s="62">
        <v>66.873999999999995</v>
      </c>
    </row>
    <row r="637" spans="1:14" x14ac:dyDescent="0.4">
      <c r="A637" s="38">
        <v>15</v>
      </c>
      <c r="B637" s="38" t="s">
        <v>80</v>
      </c>
      <c r="C637" s="38">
        <v>2012</v>
      </c>
      <c r="D637" s="38" t="s">
        <v>250</v>
      </c>
      <c r="E637" s="40" t="s">
        <v>247</v>
      </c>
      <c r="F637" s="62">
        <v>1.6046817614544673</v>
      </c>
      <c r="G637" s="63">
        <v>10569697</v>
      </c>
      <c r="H637" s="63">
        <v>7.1002755011505769</v>
      </c>
      <c r="I637" s="63">
        <v>106.65615564545</v>
      </c>
      <c r="J637" s="63">
        <v>1059965390.7848099</v>
      </c>
      <c r="K637" s="63">
        <v>84.948761168494215</v>
      </c>
      <c r="L637" s="63">
        <v>2562.4667842332919</v>
      </c>
      <c r="M637" s="63">
        <v>25.224148236700533</v>
      </c>
      <c r="N637" s="62">
        <v>67.314999999999998</v>
      </c>
    </row>
    <row r="638" spans="1:14" x14ac:dyDescent="0.4">
      <c r="A638" s="38">
        <v>15</v>
      </c>
      <c r="B638" s="38" t="s">
        <v>80</v>
      </c>
      <c r="C638" s="38">
        <v>2013</v>
      </c>
      <c r="D638" s="38" t="s">
        <v>250</v>
      </c>
      <c r="E638" s="40" t="s">
        <v>247</v>
      </c>
      <c r="F638" s="62">
        <v>1.6869879215503472</v>
      </c>
      <c r="G638" s="63">
        <v>10743349</v>
      </c>
      <c r="H638" s="63">
        <v>5.9953883685492428</v>
      </c>
      <c r="I638" s="63">
        <v>112.269959928533</v>
      </c>
      <c r="J638" s="63">
        <v>1749612614.3979101</v>
      </c>
      <c r="K638" s="63">
        <v>81.23090752671736</v>
      </c>
      <c r="L638" s="63">
        <v>2853.7971619159848</v>
      </c>
      <c r="M638" s="63">
        <v>24.600827912477826</v>
      </c>
      <c r="N638" s="62">
        <v>67.698999999999998</v>
      </c>
    </row>
    <row r="639" spans="1:14" x14ac:dyDescent="0.4">
      <c r="A639" s="38">
        <v>15</v>
      </c>
      <c r="B639" s="38" t="s">
        <v>80</v>
      </c>
      <c r="C639" s="38">
        <v>2014</v>
      </c>
      <c r="D639" s="38" t="s">
        <v>250</v>
      </c>
      <c r="E639" s="40" t="s">
        <v>247</v>
      </c>
      <c r="F639" s="62">
        <v>1.7842194004627832</v>
      </c>
      <c r="G639" s="63">
        <v>10916987</v>
      </c>
      <c r="H639" s="63">
        <v>2.0494977256046809</v>
      </c>
      <c r="I639" s="63">
        <v>120.128660336639</v>
      </c>
      <c r="J639" s="63">
        <v>656566350.80002999</v>
      </c>
      <c r="K639" s="63">
        <v>85.264469562513057</v>
      </c>
      <c r="L639" s="63">
        <v>3022.4628844356171</v>
      </c>
      <c r="M639" s="63">
        <v>24.644808743169396</v>
      </c>
      <c r="N639" s="62">
        <v>68.046999999999997</v>
      </c>
    </row>
    <row r="640" spans="1:14" x14ac:dyDescent="0.4">
      <c r="A640" s="38">
        <v>15</v>
      </c>
      <c r="B640" s="38" t="s">
        <v>80</v>
      </c>
      <c r="C640" s="38">
        <v>2015</v>
      </c>
      <c r="D640" s="38" t="s">
        <v>250</v>
      </c>
      <c r="E640" s="40" t="s">
        <v>247</v>
      </c>
      <c r="F640" s="62">
        <v>1.8036741828398972</v>
      </c>
      <c r="G640" s="63">
        <v>11090085</v>
      </c>
      <c r="H640" s="63">
        <v>-4.6206022584563158</v>
      </c>
      <c r="I640" s="63">
        <v>137.628972207918</v>
      </c>
      <c r="J640" s="63">
        <v>554643532.29718304</v>
      </c>
      <c r="K640" s="63">
        <v>67.932845190524816</v>
      </c>
      <c r="L640" s="63">
        <v>2975.6488114306262</v>
      </c>
      <c r="M640" s="65">
        <f t="shared" ref="M640:M647" si="90">(M639+M638+M637)/3</f>
        <v>24.823261630782582</v>
      </c>
      <c r="N640" s="62">
        <v>68.393000000000001</v>
      </c>
    </row>
    <row r="641" spans="1:14" x14ac:dyDescent="0.4">
      <c r="A641" s="38">
        <v>15</v>
      </c>
      <c r="B641" s="38" t="s">
        <v>80</v>
      </c>
      <c r="C641" s="38">
        <v>2016</v>
      </c>
      <c r="D641" s="38" t="s">
        <v>250</v>
      </c>
      <c r="E641" s="40" t="s">
        <v>247</v>
      </c>
      <c r="F641" s="62">
        <v>1.8936936513002958</v>
      </c>
      <c r="G641" s="63">
        <v>11263015</v>
      </c>
      <c r="H641" s="63">
        <v>-1.3548705805901733</v>
      </c>
      <c r="I641" s="63">
        <v>143.456650754409</v>
      </c>
      <c r="J641" s="63">
        <v>335365530.42607701</v>
      </c>
      <c r="K641" s="63">
        <v>56.401034502657289</v>
      </c>
      <c r="L641" s="63">
        <v>3013.5027072166604</v>
      </c>
      <c r="M641" s="65">
        <f t="shared" si="90"/>
        <v>24.689632762143265</v>
      </c>
      <c r="N641" s="62">
        <v>68.738</v>
      </c>
    </row>
    <row r="642" spans="1:14" x14ac:dyDescent="0.4">
      <c r="A642" s="38">
        <v>15</v>
      </c>
      <c r="B642" s="38" t="s">
        <v>80</v>
      </c>
      <c r="C642" s="38">
        <v>2017</v>
      </c>
      <c r="D642" s="38" t="s">
        <v>250</v>
      </c>
      <c r="E642" s="40" t="s">
        <v>247</v>
      </c>
      <c r="F642" s="62">
        <v>1.8913154288479601</v>
      </c>
      <c r="G642" s="63">
        <v>11435533</v>
      </c>
      <c r="H642" s="63">
        <v>6.0613999621843533</v>
      </c>
      <c r="I642" s="63">
        <v>140.75839491836899</v>
      </c>
      <c r="J642" s="63">
        <v>712474137.77502203</v>
      </c>
      <c r="K642" s="63">
        <v>56.70465275665979</v>
      </c>
      <c r="L642" s="63">
        <v>3280.008213938695</v>
      </c>
      <c r="M642" s="65">
        <f t="shared" si="90"/>
        <v>24.719234378698413</v>
      </c>
      <c r="N642" s="62">
        <v>69.08</v>
      </c>
    </row>
    <row r="643" spans="1:14" x14ac:dyDescent="0.4">
      <c r="A643" s="38">
        <v>15</v>
      </c>
      <c r="B643" s="38" t="s">
        <v>80</v>
      </c>
      <c r="C643" s="38">
        <v>2018</v>
      </c>
      <c r="D643" s="38" t="s">
        <v>250</v>
      </c>
      <c r="E643" s="40" t="s">
        <v>247</v>
      </c>
      <c r="F643" s="62">
        <v>1.8851881703175826</v>
      </c>
      <c r="G643" s="63">
        <v>11606905</v>
      </c>
      <c r="H643" s="63">
        <v>3.0562657534529905</v>
      </c>
      <c r="I643" s="63">
        <v>144.11834109911601</v>
      </c>
      <c r="J643" s="63">
        <v>302368781.37636</v>
      </c>
      <c r="K643" s="63">
        <v>57.109964611964294</v>
      </c>
      <c r="L643" s="63">
        <v>3471.0069506501045</v>
      </c>
      <c r="M643" s="65">
        <f t="shared" si="90"/>
        <v>24.744042923874755</v>
      </c>
      <c r="N643" s="62">
        <v>69.424999999999997</v>
      </c>
    </row>
    <row r="644" spans="1:14" x14ac:dyDescent="0.4">
      <c r="A644" s="38">
        <v>15</v>
      </c>
      <c r="B644" s="38" t="s">
        <v>80</v>
      </c>
      <c r="C644" s="38">
        <v>2019</v>
      </c>
      <c r="D644" s="38" t="s">
        <v>250</v>
      </c>
      <c r="E644" s="40" t="s">
        <v>247</v>
      </c>
      <c r="F644" s="62">
        <v>1.8534615062940916</v>
      </c>
      <c r="G644" s="63">
        <v>11777315</v>
      </c>
      <c r="H644" s="63">
        <v>-0.69300327175534449</v>
      </c>
      <c r="I644" s="63">
        <v>150.73583473439601</v>
      </c>
      <c r="J644" s="63">
        <v>-216636843.13049999</v>
      </c>
      <c r="K644" s="63">
        <v>56.397306728124704</v>
      </c>
      <c r="L644" s="63">
        <v>3472.3808313644208</v>
      </c>
      <c r="M644" s="65">
        <f t="shared" si="90"/>
        <v>24.717636688238812</v>
      </c>
      <c r="N644" s="62">
        <v>69.772999999999996</v>
      </c>
    </row>
    <row r="645" spans="1:14" x14ac:dyDescent="0.4">
      <c r="A645" s="38">
        <v>15</v>
      </c>
      <c r="B645" s="38" t="s">
        <v>80</v>
      </c>
      <c r="C645" s="38">
        <v>2020</v>
      </c>
      <c r="D645" s="38" t="s">
        <v>250</v>
      </c>
      <c r="E645" s="40" t="s">
        <v>247</v>
      </c>
      <c r="F645" s="62">
        <v>1.5394646956031595</v>
      </c>
      <c r="G645" s="63">
        <v>11936162</v>
      </c>
      <c r="H645" s="63">
        <v>-1.8543866829455027</v>
      </c>
      <c r="I645" s="63">
        <v>158.95303931475399</v>
      </c>
      <c r="J645" s="63">
        <v>-1129487271.3376999</v>
      </c>
      <c r="K645" s="63">
        <v>45.503262616667485</v>
      </c>
      <c r="L645" s="63">
        <v>3068.8125551645621</v>
      </c>
      <c r="M645" s="65">
        <f t="shared" si="90"/>
        <v>24.726971330270661</v>
      </c>
      <c r="N645" s="62">
        <v>70.123000000000005</v>
      </c>
    </row>
    <row r="646" spans="1:14" x14ac:dyDescent="0.4">
      <c r="A646" s="38">
        <v>15</v>
      </c>
      <c r="B646" s="38" t="s">
        <v>80</v>
      </c>
      <c r="C646" s="38">
        <v>2021</v>
      </c>
      <c r="D646" s="38" t="s">
        <v>250</v>
      </c>
      <c r="E646" s="40" t="s">
        <v>247</v>
      </c>
      <c r="F646" s="62">
        <f>(F643+F644+F645)/3</f>
        <v>1.7593714574049446</v>
      </c>
      <c r="G646" s="63">
        <v>12079472</v>
      </c>
      <c r="H646" s="63">
        <v>3.9561196635343236</v>
      </c>
      <c r="I646" s="63">
        <v>152.4085147678</v>
      </c>
      <c r="J646" s="63">
        <v>583576424.72566497</v>
      </c>
      <c r="K646" s="63">
        <v>59.021396563140236</v>
      </c>
      <c r="L646" s="63">
        <v>3345.023002261938</v>
      </c>
      <c r="M646" s="65">
        <f t="shared" si="90"/>
        <v>24.729550314128076</v>
      </c>
      <c r="N646" s="62">
        <v>70.474999999999994</v>
      </c>
    </row>
    <row r="647" spans="1:14" x14ac:dyDescent="0.4">
      <c r="A647" s="38">
        <v>15</v>
      </c>
      <c r="B647" s="38" t="s">
        <v>80</v>
      </c>
      <c r="C647" s="38">
        <v>2022</v>
      </c>
      <c r="D647" s="38" t="s">
        <v>250</v>
      </c>
      <c r="E647" s="40" t="s">
        <v>247</v>
      </c>
      <c r="F647" s="62">
        <f>(F644+F645+F646)/3</f>
        <v>1.717432553100732</v>
      </c>
      <c r="G647" s="63">
        <v>12224110</v>
      </c>
      <c r="H647" s="63">
        <v>5.1244644662567111</v>
      </c>
      <c r="I647" s="63">
        <v>151.04003803329101</v>
      </c>
      <c r="J647" s="63">
        <v>2849849.42282939</v>
      </c>
      <c r="K647" s="63">
        <v>67.755898784076024</v>
      </c>
      <c r="L647" s="63">
        <v>3600.1216348642674</v>
      </c>
      <c r="M647" s="65">
        <f t="shared" si="90"/>
        <v>24.724719444212514</v>
      </c>
      <c r="N647" s="62">
        <v>70.83</v>
      </c>
    </row>
    <row r="648" spans="1:14" x14ac:dyDescent="0.4">
      <c r="A648" s="49">
        <v>16</v>
      </c>
      <c r="B648" s="49" t="s">
        <v>82</v>
      </c>
      <c r="C648" s="49">
        <v>1980</v>
      </c>
      <c r="D648" s="49" t="s">
        <v>249</v>
      </c>
      <c r="E648" s="50" t="s">
        <v>247</v>
      </c>
      <c r="F648" s="62">
        <f>F649*0.95</f>
        <v>3.1927236863970858</v>
      </c>
      <c r="G648" s="63">
        <v>4199820</v>
      </c>
      <c r="H648" s="63">
        <f t="shared" ref="H648:H662" si="91">H649*0.95</f>
        <v>4.0989382064542932</v>
      </c>
      <c r="I648" s="63">
        <f>(I647+I646+I645)/3</f>
        <v>154.133864038615</v>
      </c>
      <c r="J648" s="63">
        <f t="shared" ref="J648:J657" si="92">J649*0.95</f>
        <v>26508680.796096846</v>
      </c>
      <c r="K648" s="63">
        <f t="shared" ref="K648:K657" si="93">K649*0.95</f>
        <v>49.668344633690275</v>
      </c>
      <c r="L648" s="63">
        <f t="shared" ref="L648:L657" si="94">L649*0.95</f>
        <v>162.77770501498617</v>
      </c>
      <c r="M648" s="63">
        <f t="shared" ref="M648:M657" si="95">M649*0.95</f>
        <v>26.793478030917445</v>
      </c>
      <c r="N648" s="62">
        <v>35.542999999999999</v>
      </c>
    </row>
    <row r="649" spans="1:14" x14ac:dyDescent="0.4">
      <c r="A649" s="49">
        <v>16</v>
      </c>
      <c r="B649" s="49" t="s">
        <v>82</v>
      </c>
      <c r="C649" s="49">
        <v>1981</v>
      </c>
      <c r="D649" s="49" t="s">
        <v>249</v>
      </c>
      <c r="E649" s="50" t="s">
        <v>247</v>
      </c>
      <c r="F649" s="62">
        <f t="shared" ref="F649:F657" si="96">F650*0.95</f>
        <v>3.3607617751548271</v>
      </c>
      <c r="G649" s="63">
        <v>4235970</v>
      </c>
      <c r="H649" s="63">
        <f t="shared" si="91"/>
        <v>4.3146717962676773</v>
      </c>
      <c r="I649" s="63">
        <f>(I348+I262+I477)/3</f>
        <v>71.023871444415462</v>
      </c>
      <c r="J649" s="63">
        <f t="shared" si="92"/>
        <v>27903874.522207208</v>
      </c>
      <c r="K649" s="63">
        <f t="shared" si="93"/>
        <v>52.282468035463452</v>
      </c>
      <c r="L649" s="63">
        <f t="shared" si="94"/>
        <v>171.34495264735386</v>
      </c>
      <c r="M649" s="63">
        <f t="shared" si="95"/>
        <v>28.203661085176261</v>
      </c>
      <c r="N649" s="62">
        <v>36.281999999999996</v>
      </c>
    </row>
    <row r="650" spans="1:14" x14ac:dyDescent="0.4">
      <c r="A650" s="49">
        <v>16</v>
      </c>
      <c r="B650" s="49" t="s">
        <v>82</v>
      </c>
      <c r="C650" s="49">
        <v>1982</v>
      </c>
      <c r="D650" s="49" t="s">
        <v>249</v>
      </c>
      <c r="E650" s="50" t="s">
        <v>247</v>
      </c>
      <c r="F650" s="62">
        <f t="shared" si="96"/>
        <v>3.5376439738471865</v>
      </c>
      <c r="G650" s="63">
        <v>4274013</v>
      </c>
      <c r="H650" s="63">
        <f t="shared" si="91"/>
        <v>4.5417597855449241</v>
      </c>
      <c r="I650" s="63">
        <f>(I349+I263+I478)/3</f>
        <v>73.279747235774849</v>
      </c>
      <c r="J650" s="63">
        <f t="shared" si="92"/>
        <v>29372499.497060221</v>
      </c>
      <c r="K650" s="63">
        <f t="shared" si="93"/>
        <v>55.034176879435215</v>
      </c>
      <c r="L650" s="63">
        <f t="shared" si="94"/>
        <v>180.36310804984618</v>
      </c>
      <c r="M650" s="63">
        <f t="shared" si="95"/>
        <v>29.688064300185538</v>
      </c>
      <c r="N650" s="62">
        <v>36.606999999999999</v>
      </c>
    </row>
    <row r="651" spans="1:14" x14ac:dyDescent="0.4">
      <c r="A651" s="49">
        <v>16</v>
      </c>
      <c r="B651" s="49" t="s">
        <v>82</v>
      </c>
      <c r="C651" s="49">
        <v>1983</v>
      </c>
      <c r="D651" s="49" t="s">
        <v>249</v>
      </c>
      <c r="E651" s="50" t="s">
        <v>247</v>
      </c>
      <c r="F651" s="62">
        <f t="shared" si="96"/>
        <v>3.7238357619444069</v>
      </c>
      <c r="G651" s="63">
        <v>4312521</v>
      </c>
      <c r="H651" s="63">
        <f t="shared" si="91"/>
        <v>4.7807997742578152</v>
      </c>
      <c r="I651" s="63">
        <f>(I264+I350+I479)/3</f>
        <v>77.900538151241548</v>
      </c>
      <c r="J651" s="63">
        <f t="shared" si="92"/>
        <v>30918420.523221288</v>
      </c>
      <c r="K651" s="63">
        <f t="shared" si="93"/>
        <v>57.930712504668648</v>
      </c>
      <c r="L651" s="63">
        <f t="shared" si="94"/>
        <v>189.8559032103644</v>
      </c>
      <c r="M651" s="63">
        <f t="shared" si="95"/>
        <v>31.250594000195303</v>
      </c>
      <c r="N651" s="62">
        <v>36.933</v>
      </c>
    </row>
    <row r="652" spans="1:14" x14ac:dyDescent="0.4">
      <c r="A652" s="49">
        <v>16</v>
      </c>
      <c r="B652" s="49" t="s">
        <v>82</v>
      </c>
      <c r="C652" s="49">
        <v>1984</v>
      </c>
      <c r="D652" s="49" t="s">
        <v>249</v>
      </c>
      <c r="E652" s="50" t="s">
        <v>247</v>
      </c>
      <c r="F652" s="62">
        <f t="shared" si="96"/>
        <v>3.9198271178362178</v>
      </c>
      <c r="G652" s="63">
        <v>4349597</v>
      </c>
      <c r="H652" s="63">
        <f t="shared" si="91"/>
        <v>5.0324208150082272</v>
      </c>
      <c r="I652" s="63">
        <f>(I265+I480+I351)/3</f>
        <v>79.705665460947088</v>
      </c>
      <c r="J652" s="63">
        <f t="shared" si="92"/>
        <v>32545705.813917145</v>
      </c>
      <c r="K652" s="63">
        <f t="shared" si="93"/>
        <v>60.979697373335419</v>
      </c>
      <c r="L652" s="63">
        <f t="shared" si="94"/>
        <v>199.84831916880464</v>
      </c>
      <c r="M652" s="63">
        <f t="shared" si="95"/>
        <v>32.895362105468742</v>
      </c>
      <c r="N652" s="62">
        <v>37.261000000000003</v>
      </c>
    </row>
    <row r="653" spans="1:14" x14ac:dyDescent="0.4">
      <c r="A653" s="49">
        <v>16</v>
      </c>
      <c r="B653" s="49" t="s">
        <v>82</v>
      </c>
      <c r="C653" s="49">
        <v>1985</v>
      </c>
      <c r="D653" s="49" t="s">
        <v>249</v>
      </c>
      <c r="E653" s="50" t="s">
        <v>247</v>
      </c>
      <c r="F653" s="62">
        <f t="shared" si="96"/>
        <v>4.1261338082486505</v>
      </c>
      <c r="G653" s="63">
        <v>4383306</v>
      </c>
      <c r="H653" s="63">
        <f t="shared" si="91"/>
        <v>5.297285068429713</v>
      </c>
      <c r="I653" s="63">
        <f>(I481+I352+I266)/3</f>
        <v>78.625599151626602</v>
      </c>
      <c r="J653" s="63">
        <f t="shared" si="92"/>
        <v>34258637.698860154</v>
      </c>
      <c r="K653" s="63">
        <f t="shared" si="93"/>
        <v>64.189155129826759</v>
      </c>
      <c r="L653" s="63">
        <f t="shared" si="94"/>
        <v>210.36665175663646</v>
      </c>
      <c r="M653" s="63">
        <f t="shared" si="95"/>
        <v>34.626696953124991</v>
      </c>
      <c r="N653" s="62">
        <v>37.588999999999999</v>
      </c>
    </row>
    <row r="654" spans="1:14" x14ac:dyDescent="0.4">
      <c r="A654" s="49">
        <v>16</v>
      </c>
      <c r="B654" s="49" t="s">
        <v>82</v>
      </c>
      <c r="C654" s="49">
        <v>1986</v>
      </c>
      <c r="D654" s="49" t="s">
        <v>249</v>
      </c>
      <c r="E654" s="50" t="s">
        <v>247</v>
      </c>
      <c r="F654" s="62">
        <f t="shared" si="96"/>
        <v>4.3432987455248959</v>
      </c>
      <c r="G654" s="63">
        <v>4413374</v>
      </c>
      <c r="H654" s="63">
        <f t="shared" si="91"/>
        <v>5.5760895457154875</v>
      </c>
      <c r="I654" s="63">
        <f>(I353+I482+I267)/3</f>
        <v>75.420681752503256</v>
      </c>
      <c r="J654" s="63">
        <f t="shared" si="92"/>
        <v>36061723.893537007</v>
      </c>
      <c r="K654" s="63">
        <f t="shared" si="93"/>
        <v>67.567531715607117</v>
      </c>
      <c r="L654" s="63">
        <f t="shared" si="94"/>
        <v>221.43858079645943</v>
      </c>
      <c r="M654" s="63">
        <f t="shared" si="95"/>
        <v>36.449154687499991</v>
      </c>
      <c r="N654" s="62">
        <v>37.918999999999997</v>
      </c>
    </row>
    <row r="655" spans="1:14" x14ac:dyDescent="0.4">
      <c r="A655" s="49">
        <v>16</v>
      </c>
      <c r="B655" s="49" t="s">
        <v>82</v>
      </c>
      <c r="C655" s="49">
        <v>1987</v>
      </c>
      <c r="D655" s="49" t="s">
        <v>249</v>
      </c>
      <c r="E655" s="50" t="s">
        <v>247</v>
      </c>
      <c r="F655" s="62">
        <f t="shared" si="96"/>
        <v>4.5718934163419958</v>
      </c>
      <c r="G655" s="63">
        <v>4440300</v>
      </c>
      <c r="H655" s="63">
        <f t="shared" si="91"/>
        <v>5.8695679428584082</v>
      </c>
      <c r="I655" s="63">
        <f>(I268+I354+I483)/3</f>
        <v>72.770386958848292</v>
      </c>
      <c r="J655" s="63">
        <f t="shared" si="92"/>
        <v>37959709.3616179</v>
      </c>
      <c r="K655" s="63">
        <f t="shared" si="93"/>
        <v>71.123717595375922</v>
      </c>
      <c r="L655" s="63">
        <f t="shared" si="94"/>
        <v>233.09324294364151</v>
      </c>
      <c r="M655" s="63">
        <f t="shared" si="95"/>
        <v>38.367531249999992</v>
      </c>
      <c r="N655" s="62">
        <v>38.25</v>
      </c>
    </row>
    <row r="656" spans="1:14" x14ac:dyDescent="0.4">
      <c r="A656" s="49">
        <v>16</v>
      </c>
      <c r="B656" s="49" t="s">
        <v>82</v>
      </c>
      <c r="C656" s="49">
        <v>1988</v>
      </c>
      <c r="D656" s="49" t="s">
        <v>249</v>
      </c>
      <c r="E656" s="50" t="s">
        <v>247</v>
      </c>
      <c r="F656" s="62">
        <f t="shared" si="96"/>
        <v>4.8125193856231538</v>
      </c>
      <c r="G656" s="63">
        <v>4463320</v>
      </c>
      <c r="H656" s="63">
        <f t="shared" si="91"/>
        <v>6.1784925714299037</v>
      </c>
      <c r="I656" s="63">
        <f>(I484+I355+I269)/3</f>
        <v>76.033368293956997</v>
      </c>
      <c r="J656" s="63">
        <f t="shared" si="92"/>
        <v>39957588.801703058</v>
      </c>
      <c r="K656" s="63">
        <f t="shared" si="93"/>
        <v>74.867071153027283</v>
      </c>
      <c r="L656" s="63">
        <f t="shared" si="94"/>
        <v>245.36130836172791</v>
      </c>
      <c r="M656" s="63">
        <f t="shared" si="95"/>
        <v>40.386874999999996</v>
      </c>
      <c r="N656" s="62">
        <v>38.582999999999998</v>
      </c>
    </row>
    <row r="657" spans="1:14" x14ac:dyDescent="0.4">
      <c r="A657" s="49">
        <v>16</v>
      </c>
      <c r="B657" s="49" t="s">
        <v>82</v>
      </c>
      <c r="C657" s="49">
        <v>1989</v>
      </c>
      <c r="D657" s="49" t="s">
        <v>249</v>
      </c>
      <c r="E657" s="50" t="s">
        <v>247</v>
      </c>
      <c r="F657" s="62">
        <f t="shared" si="96"/>
        <v>5.0658098796033197</v>
      </c>
      <c r="G657" s="63">
        <v>4481230</v>
      </c>
      <c r="H657" s="63">
        <f t="shared" si="91"/>
        <v>6.5036763909788462</v>
      </c>
      <c r="I657" s="63">
        <f>(I270+I356+I485)/3</f>
        <v>79.912341579349174</v>
      </c>
      <c r="J657" s="63">
        <f t="shared" si="92"/>
        <v>42060619.791266382</v>
      </c>
      <c r="K657" s="63">
        <f t="shared" si="93"/>
        <v>78.807443318976084</v>
      </c>
      <c r="L657" s="63">
        <f t="shared" si="94"/>
        <v>258.27506143339781</v>
      </c>
      <c r="M657" s="63">
        <f t="shared" si="95"/>
        <v>42.512499999999996</v>
      </c>
      <c r="N657" s="62">
        <v>38.914999999999999</v>
      </c>
    </row>
    <row r="658" spans="1:14" x14ac:dyDescent="0.4">
      <c r="A658" s="49">
        <v>16</v>
      </c>
      <c r="B658" s="49" t="s">
        <v>82</v>
      </c>
      <c r="C658" s="49">
        <v>1990</v>
      </c>
      <c r="D658" s="49" t="s">
        <v>249</v>
      </c>
      <c r="E658" s="50" t="s">
        <v>247</v>
      </c>
      <c r="F658" s="62">
        <v>5.3324314522140215</v>
      </c>
      <c r="G658" s="63">
        <v>4494310</v>
      </c>
      <c r="H658" s="63">
        <f t="shared" si="91"/>
        <v>6.8459751483987858</v>
      </c>
      <c r="I658" s="63">
        <f>(I357+I271+I486)/3</f>
        <v>83.640840363742811</v>
      </c>
      <c r="J658" s="63">
        <f t="shared" ref="J658:L661" si="97">J659*0.95</f>
        <v>44274336.622385666</v>
      </c>
      <c r="K658" s="63">
        <f t="shared" si="97"/>
        <v>82.955203493659042</v>
      </c>
      <c r="L658" s="63">
        <f t="shared" si="97"/>
        <v>271.86848571936611</v>
      </c>
      <c r="M658" s="63">
        <v>44.75</v>
      </c>
      <c r="N658" s="62">
        <v>39.249000000000002</v>
      </c>
    </row>
    <row r="659" spans="1:14" x14ac:dyDescent="0.4">
      <c r="A659" s="49">
        <v>16</v>
      </c>
      <c r="B659" s="49" t="s">
        <v>82</v>
      </c>
      <c r="C659" s="49">
        <v>1991</v>
      </c>
      <c r="D659" s="49" t="s">
        <v>249</v>
      </c>
      <c r="E659" s="50" t="s">
        <v>247</v>
      </c>
      <c r="F659" s="62">
        <v>4.7621416733260986</v>
      </c>
      <c r="G659" s="63">
        <v>4502386</v>
      </c>
      <c r="H659" s="63">
        <f t="shared" si="91"/>
        <v>7.2062896298934591</v>
      </c>
      <c r="I659" s="63">
        <f>(I358+I272+I487)/3</f>
        <v>89.901837823572762</v>
      </c>
      <c r="J659" s="63">
        <f t="shared" si="97"/>
        <v>46604564.865669124</v>
      </c>
      <c r="K659" s="63">
        <f t="shared" si="97"/>
        <v>87.321266835430578</v>
      </c>
      <c r="L659" s="63">
        <f t="shared" si="97"/>
        <v>286.17735338880647</v>
      </c>
      <c r="M659" s="63">
        <v>40.61481136469493</v>
      </c>
      <c r="N659" s="62">
        <v>39.578000000000003</v>
      </c>
    </row>
    <row r="660" spans="1:14" x14ac:dyDescent="0.4">
      <c r="A660" s="49">
        <v>16</v>
      </c>
      <c r="B660" s="49" t="s">
        <v>82</v>
      </c>
      <c r="C660" s="49">
        <v>1992</v>
      </c>
      <c r="D660" s="49" t="s">
        <v>249</v>
      </c>
      <c r="E660" s="50" t="s">
        <v>247</v>
      </c>
      <c r="F660" s="62">
        <v>3.7342559048396411</v>
      </c>
      <c r="G660" s="63">
        <v>4275730</v>
      </c>
      <c r="H660" s="63">
        <f t="shared" si="91"/>
        <v>7.5855680314667993</v>
      </c>
      <c r="I660" s="63">
        <f>(I273+I359+I488)/3</f>
        <v>105.93302430181568</v>
      </c>
      <c r="J660" s="63">
        <f t="shared" si="97"/>
        <v>49057436.700704344</v>
      </c>
      <c r="K660" s="63">
        <f t="shared" si="97"/>
        <v>91.917122984663777</v>
      </c>
      <c r="L660" s="63">
        <f t="shared" si="97"/>
        <v>301.23931935663842</v>
      </c>
      <c r="M660" s="63">
        <v>43.314500941619585</v>
      </c>
      <c r="N660" s="62">
        <v>39.887</v>
      </c>
    </row>
    <row r="661" spans="1:14" x14ac:dyDescent="0.4">
      <c r="A661" s="49">
        <v>16</v>
      </c>
      <c r="B661" s="49" t="s">
        <v>82</v>
      </c>
      <c r="C661" s="49">
        <v>1993</v>
      </c>
      <c r="D661" s="49" t="s">
        <v>249</v>
      </c>
      <c r="E661" s="50" t="s">
        <v>247</v>
      </c>
      <c r="F661" s="62">
        <v>3.3994558939036228</v>
      </c>
      <c r="G661" s="63">
        <v>3942981</v>
      </c>
      <c r="H661" s="63">
        <f t="shared" si="91"/>
        <v>7.9848084541755782</v>
      </c>
      <c r="I661" s="63">
        <f>(I274+I360+I489)/3</f>
        <v>107.1818399503165</v>
      </c>
      <c r="J661" s="63">
        <f t="shared" si="97"/>
        <v>51639407.053372994</v>
      </c>
      <c r="K661" s="63">
        <f t="shared" si="97"/>
        <v>96.754866299646082</v>
      </c>
      <c r="L661" s="63">
        <f t="shared" si="97"/>
        <v>317.09402037540889</v>
      </c>
      <c r="M661" s="63">
        <v>44.80179506357517</v>
      </c>
      <c r="N661" s="62">
        <v>40.195999999999998</v>
      </c>
    </row>
    <row r="662" spans="1:14" x14ac:dyDescent="0.4">
      <c r="A662" s="49">
        <v>16</v>
      </c>
      <c r="B662" s="49" t="s">
        <v>82</v>
      </c>
      <c r="C662" s="49">
        <v>1994</v>
      </c>
      <c r="D662" s="49" t="s">
        <v>249</v>
      </c>
      <c r="E662" s="50" t="s">
        <v>247</v>
      </c>
      <c r="F662" s="62">
        <v>0.84061472544938909</v>
      </c>
      <c r="G662" s="63">
        <v>3762330</v>
      </c>
      <c r="H662" s="63">
        <f t="shared" si="91"/>
        <v>8.4050615307111354</v>
      </c>
      <c r="I662" s="63">
        <f>(I275+I361+I490)/3</f>
        <v>83.733022565150222</v>
      </c>
      <c r="J662" s="63">
        <f>J663*0.95</f>
        <v>54357270.582497887</v>
      </c>
      <c r="K662" s="63">
        <v>101.84722768383799</v>
      </c>
      <c r="L662" s="63">
        <v>333.78317934253568</v>
      </c>
      <c r="M662" s="63">
        <v>22.149837133550488</v>
      </c>
      <c r="N662" s="62">
        <v>40.506</v>
      </c>
    </row>
    <row r="663" spans="1:14" x14ac:dyDescent="0.4">
      <c r="A663" s="49">
        <v>16</v>
      </c>
      <c r="B663" s="49" t="s">
        <v>82</v>
      </c>
      <c r="C663" s="49">
        <v>1995</v>
      </c>
      <c r="D663" s="49" t="s">
        <v>249</v>
      </c>
      <c r="E663" s="50" t="s">
        <v>247</v>
      </c>
      <c r="F663" s="62">
        <v>0.89839907831619392</v>
      </c>
      <c r="G663" s="63">
        <v>3750527</v>
      </c>
      <c r="H663" s="63">
        <v>8.8474331902222474</v>
      </c>
      <c r="I663" s="63">
        <f>(I276+I362+I491)/3</f>
        <v>87.969365619972436</v>
      </c>
      <c r="J663" s="63">
        <f>J664*0.95</f>
        <v>57218179.560524091</v>
      </c>
      <c r="K663" s="63">
        <v>91.879612664845283</v>
      </c>
      <c r="L663" s="63">
        <v>497.68284663372765</v>
      </c>
      <c r="M663" s="63">
        <v>24.085365853658537</v>
      </c>
      <c r="N663" s="62">
        <v>40.817</v>
      </c>
    </row>
    <row r="664" spans="1:14" x14ac:dyDescent="0.4">
      <c r="A664" s="49">
        <v>16</v>
      </c>
      <c r="B664" s="49" t="s">
        <v>82</v>
      </c>
      <c r="C664" s="49">
        <v>1996</v>
      </c>
      <c r="D664" s="49" t="s">
        <v>249</v>
      </c>
      <c r="E664" s="50" t="s">
        <v>247</v>
      </c>
      <c r="F664" s="62">
        <v>1.0717238636750397</v>
      </c>
      <c r="G664" s="63">
        <v>3907751</v>
      </c>
      <c r="H664" s="63">
        <v>-17.056763372241193</v>
      </c>
      <c r="I664" s="63">
        <f>(I277+I363+I492)/3</f>
        <v>84.498456990480506</v>
      </c>
      <c r="J664" s="63">
        <f>J665*0.95</f>
        <v>60229662.695288517</v>
      </c>
      <c r="K664" s="63">
        <v>107.50004353072589</v>
      </c>
      <c r="L664" s="63">
        <v>712.95364562312875</v>
      </c>
      <c r="M664" s="63">
        <v>50.847457627118644</v>
      </c>
      <c r="N664" s="62">
        <v>41.13</v>
      </c>
    </row>
    <row r="665" spans="1:14" x14ac:dyDescent="0.4">
      <c r="A665" s="49">
        <v>16</v>
      </c>
      <c r="B665" s="49" t="s">
        <v>82</v>
      </c>
      <c r="C665" s="49">
        <v>1997</v>
      </c>
      <c r="D665" s="49" t="s">
        <v>249</v>
      </c>
      <c r="E665" s="50" t="s">
        <v>247</v>
      </c>
      <c r="F665" s="62">
        <v>2.0982037419325512</v>
      </c>
      <c r="G665" s="63">
        <v>4047748</v>
      </c>
      <c r="H665" s="63">
        <v>13.011482180668168</v>
      </c>
      <c r="I665" s="63">
        <f>(I364+I278+I493)/3</f>
        <v>85.463298555578376</v>
      </c>
      <c r="J665" s="63">
        <f>J666*0.95</f>
        <v>63399644.942408971</v>
      </c>
      <c r="K665" s="63">
        <v>100.63096475631654</v>
      </c>
      <c r="L665" s="63">
        <v>907.14878323551955</v>
      </c>
      <c r="M665" s="63">
        <v>69.358669833729209</v>
      </c>
      <c r="N665" s="62">
        <v>41.442</v>
      </c>
    </row>
    <row r="666" spans="1:14" x14ac:dyDescent="0.4">
      <c r="A666" s="49">
        <v>16</v>
      </c>
      <c r="B666" s="49" t="s">
        <v>82</v>
      </c>
      <c r="C666" s="49">
        <v>1998</v>
      </c>
      <c r="D666" s="49" t="s">
        <v>249</v>
      </c>
      <c r="E666" s="50" t="s">
        <v>247</v>
      </c>
      <c r="F666" s="62">
        <v>2.6149564319733938</v>
      </c>
      <c r="G666" s="63">
        <v>4115059</v>
      </c>
      <c r="H666" s="63">
        <v>-1.5819253611656876</v>
      </c>
      <c r="I666" s="63">
        <f>(I365+I279+I494)/3</f>
        <v>79.038245601763194</v>
      </c>
      <c r="J666" s="63">
        <v>66736468.360430501</v>
      </c>
      <c r="K666" s="63">
        <v>125.66660905701093</v>
      </c>
      <c r="L666" s="63">
        <v>1000.4168349971909</v>
      </c>
      <c r="M666" s="63">
        <v>74.460093896713602</v>
      </c>
      <c r="N666" s="62">
        <v>41.755000000000003</v>
      </c>
    </row>
    <row r="667" spans="1:14" x14ac:dyDescent="0.4">
      <c r="A667" s="49">
        <v>16</v>
      </c>
      <c r="B667" s="49" t="s">
        <v>82</v>
      </c>
      <c r="C667" s="49">
        <v>1999</v>
      </c>
      <c r="D667" s="49" t="s">
        <v>249</v>
      </c>
      <c r="E667" s="50" t="s">
        <v>247</v>
      </c>
      <c r="F667" s="62">
        <v>2.5321609799533547</v>
      </c>
      <c r="G667" s="63">
        <v>4153014</v>
      </c>
      <c r="H667" s="63">
        <v>8.3557290801942798</v>
      </c>
      <c r="I667" s="63">
        <f>(I280+I366+I495)/3</f>
        <v>76.192483192501939</v>
      </c>
      <c r="J667" s="63">
        <v>176780594.760508</v>
      </c>
      <c r="K667" s="63">
        <v>121.82054156419279</v>
      </c>
      <c r="L667" s="63">
        <v>1128.3988840507334</v>
      </c>
      <c r="M667" s="63">
        <v>75.02401536983669</v>
      </c>
      <c r="N667" s="62">
        <v>42.069000000000003</v>
      </c>
    </row>
    <row r="668" spans="1:14" x14ac:dyDescent="0.4">
      <c r="A668" s="49">
        <v>16</v>
      </c>
      <c r="B668" s="49" t="s">
        <v>82</v>
      </c>
      <c r="C668" s="49">
        <v>2000</v>
      </c>
      <c r="D668" s="49" t="s">
        <v>249</v>
      </c>
      <c r="E668" s="50" t="s">
        <v>247</v>
      </c>
      <c r="F668" s="62">
        <v>3.3390599016593487</v>
      </c>
      <c r="G668" s="63">
        <v>4179350</v>
      </c>
      <c r="H668" s="63">
        <v>21.836243008953019</v>
      </c>
      <c r="I668" s="63">
        <f>(I496+I367+I281)/3</f>
        <v>80.453474803288671</v>
      </c>
      <c r="J668" s="63">
        <v>146075610.87664399</v>
      </c>
      <c r="K668" s="63">
        <v>85.357743134178776</v>
      </c>
      <c r="L668" s="63">
        <v>1332.2102166154748</v>
      </c>
      <c r="M668" s="63">
        <v>65.087463556851318</v>
      </c>
      <c r="N668" s="62">
        <v>42.384</v>
      </c>
    </row>
    <row r="669" spans="1:14" x14ac:dyDescent="0.4">
      <c r="A669" s="49">
        <v>16</v>
      </c>
      <c r="B669" s="49" t="s">
        <v>82</v>
      </c>
      <c r="C669" s="49">
        <v>2001</v>
      </c>
      <c r="D669" s="49" t="s">
        <v>249</v>
      </c>
      <c r="E669" s="50" t="s">
        <v>247</v>
      </c>
      <c r="F669" s="62">
        <v>3.2810305387548597</v>
      </c>
      <c r="G669" s="63">
        <v>4194932</v>
      </c>
      <c r="H669" s="63">
        <v>4.7261176162164844</v>
      </c>
      <c r="I669" s="63">
        <f>(I368+I282+I497)/3</f>
        <v>78.347398459166826</v>
      </c>
      <c r="J669" s="63">
        <v>118495219.813023</v>
      </c>
      <c r="K669" s="63">
        <v>86.035732655868742</v>
      </c>
      <c r="L669" s="63">
        <v>1382.7674599413012</v>
      </c>
      <c r="M669" s="63">
        <v>65.037037037037038</v>
      </c>
      <c r="N669" s="62">
        <v>42.698</v>
      </c>
    </row>
    <row r="670" spans="1:14" x14ac:dyDescent="0.4">
      <c r="A670" s="49">
        <v>16</v>
      </c>
      <c r="B670" s="49" t="s">
        <v>82</v>
      </c>
      <c r="C670" s="49">
        <v>2002</v>
      </c>
      <c r="D670" s="49" t="s">
        <v>249</v>
      </c>
      <c r="E670" s="50" t="s">
        <v>247</v>
      </c>
      <c r="F670" s="62">
        <v>3.4670268030039941</v>
      </c>
      <c r="G670" s="63">
        <v>4198410</v>
      </c>
      <c r="H670" s="63">
        <v>5.0078663725151529</v>
      </c>
      <c r="I670" s="63">
        <f>(I369+I283+I498)/3</f>
        <v>83.424799649854791</v>
      </c>
      <c r="J670" s="63">
        <v>267769568.956599</v>
      </c>
      <c r="K670" s="63">
        <v>78.727479488695025</v>
      </c>
      <c r="L670" s="63">
        <v>1602.5640389207967</v>
      </c>
      <c r="M670" s="63">
        <v>67.299578059071735</v>
      </c>
      <c r="N670" s="62">
        <v>43.014000000000003</v>
      </c>
    </row>
    <row r="671" spans="1:14" x14ac:dyDescent="0.4">
      <c r="A671" s="49">
        <v>16</v>
      </c>
      <c r="B671" s="49" t="s">
        <v>82</v>
      </c>
      <c r="C671" s="49">
        <v>2003</v>
      </c>
      <c r="D671" s="49" t="s">
        <v>249</v>
      </c>
      <c r="E671" s="50" t="s">
        <v>247</v>
      </c>
      <c r="F671" s="62">
        <v>3.5545563473213186</v>
      </c>
      <c r="G671" s="63">
        <v>4183757</v>
      </c>
      <c r="H671" s="63">
        <v>1.4108614796775072</v>
      </c>
      <c r="I671" s="63">
        <f>(I370+I284+I499)/3</f>
        <v>92.565076912317068</v>
      </c>
      <c r="J671" s="63">
        <v>381784637.391406</v>
      </c>
      <c r="K671" s="63">
        <v>80.569457263936471</v>
      </c>
      <c r="L671" s="63">
        <v>2031.402483314946</v>
      </c>
      <c r="M671" s="63">
        <v>71.340206185567013</v>
      </c>
      <c r="N671" s="62">
        <v>43.33</v>
      </c>
    </row>
    <row r="672" spans="1:14" x14ac:dyDescent="0.4">
      <c r="A672" s="49">
        <v>16</v>
      </c>
      <c r="B672" s="49" t="s">
        <v>82</v>
      </c>
      <c r="C672" s="49">
        <v>2004</v>
      </c>
      <c r="D672" s="49" t="s">
        <v>249</v>
      </c>
      <c r="E672" s="50" t="s">
        <v>247</v>
      </c>
      <c r="F672" s="62">
        <v>3.7586836147009555</v>
      </c>
      <c r="G672" s="63">
        <v>4142860</v>
      </c>
      <c r="H672" s="63">
        <v>2.1619715777576403</v>
      </c>
      <c r="I672" s="63" t="e">
        <f>(I715+#REF!+I801)/3</f>
        <v>#REF!</v>
      </c>
      <c r="J672" s="63">
        <v>889597294.54859197</v>
      </c>
      <c r="K672" s="63">
        <v>81.812683624775929</v>
      </c>
      <c r="L672" s="63">
        <v>2451.5773012843856</v>
      </c>
      <c r="M672" s="63">
        <v>67.741935483870975</v>
      </c>
      <c r="N672" s="62">
        <v>43.648000000000003</v>
      </c>
    </row>
    <row r="673" spans="1:14" x14ac:dyDescent="0.4">
      <c r="A673" s="49">
        <v>16</v>
      </c>
      <c r="B673" s="49" t="s">
        <v>82</v>
      </c>
      <c r="C673" s="49">
        <v>2005</v>
      </c>
      <c r="D673" s="49" t="s">
        <v>249</v>
      </c>
      <c r="E673" s="50" t="s">
        <v>247</v>
      </c>
      <c r="F673" s="62">
        <v>3.9629269689033304</v>
      </c>
      <c r="G673" s="63">
        <v>4094297</v>
      </c>
      <c r="H673" s="63">
        <v>6.1890157679820561</v>
      </c>
      <c r="I673" s="63" t="e">
        <f>(#REF!+I716+I802)/3</f>
        <v>#REF!</v>
      </c>
      <c r="J673" s="63">
        <v>623812851.55920005</v>
      </c>
      <c r="K673" s="63">
        <v>84.355462821798426</v>
      </c>
      <c r="L673" s="63">
        <v>2741.0801748243057</v>
      </c>
      <c r="M673" s="63">
        <v>66.77175283732663</v>
      </c>
      <c r="N673" s="62">
        <v>43.965000000000003</v>
      </c>
    </row>
    <row r="674" spans="1:14" x14ac:dyDescent="0.4">
      <c r="A674" s="49">
        <v>16</v>
      </c>
      <c r="B674" s="49" t="s">
        <v>82</v>
      </c>
      <c r="C674" s="49">
        <v>2006</v>
      </c>
      <c r="D674" s="49" t="s">
        <v>249</v>
      </c>
      <c r="E674" s="50" t="s">
        <v>247</v>
      </c>
      <c r="F674" s="62">
        <v>4.4134599414600872</v>
      </c>
      <c r="G674" s="63">
        <v>4058086</v>
      </c>
      <c r="H674" s="63">
        <v>7.8001273597360097</v>
      </c>
      <c r="I674" s="63" t="e">
        <f>(I717+#REF!+I803)/3</f>
        <v>#REF!</v>
      </c>
      <c r="J674" s="63">
        <v>845962876.35959101</v>
      </c>
      <c r="K674" s="63">
        <v>79.829947775201575</v>
      </c>
      <c r="L674" s="63">
        <v>3170.1747833718437</v>
      </c>
      <c r="M674" s="63">
        <v>68.288494562106479</v>
      </c>
      <c r="N674" s="62">
        <v>44.281999999999996</v>
      </c>
    </row>
    <row r="675" spans="1:14" x14ac:dyDescent="0.4">
      <c r="A675" s="49">
        <v>16</v>
      </c>
      <c r="B675" s="49" t="s">
        <v>82</v>
      </c>
      <c r="C675" s="49">
        <v>2007</v>
      </c>
      <c r="D675" s="49" t="s">
        <v>249</v>
      </c>
      <c r="E675" s="50" t="s">
        <v>247</v>
      </c>
      <c r="F675" s="62">
        <v>4.7128454073928436</v>
      </c>
      <c r="G675" s="63">
        <v>4007876</v>
      </c>
      <c r="H675" s="63">
        <v>6.1975693910760583</v>
      </c>
      <c r="I675" s="63">
        <f>(I288+I374+I503)/3</f>
        <v>81.586805117927966</v>
      </c>
      <c r="J675" s="63">
        <v>1841972230.25245</v>
      </c>
      <c r="K675" s="63">
        <v>83.551858889162972</v>
      </c>
      <c r="L675" s="63">
        <v>3936.9317474838867</v>
      </c>
      <c r="M675" s="63">
        <v>67.752442996742673</v>
      </c>
      <c r="N675" s="62">
        <v>44.600999999999999</v>
      </c>
    </row>
    <row r="676" spans="1:14" x14ac:dyDescent="0.4">
      <c r="A676" s="49">
        <v>16</v>
      </c>
      <c r="B676" s="49" t="s">
        <v>82</v>
      </c>
      <c r="C676" s="49">
        <v>2008</v>
      </c>
      <c r="D676" s="49" t="s">
        <v>249</v>
      </c>
      <c r="E676" s="50" t="s">
        <v>247</v>
      </c>
      <c r="F676" s="62">
        <v>5.2648075565401564</v>
      </c>
      <c r="G676" s="63">
        <v>3943392</v>
      </c>
      <c r="H676" s="63">
        <v>7.3353512859779357</v>
      </c>
      <c r="I676" s="63">
        <f>(I289+I375+I504)/3</f>
        <v>79.440868439087069</v>
      </c>
      <c r="J676" s="63">
        <v>1004852659.85344</v>
      </c>
      <c r="K676" s="63">
        <v>86.162879843050419</v>
      </c>
      <c r="L676" s="63">
        <v>4846.7909411789406</v>
      </c>
      <c r="M676" s="63">
        <v>67.045454545454547</v>
      </c>
      <c r="N676" s="62">
        <v>44.92</v>
      </c>
    </row>
    <row r="677" spans="1:14" x14ac:dyDescent="0.4">
      <c r="A677" s="49">
        <v>16</v>
      </c>
      <c r="B677" s="49" t="s">
        <v>82</v>
      </c>
      <c r="C677" s="49">
        <v>2009</v>
      </c>
      <c r="D677" s="49" t="s">
        <v>249</v>
      </c>
      <c r="E677" s="50" t="s">
        <v>247</v>
      </c>
      <c r="F677" s="62">
        <v>5.3097027915672745</v>
      </c>
      <c r="G677" s="63">
        <v>3877750</v>
      </c>
      <c r="H677" s="63">
        <v>0.18546652937484964</v>
      </c>
      <c r="I677" s="63">
        <f>(I376+I290+I505)/3</f>
        <v>73.492898731310675</v>
      </c>
      <c r="J677" s="63">
        <v>138511019.72786301</v>
      </c>
      <c r="K677" s="63">
        <v>73.747494225502265</v>
      </c>
      <c r="L677" s="63">
        <v>4542.3116733232837</v>
      </c>
      <c r="M677" s="63">
        <v>69.569520039584361</v>
      </c>
      <c r="N677" s="62">
        <v>45.238999999999997</v>
      </c>
    </row>
    <row r="678" spans="1:14" x14ac:dyDescent="0.4">
      <c r="A678" s="49">
        <v>16</v>
      </c>
      <c r="B678" s="49" t="s">
        <v>82</v>
      </c>
      <c r="C678" s="49">
        <v>2010</v>
      </c>
      <c r="D678" s="49" t="s">
        <v>249</v>
      </c>
      <c r="E678" s="50" t="s">
        <v>247</v>
      </c>
      <c r="F678" s="62">
        <v>5.4689107152603142</v>
      </c>
      <c r="G678" s="63">
        <v>3811088</v>
      </c>
      <c r="H678" s="63">
        <v>1.4062939662060359</v>
      </c>
      <c r="I678" s="63">
        <f>(I377+I291+I506)/3</f>
        <v>75.509512463603798</v>
      </c>
      <c r="J678" s="63">
        <v>443840207.09283102</v>
      </c>
      <c r="K678" s="63">
        <v>80.968215962682294</v>
      </c>
      <c r="L678" s="63">
        <v>4506.932352055328</v>
      </c>
      <c r="M678" s="63">
        <v>67.740361151781372</v>
      </c>
      <c r="N678" s="62">
        <v>45.558</v>
      </c>
    </row>
    <row r="679" spans="1:14" x14ac:dyDescent="0.4">
      <c r="A679" s="49">
        <v>16</v>
      </c>
      <c r="B679" s="49" t="s">
        <v>82</v>
      </c>
      <c r="C679" s="49">
        <v>2011</v>
      </c>
      <c r="D679" s="49" t="s">
        <v>249</v>
      </c>
      <c r="E679" s="50" t="s">
        <v>247</v>
      </c>
      <c r="F679" s="62">
        <v>6.341784522200868</v>
      </c>
      <c r="G679" s="63">
        <v>3743142</v>
      </c>
      <c r="H679" s="63">
        <v>2.4325279082448219</v>
      </c>
      <c r="I679" s="63">
        <f>(I378+I292+I507)/3</f>
        <v>78.853296249295852</v>
      </c>
      <c r="J679" s="63">
        <v>471610992.220788</v>
      </c>
      <c r="K679" s="63">
        <v>87.836347713655556</v>
      </c>
      <c r="L679" s="63">
        <v>4980.9046883899509</v>
      </c>
      <c r="M679" s="63">
        <v>70.854700854700866</v>
      </c>
      <c r="N679" s="62">
        <v>45.878</v>
      </c>
    </row>
    <row r="680" spans="1:14" x14ac:dyDescent="0.4">
      <c r="A680" s="49">
        <v>16</v>
      </c>
      <c r="B680" s="49" t="s">
        <v>82</v>
      </c>
      <c r="C680" s="49">
        <v>2012</v>
      </c>
      <c r="D680" s="49" t="s">
        <v>249</v>
      </c>
      <c r="E680" s="50" t="s">
        <v>247</v>
      </c>
      <c r="F680" s="62">
        <v>5.9765826777568103</v>
      </c>
      <c r="G680" s="63">
        <v>3674374</v>
      </c>
      <c r="H680" s="63">
        <v>0.79577334730147697</v>
      </c>
      <c r="I680" s="63" t="e">
        <f>(I723+#REF!+I809)/3</f>
        <v>#REF!</v>
      </c>
      <c r="J680" s="63">
        <v>391976946.37518901</v>
      </c>
      <c r="K680" s="63">
        <v>88.145108862852922</v>
      </c>
      <c r="L680" s="63">
        <v>4688.3458231770837</v>
      </c>
      <c r="M680" s="63">
        <v>70.023094688221718</v>
      </c>
      <c r="N680" s="62">
        <v>46.198999999999998</v>
      </c>
    </row>
    <row r="681" spans="1:14" x14ac:dyDescent="0.4">
      <c r="A681" s="49">
        <v>16</v>
      </c>
      <c r="B681" s="49" t="s">
        <v>82</v>
      </c>
      <c r="C681" s="49">
        <v>2013</v>
      </c>
      <c r="D681" s="49" t="s">
        <v>249</v>
      </c>
      <c r="E681" s="50" t="s">
        <v>247</v>
      </c>
      <c r="F681" s="62">
        <v>6.0393762755493414</v>
      </c>
      <c r="G681" s="63">
        <v>3617559</v>
      </c>
      <c r="H681" s="63">
        <v>-0.22412200317536701</v>
      </c>
      <c r="I681" s="63">
        <f>(I294+I380+I509)/3</f>
        <v>81.421993172963823</v>
      </c>
      <c r="J681" s="63">
        <v>313295008.33152902</v>
      </c>
      <c r="K681" s="63">
        <v>87.931241311675663</v>
      </c>
      <c r="L681" s="63">
        <v>5025.2417529406148</v>
      </c>
      <c r="M681" s="63">
        <v>70.990237099023702</v>
      </c>
      <c r="N681" s="62">
        <v>46.518999999999998</v>
      </c>
    </row>
    <row r="682" spans="1:14" x14ac:dyDescent="0.4">
      <c r="A682" s="49">
        <v>16</v>
      </c>
      <c r="B682" s="49" t="s">
        <v>82</v>
      </c>
      <c r="C682" s="49">
        <v>2014</v>
      </c>
      <c r="D682" s="49" t="s">
        <v>249</v>
      </c>
      <c r="E682" s="50" t="s">
        <v>247</v>
      </c>
      <c r="F682" s="62">
        <v>5.4624554895062198</v>
      </c>
      <c r="G682" s="63">
        <v>3571068</v>
      </c>
      <c r="H682" s="63">
        <v>1.0003372193036171</v>
      </c>
      <c r="I682" s="63">
        <f>(I381+I295+I510)/3</f>
        <v>78.270302280204859</v>
      </c>
      <c r="J682" s="63">
        <v>544866345.45741999</v>
      </c>
      <c r="K682" s="63">
        <v>90.552280687418531</v>
      </c>
      <c r="L682" s="63">
        <v>5196.9700841510721</v>
      </c>
      <c r="M682" s="63">
        <v>70.721554116558735</v>
      </c>
      <c r="N682" s="62">
        <v>46.84</v>
      </c>
    </row>
    <row r="683" spans="1:14" x14ac:dyDescent="0.4">
      <c r="A683" s="49">
        <v>16</v>
      </c>
      <c r="B683" s="49" t="s">
        <v>82</v>
      </c>
      <c r="C683" s="49">
        <v>2015</v>
      </c>
      <c r="D683" s="49" t="s">
        <v>249</v>
      </c>
      <c r="E683" s="50" t="s">
        <v>247</v>
      </c>
      <c r="F683" s="62">
        <v>5.5695787333968161</v>
      </c>
      <c r="G683" s="63">
        <v>3524324</v>
      </c>
      <c r="H683" s="63">
        <v>1.3657307091496449</v>
      </c>
      <c r="I683" s="63">
        <f>(I382+I296+I511)/3</f>
        <v>77.151350399370628</v>
      </c>
      <c r="J683" s="63">
        <v>383089615.72934401</v>
      </c>
      <c r="K683" s="63">
        <v>88.291989840760834</v>
      </c>
      <c r="L683" s="63">
        <v>4654.6086203889608</v>
      </c>
      <c r="M683" s="65">
        <f t="shared" ref="M683:M691" si="98">(M682+M681+M680)/3</f>
        <v>70.578295301268042</v>
      </c>
      <c r="N683" s="62">
        <v>47.173000000000002</v>
      </c>
    </row>
    <row r="684" spans="1:14" x14ac:dyDescent="0.4">
      <c r="A684" s="49">
        <v>16</v>
      </c>
      <c r="B684" s="49" t="s">
        <v>82</v>
      </c>
      <c r="C684" s="49">
        <v>2016</v>
      </c>
      <c r="D684" s="49" t="s">
        <v>249</v>
      </c>
      <c r="E684" s="50" t="s">
        <v>247</v>
      </c>
      <c r="F684" s="62">
        <v>6.4224906391464938</v>
      </c>
      <c r="G684" s="63">
        <v>3480986</v>
      </c>
      <c r="H684" s="63">
        <v>1.3333059674647103</v>
      </c>
      <c r="I684" s="63">
        <f>(I383+I297+I512)/3</f>
        <v>81.5435686152709</v>
      </c>
      <c r="J684" s="63">
        <v>313198153.35883498</v>
      </c>
      <c r="K684" s="63">
        <v>88.244035168554674</v>
      </c>
      <c r="L684" s="63">
        <v>4917.2637659630618</v>
      </c>
      <c r="M684" s="65">
        <f t="shared" si="98"/>
        <v>70.763362172283493</v>
      </c>
      <c r="N684" s="62">
        <v>47.518000000000001</v>
      </c>
    </row>
    <row r="685" spans="1:14" x14ac:dyDescent="0.4">
      <c r="A685" s="49">
        <v>16</v>
      </c>
      <c r="B685" s="49" t="s">
        <v>82</v>
      </c>
      <c r="C685" s="49">
        <v>2017</v>
      </c>
      <c r="D685" s="49" t="s">
        <v>249</v>
      </c>
      <c r="E685" s="50" t="s">
        <v>247</v>
      </c>
      <c r="F685" s="62">
        <v>6.5966633401423884</v>
      </c>
      <c r="G685" s="63">
        <v>3440027</v>
      </c>
      <c r="H685" s="63">
        <v>1.7787070267749669</v>
      </c>
      <c r="I685" s="63">
        <f>(I384+I513+I298)/3</f>
        <v>84.629055744558755</v>
      </c>
      <c r="J685" s="63">
        <v>509429047.915133</v>
      </c>
      <c r="K685" s="63">
        <v>96.64587914111894</v>
      </c>
      <c r="L685" s="63">
        <v>5327.3923042204397</v>
      </c>
      <c r="M685" s="65">
        <f t="shared" si="98"/>
        <v>70.687737196703424</v>
      </c>
      <c r="N685" s="62">
        <v>47.875999999999998</v>
      </c>
    </row>
    <row r="686" spans="1:14" x14ac:dyDescent="0.4">
      <c r="A686" s="49">
        <v>16</v>
      </c>
      <c r="B686" s="49" t="s">
        <v>82</v>
      </c>
      <c r="C686" s="49">
        <v>2018</v>
      </c>
      <c r="D686" s="49" t="s">
        <v>249</v>
      </c>
      <c r="E686" s="50" t="s">
        <v>247</v>
      </c>
      <c r="F686" s="62">
        <v>6.6514535183812145</v>
      </c>
      <c r="G686" s="63">
        <v>3400129</v>
      </c>
      <c r="H686" s="63">
        <v>2.7916249040189172</v>
      </c>
      <c r="I686" s="63">
        <f>(I299+I385+I514)/3</f>
        <v>88.394923888476669</v>
      </c>
      <c r="J686" s="63">
        <v>601783317.146819</v>
      </c>
      <c r="K686" s="63">
        <v>98.432091196186889</v>
      </c>
      <c r="L686" s="63">
        <v>6024.4931497965463</v>
      </c>
      <c r="M686" s="65">
        <f t="shared" si="98"/>
        <v>70.676464890084986</v>
      </c>
      <c r="N686" s="62">
        <v>48.244999999999997</v>
      </c>
    </row>
    <row r="687" spans="1:14" x14ac:dyDescent="0.4">
      <c r="A687" s="49">
        <v>16</v>
      </c>
      <c r="B687" s="49" t="s">
        <v>82</v>
      </c>
      <c r="C687" s="49">
        <v>2019</v>
      </c>
      <c r="D687" s="49" t="s">
        <v>249</v>
      </c>
      <c r="E687" s="50" t="s">
        <v>247</v>
      </c>
      <c r="F687" s="62">
        <v>6.2856639562283094</v>
      </c>
      <c r="G687" s="63">
        <v>3360711</v>
      </c>
      <c r="H687" s="63">
        <v>2.4715046845936257</v>
      </c>
      <c r="I687" s="63">
        <f>(I515+I386+I300)/3</f>
        <v>87.595788948519726</v>
      </c>
      <c r="J687" s="63">
        <v>447875544.61065298</v>
      </c>
      <c r="K687" s="63">
        <v>94.51612788742419</v>
      </c>
      <c r="L687" s="63">
        <v>6094.7248232231086</v>
      </c>
      <c r="M687" s="65">
        <f t="shared" si="98"/>
        <v>70.709188086357301</v>
      </c>
      <c r="N687" s="62">
        <v>48.625999999999998</v>
      </c>
    </row>
    <row r="688" spans="1:14" x14ac:dyDescent="0.4">
      <c r="A688" s="49">
        <v>16</v>
      </c>
      <c r="B688" s="49" t="s">
        <v>82</v>
      </c>
      <c r="C688" s="49">
        <v>2020</v>
      </c>
      <c r="D688" s="49" t="s">
        <v>249</v>
      </c>
      <c r="E688" s="50" t="s">
        <v>247</v>
      </c>
      <c r="F688" s="62">
        <v>6.3123058744753129</v>
      </c>
      <c r="G688" s="63">
        <v>3318407</v>
      </c>
      <c r="H688" s="63">
        <v>6.214254963059318E-2</v>
      </c>
      <c r="I688" s="63">
        <f>(I301+I387+I516)/3</f>
        <v>68.935302353812247</v>
      </c>
      <c r="J688" s="63">
        <v>483278992.87074202</v>
      </c>
      <c r="K688" s="63">
        <v>82.111265257289773</v>
      </c>
      <c r="L688" s="63">
        <v>6095.1042365848698</v>
      </c>
      <c r="M688" s="65">
        <f t="shared" si="98"/>
        <v>70.691130057715228</v>
      </c>
      <c r="N688" s="62">
        <v>49.02</v>
      </c>
    </row>
    <row r="689" spans="1:14" x14ac:dyDescent="0.4">
      <c r="A689" s="49">
        <v>16</v>
      </c>
      <c r="B689" s="49" t="s">
        <v>82</v>
      </c>
      <c r="C689" s="49">
        <v>2021</v>
      </c>
      <c r="D689" s="49" t="s">
        <v>249</v>
      </c>
      <c r="E689" s="50" t="s">
        <v>247</v>
      </c>
      <c r="F689" s="62">
        <f>(F686+F687+F688)/3</f>
        <v>6.4164744496949453</v>
      </c>
      <c r="G689" s="63">
        <v>3270943</v>
      </c>
      <c r="H689" s="63">
        <v>4.8603338005645043</v>
      </c>
      <c r="I689" s="63">
        <f>(I388+I302+I517)/3</f>
        <v>75.380058508356299</v>
      </c>
      <c r="J689" s="63">
        <v>734510363.715222</v>
      </c>
      <c r="K689" s="63">
        <v>96.065087262486671</v>
      </c>
      <c r="L689" s="63">
        <v>7230.1988377188673</v>
      </c>
      <c r="M689" s="65">
        <f t="shared" si="98"/>
        <v>70.692261011385838</v>
      </c>
      <c r="N689" s="62">
        <v>49.424999999999997</v>
      </c>
    </row>
    <row r="690" spans="1:14" x14ac:dyDescent="0.4">
      <c r="A690" s="49">
        <v>16</v>
      </c>
      <c r="B690" s="49" t="s">
        <v>82</v>
      </c>
      <c r="C690" s="49">
        <v>2022</v>
      </c>
      <c r="D690" s="49" t="s">
        <v>249</v>
      </c>
      <c r="E690" s="50" t="s">
        <v>247</v>
      </c>
      <c r="F690" s="62">
        <f>(F687+F688+F689)/3</f>
        <v>6.3381480934661889</v>
      </c>
      <c r="G690" s="63">
        <v>3233526</v>
      </c>
      <c r="H690" s="63">
        <v>11.77041887665078</v>
      </c>
      <c r="I690" s="63">
        <f>(I303+I389+I518)/3</f>
        <v>88.810767125653115</v>
      </c>
      <c r="J690" s="63">
        <v>797783244.87408304</v>
      </c>
      <c r="K690" s="63">
        <v>110.28291612360329</v>
      </c>
      <c r="L690" s="63">
        <v>7568.7984799592286</v>
      </c>
      <c r="M690" s="65">
        <f t="shared" si="98"/>
        <v>70.697526385152784</v>
      </c>
      <c r="N690" s="62">
        <v>49.841000000000001</v>
      </c>
    </row>
    <row r="691" spans="1:14" x14ac:dyDescent="0.4">
      <c r="A691" s="49">
        <v>17</v>
      </c>
      <c r="B691" s="49" t="s">
        <v>84</v>
      </c>
      <c r="C691" s="49">
        <v>1980</v>
      </c>
      <c r="D691" s="49" t="s">
        <v>249</v>
      </c>
      <c r="E691" s="50" t="s">
        <v>247</v>
      </c>
      <c r="F691" s="62">
        <f>(F692+F693+F694)/3</f>
        <v>2.0936431443720256</v>
      </c>
      <c r="G691" s="63">
        <v>938578</v>
      </c>
      <c r="H691" s="63">
        <v>10.190282525939239</v>
      </c>
      <c r="I691" s="63">
        <f>(I476+I347+I648)/3</f>
        <v>108.24285399187551</v>
      </c>
      <c r="J691" s="63">
        <v>111550709.39760099</v>
      </c>
      <c r="K691" s="63">
        <v>119.50154629798071</v>
      </c>
      <c r="L691" s="63">
        <v>1130.3159713457371</v>
      </c>
      <c r="M691" s="65">
        <f t="shared" si="98"/>
        <v>70.693639151417941</v>
      </c>
      <c r="N691" s="62">
        <v>16.478999999999999</v>
      </c>
    </row>
    <row r="692" spans="1:14" x14ac:dyDescent="0.4">
      <c r="A692" s="49">
        <v>17</v>
      </c>
      <c r="B692" s="49" t="s">
        <v>84</v>
      </c>
      <c r="C692" s="49">
        <v>1981</v>
      </c>
      <c r="D692" s="49" t="s">
        <v>249</v>
      </c>
      <c r="E692" s="50" t="s">
        <v>247</v>
      </c>
      <c r="F692" s="62">
        <f t="shared" ref="F692:F700" si="99">(F693+F694+F695)/3</f>
        <v>2.0940147699418286</v>
      </c>
      <c r="G692" s="63">
        <v>982747</v>
      </c>
      <c r="H692" s="63">
        <v>-8.8322837284053435E-2</v>
      </c>
      <c r="I692" s="63">
        <f>(I348+I477+I649)/3</f>
        <v>77.611232391711837</v>
      </c>
      <c r="J692" s="63">
        <v>88438639.823806301</v>
      </c>
      <c r="K692" s="63">
        <v>121.23539232053422</v>
      </c>
      <c r="L692" s="63">
        <v>1092.6645721640709</v>
      </c>
      <c r="M692" s="63">
        <v>45.652173913043484</v>
      </c>
      <c r="N692" s="62">
        <v>17.552</v>
      </c>
    </row>
    <row r="693" spans="1:14" x14ac:dyDescent="0.4">
      <c r="A693" s="49">
        <v>17</v>
      </c>
      <c r="B693" s="49" t="s">
        <v>84</v>
      </c>
      <c r="C693" s="49">
        <v>1982</v>
      </c>
      <c r="D693" s="49" t="s">
        <v>249</v>
      </c>
      <c r="E693" s="50" t="s">
        <v>247</v>
      </c>
      <c r="F693" s="62">
        <f t="shared" si="99"/>
        <v>2.0926257620240336</v>
      </c>
      <c r="G693" s="63">
        <v>1023009</v>
      </c>
      <c r="H693" s="63">
        <v>3.6954183745147446</v>
      </c>
      <c r="I693" s="63">
        <f>(I349+I478+I650)/3</f>
        <v>79.719737155585292</v>
      </c>
      <c r="J693" s="63">
        <v>21074900.8946108</v>
      </c>
      <c r="K693" s="63">
        <v>123.83618008707717</v>
      </c>
      <c r="L693" s="63">
        <v>992.11805147293012</v>
      </c>
      <c r="M693" s="63">
        <v>47.916666666666671</v>
      </c>
      <c r="N693" s="62">
        <v>19.489000000000001</v>
      </c>
    </row>
    <row r="694" spans="1:14" x14ac:dyDescent="0.4">
      <c r="A694" s="49">
        <v>17</v>
      </c>
      <c r="B694" s="49" t="s">
        <v>84</v>
      </c>
      <c r="C694" s="49">
        <v>1983</v>
      </c>
      <c r="D694" s="49" t="s">
        <v>249</v>
      </c>
      <c r="E694" s="50" t="s">
        <v>247</v>
      </c>
      <c r="F694" s="62">
        <f t="shared" si="99"/>
        <v>2.094288901150215</v>
      </c>
      <c r="G694" s="63">
        <v>1060717</v>
      </c>
      <c r="H694" s="63">
        <v>8.7454853953178286</v>
      </c>
      <c r="I694" s="63">
        <f>(I479+I350+I651)/3</f>
        <v>84.934128946798012</v>
      </c>
      <c r="J694" s="63">
        <v>23793769.119755</v>
      </c>
      <c r="K694" s="63">
        <v>124.64906482093556</v>
      </c>
      <c r="L694" s="63">
        <v>1105.1302058711144</v>
      </c>
      <c r="M694" s="63">
        <v>45.390070921985817</v>
      </c>
      <c r="N694" s="62">
        <v>21.722999999999999</v>
      </c>
    </row>
    <row r="695" spans="1:14" x14ac:dyDescent="0.4">
      <c r="A695" s="49">
        <v>17</v>
      </c>
      <c r="B695" s="49" t="s">
        <v>84</v>
      </c>
      <c r="C695" s="49">
        <v>1984</v>
      </c>
      <c r="D695" s="49" t="s">
        <v>249</v>
      </c>
      <c r="E695" s="50" t="s">
        <v>247</v>
      </c>
      <c r="F695" s="62">
        <f t="shared" si="99"/>
        <v>2.0951296466512375</v>
      </c>
      <c r="G695" s="63">
        <v>1099170</v>
      </c>
      <c r="H695" s="63">
        <v>15.426985066279883</v>
      </c>
      <c r="I695" s="63">
        <f>(I351+I652+I480)/3</f>
        <v>86.344478241062049</v>
      </c>
      <c r="J695" s="63">
        <v>62154696.152542897</v>
      </c>
      <c r="K695" s="63">
        <v>118.77347071785482</v>
      </c>
      <c r="L695" s="63">
        <v>1128.8719374034099</v>
      </c>
      <c r="M695" s="63">
        <v>40.000000000000007</v>
      </c>
      <c r="N695" s="62">
        <v>24.138999999999999</v>
      </c>
    </row>
    <row r="696" spans="1:14" x14ac:dyDescent="0.4">
      <c r="A696" s="49">
        <v>17</v>
      </c>
      <c r="B696" s="49" t="s">
        <v>84</v>
      </c>
      <c r="C696" s="49">
        <v>1985</v>
      </c>
      <c r="D696" s="49" t="s">
        <v>249</v>
      </c>
      <c r="E696" s="50" t="s">
        <v>247</v>
      </c>
      <c r="F696" s="62">
        <f t="shared" si="99"/>
        <v>2.0884587382706488</v>
      </c>
      <c r="G696" s="63">
        <v>1138704</v>
      </c>
      <c r="H696" s="63">
        <v>22.893659435114699</v>
      </c>
      <c r="I696" s="63">
        <f>(I352+I481+I653)/3</f>
        <v>83.855456019501347</v>
      </c>
      <c r="J696" s="63">
        <v>53611787.592236497</v>
      </c>
      <c r="K696" s="63">
        <v>117.52280817558172</v>
      </c>
      <c r="L696" s="63">
        <v>978.99308574958422</v>
      </c>
      <c r="M696" s="63">
        <v>40.666666666666664</v>
      </c>
      <c r="N696" s="62">
        <v>26.724</v>
      </c>
    </row>
    <row r="697" spans="1:14" x14ac:dyDescent="0.4">
      <c r="A697" s="49">
        <v>17</v>
      </c>
      <c r="B697" s="49" t="s">
        <v>84</v>
      </c>
      <c r="C697" s="49">
        <v>1986</v>
      </c>
      <c r="D697" s="49" t="s">
        <v>249</v>
      </c>
      <c r="E697" s="50" t="s">
        <v>247</v>
      </c>
      <c r="F697" s="62">
        <f t="shared" si="99"/>
        <v>2.0992783185287589</v>
      </c>
      <c r="G697" s="63">
        <v>1179263</v>
      </c>
      <c r="H697" s="63">
        <v>14.061249874598076</v>
      </c>
      <c r="I697" s="63">
        <f>(I353+I482+I654)/3</f>
        <v>78.478091968950878</v>
      </c>
      <c r="J697" s="63">
        <v>70404390.657484993</v>
      </c>
      <c r="K697" s="63">
        <v>117.45958959073712</v>
      </c>
      <c r="L697" s="63">
        <v>1180.9088927052676</v>
      </c>
      <c r="M697" s="63">
        <v>43.930635838150287</v>
      </c>
      <c r="N697" s="62">
        <v>29.483000000000001</v>
      </c>
    </row>
    <row r="698" spans="1:14" x14ac:dyDescent="0.4">
      <c r="A698" s="49">
        <v>17</v>
      </c>
      <c r="B698" s="49" t="s">
        <v>84</v>
      </c>
      <c r="C698" s="49">
        <v>1987</v>
      </c>
      <c r="D698" s="49" t="s">
        <v>249</v>
      </c>
      <c r="E698" s="50" t="s">
        <v>247</v>
      </c>
      <c r="F698" s="62">
        <f t="shared" si="99"/>
        <v>2.0976518831543038</v>
      </c>
      <c r="G698" s="63">
        <v>1220361</v>
      </c>
      <c r="H698" s="63">
        <v>12.694069823943323</v>
      </c>
      <c r="I698" s="63">
        <f>(I483+I655+I354)/3</f>
        <v>73.782112049285288</v>
      </c>
      <c r="J698" s="63">
        <v>113583514.209604</v>
      </c>
      <c r="K698" s="63">
        <v>123.57175329595394</v>
      </c>
      <c r="L698" s="63">
        <v>1610.3652034484635</v>
      </c>
      <c r="M698" s="63">
        <v>43.575418994413404</v>
      </c>
      <c r="N698" s="62">
        <v>32.401000000000003</v>
      </c>
    </row>
    <row r="699" spans="1:14" x14ac:dyDescent="0.4">
      <c r="A699" s="49">
        <v>17</v>
      </c>
      <c r="B699" s="49" t="s">
        <v>84</v>
      </c>
      <c r="C699" s="49">
        <v>1988</v>
      </c>
      <c r="D699" s="49" t="s">
        <v>249</v>
      </c>
      <c r="E699" s="50" t="s">
        <v>247</v>
      </c>
      <c r="F699" s="62">
        <f t="shared" si="99"/>
        <v>2.0684460131288831</v>
      </c>
      <c r="G699" s="63">
        <v>1261272</v>
      </c>
      <c r="H699" s="63">
        <v>22.697059568482288</v>
      </c>
      <c r="I699" s="63">
        <f>(I355+I484+I656)/3</f>
        <v>76.909329062982223</v>
      </c>
      <c r="J699" s="63">
        <v>39921524.127229303</v>
      </c>
      <c r="K699" s="63">
        <v>114.45159022292071</v>
      </c>
      <c r="L699" s="63">
        <v>2096.7358022123194</v>
      </c>
      <c r="M699" s="63">
        <v>49.767441860465119</v>
      </c>
      <c r="N699" s="62">
        <v>35.466999999999999</v>
      </c>
    </row>
    <row r="700" spans="1:14" x14ac:dyDescent="0.4">
      <c r="A700" s="49">
        <v>17</v>
      </c>
      <c r="B700" s="49" t="s">
        <v>84</v>
      </c>
      <c r="C700" s="49">
        <v>1989</v>
      </c>
      <c r="D700" s="49" t="s">
        <v>249</v>
      </c>
      <c r="E700" s="50" t="s">
        <v>247</v>
      </c>
      <c r="F700" s="62">
        <f t="shared" si="99"/>
        <v>2.1317370593030902</v>
      </c>
      <c r="G700" s="63">
        <v>1301671</v>
      </c>
      <c r="H700" s="63">
        <v>13.648777258978285</v>
      </c>
      <c r="I700" s="63">
        <f>(I485+I356+I657)/3</f>
        <v>80.793477899875626</v>
      </c>
      <c r="J700" s="63">
        <v>42186013.020588897</v>
      </c>
      <c r="K700" s="63">
        <v>105.36086456212632</v>
      </c>
      <c r="L700" s="63">
        <v>2369.1256177791724</v>
      </c>
      <c r="M700" s="63">
        <v>49.367088607594937</v>
      </c>
      <c r="N700" s="62">
        <v>38.648000000000003</v>
      </c>
    </row>
    <row r="701" spans="1:14" x14ac:dyDescent="0.4">
      <c r="A701" s="49">
        <v>17</v>
      </c>
      <c r="B701" s="49" t="s">
        <v>84</v>
      </c>
      <c r="C701" s="49">
        <v>1990</v>
      </c>
      <c r="D701" s="49" t="s">
        <v>249</v>
      </c>
      <c r="E701" s="50" t="s">
        <v>247</v>
      </c>
      <c r="F701" s="62">
        <v>2.0927725770309373</v>
      </c>
      <c r="G701" s="63">
        <v>1341474</v>
      </c>
      <c r="H701" s="63">
        <v>6.3000182840715411</v>
      </c>
      <c r="I701" s="63">
        <f>(I357+I486+I658)/3</f>
        <v>84.409214303316787</v>
      </c>
      <c r="J701" s="63">
        <v>95889963.042410299</v>
      </c>
      <c r="K701" s="63">
        <v>104.84732039674718</v>
      </c>
      <c r="L701" s="63">
        <v>2825.7247806873229</v>
      </c>
      <c r="M701" s="63">
        <v>54.092526690391466</v>
      </c>
      <c r="N701" s="62">
        <v>41.933</v>
      </c>
    </row>
    <row r="702" spans="1:14" x14ac:dyDescent="0.4">
      <c r="A702" s="49">
        <v>17</v>
      </c>
      <c r="B702" s="49" t="s">
        <v>84</v>
      </c>
      <c r="C702" s="49">
        <v>1991</v>
      </c>
      <c r="D702" s="49" t="s">
        <v>249</v>
      </c>
      <c r="E702" s="50" t="s">
        <v>247</v>
      </c>
      <c r="F702" s="62">
        <v>1.9808284030526213</v>
      </c>
      <c r="G702" s="63">
        <v>1380584</v>
      </c>
      <c r="H702" s="63">
        <v>5.1777099369234065</v>
      </c>
      <c r="I702" s="63">
        <f>(I487+I358+I659)/3</f>
        <v>86.247165368478079</v>
      </c>
      <c r="J702" s="63">
        <v>-8211493.7828438999</v>
      </c>
      <c r="K702" s="63">
        <v>99.558385346422867</v>
      </c>
      <c r="L702" s="63">
        <v>2855.9484272248874</v>
      </c>
      <c r="M702" s="63">
        <v>51.648351648351657</v>
      </c>
      <c r="N702" s="62">
        <v>45.292000000000002</v>
      </c>
    </row>
    <row r="703" spans="1:14" x14ac:dyDescent="0.4">
      <c r="A703" s="49">
        <v>17</v>
      </c>
      <c r="B703" s="49" t="s">
        <v>84</v>
      </c>
      <c r="C703" s="49">
        <v>1992</v>
      </c>
      <c r="D703" s="49" t="s">
        <v>249</v>
      </c>
      <c r="E703" s="50" t="s">
        <v>247</v>
      </c>
      <c r="F703" s="62">
        <v>2.3216101978257124</v>
      </c>
      <c r="G703" s="63">
        <v>1420695</v>
      </c>
      <c r="H703" s="63">
        <v>6.6392808535534726</v>
      </c>
      <c r="I703" s="63">
        <f>(I488+I359+I660)/3</f>
        <v>107.55177926724566</v>
      </c>
      <c r="J703" s="63">
        <v>-1564184.9056156599</v>
      </c>
      <c r="K703" s="63">
        <v>89.751254586815122</v>
      </c>
      <c r="L703" s="63">
        <v>2918.6170054914946</v>
      </c>
      <c r="M703" s="63">
        <v>50</v>
      </c>
      <c r="N703" s="62">
        <v>46.442999999999998</v>
      </c>
    </row>
    <row r="704" spans="1:14" x14ac:dyDescent="0.4">
      <c r="A704" s="49">
        <v>17</v>
      </c>
      <c r="B704" s="49" t="s">
        <v>84</v>
      </c>
      <c r="C704" s="49">
        <v>1993</v>
      </c>
      <c r="D704" s="49" t="s">
        <v>249</v>
      </c>
      <c r="E704" s="50" t="s">
        <v>247</v>
      </c>
      <c r="F704" s="62">
        <v>2.2223787529184236</v>
      </c>
      <c r="G704" s="63">
        <v>1462262</v>
      </c>
      <c r="H704" s="63">
        <v>13.064700488920906</v>
      </c>
      <c r="I704" s="63">
        <f>(I489+I360+I661)/3</f>
        <v>106.91807117367749</v>
      </c>
      <c r="J704" s="63">
        <v>-286949434.08685201</v>
      </c>
      <c r="K704" s="63">
        <v>86.208205009669854</v>
      </c>
      <c r="L704" s="63">
        <v>2844.9957495344165</v>
      </c>
      <c r="M704" s="63">
        <v>50.461538461538467</v>
      </c>
      <c r="N704" s="62">
        <v>47.286000000000001</v>
      </c>
    </row>
    <row r="705" spans="1:14" x14ac:dyDescent="0.4">
      <c r="A705" s="49">
        <v>17</v>
      </c>
      <c r="B705" s="49" t="s">
        <v>84</v>
      </c>
      <c r="C705" s="49">
        <v>1994</v>
      </c>
      <c r="D705" s="49" t="s">
        <v>249</v>
      </c>
      <c r="E705" s="50" t="s">
        <v>247</v>
      </c>
      <c r="F705" s="62">
        <v>2.0485599357251933</v>
      </c>
      <c r="G705" s="63">
        <v>1503544</v>
      </c>
      <c r="H705" s="63">
        <v>9.4638047015894244</v>
      </c>
      <c r="I705" s="63">
        <f>(I361+I490+I662)/3</f>
        <v>74.167575219446292</v>
      </c>
      <c r="J705" s="63">
        <v>-14154569.0110668</v>
      </c>
      <c r="K705" s="63">
        <v>88.180609728368282</v>
      </c>
      <c r="L705" s="63">
        <v>2832.813408956591</v>
      </c>
      <c r="M705" s="63">
        <v>53.571428571428569</v>
      </c>
      <c r="N705" s="62">
        <v>48.133000000000003</v>
      </c>
    </row>
    <row r="706" spans="1:14" x14ac:dyDescent="0.4">
      <c r="A706" s="49">
        <v>17</v>
      </c>
      <c r="B706" s="49" t="s">
        <v>84</v>
      </c>
      <c r="C706" s="49">
        <v>1995</v>
      </c>
      <c r="D706" s="49" t="s">
        <v>249</v>
      </c>
      <c r="E706" s="50" t="s">
        <v>247</v>
      </c>
      <c r="F706" s="62">
        <v>2.066422480976708</v>
      </c>
      <c r="G706" s="63">
        <v>1543634</v>
      </c>
      <c r="H706" s="63">
        <v>7.1552948525345244</v>
      </c>
      <c r="I706" s="63">
        <f>(I491+I362+I663)/3</f>
        <v>88.587535137710631</v>
      </c>
      <c r="J706" s="63">
        <v>70413220.755547196</v>
      </c>
      <c r="K706" s="63">
        <v>94.595171646002044</v>
      </c>
      <c r="L706" s="63">
        <v>3064.5859847133725</v>
      </c>
      <c r="M706" s="63">
        <v>54.858934169278996</v>
      </c>
      <c r="N706" s="62">
        <v>48.981000000000002</v>
      </c>
    </row>
    <row r="707" spans="1:14" x14ac:dyDescent="0.4">
      <c r="A707" s="49">
        <v>17</v>
      </c>
      <c r="B707" s="49" t="s">
        <v>84</v>
      </c>
      <c r="C707" s="49">
        <v>1996</v>
      </c>
      <c r="D707" s="49" t="s">
        <v>249</v>
      </c>
      <c r="E707" s="50" t="s">
        <v>247</v>
      </c>
      <c r="F707" s="62">
        <v>1.8429763192174793</v>
      </c>
      <c r="G707" s="63">
        <v>1582169</v>
      </c>
      <c r="H707" s="63">
        <v>16.112195448809103</v>
      </c>
      <c r="I707" s="63">
        <f>(I492+I363+I664)/3</f>
        <v>86.25475594733264</v>
      </c>
      <c r="J707" s="63">
        <v>71182310.713666096</v>
      </c>
      <c r="K707" s="63">
        <v>90.955575275056006</v>
      </c>
      <c r="L707" s="63">
        <v>3063.9945655351316</v>
      </c>
      <c r="M707" s="63">
        <v>45.205479452054796</v>
      </c>
      <c r="N707" s="62">
        <v>49.83</v>
      </c>
    </row>
    <row r="708" spans="1:14" x14ac:dyDescent="0.4">
      <c r="A708" s="49">
        <v>17</v>
      </c>
      <c r="B708" s="49" t="s">
        <v>84</v>
      </c>
      <c r="C708" s="49">
        <v>1997</v>
      </c>
      <c r="D708" s="49" t="s">
        <v>249</v>
      </c>
      <c r="E708" s="50" t="s">
        <v>247</v>
      </c>
      <c r="F708" s="62">
        <v>1.8933475941640925</v>
      </c>
      <c r="G708" s="63">
        <v>1619354</v>
      </c>
      <c r="H708" s="63">
        <v>4.9906084877987098</v>
      </c>
      <c r="I708" s="63">
        <f>(I364+I493+I665)/3</f>
        <v>87.768483055936215</v>
      </c>
      <c r="J708" s="63">
        <v>100109748.737479</v>
      </c>
      <c r="K708" s="63">
        <v>108.60441515075459</v>
      </c>
      <c r="L708" s="63">
        <v>3100.1656380661007</v>
      </c>
      <c r="M708" s="63">
        <v>45.602605863192188</v>
      </c>
      <c r="N708" s="62">
        <v>50.677</v>
      </c>
    </row>
    <row r="709" spans="1:14" x14ac:dyDescent="0.4">
      <c r="A709" s="49">
        <v>17</v>
      </c>
      <c r="B709" s="49" t="s">
        <v>84</v>
      </c>
      <c r="C709" s="49">
        <v>1998</v>
      </c>
      <c r="D709" s="49" t="s">
        <v>249</v>
      </c>
      <c r="E709" s="50" t="s">
        <v>247</v>
      </c>
      <c r="F709" s="62">
        <v>2.2239549579965923</v>
      </c>
      <c r="G709" s="63">
        <v>1655699</v>
      </c>
      <c r="H709" s="63">
        <v>9.9672708188165586</v>
      </c>
      <c r="I709" s="63">
        <f>(I494+I365+I666)/3</f>
        <v>81.436843508503799</v>
      </c>
      <c r="J709" s="63">
        <v>95318134.921010494</v>
      </c>
      <c r="K709" s="63">
        <v>101.84103932029242</v>
      </c>
      <c r="L709" s="63">
        <v>2893.32874464307</v>
      </c>
      <c r="M709" s="63">
        <v>35.869565217391305</v>
      </c>
      <c r="N709" s="62">
        <v>51.524999999999999</v>
      </c>
    </row>
    <row r="710" spans="1:14" x14ac:dyDescent="0.4">
      <c r="A710" s="49">
        <v>17</v>
      </c>
      <c r="B710" s="49" t="s">
        <v>84</v>
      </c>
      <c r="C710" s="49">
        <v>1999</v>
      </c>
      <c r="D710" s="49" t="s">
        <v>249</v>
      </c>
      <c r="E710" s="50" t="s">
        <v>247</v>
      </c>
      <c r="F710" s="62">
        <v>2.2810332249913983</v>
      </c>
      <c r="G710" s="63">
        <v>1691558</v>
      </c>
      <c r="H710" s="63">
        <v>14.235208494516911</v>
      </c>
      <c r="I710" s="63">
        <f>(I495+I366+I667)/3</f>
        <v>78.069817875322471</v>
      </c>
      <c r="J710" s="63">
        <v>36675065.782925896</v>
      </c>
      <c r="K710" s="63">
        <v>98.92908120214183</v>
      </c>
      <c r="L710" s="63">
        <v>3242.1373354511356</v>
      </c>
      <c r="M710" s="63">
        <v>43.005181347150263</v>
      </c>
      <c r="N710" s="62">
        <v>52.372</v>
      </c>
    </row>
    <row r="711" spans="1:14" x14ac:dyDescent="0.4">
      <c r="A711" s="49">
        <v>17</v>
      </c>
      <c r="B711" s="49" t="s">
        <v>84</v>
      </c>
      <c r="C711" s="49">
        <v>2000</v>
      </c>
      <c r="D711" s="49" t="s">
        <v>249</v>
      </c>
      <c r="E711" s="50" t="s">
        <v>247</v>
      </c>
      <c r="F711" s="62">
        <v>2.3357469810102578</v>
      </c>
      <c r="G711" s="63">
        <v>1726985</v>
      </c>
      <c r="H711" s="63">
        <v>14.170966914369743</v>
      </c>
      <c r="I711" s="63">
        <f>(I496+I367+I668)/3</f>
        <v>83.193522995272687</v>
      </c>
      <c r="J711" s="63">
        <v>57171341.354861997</v>
      </c>
      <c r="K711" s="63">
        <v>91.92472968991801</v>
      </c>
      <c r="L711" s="63">
        <v>3351.696516853101</v>
      </c>
      <c r="M711" s="63">
        <v>41.191066997518611</v>
      </c>
      <c r="N711" s="62">
        <v>53.219000000000001</v>
      </c>
    </row>
    <row r="712" spans="1:14" x14ac:dyDescent="0.4">
      <c r="A712" s="49">
        <v>17</v>
      </c>
      <c r="B712" s="49" t="s">
        <v>84</v>
      </c>
      <c r="C712" s="49">
        <v>2001</v>
      </c>
      <c r="D712" s="49" t="s">
        <v>249</v>
      </c>
      <c r="E712" s="50" t="s">
        <v>247</v>
      </c>
      <c r="F712" s="62">
        <v>2.1939577622266491</v>
      </c>
      <c r="G712" s="63">
        <v>1761930</v>
      </c>
      <c r="H712" s="63">
        <v>8.3128249995129835</v>
      </c>
      <c r="I712" s="63">
        <f>(I497+I368+I669)/3</f>
        <v>81.175109148044555</v>
      </c>
      <c r="J712" s="63">
        <v>30680571.208468299</v>
      </c>
      <c r="K712" s="63">
        <v>87.525065568095712</v>
      </c>
      <c r="L712" s="63">
        <v>3115.6789995428039</v>
      </c>
      <c r="M712" s="63">
        <v>32.041343669250644</v>
      </c>
      <c r="N712" s="62">
        <v>54.061999999999998</v>
      </c>
    </row>
    <row r="713" spans="1:14" x14ac:dyDescent="0.4">
      <c r="A713" s="49">
        <v>17</v>
      </c>
      <c r="B713" s="49" t="s">
        <v>84</v>
      </c>
      <c r="C713" s="49">
        <v>2002</v>
      </c>
      <c r="D713" s="49" t="s">
        <v>249</v>
      </c>
      <c r="E713" s="50" t="s">
        <v>247</v>
      </c>
      <c r="F713" s="62">
        <v>2.2431244533822063</v>
      </c>
      <c r="G713" s="63">
        <v>1795130</v>
      </c>
      <c r="H713" s="63">
        <v>1.1873706961312109</v>
      </c>
      <c r="I713" s="63">
        <f>(I670+I369+I498)/3</f>
        <v>86.571565585396073</v>
      </c>
      <c r="J713" s="63">
        <v>407997392.45524001</v>
      </c>
      <c r="K713" s="63">
        <v>91.8357740585774</v>
      </c>
      <c r="L713" s="63">
        <v>3029.7883623397315</v>
      </c>
      <c r="M713" s="63">
        <v>32.506203473945412</v>
      </c>
      <c r="N713" s="62">
        <v>54.57</v>
      </c>
    </row>
    <row r="714" spans="1:14" x14ac:dyDescent="0.4">
      <c r="A714" s="49">
        <v>17</v>
      </c>
      <c r="B714" s="49" t="s">
        <v>84</v>
      </c>
      <c r="C714" s="49">
        <v>2003</v>
      </c>
      <c r="D714" s="49" t="s">
        <v>249</v>
      </c>
      <c r="E714" s="50" t="s">
        <v>247</v>
      </c>
      <c r="F714" s="62">
        <v>2.1430178398708604</v>
      </c>
      <c r="G714" s="63">
        <v>1826863</v>
      </c>
      <c r="H714" s="63">
        <v>3.2590843720066403</v>
      </c>
      <c r="I714" s="63">
        <f>(I413+I327+I542)/3</f>
        <v>96.172842252121782</v>
      </c>
      <c r="J714" s="63">
        <v>418040676.13980699</v>
      </c>
      <c r="K714" s="63">
        <v>85.834042515126427</v>
      </c>
      <c r="L714" s="63">
        <v>4111.738085109414</v>
      </c>
      <c r="M714" s="63">
        <v>35.294117647058819</v>
      </c>
      <c r="N714" s="62">
        <v>55.029000000000003</v>
      </c>
    </row>
    <row r="715" spans="1:14" x14ac:dyDescent="0.4">
      <c r="A715" s="49">
        <v>17</v>
      </c>
      <c r="B715" s="49" t="s">
        <v>84</v>
      </c>
      <c r="C715" s="49">
        <v>2004</v>
      </c>
      <c r="D715" s="49" t="s">
        <v>249</v>
      </c>
      <c r="E715" s="50" t="s">
        <v>247</v>
      </c>
      <c r="F715" s="62">
        <v>2.135620479967296</v>
      </c>
      <c r="G715" s="63">
        <v>1859085</v>
      </c>
      <c r="H715" s="63">
        <v>10.078788653573099</v>
      </c>
      <c r="I715" s="63" t="e">
        <f>(#REF!+I801+I844)/3</f>
        <v>#REF!</v>
      </c>
      <c r="J715" s="63">
        <v>390889251.85527098</v>
      </c>
      <c r="K715" s="63">
        <v>90.997822887263098</v>
      </c>
      <c r="L715" s="63">
        <v>4818.2131029702268</v>
      </c>
      <c r="M715" s="63">
        <v>40.554156171284625</v>
      </c>
      <c r="N715" s="62">
        <v>55.488</v>
      </c>
    </row>
    <row r="716" spans="1:14" x14ac:dyDescent="0.4">
      <c r="A716" s="49">
        <v>17</v>
      </c>
      <c r="B716" s="49" t="s">
        <v>84</v>
      </c>
      <c r="C716" s="49">
        <v>2005</v>
      </c>
      <c r="D716" s="49" t="s">
        <v>249</v>
      </c>
      <c r="E716" s="50" t="s">
        <v>247</v>
      </c>
      <c r="F716" s="62">
        <v>2.2604523334920046</v>
      </c>
      <c r="G716" s="63">
        <v>1892807</v>
      </c>
      <c r="H716" s="63">
        <v>15.471706569310513</v>
      </c>
      <c r="I716" s="63" t="e">
        <f>(#REF!+I802+I845)/3</f>
        <v>#REF!</v>
      </c>
      <c r="J716" s="63">
        <v>420854175.01343602</v>
      </c>
      <c r="K716" s="63">
        <v>88.505352057350478</v>
      </c>
      <c r="L716" s="63">
        <v>5240.3161590679956</v>
      </c>
      <c r="M716" s="63">
        <v>39.252336448598129</v>
      </c>
      <c r="N716" s="62">
        <v>55.944000000000003</v>
      </c>
    </row>
    <row r="717" spans="1:14" x14ac:dyDescent="0.4">
      <c r="A717" s="49">
        <v>17</v>
      </c>
      <c r="B717" s="49" t="s">
        <v>84</v>
      </c>
      <c r="C717" s="49">
        <v>2006</v>
      </c>
      <c r="D717" s="49" t="s">
        <v>249</v>
      </c>
      <c r="E717" s="50" t="s">
        <v>247</v>
      </c>
      <c r="F717" s="62">
        <v>2.1189876725511017</v>
      </c>
      <c r="G717" s="63">
        <v>1928704</v>
      </c>
      <c r="H717" s="63">
        <v>5.1543983602336993</v>
      </c>
      <c r="I717" s="63" t="e">
        <f>(#REF!+I803)/3</f>
        <v>#REF!</v>
      </c>
      <c r="J717" s="63">
        <v>486913109.10244799</v>
      </c>
      <c r="K717" s="63">
        <v>86.612433913524029</v>
      </c>
      <c r="L717" s="63">
        <v>5142.9138335435882</v>
      </c>
      <c r="M717" s="63">
        <v>31.295843520782395</v>
      </c>
      <c r="N717" s="62">
        <v>56.4</v>
      </c>
    </row>
    <row r="718" spans="1:14" x14ac:dyDescent="0.4">
      <c r="A718" s="49">
        <v>17</v>
      </c>
      <c r="B718" s="49" t="s">
        <v>84</v>
      </c>
      <c r="C718" s="49">
        <v>2007</v>
      </c>
      <c r="D718" s="49" t="s">
        <v>249</v>
      </c>
      <c r="E718" s="50" t="s">
        <v>247</v>
      </c>
      <c r="F718" s="62">
        <v>2.1961619276687019</v>
      </c>
      <c r="G718" s="63">
        <v>1966977</v>
      </c>
      <c r="H718" s="63">
        <v>6.0291976506440221</v>
      </c>
      <c r="I718" s="63">
        <f>(I331+I417+I546)/3</f>
        <v>98.887713384429688</v>
      </c>
      <c r="J718" s="63">
        <v>494634226.15371501</v>
      </c>
      <c r="K718" s="63">
        <v>98.496524940725209</v>
      </c>
      <c r="L718" s="63">
        <v>5372.3407317435358</v>
      </c>
      <c r="M718" s="63">
        <v>25</v>
      </c>
      <c r="N718" s="62">
        <v>57.927999999999997</v>
      </c>
    </row>
    <row r="719" spans="1:14" x14ac:dyDescent="0.4">
      <c r="A719" s="49">
        <v>17</v>
      </c>
      <c r="B719" s="49" t="s">
        <v>84</v>
      </c>
      <c r="C719" s="49">
        <v>2008</v>
      </c>
      <c r="D719" s="49" t="s">
        <v>249</v>
      </c>
      <c r="E719" s="50" t="s">
        <v>247</v>
      </c>
      <c r="F719" s="62">
        <v>2.1883406731363211</v>
      </c>
      <c r="G719" s="63">
        <v>2007320</v>
      </c>
      <c r="H719" s="63">
        <v>9.3727302556346785</v>
      </c>
      <c r="I719" s="63">
        <f>(I332+I418+I547)/3</f>
        <v>109.51138169187857</v>
      </c>
      <c r="J719" s="63">
        <v>520917902.31475502</v>
      </c>
      <c r="K719" s="63">
        <v>99.008222007988962</v>
      </c>
      <c r="L719" s="63">
        <v>5345.8487517737613</v>
      </c>
      <c r="M719" s="63">
        <v>23.917995444191348</v>
      </c>
      <c r="N719" s="62">
        <v>59.444000000000003</v>
      </c>
    </row>
    <row r="720" spans="1:14" x14ac:dyDescent="0.4">
      <c r="A720" s="49">
        <v>17</v>
      </c>
      <c r="B720" s="49" t="s">
        <v>84</v>
      </c>
      <c r="C720" s="49">
        <v>2009</v>
      </c>
      <c r="D720" s="49" t="s">
        <v>249</v>
      </c>
      <c r="E720" s="50" t="s">
        <v>247</v>
      </c>
      <c r="F720" s="62">
        <v>2.0432338358718924</v>
      </c>
      <c r="G720" s="63">
        <v>2048997</v>
      </c>
      <c r="H720" s="63">
        <v>15.108933748083885</v>
      </c>
      <c r="I720" s="63">
        <f>(I419+I333+I548)/3</f>
        <v>92.734584481675753</v>
      </c>
      <c r="J720" s="63">
        <v>208699298.20630199</v>
      </c>
      <c r="K720" s="63">
        <v>88.480788633737816</v>
      </c>
      <c r="L720" s="63">
        <v>4938.2499058409167</v>
      </c>
      <c r="M720" s="63">
        <v>33.121019108280258</v>
      </c>
      <c r="N720" s="62">
        <v>60.936999999999998</v>
      </c>
    </row>
    <row r="721" spans="1:14" x14ac:dyDescent="0.4">
      <c r="A721" s="49">
        <v>17</v>
      </c>
      <c r="B721" s="49" t="s">
        <v>84</v>
      </c>
      <c r="C721" s="49">
        <v>2010</v>
      </c>
      <c r="D721" s="49" t="s">
        <v>249</v>
      </c>
      <c r="E721" s="50" t="s">
        <v>247</v>
      </c>
      <c r="F721" s="62">
        <v>1.6119701825914676</v>
      </c>
      <c r="G721" s="63">
        <v>2091664</v>
      </c>
      <c r="H721" s="63">
        <v>7.6830614533246973</v>
      </c>
      <c r="I721" s="63">
        <f>(I420+I334+I549)/3</f>
        <v>97.812497363908676</v>
      </c>
      <c r="J721" s="63">
        <v>218379837.56830901</v>
      </c>
      <c r="K721" s="63">
        <v>94.639002087392583</v>
      </c>
      <c r="L721" s="63">
        <v>6041.7320511965272</v>
      </c>
      <c r="M721" s="63">
        <v>17.431192660550458</v>
      </c>
      <c r="N721" s="62">
        <v>62.411999999999999</v>
      </c>
    </row>
    <row r="722" spans="1:14" x14ac:dyDescent="0.4">
      <c r="A722" s="49">
        <v>17</v>
      </c>
      <c r="B722" s="49" t="s">
        <v>84</v>
      </c>
      <c r="C722" s="49">
        <v>2011</v>
      </c>
      <c r="D722" s="49" t="s">
        <v>249</v>
      </c>
      <c r="E722" s="50" t="s">
        <v>247</v>
      </c>
      <c r="F722" s="62">
        <v>1.8197139974611498</v>
      </c>
      <c r="G722" s="63">
        <v>2134037</v>
      </c>
      <c r="H722" s="63">
        <v>12.653321583351911</v>
      </c>
      <c r="I722" s="63">
        <f>(I421+I335+I550)/3</f>
        <v>122.69375016697752</v>
      </c>
      <c r="J722" s="63">
        <v>293208060.474684</v>
      </c>
      <c r="K722" s="63">
        <v>98.961467780146904</v>
      </c>
      <c r="L722" s="63">
        <v>7080.778642625648</v>
      </c>
      <c r="M722" s="63">
        <v>27.864583333333336</v>
      </c>
      <c r="N722" s="62">
        <v>63.865000000000002</v>
      </c>
    </row>
    <row r="723" spans="1:14" x14ac:dyDescent="0.4">
      <c r="A723" s="49">
        <v>17</v>
      </c>
      <c r="B723" s="49" t="s">
        <v>84</v>
      </c>
      <c r="C723" s="49">
        <v>2012</v>
      </c>
      <c r="D723" s="49" t="s">
        <v>249</v>
      </c>
      <c r="E723" s="50" t="s">
        <v>247</v>
      </c>
      <c r="F723" s="62">
        <v>1.5695025110035969</v>
      </c>
      <c r="G723" s="63">
        <v>2175425</v>
      </c>
      <c r="H723" s="63">
        <v>3.0118416084237793</v>
      </c>
      <c r="I723" s="63" t="e">
        <f>(#REF!+I766+I852)/3</f>
        <v>#REF!</v>
      </c>
      <c r="J723" s="63">
        <v>146084155.21184701</v>
      </c>
      <c r="K723" s="63">
        <v>111.8752806209518</v>
      </c>
      <c r="L723" s="63">
        <v>6392.9873473683883</v>
      </c>
      <c r="M723" s="63">
        <v>42.126789366053174</v>
      </c>
      <c r="N723" s="62">
        <v>64.768000000000001</v>
      </c>
    </row>
    <row r="724" spans="1:14" x14ac:dyDescent="0.4">
      <c r="A724" s="49">
        <v>17</v>
      </c>
      <c r="B724" s="49" t="s">
        <v>84</v>
      </c>
      <c r="C724" s="49">
        <v>2013</v>
      </c>
      <c r="D724" s="49" t="s">
        <v>249</v>
      </c>
      <c r="E724" s="50" t="s">
        <v>247</v>
      </c>
      <c r="F724" s="62">
        <v>2.4451327258016358</v>
      </c>
      <c r="G724" s="63">
        <v>2217278</v>
      </c>
      <c r="H724" s="63">
        <v>1.5321209980108961</v>
      </c>
      <c r="I724" s="63">
        <f>(I337+I423+I552)/3</f>
        <v>120.63271151574891</v>
      </c>
      <c r="J724" s="63">
        <v>67136806.163499504</v>
      </c>
      <c r="K724" s="63">
        <v>125.78303991122002</v>
      </c>
      <c r="L724" s="63">
        <v>6436.6033186655768</v>
      </c>
      <c r="M724" s="63">
        <v>44.274809160305338</v>
      </c>
      <c r="N724" s="62">
        <v>65.572000000000003</v>
      </c>
    </row>
    <row r="725" spans="1:14" x14ac:dyDescent="0.4">
      <c r="A725" s="49">
        <v>17</v>
      </c>
      <c r="B725" s="49" t="s">
        <v>84</v>
      </c>
      <c r="C725" s="49">
        <v>2014</v>
      </c>
      <c r="D725" s="49" t="s">
        <v>249</v>
      </c>
      <c r="E725" s="50" t="s">
        <v>247</v>
      </c>
      <c r="F725" s="62">
        <v>3.0919245293703352</v>
      </c>
      <c r="G725" s="63">
        <v>2260376</v>
      </c>
      <c r="H725" s="63">
        <v>9.6040022025875089</v>
      </c>
      <c r="I725" s="63">
        <f>(I510+I381+I682)/3</f>
        <v>79.100780719393455</v>
      </c>
      <c r="J725" s="63">
        <v>515184471.01723999</v>
      </c>
      <c r="K725" s="63">
        <v>119.49754179146359</v>
      </c>
      <c r="L725" s="63">
        <v>6844.0332496634892</v>
      </c>
      <c r="M725" s="63">
        <v>54.505813953488371</v>
      </c>
      <c r="N725" s="62">
        <v>66.367999999999995</v>
      </c>
    </row>
    <row r="726" spans="1:14" x14ac:dyDescent="0.4">
      <c r="A726" s="49">
        <v>17</v>
      </c>
      <c r="B726" s="49" t="s">
        <v>84</v>
      </c>
      <c r="C726" s="49">
        <v>2015</v>
      </c>
      <c r="D726" s="49" t="s">
        <v>249</v>
      </c>
      <c r="E726" s="50" t="s">
        <v>247</v>
      </c>
      <c r="F726" s="62">
        <v>3.0148357757407149</v>
      </c>
      <c r="G726" s="63">
        <v>2305171</v>
      </c>
      <c r="H726" s="63">
        <v>3.7303173755510528</v>
      </c>
      <c r="I726" s="63">
        <f>(I511+I382+I683)/3</f>
        <v>78.974442418241665</v>
      </c>
      <c r="J726" s="63">
        <v>378554181.53007901</v>
      </c>
      <c r="K726" s="63">
        <v>112.90089101600478</v>
      </c>
      <c r="L726" s="63">
        <v>5869.7375789062771</v>
      </c>
      <c r="M726" s="63">
        <f t="shared" ref="M726:M733" si="100">(M725+M724+M723)/3</f>
        <v>46.96913749328229</v>
      </c>
      <c r="N726" s="62">
        <v>67.155000000000001</v>
      </c>
    </row>
    <row r="727" spans="1:14" x14ac:dyDescent="0.4">
      <c r="A727" s="49">
        <v>17</v>
      </c>
      <c r="B727" s="49" t="s">
        <v>84</v>
      </c>
      <c r="C727" s="49">
        <v>2016</v>
      </c>
      <c r="D727" s="49" t="s">
        <v>249</v>
      </c>
      <c r="E727" s="50" t="s">
        <v>247</v>
      </c>
      <c r="F727" s="62">
        <v>2.8180865969284343</v>
      </c>
      <c r="G727" s="63">
        <v>2352416</v>
      </c>
      <c r="H727" s="63">
        <v>11.904911131819773</v>
      </c>
      <c r="I727" s="63">
        <f>(I684+I512+I383)/3</f>
        <v>83.365435667242949</v>
      </c>
      <c r="J727" s="63">
        <v>142522598.297582</v>
      </c>
      <c r="K727" s="63">
        <v>100.46468976602598</v>
      </c>
      <c r="L727" s="63">
        <v>6411.5516655651145</v>
      </c>
      <c r="M727" s="63">
        <f t="shared" si="100"/>
        <v>48.583253535691995</v>
      </c>
      <c r="N727" s="62">
        <v>67.933000000000007</v>
      </c>
    </row>
    <row r="728" spans="1:14" x14ac:dyDescent="0.4">
      <c r="A728" s="49">
        <v>17</v>
      </c>
      <c r="B728" s="49" t="s">
        <v>84</v>
      </c>
      <c r="C728" s="49">
        <v>2017</v>
      </c>
      <c r="D728" s="49" t="s">
        <v>249</v>
      </c>
      <c r="E728" s="50" t="s">
        <v>247</v>
      </c>
      <c r="F728" s="62">
        <v>3.0549545348566101</v>
      </c>
      <c r="G728" s="63">
        <v>2401840</v>
      </c>
      <c r="H728" s="63">
        <v>-2.6499192764329678</v>
      </c>
      <c r="I728" s="63">
        <f>(I513+I384+I685)/3</f>
        <v>83.771282146132691</v>
      </c>
      <c r="J728" s="63">
        <v>260575129.351448</v>
      </c>
      <c r="K728" s="63">
        <v>81.923951376349407</v>
      </c>
      <c r="L728" s="63">
        <v>6705.3410616581486</v>
      </c>
      <c r="M728" s="63">
        <f t="shared" si="100"/>
        <v>50.019401660820883</v>
      </c>
      <c r="N728" s="62">
        <v>68.7</v>
      </c>
    </row>
    <row r="729" spans="1:14" x14ac:dyDescent="0.4">
      <c r="A729" s="49">
        <v>17</v>
      </c>
      <c r="B729" s="49" t="s">
        <v>84</v>
      </c>
      <c r="C729" s="49">
        <v>2018</v>
      </c>
      <c r="D729" s="49" t="s">
        <v>249</v>
      </c>
      <c r="E729" s="50" t="s">
        <v>247</v>
      </c>
      <c r="F729" s="62">
        <v>3.2884710384925566</v>
      </c>
      <c r="G729" s="63">
        <v>2451409</v>
      </c>
      <c r="H729" s="63">
        <v>5.7196958540828291E-2</v>
      </c>
      <c r="I729" s="63">
        <f>(I686+I514+I385)/3</f>
        <v>87.035529510898201</v>
      </c>
      <c r="J729" s="63">
        <v>285955061.932015</v>
      </c>
      <c r="K729" s="63">
        <v>87.45510399464932</v>
      </c>
      <c r="L729" s="63">
        <v>6947.8178411416702</v>
      </c>
      <c r="M729" s="63">
        <f t="shared" si="100"/>
        <v>48.523930896598387</v>
      </c>
      <c r="N729" s="62">
        <v>69.445999999999998</v>
      </c>
    </row>
    <row r="730" spans="1:14" x14ac:dyDescent="0.4">
      <c r="A730" s="49">
        <v>17</v>
      </c>
      <c r="B730" s="49" t="s">
        <v>84</v>
      </c>
      <c r="C730" s="49">
        <v>2019</v>
      </c>
      <c r="D730" s="49" t="s">
        <v>249</v>
      </c>
      <c r="E730" s="50" t="s">
        <v>247</v>
      </c>
      <c r="F730" s="62">
        <v>2.8796632558600983</v>
      </c>
      <c r="G730" s="63">
        <v>2499702</v>
      </c>
      <c r="H730" s="63">
        <v>0.50758543565309822</v>
      </c>
      <c r="I730" s="63">
        <f>(I515+I687+I386)/3</f>
        <v>84.756333888402722</v>
      </c>
      <c r="J730" s="63">
        <v>93607130.032602102</v>
      </c>
      <c r="K730" s="63">
        <v>83.092981360117477</v>
      </c>
      <c r="L730" s="63">
        <v>6691.1610531360266</v>
      </c>
      <c r="M730" s="63">
        <f t="shared" si="100"/>
        <v>49.042195364370421</v>
      </c>
      <c r="N730" s="62">
        <v>70.171999999999997</v>
      </c>
    </row>
    <row r="731" spans="1:14" x14ac:dyDescent="0.4">
      <c r="A731" s="49">
        <v>17</v>
      </c>
      <c r="B731" s="49" t="s">
        <v>84</v>
      </c>
      <c r="C731" s="49">
        <v>2020</v>
      </c>
      <c r="D731" s="49" t="s">
        <v>249</v>
      </c>
      <c r="E731" s="50" t="s">
        <v>247</v>
      </c>
      <c r="F731" s="62">
        <v>2.2634631138366998</v>
      </c>
      <c r="G731" s="63">
        <v>2546402</v>
      </c>
      <c r="H731" s="63">
        <v>4.3789938274123159</v>
      </c>
      <c r="I731" s="63">
        <f>(I516+I387+I688)/3</f>
        <v>68.750800625213799</v>
      </c>
      <c r="J731" s="63">
        <v>31792610.414228301</v>
      </c>
      <c r="K731" s="63">
        <v>77.663212812471556</v>
      </c>
      <c r="L731" s="63">
        <v>5875.0706059671629</v>
      </c>
      <c r="M731" s="63">
        <f t="shared" si="100"/>
        <v>49.195175973929899</v>
      </c>
      <c r="N731" s="62">
        <v>70.876999999999995</v>
      </c>
    </row>
    <row r="732" spans="1:14" x14ac:dyDescent="0.4">
      <c r="A732" s="49">
        <v>17</v>
      </c>
      <c r="B732" s="49" t="s">
        <v>84</v>
      </c>
      <c r="C732" s="49">
        <v>2021</v>
      </c>
      <c r="D732" s="49" t="s">
        <v>249</v>
      </c>
      <c r="E732" s="50" t="s">
        <v>247</v>
      </c>
      <c r="F732" s="62">
        <f>(F729+F730+F731)/3</f>
        <v>2.8105324693964513</v>
      </c>
      <c r="G732" s="63">
        <v>2588423</v>
      </c>
      <c r="H732" s="63">
        <v>8.3498982930453565</v>
      </c>
      <c r="I732" s="63">
        <f>(I388+I689+I517)/3</f>
        <v>73.95011507019511</v>
      </c>
      <c r="J732" s="63">
        <v>-319055857.57453299</v>
      </c>
      <c r="K732" s="63">
        <v>88.820877940032261</v>
      </c>
      <c r="L732" s="63">
        <v>7238.7960975310816</v>
      </c>
      <c r="M732" s="63">
        <f t="shared" si="100"/>
        <v>48.920434078299571</v>
      </c>
      <c r="N732" s="62">
        <v>71.56</v>
      </c>
    </row>
    <row r="733" spans="1:14" x14ac:dyDescent="0.4">
      <c r="A733" s="49">
        <v>17</v>
      </c>
      <c r="B733" s="49" t="s">
        <v>84</v>
      </c>
      <c r="C733" s="49">
        <v>2022</v>
      </c>
      <c r="D733" s="49" t="s">
        <v>249</v>
      </c>
      <c r="E733" s="50" t="s">
        <v>247</v>
      </c>
      <c r="F733" s="62">
        <f>(F730+F731+F732)/3</f>
        <v>2.651219613031083</v>
      </c>
      <c r="G733" s="63">
        <v>2630296</v>
      </c>
      <c r="H733" s="63">
        <v>14.564140838774378</v>
      </c>
      <c r="I733" s="63">
        <f>(I389+I690+I518)/3</f>
        <v>84.745525376157218</v>
      </c>
      <c r="J733" s="63">
        <v>216459291.05276099</v>
      </c>
      <c r="K733" s="63">
        <v>85.46706162977533</v>
      </c>
      <c r="L733" s="63">
        <v>7738.8788040780273</v>
      </c>
      <c r="M733" s="63">
        <f t="shared" si="100"/>
        <v>49.0526018055333</v>
      </c>
      <c r="N733" s="62">
        <v>72.224000000000004</v>
      </c>
    </row>
    <row r="734" spans="1:14" x14ac:dyDescent="0.4">
      <c r="A734" s="42">
        <v>18</v>
      </c>
      <c r="B734" s="42" t="s">
        <v>20</v>
      </c>
      <c r="C734" s="42">
        <v>1980</v>
      </c>
      <c r="D734" s="38" t="s">
        <v>251</v>
      </c>
      <c r="E734" s="42" t="s">
        <v>248</v>
      </c>
      <c r="F734" s="64">
        <f t="shared" ref="F734:F743" si="101">F735*0.95</f>
        <v>2831.5851468106871</v>
      </c>
      <c r="G734" s="78">
        <v>187921</v>
      </c>
      <c r="H734" s="63">
        <v>86.113967266101952</v>
      </c>
      <c r="I734" s="80">
        <v>2.1412083325833331</v>
      </c>
      <c r="J734" s="81">
        <v>-0.39705358426182313</v>
      </c>
      <c r="K734" s="78">
        <v>105.0257731958763</v>
      </c>
      <c r="L734" s="81">
        <v>-9.9512939194995766</v>
      </c>
      <c r="M734" s="63">
        <v>81.439393939393938</v>
      </c>
      <c r="N734" s="62">
        <v>64.948999999999998</v>
      </c>
    </row>
    <row r="735" spans="1:14" x14ac:dyDescent="0.4">
      <c r="A735" s="42">
        <v>18</v>
      </c>
      <c r="B735" s="42" t="s">
        <v>20</v>
      </c>
      <c r="C735" s="42">
        <v>1981</v>
      </c>
      <c r="D735" s="38" t="s">
        <v>251</v>
      </c>
      <c r="E735" s="42" t="s">
        <v>248</v>
      </c>
      <c r="F735" s="64">
        <f t="shared" si="101"/>
        <v>2980.6159440112497</v>
      </c>
      <c r="G735" s="78">
        <v>194099</v>
      </c>
      <c r="H735" s="63">
        <v>9.021595023977298</v>
      </c>
      <c r="I735" s="80">
        <v>2.1126916659999999</v>
      </c>
      <c r="J735" s="81">
        <v>-0.25445286137992124</v>
      </c>
      <c r="K735" s="78">
        <v>106.85674020272103</v>
      </c>
      <c r="L735" s="81">
        <v>-22.378560796389777</v>
      </c>
      <c r="M735" s="63">
        <v>83.397683397683409</v>
      </c>
      <c r="N735" s="62">
        <v>65.099000000000004</v>
      </c>
    </row>
    <row r="736" spans="1:14" x14ac:dyDescent="0.4">
      <c r="A736" s="42">
        <v>18</v>
      </c>
      <c r="B736" s="42" t="s">
        <v>20</v>
      </c>
      <c r="C736" s="42">
        <v>1982</v>
      </c>
      <c r="D736" s="38" t="s">
        <v>251</v>
      </c>
      <c r="E736" s="42" t="s">
        <v>248</v>
      </c>
      <c r="F736" s="64">
        <f t="shared" si="101"/>
        <v>3137.490467380263</v>
      </c>
      <c r="G736" s="78">
        <v>200630</v>
      </c>
      <c r="H736" s="63">
        <v>-4.8384433326173024</v>
      </c>
      <c r="I736" s="80">
        <v>2.1400249991666667</v>
      </c>
      <c r="J736" s="81">
        <v>0.14563098180729847</v>
      </c>
      <c r="K736" s="78">
        <v>106.56950304092928</v>
      </c>
      <c r="L736" s="81">
        <v>0.57261011257112671</v>
      </c>
      <c r="M736" s="63">
        <v>81.180811808118094</v>
      </c>
      <c r="N736" s="62">
        <v>65.248999999999995</v>
      </c>
    </row>
    <row r="737" spans="1:14" x14ac:dyDescent="0.4">
      <c r="A737" s="42">
        <v>18</v>
      </c>
      <c r="B737" s="42" t="s">
        <v>20</v>
      </c>
      <c r="C737" s="42">
        <v>1983</v>
      </c>
      <c r="D737" s="38" t="s">
        <v>251</v>
      </c>
      <c r="E737" s="42" t="s">
        <v>248</v>
      </c>
      <c r="F737" s="64">
        <f t="shared" si="101"/>
        <v>3302.6215446108035</v>
      </c>
      <c r="G737" s="78">
        <v>207523</v>
      </c>
      <c r="H737" s="63">
        <v>-11.420035315901288</v>
      </c>
      <c r="I737" s="80">
        <v>2.1130499989999998</v>
      </c>
      <c r="J737" s="81">
        <v>9.4157252014180362E-2</v>
      </c>
      <c r="K737" s="78">
        <v>107.25144327232</v>
      </c>
      <c r="L737" s="81">
        <v>-2.8367500627397249</v>
      </c>
      <c r="M737" s="63">
        <v>80.06872852233677</v>
      </c>
      <c r="N737" s="62">
        <v>65.399000000000001</v>
      </c>
    </row>
    <row r="738" spans="1:14" x14ac:dyDescent="0.4">
      <c r="A738" s="42">
        <v>18</v>
      </c>
      <c r="B738" s="42" t="s">
        <v>20</v>
      </c>
      <c r="C738" s="42">
        <v>1984</v>
      </c>
      <c r="D738" s="38" t="s">
        <v>251</v>
      </c>
      <c r="E738" s="42" t="s">
        <v>248</v>
      </c>
      <c r="F738" s="64">
        <f t="shared" si="101"/>
        <v>3476.4437311692673</v>
      </c>
      <c r="G738" s="78">
        <v>214682</v>
      </c>
      <c r="H738" s="63">
        <v>-1.2741715632398751</v>
      </c>
      <c r="I738" s="80">
        <v>2.1330833330000001</v>
      </c>
      <c r="J738" s="81">
        <v>2.1149738692445932E-2</v>
      </c>
      <c r="K738" s="78">
        <f>K736+K737</f>
        <v>213.82094631324929</v>
      </c>
      <c r="L738" s="81">
        <v>-2.7548272348484346</v>
      </c>
      <c r="M738" s="63">
        <v>81.569965870307144</v>
      </c>
      <c r="N738" s="62">
        <v>65.548000000000002</v>
      </c>
    </row>
    <row r="739" spans="1:14" x14ac:dyDescent="0.4">
      <c r="A739" s="42">
        <v>18</v>
      </c>
      <c r="B739" s="42" t="s">
        <v>20</v>
      </c>
      <c r="C739" s="42">
        <v>1985</v>
      </c>
      <c r="D739" s="38" t="s">
        <v>251</v>
      </c>
      <c r="E739" s="42" t="s">
        <v>248</v>
      </c>
      <c r="F739" s="64">
        <f t="shared" si="101"/>
        <v>3659.4144538623868</v>
      </c>
      <c r="G739" s="78">
        <v>222119</v>
      </c>
      <c r="H739" s="63">
        <v>-2.4649410473008118</v>
      </c>
      <c r="I739" s="80">
        <v>2.2001499996666669</v>
      </c>
      <c r="J739" s="81">
        <v>0.10415683447185581</v>
      </c>
      <c r="K739" s="78">
        <f>K737+K738</f>
        <v>321.07238958556928</v>
      </c>
      <c r="L739" s="81">
        <v>-4.7890409828277285</v>
      </c>
      <c r="M739" s="63">
        <v>79.661016949152526</v>
      </c>
      <c r="N739" s="62">
        <v>65.697000000000003</v>
      </c>
    </row>
    <row r="740" spans="1:14" x14ac:dyDescent="0.4">
      <c r="A740" s="42">
        <v>18</v>
      </c>
      <c r="B740" s="42" t="s">
        <v>20</v>
      </c>
      <c r="C740" s="42">
        <v>1986</v>
      </c>
      <c r="D740" s="38" t="s">
        <v>251</v>
      </c>
      <c r="E740" s="42" t="s">
        <v>248</v>
      </c>
      <c r="F740" s="64">
        <f t="shared" si="101"/>
        <v>3852.0152145919865</v>
      </c>
      <c r="G740" s="78">
        <v>229815</v>
      </c>
      <c r="H740" s="63">
        <v>-31.904747575869408</v>
      </c>
      <c r="I740" s="80">
        <v>2.1774166665000001</v>
      </c>
      <c r="J740" s="81">
        <v>-0.25651083835546645</v>
      </c>
      <c r="K740" s="78">
        <f>K738+K739</f>
        <v>534.89333589881858</v>
      </c>
      <c r="L740" s="81">
        <v>-5.9733153647265738</v>
      </c>
      <c r="M740" s="63">
        <v>79.931972789115633</v>
      </c>
      <c r="N740" s="62">
        <v>65.846000000000004</v>
      </c>
    </row>
    <row r="741" spans="1:14" x14ac:dyDescent="0.4">
      <c r="A741" s="42">
        <v>18</v>
      </c>
      <c r="B741" s="42" t="s">
        <v>20</v>
      </c>
      <c r="C741" s="42">
        <v>1987</v>
      </c>
      <c r="D741" s="38" t="s">
        <v>251</v>
      </c>
      <c r="E741" s="42" t="s">
        <v>248</v>
      </c>
      <c r="F741" s="64">
        <f t="shared" si="101"/>
        <v>4054.7528574652492</v>
      </c>
      <c r="G741" s="78">
        <v>237712</v>
      </c>
      <c r="H741" s="63">
        <v>10.729960713460002</v>
      </c>
      <c r="I741" s="80">
        <v>2.1059833333333331</v>
      </c>
      <c r="J741" s="81">
        <v>-2.5413096818309761E-3</v>
      </c>
      <c r="K741" s="78">
        <f>K739+K740</f>
        <v>855.9657254843878</v>
      </c>
      <c r="L741" s="81">
        <v>-1.3797024629845822</v>
      </c>
      <c r="M741" s="63">
        <v>79.598662207357847</v>
      </c>
      <c r="N741" s="62">
        <v>65.994</v>
      </c>
    </row>
    <row r="742" spans="1:14" x14ac:dyDescent="0.4">
      <c r="A742" s="42">
        <v>18</v>
      </c>
      <c r="B742" s="42" t="s">
        <v>20</v>
      </c>
      <c r="C742" s="42">
        <v>1988</v>
      </c>
      <c r="D742" s="38" t="s">
        <v>251</v>
      </c>
      <c r="E742" s="42" t="s">
        <v>248</v>
      </c>
      <c r="F742" s="64">
        <f t="shared" si="101"/>
        <v>4268.1609025949992</v>
      </c>
      <c r="G742" s="78">
        <v>245729</v>
      </c>
      <c r="H742" s="63">
        <v>-7.6690730217596439</v>
      </c>
      <c r="I742" s="80">
        <v>2.0124249999999999</v>
      </c>
      <c r="J742" s="81">
        <v>1.7096023860530399E-2</v>
      </c>
      <c r="K742" s="78">
        <f>K740+K741</f>
        <v>1390.8590613832064</v>
      </c>
      <c r="L742" s="81">
        <v>-2.2009720313784982</v>
      </c>
      <c r="M742" s="63">
        <v>78.594249201277961</v>
      </c>
      <c r="N742" s="62">
        <v>66.143000000000001</v>
      </c>
    </row>
    <row r="743" spans="1:14" x14ac:dyDescent="0.4">
      <c r="A743" s="42">
        <v>18</v>
      </c>
      <c r="B743" s="42" t="s">
        <v>20</v>
      </c>
      <c r="C743" s="42">
        <v>1989</v>
      </c>
      <c r="D743" s="38" t="s">
        <v>251</v>
      </c>
      <c r="E743" s="42" t="s">
        <v>248</v>
      </c>
      <c r="F743" s="64">
        <f t="shared" si="101"/>
        <v>4492.8009500999997</v>
      </c>
      <c r="G743" s="78">
        <v>253821</v>
      </c>
      <c r="H743" s="63">
        <v>8.6980499588853206</v>
      </c>
      <c r="I743" s="80">
        <v>1.9502583333333334</v>
      </c>
      <c r="J743" s="81">
        <v>0.33494870576533353</v>
      </c>
      <c r="K743" s="78">
        <v>97.01921055937234</v>
      </c>
      <c r="L743" s="81">
        <v>-4.2280064552246017</v>
      </c>
      <c r="M743" s="63">
        <v>77.491961414791007</v>
      </c>
      <c r="N743" s="62">
        <v>66.290000000000006</v>
      </c>
    </row>
    <row r="744" spans="1:14" x14ac:dyDescent="0.4">
      <c r="A744" s="42">
        <v>18</v>
      </c>
      <c r="B744" s="42" t="s">
        <v>20</v>
      </c>
      <c r="C744" s="42">
        <v>1990</v>
      </c>
      <c r="D744" s="38" t="s">
        <v>251</v>
      </c>
      <c r="E744" s="42" t="s">
        <v>248</v>
      </c>
      <c r="F744" s="64">
        <v>4729.264158</v>
      </c>
      <c r="G744" s="78">
        <v>261928</v>
      </c>
      <c r="H744" s="63">
        <v>8.4099637662913125</v>
      </c>
      <c r="I744" s="80">
        <f>(I2378+I4270+I2937)/3</f>
        <v>95.291105450971386</v>
      </c>
      <c r="J744" s="81">
        <v>0.19883612808859596</v>
      </c>
      <c r="K744" s="78">
        <v>99.075380034477362</v>
      </c>
      <c r="L744" s="81">
        <v>-2.0394237739455576</v>
      </c>
      <c r="M744" s="63">
        <v>77.914110429447859</v>
      </c>
      <c r="N744" s="62">
        <v>66.438000000000002</v>
      </c>
    </row>
    <row r="745" spans="1:14" x14ac:dyDescent="0.4">
      <c r="A745" s="42">
        <v>18</v>
      </c>
      <c r="B745" s="42" t="s">
        <v>20</v>
      </c>
      <c r="C745" s="42">
        <v>1991</v>
      </c>
      <c r="D745" s="38" t="s">
        <v>251</v>
      </c>
      <c r="E745" s="42" t="s">
        <v>248</v>
      </c>
      <c r="F745" s="64">
        <v>4938.9447060000002</v>
      </c>
      <c r="G745" s="78">
        <v>269860</v>
      </c>
      <c r="H745" s="63">
        <v>-2.8372808229556483</v>
      </c>
      <c r="I745" s="80">
        <v>1.7275500000000001</v>
      </c>
      <c r="J745" s="81">
        <v>0.13507036747458953</v>
      </c>
      <c r="K745" s="78">
        <v>106.8491008600469</v>
      </c>
      <c r="L745" s="81">
        <v>0.11417078847395601</v>
      </c>
      <c r="M745" s="63">
        <v>77.218934911242599</v>
      </c>
      <c r="N745" s="62">
        <v>66.584999999999994</v>
      </c>
    </row>
    <row r="746" spans="1:14" x14ac:dyDescent="0.4">
      <c r="A746" s="42">
        <v>18</v>
      </c>
      <c r="B746" s="42" t="s">
        <v>20</v>
      </c>
      <c r="C746" s="33">
        <v>1992</v>
      </c>
      <c r="D746" s="38" t="s">
        <v>251</v>
      </c>
      <c r="E746" s="42" t="s">
        <v>248</v>
      </c>
      <c r="F746" s="64">
        <v>5241.6785529999997</v>
      </c>
      <c r="G746" s="78">
        <v>277416</v>
      </c>
      <c r="H746" s="63">
        <v>1.7268753562391908</v>
      </c>
      <c r="I746" s="80">
        <v>1.6289666666666667</v>
      </c>
      <c r="J746" s="78">
        <v>0.16731865981902699</v>
      </c>
      <c r="K746" s="78">
        <v>105.78136463683052</v>
      </c>
      <c r="L746" s="78">
        <v>1.905263672507914</v>
      </c>
      <c r="M746" s="63">
        <v>75.69832402234637</v>
      </c>
      <c r="N746" s="62">
        <v>67.078000000000003</v>
      </c>
    </row>
    <row r="747" spans="1:14" x14ac:dyDescent="0.4">
      <c r="A747" s="42">
        <v>18</v>
      </c>
      <c r="B747" s="42" t="s">
        <v>20</v>
      </c>
      <c r="C747" s="33">
        <v>1993</v>
      </c>
      <c r="D747" s="38" t="s">
        <v>251</v>
      </c>
      <c r="E747" s="42" t="s">
        <v>248</v>
      </c>
      <c r="F747" s="64">
        <v>5672.7311010000003</v>
      </c>
      <c r="G747" s="78">
        <v>284713</v>
      </c>
      <c r="H747" s="63">
        <v>-2.9514895271674106</v>
      </c>
      <c r="I747" s="80">
        <v>1.6157908333333333</v>
      </c>
      <c r="J747" s="78">
        <v>0.19484966335041665</v>
      </c>
      <c r="K747" s="78">
        <v>106.52698221284294</v>
      </c>
      <c r="L747" s="78">
        <v>-2.2661649153605765</v>
      </c>
      <c r="M747" s="63">
        <v>76.424870466321252</v>
      </c>
      <c r="N747" s="62">
        <v>67.603999999999999</v>
      </c>
    </row>
    <row r="748" spans="1:14" x14ac:dyDescent="0.4">
      <c r="A748" s="42">
        <v>18</v>
      </c>
      <c r="B748" s="42" t="s">
        <v>20</v>
      </c>
      <c r="C748" s="33">
        <v>1994</v>
      </c>
      <c r="D748" s="38" t="s">
        <v>251</v>
      </c>
      <c r="E748" s="42" t="s">
        <v>248</v>
      </c>
      <c r="F748" s="64">
        <v>5968.9235490000001</v>
      </c>
      <c r="G748" s="78">
        <v>291935</v>
      </c>
      <c r="H748" s="63">
        <v>-8.7636265269017031</v>
      </c>
      <c r="I748" s="80">
        <v>1.5274441666666667</v>
      </c>
      <c r="J748" s="78">
        <v>0.14410773648762248</v>
      </c>
      <c r="K748" s="78">
        <v>99.487425917027068</v>
      </c>
      <c r="L748" s="78">
        <v>0.59374699376495244</v>
      </c>
      <c r="M748" s="63">
        <v>76.328502415458942</v>
      </c>
      <c r="N748" s="62">
        <v>68.126000000000005</v>
      </c>
    </row>
    <row r="749" spans="1:14" x14ac:dyDescent="0.4">
      <c r="A749" s="42">
        <v>18</v>
      </c>
      <c r="B749" s="42" t="s">
        <v>20</v>
      </c>
      <c r="C749" s="33">
        <v>1995</v>
      </c>
      <c r="D749" s="38" t="s">
        <v>251</v>
      </c>
      <c r="E749" s="42" t="s">
        <v>248</v>
      </c>
      <c r="F749" s="64">
        <v>6347.0976959999998</v>
      </c>
      <c r="G749" s="78">
        <v>299097</v>
      </c>
      <c r="H749" s="63">
        <v>2.8729975322006709</v>
      </c>
      <c r="I749" s="80">
        <v>1.4173750000000001</v>
      </c>
      <c r="J749" s="78">
        <v>12.309839842136178</v>
      </c>
      <c r="K749" s="78">
        <v>115.54396423248883</v>
      </c>
      <c r="L749" s="78">
        <v>1.9769219592822935</v>
      </c>
      <c r="M749" s="63">
        <v>77.111111111111114</v>
      </c>
      <c r="N749" s="62">
        <v>68.644000000000005</v>
      </c>
    </row>
    <row r="750" spans="1:14" x14ac:dyDescent="0.4">
      <c r="A750" s="42">
        <v>18</v>
      </c>
      <c r="B750" s="42" t="s">
        <v>20</v>
      </c>
      <c r="C750" s="33">
        <v>1996</v>
      </c>
      <c r="D750" s="38" t="s">
        <v>251</v>
      </c>
      <c r="E750" s="42" t="s">
        <v>248</v>
      </c>
      <c r="F750" s="64">
        <v>6545.244584</v>
      </c>
      <c r="G750" s="78">
        <v>306196</v>
      </c>
      <c r="H750" s="63">
        <v>4.4887558151177842</v>
      </c>
      <c r="I750" s="80">
        <v>1.4100408333333334</v>
      </c>
      <c r="J750" s="78">
        <v>12.77696781736676</v>
      </c>
      <c r="K750" s="78">
        <v>120.57396367669486</v>
      </c>
      <c r="L750" s="78">
        <v>0.49313577982069035</v>
      </c>
      <c r="M750" s="63">
        <v>76.008492569002129</v>
      </c>
      <c r="N750" s="62">
        <v>69.158000000000001</v>
      </c>
    </row>
    <row r="751" spans="1:14" x14ac:dyDescent="0.4">
      <c r="A751" s="42">
        <v>18</v>
      </c>
      <c r="B751" s="42" t="s">
        <v>20</v>
      </c>
      <c r="C751" s="33">
        <v>1997</v>
      </c>
      <c r="D751" s="38" t="s">
        <v>251</v>
      </c>
      <c r="E751" s="42" t="s">
        <v>248</v>
      </c>
      <c r="F751" s="64">
        <v>6968.3994709999997</v>
      </c>
      <c r="G751" s="78">
        <v>313215</v>
      </c>
      <c r="H751" s="63">
        <v>8.5848533848929236</v>
      </c>
      <c r="I751" s="80">
        <v>1.4848058333333334</v>
      </c>
      <c r="J751" s="78">
        <v>13.501978041769224</v>
      </c>
      <c r="K751" s="78">
        <v>115.67966826486978</v>
      </c>
      <c r="L751" s="78">
        <v>-3.6791560133327437</v>
      </c>
      <c r="M751" s="63">
        <v>76.031434184675845</v>
      </c>
      <c r="N751" s="62">
        <v>69.665999999999997</v>
      </c>
    </row>
    <row r="752" spans="1:14" x14ac:dyDescent="0.4">
      <c r="A752" s="42">
        <v>18</v>
      </c>
      <c r="B752" s="42" t="s">
        <v>20</v>
      </c>
      <c r="C752" s="33">
        <v>1998</v>
      </c>
      <c r="D752" s="38" t="s">
        <v>251</v>
      </c>
      <c r="E752" s="42" t="s">
        <v>248</v>
      </c>
      <c r="F752" s="64">
        <v>6207.5536590000002</v>
      </c>
      <c r="G752" s="78">
        <v>320152</v>
      </c>
      <c r="H752" s="63">
        <v>-11.648573565925375</v>
      </c>
      <c r="I752" s="80">
        <v>1.6736016666666667</v>
      </c>
      <c r="J752" s="78">
        <v>14.15032677605706</v>
      </c>
      <c r="K752" s="78">
        <v>107.87610619469025</v>
      </c>
      <c r="L752" s="78">
        <v>-2.7131904526490445</v>
      </c>
      <c r="M752" s="63">
        <v>75.174013921113698</v>
      </c>
      <c r="N752" s="62">
        <v>70.17</v>
      </c>
    </row>
    <row r="753" spans="1:14" x14ac:dyDescent="0.4">
      <c r="A753" s="42">
        <v>18</v>
      </c>
      <c r="B753" s="42" t="s">
        <v>20</v>
      </c>
      <c r="C753" s="33">
        <v>1999</v>
      </c>
      <c r="D753" s="38" t="s">
        <v>251</v>
      </c>
      <c r="E753" s="42" t="s">
        <v>248</v>
      </c>
      <c r="F753" s="64">
        <v>6295.9237460000004</v>
      </c>
      <c r="G753" s="78">
        <v>327045</v>
      </c>
      <c r="H753" s="63">
        <v>11.59397647734886</v>
      </c>
      <c r="I753" s="80">
        <v>1.6949566666666667</v>
      </c>
      <c r="J753" s="78">
        <v>16.257598892326492</v>
      </c>
      <c r="K753" s="78">
        <v>104.21957163011415</v>
      </c>
      <c r="L753" s="78">
        <v>0.88016698985823894</v>
      </c>
      <c r="M753" s="63">
        <v>75.178997613365155</v>
      </c>
      <c r="N753" s="62">
        <v>70.668999999999997</v>
      </c>
    </row>
    <row r="754" spans="1:14" x14ac:dyDescent="0.4">
      <c r="A754" s="42">
        <v>18</v>
      </c>
      <c r="B754" s="42" t="s">
        <v>20</v>
      </c>
      <c r="C754" s="33">
        <v>2000</v>
      </c>
      <c r="D754" s="38" t="s">
        <v>251</v>
      </c>
      <c r="E754" s="42" t="s">
        <v>248</v>
      </c>
      <c r="F754" s="64">
        <v>6699.8146340000003</v>
      </c>
      <c r="G754" s="78">
        <v>333926</v>
      </c>
      <c r="H754" s="63">
        <v>29.01570917416737</v>
      </c>
      <c r="I754" s="80">
        <v>1.7239633333333333</v>
      </c>
      <c r="J754" s="78">
        <v>9.1581656625393553</v>
      </c>
      <c r="K754" s="78">
        <v>103.17162546955518</v>
      </c>
      <c r="L754" s="78">
        <v>0.73006945099547238</v>
      </c>
      <c r="M754" s="63">
        <v>77.149321266968315</v>
      </c>
      <c r="N754" s="62">
        <v>71.164000000000001</v>
      </c>
    </row>
    <row r="755" spans="1:14" x14ac:dyDescent="0.4">
      <c r="A755" s="42">
        <v>18</v>
      </c>
      <c r="B755" s="42" t="s">
        <v>20</v>
      </c>
      <c r="C755" s="33">
        <v>2001</v>
      </c>
      <c r="D755" s="38" t="s">
        <v>251</v>
      </c>
      <c r="E755" s="42" t="s">
        <v>248</v>
      </c>
      <c r="F755" s="64">
        <v>6638.8789129999996</v>
      </c>
      <c r="G755" s="78">
        <v>340748</v>
      </c>
      <c r="H755" s="63">
        <v>-5.5918980497648789</v>
      </c>
      <c r="I755" s="80">
        <v>1.7917225000000001</v>
      </c>
      <c r="J755" s="78">
        <v>1.0836354981273792</v>
      </c>
      <c r="K755" s="78">
        <v>108.71887067815631</v>
      </c>
      <c r="L755" s="78">
        <v>0.68703697130274577</v>
      </c>
      <c r="M755" s="63">
        <v>76.334106728538288</v>
      </c>
      <c r="N755" s="62">
        <v>71.652000000000001</v>
      </c>
    </row>
    <row r="756" spans="1:14" x14ac:dyDescent="0.4">
      <c r="A756" s="42">
        <v>18</v>
      </c>
      <c r="B756" s="42" t="s">
        <v>20</v>
      </c>
      <c r="C756" s="33">
        <v>2002</v>
      </c>
      <c r="D756" s="38" t="s">
        <v>251</v>
      </c>
      <c r="E756" s="42" t="s">
        <v>248</v>
      </c>
      <c r="F756" s="64">
        <v>6677.8361919999998</v>
      </c>
      <c r="G756" s="78">
        <v>347463</v>
      </c>
      <c r="H756" s="63">
        <v>0.37420952853027245</v>
      </c>
      <c r="I756" s="80">
        <v>1.7905883333333334</v>
      </c>
      <c r="J756" s="78">
        <v>3.9304727667823833</v>
      </c>
      <c r="K756" s="78">
        <v>108.74796908221474</v>
      </c>
      <c r="L756" s="78">
        <v>1.8646857286271086</v>
      </c>
      <c r="M756" s="63">
        <v>75.458715596330279</v>
      </c>
      <c r="N756" s="62">
        <v>72.046000000000006</v>
      </c>
    </row>
    <row r="757" spans="1:14" x14ac:dyDescent="0.4">
      <c r="A757" s="42">
        <v>18</v>
      </c>
      <c r="B757" s="42" t="s">
        <v>20</v>
      </c>
      <c r="C757" s="33">
        <v>2003</v>
      </c>
      <c r="D757" s="38" t="s">
        <v>251</v>
      </c>
      <c r="E757" s="42" t="s">
        <v>248</v>
      </c>
      <c r="F757" s="64">
        <v>7704.2675710000003</v>
      </c>
      <c r="G757" s="78">
        <v>354045</v>
      </c>
      <c r="H757" s="63">
        <v>6.1046110643027731</v>
      </c>
      <c r="I757" s="80">
        <v>1.7421833333333334</v>
      </c>
      <c r="J757" s="78">
        <v>1.8882634910026941</v>
      </c>
      <c r="K757" s="78">
        <v>105.2584675685025</v>
      </c>
      <c r="L757" s="78">
        <v>0.99088274581464475</v>
      </c>
      <c r="M757" s="63">
        <v>78.666666666666657</v>
      </c>
      <c r="N757" s="62">
        <v>72.421000000000006</v>
      </c>
    </row>
    <row r="758" spans="1:14" x14ac:dyDescent="0.4">
      <c r="A758" s="42">
        <v>18</v>
      </c>
      <c r="B758" s="42" t="s">
        <v>20</v>
      </c>
      <c r="C758" s="33">
        <v>2004</v>
      </c>
      <c r="D758" s="38" t="s">
        <v>251</v>
      </c>
      <c r="E758" s="42" t="s">
        <v>248</v>
      </c>
      <c r="F758" s="64">
        <v>7306.1121510000003</v>
      </c>
      <c r="G758" s="78">
        <v>360461</v>
      </c>
      <c r="H758" s="63">
        <v>15.886164657530614</v>
      </c>
      <c r="I758" s="80">
        <v>1.6902283333333334</v>
      </c>
      <c r="J758" s="78">
        <v>1.4380458953369251</v>
      </c>
      <c r="K758" s="78">
        <v>100.58957068523169</v>
      </c>
      <c r="L758" s="78">
        <v>-1.2846012307221031</v>
      </c>
      <c r="M758" s="63">
        <v>76.829268292682926</v>
      </c>
      <c r="N758" s="62">
        <v>72.793999999999997</v>
      </c>
    </row>
    <row r="759" spans="1:14" x14ac:dyDescent="0.4">
      <c r="A759" s="42">
        <v>18</v>
      </c>
      <c r="B759" s="42" t="s">
        <v>20</v>
      </c>
      <c r="C759" s="33">
        <v>2005</v>
      </c>
      <c r="D759" s="38" t="s">
        <v>251</v>
      </c>
      <c r="E759" s="42" t="s">
        <v>248</v>
      </c>
      <c r="F759" s="64">
        <v>7151.5529299999998</v>
      </c>
      <c r="G759" s="78">
        <v>366717</v>
      </c>
      <c r="H759" s="63">
        <v>18.766319143274799</v>
      </c>
      <c r="I759" s="80">
        <v>1.6643974999999998</v>
      </c>
      <c r="J759" s="78">
        <v>1.8367522220663641</v>
      </c>
      <c r="K759" s="78">
        <v>97.457616621624311</v>
      </c>
      <c r="L759" s="78">
        <v>-1.3250510999311587</v>
      </c>
      <c r="M759" s="63">
        <v>76.970954356846462</v>
      </c>
      <c r="N759" s="62">
        <v>73.162999999999997</v>
      </c>
    </row>
    <row r="760" spans="1:14" x14ac:dyDescent="0.4">
      <c r="A760" s="42">
        <v>18</v>
      </c>
      <c r="B760" s="42" t="s">
        <v>20</v>
      </c>
      <c r="C760" s="33">
        <v>2006</v>
      </c>
      <c r="D760" s="38" t="s">
        <v>251</v>
      </c>
      <c r="E760" s="42" t="s">
        <v>248</v>
      </c>
      <c r="F760" s="64">
        <v>9892.9806270000008</v>
      </c>
      <c r="G760" s="78">
        <v>372808</v>
      </c>
      <c r="H760" s="63">
        <v>10.047721475542403</v>
      </c>
      <c r="I760" s="80">
        <v>1.5889333333333331</v>
      </c>
      <c r="J760" s="78">
        <v>0.76578541928519239</v>
      </c>
      <c r="K760" s="78">
        <v>96.941149359698883</v>
      </c>
      <c r="L760" s="78">
        <v>2.6920521206136954</v>
      </c>
      <c r="M760" s="63">
        <v>58.391123439667126</v>
      </c>
      <c r="N760" s="62">
        <v>73.528999999999996</v>
      </c>
    </row>
    <row r="761" spans="1:14" x14ac:dyDescent="0.4">
      <c r="A761" s="42">
        <v>18</v>
      </c>
      <c r="B761" s="42" t="s">
        <v>20</v>
      </c>
      <c r="C761" s="33">
        <v>2007</v>
      </c>
      <c r="D761" s="38" t="s">
        <v>251</v>
      </c>
      <c r="E761" s="42" t="s">
        <v>248</v>
      </c>
      <c r="F761" s="64">
        <v>9390.3629239999991</v>
      </c>
      <c r="G761" s="78">
        <v>378748</v>
      </c>
      <c r="H761" s="63">
        <v>1.1204476938103909</v>
      </c>
      <c r="I761" s="80">
        <v>1.5071016666666668</v>
      </c>
      <c r="J761" s="78">
        <v>2.1035469795459747</v>
      </c>
      <c r="K761" s="78">
        <v>95.750467264403937</v>
      </c>
      <c r="L761" s="78">
        <v>-1.4161676468992681</v>
      </c>
      <c r="M761" s="63">
        <v>54.970760233918128</v>
      </c>
      <c r="N761" s="62">
        <v>73.891999999999996</v>
      </c>
    </row>
    <row r="762" spans="1:14" x14ac:dyDescent="0.4">
      <c r="A762" s="42">
        <v>18</v>
      </c>
      <c r="B762" s="42" t="s">
        <v>20</v>
      </c>
      <c r="C762" s="33">
        <v>2008</v>
      </c>
      <c r="D762" s="38" t="s">
        <v>251</v>
      </c>
      <c r="E762" s="42" t="s">
        <v>248</v>
      </c>
      <c r="F762" s="64">
        <v>10245.032219999999</v>
      </c>
      <c r="G762" s="78">
        <v>384568</v>
      </c>
      <c r="H762" s="63">
        <v>12.692729958361795</v>
      </c>
      <c r="I762" s="80">
        <v>1.41716666666667</v>
      </c>
      <c r="J762" s="78">
        <v>1.5436517356414139</v>
      </c>
      <c r="K762" s="78">
        <v>105.91384407218389</v>
      </c>
      <c r="L762" s="78">
        <v>-3.423745708574728</v>
      </c>
      <c r="M762" s="63">
        <v>54.43213296398892</v>
      </c>
      <c r="N762" s="62">
        <v>74.251999999999995</v>
      </c>
    </row>
    <row r="763" spans="1:14" x14ac:dyDescent="0.4">
      <c r="A763" s="42">
        <v>18</v>
      </c>
      <c r="B763" s="42" t="s">
        <v>20</v>
      </c>
      <c r="C763" s="33">
        <v>2009</v>
      </c>
      <c r="D763" s="38" t="s">
        <v>251</v>
      </c>
      <c r="E763" s="42" t="s">
        <v>248</v>
      </c>
      <c r="F763" s="64">
        <v>10020.11202</v>
      </c>
      <c r="G763" s="78">
        <v>390311</v>
      </c>
      <c r="H763" s="63">
        <v>-22.091416476352009</v>
      </c>
      <c r="I763" s="80">
        <v>1.4545692733233</v>
      </c>
      <c r="J763" s="78">
        <v>3.0336268952440562</v>
      </c>
      <c r="K763" s="78">
        <v>108.5726364876724</v>
      </c>
      <c r="L763" s="78">
        <v>-3.209963091116208</v>
      </c>
      <c r="M763" s="63">
        <v>68.909825033647365</v>
      </c>
      <c r="N763" s="62">
        <v>74.608000000000004</v>
      </c>
    </row>
    <row r="764" spans="1:14" x14ac:dyDescent="0.4">
      <c r="A764" s="42">
        <v>18</v>
      </c>
      <c r="B764" s="42" t="s">
        <v>20</v>
      </c>
      <c r="C764" s="33">
        <v>2010</v>
      </c>
      <c r="D764" s="38" t="s">
        <v>251</v>
      </c>
      <c r="E764" s="42" t="s">
        <v>248</v>
      </c>
      <c r="F764" s="64">
        <v>9331.4406159999999</v>
      </c>
      <c r="G764" s="78">
        <v>396053</v>
      </c>
      <c r="H764" s="63">
        <v>16.688282846399716</v>
      </c>
      <c r="I764" s="80">
        <v>1.3635094736842099</v>
      </c>
      <c r="J764" s="78">
        <v>3.5070612465923405</v>
      </c>
      <c r="K764" s="78">
        <v>95.368945960406634</v>
      </c>
      <c r="L764" s="78">
        <v>1.1114798258206093</v>
      </c>
      <c r="M764" s="63">
        <v>75.218658892128275</v>
      </c>
      <c r="N764" s="62">
        <v>74.960999999999999</v>
      </c>
    </row>
    <row r="765" spans="1:14" x14ac:dyDescent="0.4">
      <c r="A765" s="42">
        <v>18</v>
      </c>
      <c r="B765" s="42" t="s">
        <v>20</v>
      </c>
      <c r="C765" s="33">
        <v>2011</v>
      </c>
      <c r="D765" s="38" t="s">
        <v>251</v>
      </c>
      <c r="E765" s="42" t="s">
        <v>248</v>
      </c>
      <c r="F765" s="64">
        <v>9571.7075769999992</v>
      </c>
      <c r="G765" s="78">
        <v>401506</v>
      </c>
      <c r="H765" s="63">
        <v>20.180505415162457</v>
      </c>
      <c r="I765" s="80">
        <v>1.25791302014692</v>
      </c>
      <c r="J765" s="78">
        <v>3.7309878012947459</v>
      </c>
      <c r="K765" s="78">
        <v>99.536540359610342</v>
      </c>
      <c r="L765" s="78">
        <v>2.3363151965061206</v>
      </c>
      <c r="M765" s="63">
        <v>73.609129814550641</v>
      </c>
      <c r="N765" s="62">
        <v>75.31</v>
      </c>
    </row>
    <row r="766" spans="1:14" x14ac:dyDescent="0.4">
      <c r="A766" s="42">
        <v>18</v>
      </c>
      <c r="B766" s="42" t="s">
        <v>20</v>
      </c>
      <c r="C766" s="33">
        <v>2012</v>
      </c>
      <c r="D766" s="38" t="s">
        <v>251</v>
      </c>
      <c r="E766" s="42" t="s">
        <v>248</v>
      </c>
      <c r="F766" s="64">
        <v>9531.8894380000002</v>
      </c>
      <c r="G766" s="78">
        <v>406634</v>
      </c>
      <c r="H766" s="63">
        <v>1.2187026872860827</v>
      </c>
      <c r="I766" s="80">
        <v>1.24956701649958</v>
      </c>
      <c r="J766" s="78">
        <v>4.540557584937063</v>
      </c>
      <c r="K766" s="78">
        <v>105.64102397775221</v>
      </c>
      <c r="L766" s="78">
        <v>-0.35975494439166766</v>
      </c>
      <c r="M766" s="63">
        <v>71.449067431850793</v>
      </c>
      <c r="N766" s="62">
        <v>75.656000000000006</v>
      </c>
    </row>
    <row r="767" spans="1:14" x14ac:dyDescent="0.4">
      <c r="A767" s="42">
        <v>18</v>
      </c>
      <c r="B767" s="42" t="s">
        <v>20</v>
      </c>
      <c r="C767" s="33">
        <v>2013</v>
      </c>
      <c r="D767" s="38" t="s">
        <v>251</v>
      </c>
      <c r="E767" s="42" t="s">
        <v>248</v>
      </c>
      <c r="F767" s="64">
        <v>9316.3516990000007</v>
      </c>
      <c r="G767" s="78">
        <v>411702</v>
      </c>
      <c r="H767" s="63">
        <v>-2.8213211698954268</v>
      </c>
      <c r="I767" s="80">
        <v>1.25116566976059</v>
      </c>
      <c r="J767" s="78">
        <v>4.2866586036684771</v>
      </c>
      <c r="K767" s="78">
        <v>110.93687883740448</v>
      </c>
      <c r="L767" s="78">
        <v>-3.3308448347230382</v>
      </c>
      <c r="M767" s="63">
        <v>72.408759124087595</v>
      </c>
      <c r="N767" s="62">
        <v>75.997</v>
      </c>
    </row>
    <row r="768" spans="1:14" x14ac:dyDescent="0.4">
      <c r="A768" s="42">
        <v>18</v>
      </c>
      <c r="B768" s="42" t="s">
        <v>20</v>
      </c>
      <c r="C768" s="33">
        <v>2014</v>
      </c>
      <c r="D768" s="38" t="s">
        <v>251</v>
      </c>
      <c r="E768" s="42" t="s">
        <v>248</v>
      </c>
      <c r="F768" s="64">
        <v>9190.9014599999991</v>
      </c>
      <c r="G768" s="78">
        <v>416656</v>
      </c>
      <c r="H768" s="63">
        <v>-1.8464572836568607</v>
      </c>
      <c r="I768" s="80">
        <v>1.2670401230813999</v>
      </c>
      <c r="J768" s="78">
        <v>3.3566082840069718</v>
      </c>
      <c r="K768" s="78">
        <v>102.42096881404751</v>
      </c>
      <c r="L768" s="78">
        <v>-3.6675189324305677</v>
      </c>
      <c r="M768" s="63">
        <v>72.089552238805965</v>
      </c>
      <c r="N768" s="62">
        <v>76.331999999999994</v>
      </c>
    </row>
    <row r="769" spans="1:14" x14ac:dyDescent="0.4">
      <c r="A769" s="42">
        <v>18</v>
      </c>
      <c r="B769" s="42" t="s">
        <v>20</v>
      </c>
      <c r="C769" s="33">
        <v>2015</v>
      </c>
      <c r="D769" s="38" t="s">
        <v>251</v>
      </c>
      <c r="E769" s="42" t="s">
        <v>248</v>
      </c>
      <c r="F769" s="64">
        <v>8467.0414209999999</v>
      </c>
      <c r="G769" s="78">
        <v>421437</v>
      </c>
      <c r="H769" s="63">
        <v>-17.612803134126182</v>
      </c>
      <c r="I769" s="80">
        <v>1.37491084459887</v>
      </c>
      <c r="J769" s="78">
        <v>1.3247121971173728</v>
      </c>
      <c r="K769" s="78">
        <v>89.893790077624018</v>
      </c>
      <c r="L769" s="78">
        <v>-1.522384231884061</v>
      </c>
      <c r="M769" s="63">
        <f t="shared" ref="M769:M776" si="102">(M768+M767+M766)/3</f>
        <v>71.982459598248113</v>
      </c>
      <c r="N769" s="62">
        <v>76.662999999999997</v>
      </c>
    </row>
    <row r="770" spans="1:14" x14ac:dyDescent="0.4">
      <c r="A770" s="42">
        <v>18</v>
      </c>
      <c r="B770" s="42" t="s">
        <v>20</v>
      </c>
      <c r="C770" s="33">
        <v>2016</v>
      </c>
      <c r="D770" s="38" t="s">
        <v>251</v>
      </c>
      <c r="E770" s="42" t="s">
        <v>248</v>
      </c>
      <c r="F770" s="64">
        <v>9101.7552410000008</v>
      </c>
      <c r="G770" s="78">
        <v>425994</v>
      </c>
      <c r="H770" s="63">
        <v>-9.1678616164634406</v>
      </c>
      <c r="I770" s="80">
        <v>1.3813468768828601</v>
      </c>
      <c r="J770" s="78">
        <v>-1.3205671521287252</v>
      </c>
      <c r="K770" s="78">
        <v>87.31826708153416</v>
      </c>
      <c r="L770" s="78">
        <v>-3.521143981982803</v>
      </c>
      <c r="M770" s="63">
        <f t="shared" si="102"/>
        <v>72.160256987047219</v>
      </c>
      <c r="N770" s="62">
        <v>76.989999999999995</v>
      </c>
    </row>
    <row r="771" spans="1:14" x14ac:dyDescent="0.4">
      <c r="A771" s="42">
        <v>18</v>
      </c>
      <c r="B771" s="42" t="s">
        <v>20</v>
      </c>
      <c r="C771" s="33">
        <v>2017</v>
      </c>
      <c r="D771" s="38" t="s">
        <v>251</v>
      </c>
      <c r="E771" s="42" t="s">
        <v>248</v>
      </c>
      <c r="F771" s="64">
        <v>9558.7439599999998</v>
      </c>
      <c r="G771" s="78">
        <v>430276</v>
      </c>
      <c r="H771" s="63">
        <v>4.9536902890191357</v>
      </c>
      <c r="I771" s="80">
        <v>1.3808911640528101</v>
      </c>
      <c r="J771" s="78">
        <v>3.8581836290895115</v>
      </c>
      <c r="K771" s="78">
        <v>85.176749046137672</v>
      </c>
      <c r="L771" s="78">
        <v>0.32020543877322893</v>
      </c>
      <c r="M771" s="63">
        <f t="shared" si="102"/>
        <v>72.077422941367089</v>
      </c>
      <c r="N771" s="62">
        <v>77.311999999999998</v>
      </c>
    </row>
    <row r="772" spans="1:14" x14ac:dyDescent="0.4">
      <c r="A772" s="42">
        <v>18</v>
      </c>
      <c r="B772" s="42" t="s">
        <v>20</v>
      </c>
      <c r="C772" s="33">
        <v>2018</v>
      </c>
      <c r="D772" s="38" t="s">
        <v>251</v>
      </c>
      <c r="E772" s="42" t="s">
        <v>248</v>
      </c>
      <c r="F772" s="64">
        <v>9852.9582800000007</v>
      </c>
      <c r="G772" s="78">
        <v>434274</v>
      </c>
      <c r="H772" s="63">
        <v>9.215863132769428</v>
      </c>
      <c r="I772" s="80">
        <v>1.3489185654253699</v>
      </c>
      <c r="J772" s="78">
        <v>3.8047937188606822</v>
      </c>
      <c r="K772" s="78">
        <v>93.896319873230965</v>
      </c>
      <c r="L772" s="78">
        <v>-0.86886005686672263</v>
      </c>
      <c r="M772" s="63">
        <f t="shared" si="102"/>
        <v>72.073379842220803</v>
      </c>
      <c r="N772" s="62">
        <v>77.629000000000005</v>
      </c>
    </row>
    <row r="773" spans="1:14" x14ac:dyDescent="0.4">
      <c r="A773" s="42">
        <v>18</v>
      </c>
      <c r="B773" s="42" t="s">
        <v>20</v>
      </c>
      <c r="C773" s="33">
        <v>2019</v>
      </c>
      <c r="D773" s="38" t="s">
        <v>251</v>
      </c>
      <c r="E773" s="42" t="s">
        <v>248</v>
      </c>
      <c r="F773" s="64">
        <v>9392.1571999999996</v>
      </c>
      <c r="G773" s="78">
        <v>438048</v>
      </c>
      <c r="H773" s="63">
        <v>-3.3341833764366982</v>
      </c>
      <c r="I773" s="80">
        <v>1.36421851405475</v>
      </c>
      <c r="J773" s="78">
        <v>2.7711790920776744</v>
      </c>
      <c r="K773" s="78">
        <v>108.50965835795864</v>
      </c>
      <c r="L773" s="78">
        <v>2.9742261522544027</v>
      </c>
      <c r="M773" s="63">
        <f t="shared" si="102"/>
        <v>72.103686590211694</v>
      </c>
      <c r="N773" s="62">
        <v>77.941999999999993</v>
      </c>
    </row>
    <row r="774" spans="1:14" x14ac:dyDescent="0.4">
      <c r="A774" s="42">
        <v>18</v>
      </c>
      <c r="B774" s="42" t="s">
        <v>20</v>
      </c>
      <c r="C774" s="33">
        <v>2020</v>
      </c>
      <c r="D774" s="38" t="s">
        <v>251</v>
      </c>
      <c r="E774" s="42" t="s">
        <v>248</v>
      </c>
      <c r="F774" s="64">
        <v>11914.03262</v>
      </c>
      <c r="G774" s="78">
        <v>441725</v>
      </c>
      <c r="H774" s="63">
        <v>-10.863759635016208</v>
      </c>
      <c r="I774" s="78">
        <f>(I773+I772+I771)/3</f>
        <v>1.3646760811776435</v>
      </c>
      <c r="J774" s="78">
        <v>4.7105771199678355</v>
      </c>
      <c r="K774" s="78">
        <v>110.29100365845197</v>
      </c>
      <c r="L774" s="78">
        <v>0.29171891700163144</v>
      </c>
      <c r="M774" s="63">
        <f t="shared" si="102"/>
        <v>72.084829791266529</v>
      </c>
      <c r="N774" s="62">
        <v>78.25</v>
      </c>
    </row>
    <row r="775" spans="1:14" x14ac:dyDescent="0.4">
      <c r="A775" s="42">
        <v>18</v>
      </c>
      <c r="B775" s="42" t="s">
        <v>20</v>
      </c>
      <c r="C775" s="33">
        <v>2021</v>
      </c>
      <c r="D775" s="38" t="s">
        <v>251</v>
      </c>
      <c r="E775" s="42" t="s">
        <v>248</v>
      </c>
      <c r="F775" s="64">
        <f>(F774+F773+F772)/2.6</f>
        <v>11984.287730769231</v>
      </c>
      <c r="G775" s="78">
        <v>445373</v>
      </c>
      <c r="H775" s="63">
        <v>15.46592870217178</v>
      </c>
      <c r="I775" s="78">
        <f>(I774+I773+I772)/3</f>
        <v>1.3592710535525878</v>
      </c>
      <c r="J775" s="78">
        <v>1.4618171824937214</v>
      </c>
      <c r="K775" s="78">
        <v>147.12311266317695</v>
      </c>
      <c r="L775" s="78">
        <v>-2.3968214424821213</v>
      </c>
      <c r="M775" s="63">
        <f t="shared" si="102"/>
        <v>72.087298741232999</v>
      </c>
      <c r="N775" s="62">
        <v>78.554000000000002</v>
      </c>
    </row>
    <row r="776" spans="1:14" x14ac:dyDescent="0.4">
      <c r="A776" s="42">
        <v>18</v>
      </c>
      <c r="B776" s="42" t="s">
        <v>20</v>
      </c>
      <c r="C776" s="33">
        <v>2022</v>
      </c>
      <c r="D776" s="38" t="s">
        <v>251</v>
      </c>
      <c r="E776" s="42" t="s">
        <v>248</v>
      </c>
      <c r="F776" s="64">
        <f>(F775+F774+F773)/2.6</f>
        <v>12804.029827218936</v>
      </c>
      <c r="G776" s="78">
        <v>449002</v>
      </c>
      <c r="H776" s="63">
        <v>24.236726838776491</v>
      </c>
      <c r="I776" s="78">
        <f>(I775+I774+I773)/3</f>
        <v>1.3627218829283272</v>
      </c>
      <c r="J776" s="78">
        <v>-1.7529342128815846</v>
      </c>
      <c r="K776" s="78">
        <v>146.97396615445868</v>
      </c>
      <c r="L776" s="78">
        <v>-5.0853618019658802</v>
      </c>
      <c r="M776" s="63">
        <f t="shared" si="102"/>
        <v>72.091938374237074</v>
      </c>
      <c r="N776" s="62">
        <v>78.853999999999999</v>
      </c>
    </row>
    <row r="777" spans="1:14" x14ac:dyDescent="0.4">
      <c r="A777" s="53">
        <v>19</v>
      </c>
      <c r="B777" s="54" t="s">
        <v>88</v>
      </c>
      <c r="C777" s="55">
        <v>1980</v>
      </c>
      <c r="D777" s="49" t="s">
        <v>249</v>
      </c>
      <c r="E777" s="54" t="s">
        <v>247</v>
      </c>
      <c r="F777" s="62">
        <f t="shared" ref="F777:F785" si="103">(F778*0.95)</f>
        <v>6.5663693077376903</v>
      </c>
      <c r="G777" s="63">
        <v>8861535</v>
      </c>
      <c r="H777" s="63">
        <f>H778*0.95</f>
        <v>2.6798914498838173</v>
      </c>
      <c r="I777" s="63">
        <f>I778*0.95</f>
        <v>26.325663988446351</v>
      </c>
      <c r="J777" s="63">
        <f>J778*0.95</f>
        <v>2394947.7569535151</v>
      </c>
      <c r="K777" s="63">
        <v>66.396417354891241</v>
      </c>
      <c r="L777" s="63">
        <v>2238.8029578657388</v>
      </c>
      <c r="M777" s="63">
        <v>45.679012345679013</v>
      </c>
      <c r="N777" s="62">
        <v>62.1</v>
      </c>
    </row>
    <row r="778" spans="1:14" x14ac:dyDescent="0.4">
      <c r="A778" s="53">
        <v>19</v>
      </c>
      <c r="B778" s="54" t="s">
        <v>88</v>
      </c>
      <c r="C778" s="55">
        <v>1981</v>
      </c>
      <c r="D778" s="49" t="s">
        <v>249</v>
      </c>
      <c r="E778" s="54" t="s">
        <v>247</v>
      </c>
      <c r="F778" s="62">
        <f t="shared" si="103"/>
        <v>6.9119676923554643</v>
      </c>
      <c r="G778" s="63">
        <v>8891117</v>
      </c>
      <c r="H778" s="63">
        <v>2.820938368298755</v>
      </c>
      <c r="I778" s="63">
        <f t="shared" ref="I778:I786" si="104">I779*0.95</f>
        <v>27.711225250996161</v>
      </c>
      <c r="J778" s="63">
        <f t="shared" ref="J778:J786" si="105">J779*0.95</f>
        <v>2520997.6388984369</v>
      </c>
      <c r="K778" s="63">
        <v>70.161046804227482</v>
      </c>
      <c r="L778" s="63">
        <v>2234.8148157312517</v>
      </c>
      <c r="M778" s="63">
        <v>46.169976563463663</v>
      </c>
      <c r="N778" s="62">
        <v>62.603000000000002</v>
      </c>
    </row>
    <row r="779" spans="1:14" x14ac:dyDescent="0.4">
      <c r="A779" s="53">
        <v>19</v>
      </c>
      <c r="B779" s="54" t="s">
        <v>88</v>
      </c>
      <c r="C779" s="55">
        <v>1982</v>
      </c>
      <c r="D779" s="49" t="s">
        <v>249</v>
      </c>
      <c r="E779" s="54" t="s">
        <v>247</v>
      </c>
      <c r="F779" s="62">
        <f t="shared" si="103"/>
        <v>7.2757554656373316</v>
      </c>
      <c r="G779" s="63">
        <v>8917457</v>
      </c>
      <c r="H779" s="63">
        <v>1.9164728045925443</v>
      </c>
      <c r="I779" s="63">
        <f t="shared" si="104"/>
        <v>29.169710790522277</v>
      </c>
      <c r="J779" s="63">
        <f t="shared" si="105"/>
        <v>2653681.7251562495</v>
      </c>
      <c r="K779" s="63">
        <v>67.499396822114221</v>
      </c>
      <c r="L779" s="63">
        <v>2169.0040108968287</v>
      </c>
      <c r="M779" s="63">
        <v>47.207446808510632</v>
      </c>
      <c r="N779" s="62">
        <v>63.103999999999999</v>
      </c>
    </row>
    <row r="780" spans="1:14" x14ac:dyDescent="0.4">
      <c r="A780" s="53">
        <v>19</v>
      </c>
      <c r="B780" s="54" t="s">
        <v>88</v>
      </c>
      <c r="C780" s="55">
        <v>1983</v>
      </c>
      <c r="D780" s="49" t="s">
        <v>249</v>
      </c>
      <c r="E780" s="54" t="s">
        <v>247</v>
      </c>
      <c r="F780" s="62">
        <f t="shared" si="103"/>
        <v>7.6586899638287704</v>
      </c>
      <c r="G780" s="63">
        <v>8939738</v>
      </c>
      <c r="H780" s="63">
        <v>-0.64527172963987312</v>
      </c>
      <c r="I780" s="63">
        <f t="shared" si="104"/>
        <v>30.704958726865556</v>
      </c>
      <c r="J780" s="63">
        <f t="shared" si="105"/>
        <v>2793349.1843749997</v>
      </c>
      <c r="K780" s="63">
        <v>74.087862993298586</v>
      </c>
      <c r="L780" s="63">
        <v>1852.8134344280188</v>
      </c>
      <c r="M780" s="63">
        <v>46.32226322263223</v>
      </c>
      <c r="N780" s="62">
        <v>63.603000000000002</v>
      </c>
    </row>
    <row r="781" spans="1:14" x14ac:dyDescent="0.4">
      <c r="A781" s="53">
        <v>19</v>
      </c>
      <c r="B781" s="54" t="s">
        <v>88</v>
      </c>
      <c r="C781" s="55">
        <v>1984</v>
      </c>
      <c r="D781" s="49" t="s">
        <v>249</v>
      </c>
      <c r="E781" s="54" t="s">
        <v>247</v>
      </c>
      <c r="F781" s="62">
        <f t="shared" si="103"/>
        <v>8.0617789092934427</v>
      </c>
      <c r="G781" s="63">
        <v>8960679</v>
      </c>
      <c r="H781" s="63">
        <v>2.7367484963819493</v>
      </c>
      <c r="I781" s="63">
        <f t="shared" si="104"/>
        <v>32.321009186174273</v>
      </c>
      <c r="J781" s="63">
        <f t="shared" si="105"/>
        <v>2940367.5625</v>
      </c>
      <c r="K781" s="63">
        <v>78.377311664651145</v>
      </c>
      <c r="L781" s="63">
        <v>1963.5726761827364</v>
      </c>
      <c r="M781" s="63">
        <v>46.108312342569263</v>
      </c>
      <c r="N781" s="62">
        <v>64.099000000000004</v>
      </c>
    </row>
    <row r="782" spans="1:14" x14ac:dyDescent="0.4">
      <c r="A782" s="53">
        <v>19</v>
      </c>
      <c r="B782" s="54" t="s">
        <v>88</v>
      </c>
      <c r="C782" s="55">
        <v>1985</v>
      </c>
      <c r="D782" s="49" t="s">
        <v>249</v>
      </c>
      <c r="E782" s="54" t="s">
        <v>247</v>
      </c>
      <c r="F782" s="62">
        <f t="shared" si="103"/>
        <v>8.486083062414151</v>
      </c>
      <c r="G782" s="63">
        <v>8960547</v>
      </c>
      <c r="H782" s="63">
        <v>0.22917712844103733</v>
      </c>
      <c r="I782" s="63">
        <f t="shared" si="104"/>
        <v>34.022114932815029</v>
      </c>
      <c r="J782" s="63">
        <f t="shared" si="105"/>
        <v>3095123.75</v>
      </c>
      <c r="K782" s="63">
        <v>85.997367718658822</v>
      </c>
      <c r="L782" s="63">
        <v>1914.5506465879346</v>
      </c>
      <c r="M782" s="63">
        <v>47.744132311808343</v>
      </c>
      <c r="N782" s="62">
        <v>64.59</v>
      </c>
    </row>
    <row r="783" spans="1:14" x14ac:dyDescent="0.4">
      <c r="A783" s="53">
        <v>19</v>
      </c>
      <c r="B783" s="54" t="s">
        <v>88</v>
      </c>
      <c r="C783" s="55">
        <v>1986</v>
      </c>
      <c r="D783" s="49" t="s">
        <v>249</v>
      </c>
      <c r="E783" s="54" t="s">
        <v>247</v>
      </c>
      <c r="F783" s="62">
        <f t="shared" si="103"/>
        <v>8.932719013067528</v>
      </c>
      <c r="G783" s="63">
        <v>8958171</v>
      </c>
      <c r="H783" s="63">
        <v>1.3454896153243254</v>
      </c>
      <c r="I783" s="63">
        <f t="shared" si="104"/>
        <v>35.81275256085793</v>
      </c>
      <c r="J783" s="63">
        <f t="shared" si="105"/>
        <v>3258025</v>
      </c>
      <c r="K783" s="63">
        <v>83.50356439440155</v>
      </c>
      <c r="L783" s="63">
        <v>2260.427281154497</v>
      </c>
      <c r="M783" s="63">
        <v>50.931602356052416</v>
      </c>
      <c r="N783" s="62">
        <v>64.998999999999995</v>
      </c>
    </row>
    <row r="784" spans="1:14" x14ac:dyDescent="0.4">
      <c r="A784" s="53">
        <v>19</v>
      </c>
      <c r="B784" s="54" t="s">
        <v>88</v>
      </c>
      <c r="C784" s="55">
        <v>1987</v>
      </c>
      <c r="D784" s="49" t="s">
        <v>249</v>
      </c>
      <c r="E784" s="54" t="s">
        <v>247</v>
      </c>
      <c r="F784" s="62">
        <f t="shared" si="103"/>
        <v>9.4028621190184509</v>
      </c>
      <c r="G784" s="63">
        <v>8971359</v>
      </c>
      <c r="H784" s="63">
        <v>6.3838800203370738E-2</v>
      </c>
      <c r="I784" s="63">
        <f t="shared" si="104"/>
        <v>37.697634274587294</v>
      </c>
      <c r="J784" s="63">
        <f t="shared" si="105"/>
        <v>3429500</v>
      </c>
      <c r="K784" s="63">
        <v>83.407653163177869</v>
      </c>
      <c r="L784" s="63">
        <v>3132.3013603624599</v>
      </c>
      <c r="M784" s="63">
        <v>51.60830860534125</v>
      </c>
      <c r="N784" s="62">
        <v>65.346000000000004</v>
      </c>
    </row>
    <row r="785" spans="1:14" x14ac:dyDescent="0.4">
      <c r="A785" s="53">
        <v>19</v>
      </c>
      <c r="B785" s="54" t="s">
        <v>88</v>
      </c>
      <c r="C785" s="55">
        <v>1988</v>
      </c>
      <c r="D785" s="49" t="s">
        <v>249</v>
      </c>
      <c r="E785" s="54" t="s">
        <v>247</v>
      </c>
      <c r="F785" s="62">
        <f t="shared" si="103"/>
        <v>9.8977495989667901</v>
      </c>
      <c r="G785" s="63">
        <v>8981446</v>
      </c>
      <c r="H785" s="63">
        <v>-5.3897438365690391</v>
      </c>
      <c r="I785" s="63">
        <f t="shared" si="104"/>
        <v>39.681720289039255</v>
      </c>
      <c r="J785" s="63">
        <f t="shared" si="105"/>
        <v>3610000</v>
      </c>
      <c r="K785" s="63">
        <v>91.461751305903491</v>
      </c>
      <c r="L785" s="63">
        <v>2511.393062594886</v>
      </c>
      <c r="M785" s="63">
        <v>51.755229622505404</v>
      </c>
      <c r="N785" s="62">
        <v>65.691999999999993</v>
      </c>
    </row>
    <row r="786" spans="1:14" x14ac:dyDescent="0.4">
      <c r="A786" s="53">
        <v>19</v>
      </c>
      <c r="B786" s="54" t="s">
        <v>88</v>
      </c>
      <c r="C786" s="55">
        <v>1989</v>
      </c>
      <c r="D786" s="49" t="s">
        <v>249</v>
      </c>
      <c r="E786" s="54" t="s">
        <v>247</v>
      </c>
      <c r="F786" s="62">
        <f>(F787*0.95)</f>
        <v>10.418683788386096</v>
      </c>
      <c r="G786" s="63">
        <v>8876972</v>
      </c>
      <c r="H786" s="63">
        <v>6.729684134269192</v>
      </c>
      <c r="I786" s="63">
        <f t="shared" si="104"/>
        <v>41.770231883199216</v>
      </c>
      <c r="J786" s="63">
        <f t="shared" si="105"/>
        <v>3800000</v>
      </c>
      <c r="K786" s="63">
        <v>94.578970772526986</v>
      </c>
      <c r="L786" s="63">
        <v>2477.0208179595979</v>
      </c>
      <c r="M786" s="63">
        <v>51.622668927101003</v>
      </c>
      <c r="N786" s="62">
        <v>66.034999999999997</v>
      </c>
    </row>
    <row r="787" spans="1:14" x14ac:dyDescent="0.4">
      <c r="A787" s="53">
        <v>19</v>
      </c>
      <c r="B787" s="54" t="s">
        <v>88</v>
      </c>
      <c r="C787" s="55">
        <v>1990</v>
      </c>
      <c r="D787" s="49" t="s">
        <v>249</v>
      </c>
      <c r="E787" s="54" t="s">
        <v>247</v>
      </c>
      <c r="F787" s="62">
        <v>10.967035566722206</v>
      </c>
      <c r="G787" s="63">
        <v>8718289</v>
      </c>
      <c r="H787" s="63">
        <v>26.188000659147036</v>
      </c>
      <c r="I787" s="63">
        <f>I788*0.95</f>
        <v>43.968665140209701</v>
      </c>
      <c r="J787" s="63">
        <v>4000000</v>
      </c>
      <c r="K787" s="63">
        <v>69.847060845197021</v>
      </c>
      <c r="L787" s="63">
        <v>2366.5298212861385</v>
      </c>
      <c r="M787" s="63">
        <v>64.744535335925974</v>
      </c>
      <c r="N787" s="62">
        <v>66.376999999999995</v>
      </c>
    </row>
    <row r="788" spans="1:14" x14ac:dyDescent="0.4">
      <c r="A788" s="53">
        <v>19</v>
      </c>
      <c r="B788" s="54" t="s">
        <v>88</v>
      </c>
      <c r="C788" s="55">
        <v>1991</v>
      </c>
      <c r="D788" s="49" t="s">
        <v>249</v>
      </c>
      <c r="E788" s="54" t="s">
        <v>247</v>
      </c>
      <c r="F788" s="62">
        <v>11.390900042241052</v>
      </c>
      <c r="G788" s="63">
        <v>8632367</v>
      </c>
      <c r="H788" s="63">
        <v>226.53785985625655</v>
      </c>
      <c r="I788" s="63">
        <f>I789*0.95</f>
        <v>46.282805410747059</v>
      </c>
      <c r="J788" s="63">
        <v>55900000</v>
      </c>
      <c r="K788" s="63">
        <v>82.682387619749449</v>
      </c>
      <c r="L788" s="63">
        <v>1267.7343754148515</v>
      </c>
      <c r="M788" s="63">
        <v>67.903197314962014</v>
      </c>
      <c r="N788" s="62">
        <v>66.716999999999999</v>
      </c>
    </row>
    <row r="789" spans="1:14" x14ac:dyDescent="0.4">
      <c r="A789" s="53">
        <v>19</v>
      </c>
      <c r="B789" s="54" t="s">
        <v>88</v>
      </c>
      <c r="C789" s="55">
        <v>1992</v>
      </c>
      <c r="D789" s="49" t="s">
        <v>249</v>
      </c>
      <c r="E789" s="54" t="s">
        <v>247</v>
      </c>
      <c r="F789" s="62">
        <v>11.182432371894997</v>
      </c>
      <c r="G789" s="63">
        <v>8540164</v>
      </c>
      <c r="H789" s="63">
        <v>59.578649386689278</v>
      </c>
      <c r="I789" s="63">
        <f>I790*0.95</f>
        <v>48.718742537628486</v>
      </c>
      <c r="J789" s="63">
        <v>41500000</v>
      </c>
      <c r="K789" s="63">
        <v>100.04980079681276</v>
      </c>
      <c r="L789" s="63">
        <v>1211.9808781093111</v>
      </c>
      <c r="M789" s="63">
        <v>69.414156348179631</v>
      </c>
      <c r="N789" s="62">
        <v>67.055999999999997</v>
      </c>
    </row>
    <row r="790" spans="1:14" x14ac:dyDescent="0.4">
      <c r="A790" s="53">
        <v>19</v>
      </c>
      <c r="B790" s="54" t="s">
        <v>88</v>
      </c>
      <c r="C790" s="55">
        <v>1993</v>
      </c>
      <c r="D790" s="49" t="s">
        <v>249</v>
      </c>
      <c r="E790" s="54" t="s">
        <v>247</v>
      </c>
      <c r="F790" s="62">
        <v>10.918595167324032</v>
      </c>
      <c r="G790" s="63">
        <v>8472313</v>
      </c>
      <c r="H790" s="63">
        <v>51.091053896477177</v>
      </c>
      <c r="I790" s="63">
        <v>51.282886881714198</v>
      </c>
      <c r="J790" s="63">
        <v>40000000</v>
      </c>
      <c r="K790" s="63">
        <v>84.04148544663768</v>
      </c>
      <c r="L790" s="63">
        <v>1278.5251137031862</v>
      </c>
      <c r="M790" s="63">
        <v>69.711979453311329</v>
      </c>
      <c r="N790" s="62">
        <v>67.33</v>
      </c>
    </row>
    <row r="791" spans="1:14" x14ac:dyDescent="0.4">
      <c r="A791" s="53">
        <v>19</v>
      </c>
      <c r="B791" s="54" t="s">
        <v>88</v>
      </c>
      <c r="C791" s="55">
        <v>1994</v>
      </c>
      <c r="D791" s="49" t="s">
        <v>249</v>
      </c>
      <c r="E791" s="54" t="s">
        <v>247</v>
      </c>
      <c r="F791" s="62">
        <v>11.358828534492703</v>
      </c>
      <c r="G791" s="63">
        <v>8443591</v>
      </c>
      <c r="H791" s="63">
        <v>72.704968237948776</v>
      </c>
      <c r="I791" s="63">
        <v>45.534551240511597</v>
      </c>
      <c r="J791" s="63">
        <v>105400000</v>
      </c>
      <c r="K791" s="63">
        <v>90.720129375951302</v>
      </c>
      <c r="L791" s="63">
        <v>1148.4943993817017</v>
      </c>
      <c r="M791" s="63">
        <v>66.980226531004021</v>
      </c>
      <c r="N791" s="62">
        <v>67.557000000000002</v>
      </c>
    </row>
    <row r="792" spans="1:14" x14ac:dyDescent="0.4">
      <c r="A792" s="53">
        <v>19</v>
      </c>
      <c r="B792" s="54" t="s">
        <v>88</v>
      </c>
      <c r="C792" s="55">
        <v>1995</v>
      </c>
      <c r="D792" s="49" t="s">
        <v>249</v>
      </c>
      <c r="E792" s="54" t="s">
        <v>247</v>
      </c>
      <c r="F792" s="62">
        <v>11.302242884867834</v>
      </c>
      <c r="G792" s="63">
        <v>8406067</v>
      </c>
      <c r="H792" s="63">
        <v>135.95561903317343</v>
      </c>
      <c r="I792" s="63">
        <v>53.6461786197899</v>
      </c>
      <c r="J792" s="63">
        <v>90400000</v>
      </c>
      <c r="K792" s="63">
        <v>55.262735002669174</v>
      </c>
      <c r="L792" s="63">
        <v>2259.2592255522086</v>
      </c>
      <c r="M792" s="63">
        <v>67.216533940083437</v>
      </c>
      <c r="N792" s="62">
        <v>67.781999999999996</v>
      </c>
    </row>
    <row r="793" spans="1:14" x14ac:dyDescent="0.4">
      <c r="A793" s="53">
        <v>19</v>
      </c>
      <c r="B793" s="54" t="s">
        <v>88</v>
      </c>
      <c r="C793" s="55">
        <v>1996</v>
      </c>
      <c r="D793" s="49" t="s">
        <v>249</v>
      </c>
      <c r="E793" s="54" t="s">
        <v>247</v>
      </c>
      <c r="F793" s="62">
        <v>11.760625096673239</v>
      </c>
      <c r="G793" s="63">
        <v>8362826</v>
      </c>
      <c r="H793" s="63">
        <v>62.966244320106853</v>
      </c>
      <c r="I793" s="63">
        <v>46.241872975262503</v>
      </c>
      <c r="J793" s="63">
        <v>109000000</v>
      </c>
      <c r="K793" s="63">
        <v>85.8207914540411</v>
      </c>
      <c r="L793" s="63">
        <v>1470.1925925068228</v>
      </c>
      <c r="M793" s="63">
        <v>67.224520496427232</v>
      </c>
      <c r="N793" s="62">
        <v>68.007000000000005</v>
      </c>
    </row>
    <row r="794" spans="1:14" x14ac:dyDescent="0.4">
      <c r="A794" s="53">
        <v>19</v>
      </c>
      <c r="B794" s="54" t="s">
        <v>88</v>
      </c>
      <c r="C794" s="55">
        <v>1997</v>
      </c>
      <c r="D794" s="49" t="s">
        <v>249</v>
      </c>
      <c r="E794" s="54" t="s">
        <v>247</v>
      </c>
      <c r="F794" s="62">
        <v>11.455838652345562</v>
      </c>
      <c r="G794" s="63">
        <v>8312068</v>
      </c>
      <c r="H794" s="63">
        <v>913.21309958071811</v>
      </c>
      <c r="I794" s="63">
        <v>56.782447532548197</v>
      </c>
      <c r="J794" s="63">
        <v>504800000</v>
      </c>
      <c r="K794" s="63">
        <v>86.463736467322462</v>
      </c>
      <c r="L794" s="63">
        <v>1361.4093843988367</v>
      </c>
      <c r="M794" s="63">
        <v>58.206627680311897</v>
      </c>
      <c r="N794" s="62">
        <v>68.230999999999995</v>
      </c>
    </row>
    <row r="795" spans="1:14" x14ac:dyDescent="0.4">
      <c r="A795" s="53">
        <v>19</v>
      </c>
      <c r="B795" s="54" t="s">
        <v>88</v>
      </c>
      <c r="C795" s="55">
        <v>1998</v>
      </c>
      <c r="D795" s="49" t="s">
        <v>249</v>
      </c>
      <c r="E795" s="54" t="s">
        <v>247</v>
      </c>
      <c r="F795" s="62">
        <v>11.703685815006711</v>
      </c>
      <c r="G795" s="63">
        <v>8256786</v>
      </c>
      <c r="H795" s="63">
        <v>33.951028562048066</v>
      </c>
      <c r="I795" s="63">
        <v>65.394305576009799</v>
      </c>
      <c r="J795" s="63">
        <v>537317256.15085101</v>
      </c>
      <c r="K795" s="63">
        <v>77.045203034099956</v>
      </c>
      <c r="L795" s="63">
        <v>1820.4486644994231</v>
      </c>
      <c r="M795" s="63">
        <v>59.22072623419011</v>
      </c>
      <c r="N795" s="62">
        <v>68.453999999999994</v>
      </c>
    </row>
    <row r="796" spans="1:14" x14ac:dyDescent="0.4">
      <c r="A796" s="53">
        <v>19</v>
      </c>
      <c r="B796" s="54" t="s">
        <v>88</v>
      </c>
      <c r="C796" s="55">
        <v>1999</v>
      </c>
      <c r="D796" s="49" t="s">
        <v>249</v>
      </c>
      <c r="E796" s="54" t="s">
        <v>247</v>
      </c>
      <c r="F796" s="62">
        <v>11.295694025445272</v>
      </c>
      <c r="G796" s="63">
        <v>8210624</v>
      </c>
      <c r="H796" s="63">
        <v>3.3191395941760646</v>
      </c>
      <c r="I796" s="63">
        <v>66.938544134889597</v>
      </c>
      <c r="J796" s="63">
        <v>818788154.86327505</v>
      </c>
      <c r="K796" s="63">
        <v>90.074961657850338</v>
      </c>
      <c r="L796" s="63">
        <v>1659.7186110549326</v>
      </c>
      <c r="M796" s="63">
        <v>62.337360594795534</v>
      </c>
      <c r="N796" s="62">
        <v>68.677000000000007</v>
      </c>
    </row>
    <row r="797" spans="1:14" x14ac:dyDescent="0.4">
      <c r="A797" s="53">
        <v>19</v>
      </c>
      <c r="B797" s="54" t="s">
        <v>88</v>
      </c>
      <c r="C797" s="55">
        <v>2000</v>
      </c>
      <c r="D797" s="49" t="s">
        <v>249</v>
      </c>
      <c r="E797" s="54" t="s">
        <v>247</v>
      </c>
      <c r="F797" s="62">
        <v>11.440029264723815</v>
      </c>
      <c r="G797" s="63">
        <v>8170172</v>
      </c>
      <c r="H797" s="63">
        <v>7.3808374666913323</v>
      </c>
      <c r="I797" s="63">
        <v>69.122271917020797</v>
      </c>
      <c r="J797" s="63">
        <v>1001503841.99968</v>
      </c>
      <c r="K797" s="63">
        <v>77.745704159448863</v>
      </c>
      <c r="L797" s="63">
        <v>1621.2621073899165</v>
      </c>
      <c r="M797" s="63">
        <v>62.882199573358619</v>
      </c>
      <c r="N797" s="62">
        <v>68.899000000000001</v>
      </c>
    </row>
    <row r="798" spans="1:14" x14ac:dyDescent="0.4">
      <c r="A798" s="53">
        <v>19</v>
      </c>
      <c r="B798" s="54" t="s">
        <v>88</v>
      </c>
      <c r="C798" s="55">
        <v>2001</v>
      </c>
      <c r="D798" s="49" t="s">
        <v>249</v>
      </c>
      <c r="E798" s="54" t="s">
        <v>247</v>
      </c>
      <c r="F798" s="62">
        <v>11.504301239383</v>
      </c>
      <c r="G798" s="63">
        <v>8009142</v>
      </c>
      <c r="H798" s="63">
        <v>6.1177327917880433</v>
      </c>
      <c r="I798" s="63">
        <v>72.439109081479899</v>
      </c>
      <c r="J798" s="63">
        <v>812942201.97300196</v>
      </c>
      <c r="K798" s="63">
        <v>79.081368747766774</v>
      </c>
      <c r="L798" s="63">
        <v>1770.9070491869052</v>
      </c>
      <c r="M798" s="63">
        <v>65.46746613368866</v>
      </c>
      <c r="N798" s="62">
        <v>69.165999999999997</v>
      </c>
    </row>
    <row r="799" spans="1:14" x14ac:dyDescent="0.4">
      <c r="A799" s="53">
        <v>19</v>
      </c>
      <c r="B799" s="54" t="s">
        <v>88</v>
      </c>
      <c r="C799" s="55">
        <v>2002</v>
      </c>
      <c r="D799" s="49" t="s">
        <v>249</v>
      </c>
      <c r="E799" s="54" t="s">
        <v>247</v>
      </c>
      <c r="F799" s="62">
        <v>10.728007986230237</v>
      </c>
      <c r="G799" s="63">
        <v>7837161</v>
      </c>
      <c r="H799" s="63">
        <v>3.8483802414747856</v>
      </c>
      <c r="I799" s="63">
        <v>75.6953803654431</v>
      </c>
      <c r="J799" s="63">
        <v>904659791.08772194</v>
      </c>
      <c r="K799" s="63">
        <v>75.269611014352407</v>
      </c>
      <c r="L799" s="63">
        <v>2092.9828862555814</v>
      </c>
      <c r="M799" s="63">
        <v>62.885384796422692</v>
      </c>
      <c r="N799" s="62">
        <v>69.524000000000001</v>
      </c>
    </row>
    <row r="800" spans="1:14" x14ac:dyDescent="0.4">
      <c r="A800" s="53">
        <v>19</v>
      </c>
      <c r="B800" s="54" t="s">
        <v>88</v>
      </c>
      <c r="C800" s="55">
        <v>2003</v>
      </c>
      <c r="D800" s="49" t="s">
        <v>249</v>
      </c>
      <c r="E800" s="54" t="s">
        <v>247</v>
      </c>
      <c r="F800" s="62">
        <v>11.131516914827518</v>
      </c>
      <c r="G800" s="63">
        <v>7775327</v>
      </c>
      <c r="H800" s="63">
        <v>2.1894102270240836</v>
      </c>
      <c r="I800" s="63">
        <v>78.917164953427402</v>
      </c>
      <c r="J800" s="63">
        <v>2096788700.05598</v>
      </c>
      <c r="K800" s="63">
        <v>79.013885371357546</v>
      </c>
      <c r="L800" s="63">
        <v>2719.4943685928665</v>
      </c>
      <c r="M800" s="63">
        <v>63.385405521078532</v>
      </c>
      <c r="N800" s="62">
        <v>69.879000000000005</v>
      </c>
    </row>
    <row r="801" spans="1:14" x14ac:dyDescent="0.4">
      <c r="A801" s="53">
        <v>19</v>
      </c>
      <c r="B801" s="54" t="s">
        <v>88</v>
      </c>
      <c r="C801" s="55">
        <v>2004</v>
      </c>
      <c r="D801" s="49" t="s">
        <v>249</v>
      </c>
      <c r="E801" s="54" t="s">
        <v>247</v>
      </c>
      <c r="F801" s="62">
        <v>10.877008909872309</v>
      </c>
      <c r="G801" s="63">
        <v>7716860</v>
      </c>
      <c r="H801" s="63">
        <v>5.581557426213962</v>
      </c>
      <c r="I801" s="63">
        <v>82.764893770531202</v>
      </c>
      <c r="J801" s="63">
        <v>3072550961.81564</v>
      </c>
      <c r="K801" s="63">
        <v>93.063897964183013</v>
      </c>
      <c r="L801" s="63">
        <v>3389.6874336027363</v>
      </c>
      <c r="M801" s="63">
        <v>62.947598253275117</v>
      </c>
      <c r="N801" s="62">
        <v>70.233000000000004</v>
      </c>
    </row>
    <row r="802" spans="1:14" x14ac:dyDescent="0.4">
      <c r="A802" s="53">
        <v>19</v>
      </c>
      <c r="B802" s="54" t="s">
        <v>88</v>
      </c>
      <c r="C802" s="55">
        <v>2005</v>
      </c>
      <c r="D802" s="49" t="s">
        <v>249</v>
      </c>
      <c r="E802" s="54" t="s">
        <v>247</v>
      </c>
      <c r="F802" s="62">
        <v>10.589202754523807</v>
      </c>
      <c r="G802" s="63">
        <v>7658972</v>
      </c>
      <c r="H802" s="63">
        <v>6.5942585873959132</v>
      </c>
      <c r="I802" s="63">
        <v>83.048702152212599</v>
      </c>
      <c r="J802" s="63">
        <v>4098122930.7793398</v>
      </c>
      <c r="K802" s="63">
        <v>99.714211212738135</v>
      </c>
      <c r="L802" s="63">
        <v>3899.8259633287844</v>
      </c>
      <c r="M802" s="63">
        <v>62.12903225806452</v>
      </c>
      <c r="N802" s="62">
        <v>70.584000000000003</v>
      </c>
    </row>
    <row r="803" spans="1:14" x14ac:dyDescent="0.4">
      <c r="A803" s="53">
        <v>19</v>
      </c>
      <c r="B803" s="54" t="s">
        <v>88</v>
      </c>
      <c r="C803" s="55">
        <v>2006</v>
      </c>
      <c r="D803" s="49" t="s">
        <v>249</v>
      </c>
      <c r="E803" s="54" t="s">
        <v>247</v>
      </c>
      <c r="F803" s="62">
        <v>10.246675233253679</v>
      </c>
      <c r="G803" s="63">
        <v>7601022</v>
      </c>
      <c r="H803" s="63">
        <v>6.7564742862859362</v>
      </c>
      <c r="I803" s="63">
        <v>86.649750403286106</v>
      </c>
      <c r="J803" s="63">
        <v>7874476255.43262</v>
      </c>
      <c r="K803" s="63">
        <v>111.04746275380985</v>
      </c>
      <c r="L803" s="63">
        <v>4523.1465578804964</v>
      </c>
      <c r="M803" s="63">
        <v>61.238195173137456</v>
      </c>
      <c r="N803" s="62">
        <v>70.932000000000002</v>
      </c>
    </row>
    <row r="804" spans="1:14" x14ac:dyDescent="0.4">
      <c r="A804" s="53">
        <v>19</v>
      </c>
      <c r="B804" s="54" t="s">
        <v>88</v>
      </c>
      <c r="C804" s="55">
        <v>2007</v>
      </c>
      <c r="D804" s="49" t="s">
        <v>249</v>
      </c>
      <c r="E804" s="54" t="s">
        <v>247</v>
      </c>
      <c r="F804" s="62">
        <v>9.7787251663419816</v>
      </c>
      <c r="G804" s="63">
        <v>7545338</v>
      </c>
      <c r="H804" s="63">
        <v>11.051431708150176</v>
      </c>
      <c r="I804" s="63">
        <v>91.655338389086694</v>
      </c>
      <c r="J804" s="63">
        <v>13875270456.911699</v>
      </c>
      <c r="K804" s="63">
        <v>123.53255766075317</v>
      </c>
      <c r="L804" s="63">
        <v>5888.7768522063625</v>
      </c>
      <c r="M804" s="63">
        <v>63.796822906452242</v>
      </c>
      <c r="N804" s="62">
        <v>71.278000000000006</v>
      </c>
    </row>
    <row r="805" spans="1:14" x14ac:dyDescent="0.4">
      <c r="A805" s="53">
        <v>19</v>
      </c>
      <c r="B805" s="54" t="s">
        <v>88</v>
      </c>
      <c r="C805" s="55">
        <v>2008</v>
      </c>
      <c r="D805" s="49" t="s">
        <v>249</v>
      </c>
      <c r="E805" s="54" t="s">
        <v>247</v>
      </c>
      <c r="F805" s="62">
        <v>9.9641147554713729</v>
      </c>
      <c r="G805" s="63">
        <v>7492561</v>
      </c>
      <c r="H805" s="63">
        <v>8.1034562320209318</v>
      </c>
      <c r="I805" s="63">
        <v>99.660007513372094</v>
      </c>
      <c r="J805" s="63">
        <v>10296720633.7243</v>
      </c>
      <c r="K805" s="63">
        <v>124.68874751535921</v>
      </c>
      <c r="L805" s="63">
        <v>7271.3033885802515</v>
      </c>
      <c r="M805" s="63">
        <v>66.412528332989908</v>
      </c>
      <c r="N805" s="62">
        <v>71.622</v>
      </c>
    </row>
    <row r="806" spans="1:14" x14ac:dyDescent="0.4">
      <c r="A806" s="53">
        <v>19</v>
      </c>
      <c r="B806" s="54" t="s">
        <v>88</v>
      </c>
      <c r="C806" s="55">
        <v>2009</v>
      </c>
      <c r="D806" s="49" t="s">
        <v>249</v>
      </c>
      <c r="E806" s="54" t="s">
        <v>247</v>
      </c>
      <c r="F806" s="62">
        <v>9.2534121959788234</v>
      </c>
      <c r="G806" s="63">
        <v>7444443</v>
      </c>
      <c r="H806" s="63">
        <v>3.9380193255308882</v>
      </c>
      <c r="I806" s="63">
        <v>103.878035324137</v>
      </c>
      <c r="J806" s="63">
        <v>3896664559.1716399</v>
      </c>
      <c r="K806" s="63">
        <v>92.692645603637487</v>
      </c>
      <c r="L806" s="63">
        <v>6988.2731629646469</v>
      </c>
      <c r="M806" s="63">
        <v>69.056603773584911</v>
      </c>
      <c r="N806" s="62">
        <v>71.962999999999994</v>
      </c>
    </row>
    <row r="807" spans="1:14" x14ac:dyDescent="0.4">
      <c r="A807" s="53">
        <v>19</v>
      </c>
      <c r="B807" s="54" t="s">
        <v>88</v>
      </c>
      <c r="C807" s="55">
        <v>2010</v>
      </c>
      <c r="D807" s="49" t="s">
        <v>249</v>
      </c>
      <c r="E807" s="54" t="s">
        <v>247</v>
      </c>
      <c r="F807" s="62">
        <v>9.8088161572952561</v>
      </c>
      <c r="G807" s="63">
        <v>7395599</v>
      </c>
      <c r="H807" s="63">
        <v>0.76412999957472039</v>
      </c>
      <c r="I807" s="63">
        <v>100</v>
      </c>
      <c r="J807" s="63">
        <v>1842900000</v>
      </c>
      <c r="K807" s="63">
        <v>103.38052232119233</v>
      </c>
      <c r="L807" s="63">
        <v>6863.6670677405227</v>
      </c>
      <c r="M807" s="63">
        <v>70.045045045045043</v>
      </c>
      <c r="N807" s="62">
        <v>72.302000000000007</v>
      </c>
    </row>
    <row r="808" spans="1:14" x14ac:dyDescent="0.4">
      <c r="A808" s="53">
        <v>19</v>
      </c>
      <c r="B808" s="54" t="s">
        <v>88</v>
      </c>
      <c r="C808" s="55">
        <v>2011</v>
      </c>
      <c r="D808" s="49" t="s">
        <v>249</v>
      </c>
      <c r="E808" s="54" t="s">
        <v>247</v>
      </c>
      <c r="F808" s="62">
        <v>8.7412477179382542</v>
      </c>
      <c r="G808" s="63">
        <v>7348328</v>
      </c>
      <c r="H808" s="63">
        <v>6.1128299167331193</v>
      </c>
      <c r="I808" s="63">
        <v>101.45440101651199</v>
      </c>
      <c r="J808" s="63">
        <v>2103810000</v>
      </c>
      <c r="K808" s="63">
        <v>117.41810388629013</v>
      </c>
      <c r="L808" s="63">
        <v>7857.1670698444132</v>
      </c>
      <c r="M808" s="63">
        <v>72.424304003251365</v>
      </c>
      <c r="N808" s="62">
        <v>72.638000000000005</v>
      </c>
    </row>
    <row r="809" spans="1:14" x14ac:dyDescent="0.4">
      <c r="A809" s="53">
        <v>19</v>
      </c>
      <c r="B809" s="54" t="s">
        <v>88</v>
      </c>
      <c r="C809" s="55">
        <v>2012</v>
      </c>
      <c r="D809" s="49" t="s">
        <v>249</v>
      </c>
      <c r="E809" s="54" t="s">
        <v>247</v>
      </c>
      <c r="F809" s="62">
        <v>8.5780303687823078</v>
      </c>
      <c r="G809" s="63">
        <v>7305888</v>
      </c>
      <c r="H809" s="63">
        <v>1.1121789467451748</v>
      </c>
      <c r="I809" s="63">
        <v>100.017733320009</v>
      </c>
      <c r="J809" s="63">
        <v>1788110000</v>
      </c>
      <c r="K809" s="63">
        <v>123.97132271417431</v>
      </c>
      <c r="L809" s="63">
        <v>7430.7373804242025</v>
      </c>
      <c r="M809" s="63">
        <v>69.741282339707539</v>
      </c>
      <c r="N809" s="62">
        <v>72.974999999999994</v>
      </c>
    </row>
    <row r="810" spans="1:14" x14ac:dyDescent="0.4">
      <c r="A810" s="53">
        <v>19</v>
      </c>
      <c r="B810" s="54" t="s">
        <v>88</v>
      </c>
      <c r="C810" s="55">
        <v>2013</v>
      </c>
      <c r="D810" s="49" t="s">
        <v>249</v>
      </c>
      <c r="E810" s="54" t="s">
        <v>247</v>
      </c>
      <c r="F810" s="62">
        <v>8.6519471867994415</v>
      </c>
      <c r="G810" s="63">
        <v>7265115</v>
      </c>
      <c r="H810" s="63">
        <v>7.1951517802901321E-2</v>
      </c>
      <c r="I810" s="63">
        <v>100.88961241052</v>
      </c>
      <c r="J810" s="63">
        <v>1989040000</v>
      </c>
      <c r="K810" s="63">
        <v>129.68868298648189</v>
      </c>
      <c r="L810" s="63">
        <v>7687.7136824331665</v>
      </c>
      <c r="M810" s="63">
        <v>68.912048805287228</v>
      </c>
      <c r="N810" s="62">
        <v>73.313000000000002</v>
      </c>
    </row>
    <row r="811" spans="1:14" x14ac:dyDescent="0.4">
      <c r="A811" s="53">
        <v>19</v>
      </c>
      <c r="B811" s="54" t="s">
        <v>88</v>
      </c>
      <c r="C811" s="55">
        <v>2014</v>
      </c>
      <c r="D811" s="49" t="s">
        <v>249</v>
      </c>
      <c r="E811" s="54" t="s">
        <v>247</v>
      </c>
      <c r="F811" s="62">
        <v>8.06155236787537</v>
      </c>
      <c r="G811" s="63">
        <v>7223938</v>
      </c>
      <c r="H811" s="63">
        <v>1.3407833399348874</v>
      </c>
      <c r="I811" s="63">
        <v>100.174866151016</v>
      </c>
      <c r="J811" s="63">
        <v>1093600000</v>
      </c>
      <c r="K811" s="63">
        <v>130.26799143905177</v>
      </c>
      <c r="L811" s="63">
        <v>7912.2748437113823</v>
      </c>
      <c r="M811" s="63">
        <v>69.048184191787314</v>
      </c>
      <c r="N811" s="62">
        <v>73.650999999999996</v>
      </c>
    </row>
    <row r="812" spans="1:14" x14ac:dyDescent="0.4">
      <c r="A812" s="53">
        <v>19</v>
      </c>
      <c r="B812" s="54" t="s">
        <v>88</v>
      </c>
      <c r="C812" s="55">
        <v>2015</v>
      </c>
      <c r="D812" s="49" t="s">
        <v>249</v>
      </c>
      <c r="E812" s="54" t="s">
        <v>247</v>
      </c>
      <c r="F812" s="62">
        <v>8.4348365063016484</v>
      </c>
      <c r="G812" s="63">
        <v>7177991</v>
      </c>
      <c r="H812" s="63">
        <v>2.9477458727089356</v>
      </c>
      <c r="I812" s="63">
        <v>97.079139656583394</v>
      </c>
      <c r="J812" s="63">
        <v>2221390000</v>
      </c>
      <c r="K812" s="63">
        <v>126.73552466855878</v>
      </c>
      <c r="L812" s="63">
        <v>7078.8603229896926</v>
      </c>
      <c r="M812" s="63">
        <f t="shared" ref="M812:M819" si="106">(M811+M810+M809)/3</f>
        <v>69.233838445594031</v>
      </c>
      <c r="N812" s="62">
        <v>73.989999999999995</v>
      </c>
    </row>
    <row r="813" spans="1:14" x14ac:dyDescent="0.4">
      <c r="A813" s="53">
        <v>19</v>
      </c>
      <c r="B813" s="54" t="s">
        <v>88</v>
      </c>
      <c r="C813" s="55">
        <v>2016</v>
      </c>
      <c r="D813" s="49" t="s">
        <v>249</v>
      </c>
      <c r="E813" s="54" t="s">
        <v>247</v>
      </c>
      <c r="F813" s="62">
        <v>8.3106603919613988</v>
      </c>
      <c r="G813" s="63">
        <v>7127822</v>
      </c>
      <c r="H813" s="63">
        <v>3.3235597448132665</v>
      </c>
      <c r="I813" s="63">
        <v>97.297252588012995</v>
      </c>
      <c r="J813" s="63">
        <v>1488430000</v>
      </c>
      <c r="K813" s="63">
        <v>122.85387961223348</v>
      </c>
      <c r="L813" s="63">
        <v>7570.9316551170823</v>
      </c>
      <c r="M813" s="63">
        <f t="shared" si="106"/>
        <v>69.064690480889524</v>
      </c>
      <c r="N813" s="62">
        <v>74.328999999999994</v>
      </c>
    </row>
    <row r="814" spans="1:14" x14ac:dyDescent="0.4">
      <c r="A814" s="53">
        <v>19</v>
      </c>
      <c r="B814" s="54" t="s">
        <v>88</v>
      </c>
      <c r="C814" s="55">
        <v>2017</v>
      </c>
      <c r="D814" s="49" t="s">
        <v>249</v>
      </c>
      <c r="E814" s="54" t="s">
        <v>247</v>
      </c>
      <c r="F814" s="62">
        <v>8.1394385906551801</v>
      </c>
      <c r="G814" s="63">
        <v>7075947</v>
      </c>
      <c r="H814" s="63">
        <v>4.813120484223262</v>
      </c>
      <c r="I814" s="63">
        <v>98.550971879975293</v>
      </c>
      <c r="J814" s="63">
        <v>2007290000</v>
      </c>
      <c r="K814" s="63">
        <v>129.73974349611458</v>
      </c>
      <c r="L814" s="63">
        <v>8381.8813462166891</v>
      </c>
      <c r="M814" s="63">
        <f t="shared" si="106"/>
        <v>69.115571039423628</v>
      </c>
      <c r="N814" s="62">
        <v>74.668999999999997</v>
      </c>
    </row>
    <row r="815" spans="1:14" x14ac:dyDescent="0.4">
      <c r="A815" s="53">
        <v>19</v>
      </c>
      <c r="B815" s="54" t="s">
        <v>88</v>
      </c>
      <c r="C815" s="55">
        <v>2018</v>
      </c>
      <c r="D815" s="49" t="s">
        <v>249</v>
      </c>
      <c r="E815" s="54" t="s">
        <v>247</v>
      </c>
      <c r="F815" s="62">
        <v>8.1843666792858407</v>
      </c>
      <c r="G815" s="63">
        <v>7025037</v>
      </c>
      <c r="H815" s="63">
        <v>4.2346054979228427</v>
      </c>
      <c r="I815" s="63">
        <v>101.850892372125</v>
      </c>
      <c r="J815" s="63">
        <v>1809860000</v>
      </c>
      <c r="K815" s="63">
        <v>128.90161263404559</v>
      </c>
      <c r="L815" s="63">
        <v>9447.6558968146928</v>
      </c>
      <c r="M815" s="63">
        <f t="shared" si="106"/>
        <v>69.138033321969047</v>
      </c>
      <c r="N815" s="62">
        <v>75.007999999999996</v>
      </c>
    </row>
    <row r="816" spans="1:14" x14ac:dyDescent="0.4">
      <c r="A816" s="53">
        <v>19</v>
      </c>
      <c r="B816" s="54" t="s">
        <v>88</v>
      </c>
      <c r="C816" s="55">
        <v>2019</v>
      </c>
      <c r="D816" s="49" t="s">
        <v>249</v>
      </c>
      <c r="E816" s="54" t="s">
        <v>247</v>
      </c>
      <c r="F816" s="62">
        <v>8.0937907455666203</v>
      </c>
      <c r="G816" s="63">
        <v>6975761</v>
      </c>
      <c r="H816" s="63">
        <v>5.2392565537957836</v>
      </c>
      <c r="I816" s="63">
        <v>102.377935540316</v>
      </c>
      <c r="J816" s="63">
        <v>2221250000</v>
      </c>
      <c r="K816" s="63">
        <v>124.68870119365545</v>
      </c>
      <c r="L816" s="63">
        <v>9874.3363262516814</v>
      </c>
      <c r="M816" s="63">
        <f t="shared" si="106"/>
        <v>69.106098280760719</v>
      </c>
      <c r="N816" s="62">
        <v>75.346999999999994</v>
      </c>
    </row>
    <row r="817" spans="1:14" x14ac:dyDescent="0.4">
      <c r="A817" s="53">
        <v>19</v>
      </c>
      <c r="B817" s="54" t="s">
        <v>88</v>
      </c>
      <c r="C817" s="55">
        <v>2020</v>
      </c>
      <c r="D817" s="49" t="s">
        <v>249</v>
      </c>
      <c r="E817" s="54" t="s">
        <v>247</v>
      </c>
      <c r="F817" s="62">
        <v>7.3981306577468127</v>
      </c>
      <c r="G817" s="63">
        <v>6934015</v>
      </c>
      <c r="H817" s="63">
        <v>4.260105685885236</v>
      </c>
      <c r="I817" s="63">
        <v>105.339126860463</v>
      </c>
      <c r="J817" s="63">
        <v>3594550000</v>
      </c>
      <c r="K817" s="63">
        <v>110.32859368545367</v>
      </c>
      <c r="L817" s="63">
        <v>10148.342395443482</v>
      </c>
      <c r="M817" s="63">
        <f t="shared" si="106"/>
        <v>69.119900880717793</v>
      </c>
      <c r="N817" s="62">
        <v>75.686000000000007</v>
      </c>
    </row>
    <row r="818" spans="1:14" x14ac:dyDescent="0.4">
      <c r="A818" s="53">
        <v>19</v>
      </c>
      <c r="B818" s="54" t="s">
        <v>88</v>
      </c>
      <c r="C818" s="55">
        <v>2021</v>
      </c>
      <c r="D818" s="49" t="s">
        <v>249</v>
      </c>
      <c r="E818" s="54" t="s">
        <v>247</v>
      </c>
      <c r="F818" s="62">
        <f>(F815+F816+F817)/3</f>
        <v>7.89209602753309</v>
      </c>
      <c r="G818" s="63">
        <v>6877743</v>
      </c>
      <c r="H818" s="63">
        <v>7.1344917182645844</v>
      </c>
      <c r="I818" s="63">
        <v>106.74543608332399</v>
      </c>
      <c r="J818" s="63">
        <v>2499330000</v>
      </c>
      <c r="K818" s="63">
        <v>120.97465339058084</v>
      </c>
      <c r="L818" s="63">
        <v>12219.341870677903</v>
      </c>
      <c r="M818" s="63">
        <f t="shared" si="106"/>
        <v>69.121344161149182</v>
      </c>
      <c r="N818" s="62">
        <v>76.025000000000006</v>
      </c>
    </row>
    <row r="819" spans="1:14" x14ac:dyDescent="0.4">
      <c r="A819" s="53">
        <v>19</v>
      </c>
      <c r="B819" s="54" t="s">
        <v>88</v>
      </c>
      <c r="C819" s="55">
        <v>2022</v>
      </c>
      <c r="D819" s="49" t="s">
        <v>249</v>
      </c>
      <c r="E819" s="54" t="s">
        <v>247</v>
      </c>
      <c r="F819" s="62">
        <f>(F816+F817+F818)/3</f>
        <v>7.7946724769488407</v>
      </c>
      <c r="G819" s="63">
        <v>6465097</v>
      </c>
      <c r="H819" s="63">
        <v>16.181955894845217</v>
      </c>
      <c r="I819" s="63">
        <v>111.889579074449</v>
      </c>
      <c r="J819" s="63">
        <v>3216630000</v>
      </c>
      <c r="K819" s="63">
        <v>138.18282938571772</v>
      </c>
      <c r="L819" s="63">
        <v>13974.44924877923</v>
      </c>
      <c r="M819" s="63">
        <f t="shared" si="106"/>
        <v>69.11578110754256</v>
      </c>
      <c r="N819" s="62">
        <v>76.363</v>
      </c>
    </row>
    <row r="820" spans="1:14" s="67" customFormat="1" x14ac:dyDescent="0.4">
      <c r="A820" s="56">
        <v>20</v>
      </c>
      <c r="B820" s="57" t="s">
        <v>90</v>
      </c>
      <c r="C820" s="58">
        <v>1980</v>
      </c>
      <c r="D820" s="49" t="s">
        <v>246</v>
      </c>
      <c r="E820" s="54" t="s">
        <v>247</v>
      </c>
      <c r="F820" s="62">
        <f t="shared" ref="F820:F828" si="107">(F821*0.95)</f>
        <v>2.0482729709367188E-2</v>
      </c>
      <c r="G820" s="66">
        <v>4312834</v>
      </c>
      <c r="H820" s="66">
        <v>16.384024362086663</v>
      </c>
      <c r="I820" s="66">
        <v>174.08265385754299</v>
      </c>
      <c r="J820" s="66">
        <v>4599999.9000000004</v>
      </c>
      <c r="K820" s="66">
        <v>32.101445598571551</v>
      </c>
      <c r="L820" s="66">
        <v>213.25343536678358</v>
      </c>
      <c r="M820" s="66" t="e">
        <f>(M691+M777+#REF!)/3</f>
        <v>#REF!</v>
      </c>
      <c r="N820" s="62">
        <v>4.3390000000000004</v>
      </c>
    </row>
    <row r="821" spans="1:14" x14ac:dyDescent="0.4">
      <c r="A821" s="56">
        <v>20</v>
      </c>
      <c r="B821" s="54" t="s">
        <v>90</v>
      </c>
      <c r="C821" s="55">
        <v>1981</v>
      </c>
      <c r="D821" s="49" t="s">
        <v>246</v>
      </c>
      <c r="E821" s="54" t="s">
        <v>247</v>
      </c>
      <c r="F821" s="62">
        <f t="shared" si="107"/>
        <v>2.1560768115123356E-2</v>
      </c>
      <c r="G821" s="63">
        <v>4490743</v>
      </c>
      <c r="H821" s="63">
        <v>-6.0633150865133985</v>
      </c>
      <c r="I821" s="63">
        <v>210.10222461187499</v>
      </c>
      <c r="J821" s="63">
        <v>11080000</v>
      </c>
      <c r="K821" s="63">
        <v>31.181046205778419</v>
      </c>
      <c r="L821" s="63">
        <v>215.78760277902046</v>
      </c>
      <c r="M821" s="63" t="e">
        <f>(M692+#REF!+M778)/3</f>
        <v>#REF!</v>
      </c>
      <c r="N821" s="62">
        <v>4.5030000000000001</v>
      </c>
    </row>
    <row r="822" spans="1:14" x14ac:dyDescent="0.4">
      <c r="A822" s="56">
        <v>20</v>
      </c>
      <c r="B822" s="54" t="s">
        <v>90</v>
      </c>
      <c r="C822" s="55">
        <v>1982</v>
      </c>
      <c r="D822" s="49" t="s">
        <v>246</v>
      </c>
      <c r="E822" s="54" t="s">
        <v>247</v>
      </c>
      <c r="F822" s="62">
        <f t="shared" si="107"/>
        <v>2.2695545384340376E-2</v>
      </c>
      <c r="G822" s="63">
        <v>4602271</v>
      </c>
      <c r="H822" s="63">
        <v>5.6720215479553246</v>
      </c>
      <c r="I822" s="63">
        <v>231.298081368064</v>
      </c>
      <c r="J822" s="63">
        <v>900000</v>
      </c>
      <c r="K822" s="63">
        <v>37.119420989143549</v>
      </c>
      <c r="L822" s="63">
        <v>220.15700992449646</v>
      </c>
      <c r="M822" s="63" t="e">
        <f>(M693+M779+#REF!)/3</f>
        <v>#REF!</v>
      </c>
      <c r="N822" s="62">
        <v>4.6740000000000004</v>
      </c>
    </row>
    <row r="823" spans="1:14" x14ac:dyDescent="0.4">
      <c r="A823" s="56">
        <v>20</v>
      </c>
      <c r="B823" s="54" t="s">
        <v>90</v>
      </c>
      <c r="C823" s="55">
        <v>1983</v>
      </c>
      <c r="D823" s="49" t="s">
        <v>246</v>
      </c>
      <c r="E823" s="54" t="s">
        <v>247</v>
      </c>
      <c r="F823" s="62">
        <f t="shared" si="107"/>
        <v>2.3890047772989871E-2</v>
      </c>
      <c r="G823" s="63">
        <v>4726506</v>
      </c>
      <c r="H823" s="63">
        <v>6.4285488030002966</v>
      </c>
      <c r="I823" s="63">
        <v>249.54509899368199</v>
      </c>
      <c r="J823" s="63">
        <v>3040000</v>
      </c>
      <c r="K823" s="63">
        <v>33.793339823958348</v>
      </c>
      <c r="L823" s="63">
        <v>229.11772553864651</v>
      </c>
      <c r="M823" s="63" t="e">
        <f>(M694+#REF!+M780)/3</f>
        <v>#REF!</v>
      </c>
      <c r="N823" s="62">
        <v>4.8499999999999996</v>
      </c>
    </row>
    <row r="824" spans="1:14" x14ac:dyDescent="0.4">
      <c r="A824" s="56">
        <v>20</v>
      </c>
      <c r="B824" s="54" t="s">
        <v>90</v>
      </c>
      <c r="C824" s="55">
        <v>1984</v>
      </c>
      <c r="D824" s="49" t="s">
        <v>246</v>
      </c>
      <c r="E824" s="54" t="s">
        <v>247</v>
      </c>
      <c r="F824" s="62">
        <f t="shared" si="107"/>
        <v>2.5147418708410391E-2</v>
      </c>
      <c r="G824" s="63">
        <v>4842268</v>
      </c>
      <c r="H824" s="63">
        <v>17.216194989036708</v>
      </c>
      <c r="I824" s="63">
        <v>231.47506291701399</v>
      </c>
      <c r="J824" s="63">
        <v>1189999.8999999999</v>
      </c>
      <c r="K824" s="63">
        <v>35.056316693605027</v>
      </c>
      <c r="L824" s="63">
        <v>203.85982997367907</v>
      </c>
      <c r="M824" s="63" t="e">
        <f>(M695+M781+#REF!)/3</f>
        <v>#REF!</v>
      </c>
      <c r="N824" s="62">
        <v>5.0330000000000004</v>
      </c>
    </row>
    <row r="825" spans="1:14" x14ac:dyDescent="0.4">
      <c r="A825" s="56">
        <v>20</v>
      </c>
      <c r="B825" s="54" t="s">
        <v>90</v>
      </c>
      <c r="C825" s="55">
        <v>1985</v>
      </c>
      <c r="D825" s="49" t="s">
        <v>246</v>
      </c>
      <c r="E825" s="54" t="s">
        <v>247</v>
      </c>
      <c r="F825" s="62">
        <f t="shared" si="107"/>
        <v>2.6470967061484624E-2</v>
      </c>
      <c r="G825" s="63">
        <v>4948024</v>
      </c>
      <c r="H825" s="63">
        <v>5.0688389801529325</v>
      </c>
      <c r="I825" s="63">
        <v>236.64353815351899</v>
      </c>
      <c r="J825" s="63">
        <v>538566.54300610395</v>
      </c>
      <c r="K825" s="63">
        <v>31.813521553991254</v>
      </c>
      <c r="L825" s="63">
        <v>232.41182455329022</v>
      </c>
      <c r="M825" s="63" t="e">
        <f>(M696+M782+#REF!)/3</f>
        <v>#REF!</v>
      </c>
      <c r="N825" s="62">
        <v>5.2210000000000001</v>
      </c>
    </row>
    <row r="826" spans="1:14" x14ac:dyDescent="0.4">
      <c r="A826" s="56">
        <v>20</v>
      </c>
      <c r="B826" s="54" t="s">
        <v>90</v>
      </c>
      <c r="C826" s="55">
        <v>1986</v>
      </c>
      <c r="D826" s="49" t="s">
        <v>246</v>
      </c>
      <c r="E826" s="54" t="s">
        <v>247</v>
      </c>
      <c r="F826" s="62">
        <f t="shared" si="107"/>
        <v>2.7864175854194342E-2</v>
      </c>
      <c r="G826" s="63">
        <v>5041706</v>
      </c>
      <c r="H826" s="63">
        <v>-4.2574142381577076</v>
      </c>
      <c r="I826" s="63">
        <v>203.02274853453099</v>
      </c>
      <c r="J826" s="63">
        <v>1524028.6324711801</v>
      </c>
      <c r="K826" s="63">
        <v>34.038858900445334</v>
      </c>
      <c r="L826" s="63">
        <v>238.35691669958123</v>
      </c>
      <c r="M826" s="63" t="e">
        <f>(#REF!+M783+M697)/3</f>
        <v>#REF!</v>
      </c>
      <c r="N826" s="62">
        <v>5.4169999999999998</v>
      </c>
    </row>
    <row r="827" spans="1:14" x14ac:dyDescent="0.4">
      <c r="A827" s="56">
        <v>20</v>
      </c>
      <c r="B827" s="54" t="s">
        <v>90</v>
      </c>
      <c r="C827" s="55">
        <v>1987</v>
      </c>
      <c r="D827" s="49" t="s">
        <v>246</v>
      </c>
      <c r="E827" s="54" t="s">
        <v>247</v>
      </c>
      <c r="F827" s="62">
        <f t="shared" si="107"/>
        <v>2.9330711425467729E-2</v>
      </c>
      <c r="G827" s="63">
        <v>5157769</v>
      </c>
      <c r="H827" s="63">
        <v>-3.4177950785882416</v>
      </c>
      <c r="I827" s="63">
        <v>173.645953295879</v>
      </c>
      <c r="J827" s="63">
        <v>1367714.12346925</v>
      </c>
      <c r="K827" s="63">
        <v>35.483534662813653</v>
      </c>
      <c r="L827" s="63">
        <v>219.37130065557548</v>
      </c>
      <c r="M827" s="63" t="e">
        <f>(M698+#REF!+M784)/3</f>
        <v>#REF!</v>
      </c>
      <c r="N827" s="62">
        <v>5.62</v>
      </c>
    </row>
    <row r="828" spans="1:14" x14ac:dyDescent="0.4">
      <c r="A828" s="56">
        <v>20</v>
      </c>
      <c r="B828" s="54" t="s">
        <v>90</v>
      </c>
      <c r="C828" s="55">
        <v>1988</v>
      </c>
      <c r="D828" s="49" t="s">
        <v>246</v>
      </c>
      <c r="E828" s="54" t="s">
        <v>247</v>
      </c>
      <c r="F828" s="62">
        <f t="shared" si="107"/>
        <v>3.0874433079439715E-2</v>
      </c>
      <c r="G828" s="63">
        <v>5271840</v>
      </c>
      <c r="H828" s="63">
        <v>3.4912227012660111</v>
      </c>
      <c r="I828" s="63">
        <v>153.031397290006</v>
      </c>
      <c r="J828" s="63">
        <v>1196623.81138929</v>
      </c>
      <c r="K828" s="63">
        <v>38.543953304730067</v>
      </c>
      <c r="L828" s="63">
        <v>205.31791926307955</v>
      </c>
      <c r="M828" s="63" t="e">
        <f>(M699+#REF!+M785)/3</f>
        <v>#REF!</v>
      </c>
      <c r="N828" s="62">
        <v>5.83</v>
      </c>
    </row>
    <row r="829" spans="1:14" x14ac:dyDescent="0.4">
      <c r="A829" s="56">
        <v>20</v>
      </c>
      <c r="B829" s="54" t="s">
        <v>90</v>
      </c>
      <c r="C829" s="55">
        <v>1989</v>
      </c>
      <c r="D829" s="49" t="s">
        <v>246</v>
      </c>
      <c r="E829" s="54" t="s">
        <v>247</v>
      </c>
      <c r="F829" s="62">
        <f>(F830*0.95)</f>
        <v>3.2499403241515491E-2</v>
      </c>
      <c r="G829" s="63">
        <v>5373697</v>
      </c>
      <c r="H829" s="63">
        <v>14.757184816970437</v>
      </c>
      <c r="I829" s="63">
        <v>155.12216330078601</v>
      </c>
      <c r="J829" s="63">
        <v>567226.890756301</v>
      </c>
      <c r="K829" s="63">
        <v>32.689309392734081</v>
      </c>
      <c r="L829" s="63">
        <v>207.29195010650781</v>
      </c>
      <c r="M829" s="63" t="e">
        <f>(#REF!+M700+M786)/3</f>
        <v>#REF!</v>
      </c>
      <c r="N829" s="62">
        <v>6.0469999999999997</v>
      </c>
    </row>
    <row r="830" spans="1:14" x14ac:dyDescent="0.4">
      <c r="A830" s="56">
        <v>20</v>
      </c>
      <c r="B830" s="54" t="s">
        <v>90</v>
      </c>
      <c r="C830" s="55">
        <v>1990</v>
      </c>
      <c r="D830" s="49" t="s">
        <v>246</v>
      </c>
      <c r="E830" s="54" t="s">
        <v>247</v>
      </c>
      <c r="F830" s="62">
        <v>3.4209898148963677E-2</v>
      </c>
      <c r="G830" s="63">
        <v>5483793</v>
      </c>
      <c r="H830" s="63">
        <v>5.9855615452015627</v>
      </c>
      <c r="I830" s="63">
        <v>135.99699821741899</v>
      </c>
      <c r="J830" s="63">
        <v>1255434.74294</v>
      </c>
      <c r="K830" s="63">
        <v>35.648139551676827</v>
      </c>
      <c r="L830" s="63">
        <v>206.44492826738258</v>
      </c>
      <c r="M830" s="63" t="e">
        <f>(#REF!+M701+M787)/3</f>
        <v>#REF!</v>
      </c>
      <c r="N830" s="62">
        <v>6.2709999999999999</v>
      </c>
    </row>
    <row r="831" spans="1:14" x14ac:dyDescent="0.4">
      <c r="A831" s="56">
        <v>20</v>
      </c>
      <c r="B831" s="54" t="s">
        <v>90</v>
      </c>
      <c r="C831" s="55">
        <v>1991</v>
      </c>
      <c r="D831" s="49" t="s">
        <v>246</v>
      </c>
      <c r="E831" s="54" t="s">
        <v>247</v>
      </c>
      <c r="F831" s="62">
        <v>4.1037901433252283E-2</v>
      </c>
      <c r="G831" s="63">
        <v>5594828</v>
      </c>
      <c r="H831" s="63">
        <v>4.0931407927547525</v>
      </c>
      <c r="I831" s="63">
        <v>139.22567503292501</v>
      </c>
      <c r="J831" s="63">
        <v>892500.10674191301</v>
      </c>
      <c r="K831" s="63">
        <v>38.42256047721073</v>
      </c>
      <c r="L831" s="63">
        <v>208.65672337843159</v>
      </c>
      <c r="M831" s="63" t="e">
        <f>(M702+#REF!+M788)/3</f>
        <v>#REF!</v>
      </c>
      <c r="N831" s="62">
        <v>6.4550000000000001</v>
      </c>
    </row>
    <row r="832" spans="1:14" x14ac:dyDescent="0.4">
      <c r="A832" s="56">
        <v>20</v>
      </c>
      <c r="B832" s="54" t="s">
        <v>90</v>
      </c>
      <c r="C832" s="55">
        <v>1992</v>
      </c>
      <c r="D832" s="49" t="s">
        <v>246</v>
      </c>
      <c r="E832" s="54" t="s">
        <v>247</v>
      </c>
      <c r="F832" s="62">
        <v>3.5033435862432814E-2</v>
      </c>
      <c r="G832" s="63">
        <v>5743085</v>
      </c>
      <c r="H832" s="63">
        <v>5.4017606995468128</v>
      </c>
      <c r="I832" s="63">
        <v>121.613000581809</v>
      </c>
      <c r="J832" s="63">
        <v>600088.333002617</v>
      </c>
      <c r="K832" s="63">
        <v>38.226131412797606</v>
      </c>
      <c r="L832" s="63">
        <v>188.58116684758104</v>
      </c>
      <c r="M832" s="63" t="e">
        <f>(M703+#REF!+M789)/3</f>
        <v>#REF!</v>
      </c>
      <c r="N832" s="62">
        <v>6.6369999999999996</v>
      </c>
    </row>
    <row r="833" spans="1:14" x14ac:dyDescent="0.4">
      <c r="A833" s="56">
        <v>20</v>
      </c>
      <c r="B833" s="54" t="s">
        <v>90</v>
      </c>
      <c r="C833" s="55">
        <v>1993</v>
      </c>
      <c r="D833" s="49" t="s">
        <v>246</v>
      </c>
      <c r="E833" s="54" t="s">
        <v>247</v>
      </c>
      <c r="F833" s="62">
        <v>3.7910289781502807E-2</v>
      </c>
      <c r="G833" s="63">
        <v>5555220</v>
      </c>
      <c r="H833" s="63">
        <v>7.7426456757990536</v>
      </c>
      <c r="I833" s="63">
        <v>119.009247525101</v>
      </c>
      <c r="J833" s="63">
        <v>473679.87478375499</v>
      </c>
      <c r="K833" s="63">
        <v>36.542996602796812</v>
      </c>
      <c r="L833" s="63">
        <v>168.96407559491055</v>
      </c>
      <c r="M833" s="63" t="e">
        <f>(M790+M704+#REF!)/3</f>
        <v>#REF!</v>
      </c>
      <c r="N833" s="62">
        <v>6.8230000000000004</v>
      </c>
    </row>
    <row r="834" spans="1:14" x14ac:dyDescent="0.4">
      <c r="A834" s="56">
        <v>20</v>
      </c>
      <c r="B834" s="54" t="s">
        <v>90</v>
      </c>
      <c r="C834" s="55">
        <v>1994</v>
      </c>
      <c r="D834" s="49" t="s">
        <v>246</v>
      </c>
      <c r="E834" s="54" t="s">
        <v>247</v>
      </c>
      <c r="F834" s="62">
        <v>3.769864284885744E-2</v>
      </c>
      <c r="G834" s="63">
        <v>5586408</v>
      </c>
      <c r="H834" s="63">
        <v>6.6384454564795305</v>
      </c>
      <c r="I834" s="63">
        <v>123.39352728244199</v>
      </c>
      <c r="J834" s="63">
        <v>3957.8489091178899</v>
      </c>
      <c r="K834" s="63">
        <v>38.753523581474944</v>
      </c>
      <c r="L834" s="63">
        <v>165.58593467460361</v>
      </c>
      <c r="M834" s="63" t="e">
        <f>(#REF!+M705+M791)/3</f>
        <v>#REF!</v>
      </c>
      <c r="N834" s="62">
        <v>7.0140000000000002</v>
      </c>
    </row>
    <row r="835" spans="1:14" x14ac:dyDescent="0.4">
      <c r="A835" s="56">
        <v>20</v>
      </c>
      <c r="B835" s="54" t="s">
        <v>90</v>
      </c>
      <c r="C835" s="55">
        <v>1995</v>
      </c>
      <c r="D835" s="49" t="s">
        <v>246</v>
      </c>
      <c r="E835" s="54" t="s">
        <v>247</v>
      </c>
      <c r="F835" s="62">
        <v>3.6559570778165996E-2</v>
      </c>
      <c r="G835" s="63">
        <v>5932783</v>
      </c>
      <c r="H835" s="63">
        <v>16.102711742496226</v>
      </c>
      <c r="I835" s="63">
        <v>130.35000795761599</v>
      </c>
      <c r="J835" s="63">
        <v>1981922.4647908499</v>
      </c>
      <c r="K835" s="63">
        <v>40.204626414520071</v>
      </c>
      <c r="L835" s="63">
        <v>168.62716770279326</v>
      </c>
      <c r="M835" s="63" t="e">
        <f>(M706+#REF!+M792)/3</f>
        <v>#REF!</v>
      </c>
      <c r="N835" s="62">
        <v>7.2110000000000003</v>
      </c>
    </row>
    <row r="836" spans="1:14" x14ac:dyDescent="0.4">
      <c r="A836" s="56">
        <v>20</v>
      </c>
      <c r="B836" s="54" t="s">
        <v>90</v>
      </c>
      <c r="C836" s="55">
        <v>1996</v>
      </c>
      <c r="D836" s="49" t="s">
        <v>246</v>
      </c>
      <c r="E836" s="54" t="s">
        <v>247</v>
      </c>
      <c r="F836" s="62">
        <v>3.7652767292914419E-2</v>
      </c>
      <c r="G836" s="63">
        <v>5930507</v>
      </c>
      <c r="H836" s="63">
        <v>14.453111406049885</v>
      </c>
      <c r="I836" s="63">
        <v>134.32280934786399</v>
      </c>
      <c r="J836" s="63">
        <f>(J835+J834+J833)/3</f>
        <v>819853.39616124099</v>
      </c>
      <c r="K836" s="63">
        <v>21.573722272900035</v>
      </c>
      <c r="L836" s="63">
        <v>146.53618254174444</v>
      </c>
      <c r="M836" s="63" t="e">
        <f>(M707+#REF!+M793)/3</f>
        <v>#REF!</v>
      </c>
      <c r="N836" s="62">
        <v>7.4119999999999999</v>
      </c>
    </row>
    <row r="837" spans="1:14" x14ac:dyDescent="0.4">
      <c r="A837" s="56">
        <v>20</v>
      </c>
      <c r="B837" s="54" t="s">
        <v>90</v>
      </c>
      <c r="C837" s="55">
        <v>1997</v>
      </c>
      <c r="D837" s="49" t="s">
        <v>246</v>
      </c>
      <c r="E837" s="54" t="s">
        <v>247</v>
      </c>
      <c r="F837" s="62">
        <v>3.8184549201179904E-2</v>
      </c>
      <c r="G837" s="63">
        <v>5923862</v>
      </c>
      <c r="H837" s="63">
        <v>32.39778923077472</v>
      </c>
      <c r="I837" s="63">
        <v>158.92824895001499</v>
      </c>
      <c r="J837" s="63">
        <f>(J836+J835+J834)/3</f>
        <v>935244.56995373627</v>
      </c>
      <c r="K837" s="63">
        <v>24.275379229871646</v>
      </c>
      <c r="L837" s="63">
        <v>164.23344566693569</v>
      </c>
      <c r="M837" s="63" t="e">
        <f>(M708+#REF!+M794)/2</f>
        <v>#REF!</v>
      </c>
      <c r="N837" s="62">
        <v>7.6180000000000003</v>
      </c>
    </row>
    <row r="838" spans="1:14" x14ac:dyDescent="0.4">
      <c r="A838" s="56">
        <v>20</v>
      </c>
      <c r="B838" s="54" t="s">
        <v>90</v>
      </c>
      <c r="C838" s="55">
        <v>1998</v>
      </c>
      <c r="D838" s="49" t="s">
        <v>246</v>
      </c>
      <c r="E838" s="54" t="s">
        <v>247</v>
      </c>
      <c r="F838" s="62">
        <v>3.852309894720099E-2</v>
      </c>
      <c r="G838" s="63">
        <v>6035340</v>
      </c>
      <c r="H838" s="63">
        <v>11.450556004805378</v>
      </c>
      <c r="I838" s="63">
        <v>145.11006344596601</v>
      </c>
      <c r="J838" s="63">
        <f>(J837+J836+J835)/3</f>
        <v>1245673.476968609</v>
      </c>
      <c r="K838" s="63">
        <v>27.440029985007499</v>
      </c>
      <c r="L838" s="63">
        <v>148.08954262848746</v>
      </c>
      <c r="M838" s="63" t="e">
        <f>(M709+#REF!+M795)/3</f>
        <v>#REF!</v>
      </c>
      <c r="N838" s="62">
        <v>7.83</v>
      </c>
    </row>
    <row r="839" spans="1:14" x14ac:dyDescent="0.4">
      <c r="A839" s="56">
        <v>20</v>
      </c>
      <c r="B839" s="54" t="s">
        <v>90</v>
      </c>
      <c r="C839" s="55">
        <v>1999</v>
      </c>
      <c r="D839" s="49" t="s">
        <v>246</v>
      </c>
      <c r="E839" s="54" t="s">
        <v>247</v>
      </c>
      <c r="F839" s="62">
        <v>3.7830613347831291E-2</v>
      </c>
      <c r="G839" s="63">
        <v>6180180</v>
      </c>
      <c r="H839" s="63">
        <v>14.954140260885268</v>
      </c>
      <c r="I839" s="63">
        <v>119.397625866805</v>
      </c>
      <c r="J839" s="63">
        <v>-475191.30531218799</v>
      </c>
      <c r="K839" s="63">
        <v>23.539745278875714</v>
      </c>
      <c r="L839" s="63">
        <v>130.75302391932701</v>
      </c>
      <c r="M839" s="63" t="e">
        <f>(#REF!+M710+M796)/3</f>
        <v>#REF!</v>
      </c>
      <c r="N839" s="62">
        <v>8.0359999999999996</v>
      </c>
    </row>
    <row r="840" spans="1:14" x14ac:dyDescent="0.4">
      <c r="A840" s="56">
        <v>20</v>
      </c>
      <c r="B840" s="54" t="s">
        <v>90</v>
      </c>
      <c r="C840" s="55">
        <v>2000</v>
      </c>
      <c r="D840" s="49" t="s">
        <v>246</v>
      </c>
      <c r="E840" s="54" t="s">
        <v>247</v>
      </c>
      <c r="F840" s="62">
        <v>4.1631927153956805E-2</v>
      </c>
      <c r="G840" s="63">
        <v>6307659</v>
      </c>
      <c r="H840" s="63">
        <v>38.944893203090942</v>
      </c>
      <c r="I840" s="63">
        <v>123.748054969661</v>
      </c>
      <c r="J840" s="63">
        <v>11683246.077</v>
      </c>
      <c r="K840" s="63">
        <v>22.553724489028639</v>
      </c>
      <c r="L840" s="63">
        <v>138.00461722536627</v>
      </c>
      <c r="M840" s="63" t="e">
        <f>(M711+#REF!+M797)/3</f>
        <v>#REF!</v>
      </c>
      <c r="N840" s="62">
        <v>8.2460000000000004</v>
      </c>
    </row>
    <row r="841" spans="1:14" x14ac:dyDescent="0.4">
      <c r="A841" s="56">
        <v>20</v>
      </c>
      <c r="B841" s="54" t="s">
        <v>90</v>
      </c>
      <c r="C841" s="55">
        <v>2001</v>
      </c>
      <c r="D841" s="49" t="s">
        <v>246</v>
      </c>
      <c r="E841" s="54" t="s">
        <v>247</v>
      </c>
      <c r="F841" s="62">
        <v>3.2509868570117922E-2</v>
      </c>
      <c r="G841" s="63">
        <v>6465729</v>
      </c>
      <c r="H841" s="63">
        <v>13.716406792013316</v>
      </c>
      <c r="I841" s="63">
        <v>118.725369049718</v>
      </c>
      <c r="J841" s="63">
        <v>-11440.912703828901</v>
      </c>
      <c r="K841" s="63">
        <v>20.964045614722242</v>
      </c>
      <c r="L841" s="63">
        <v>135.60647578464634</v>
      </c>
      <c r="M841" s="63" t="e">
        <f>(M712+#REF!+M798)/3</f>
        <v>#REF!</v>
      </c>
      <c r="N841" s="62">
        <v>8.4610000000000003</v>
      </c>
    </row>
    <row r="842" spans="1:14" x14ac:dyDescent="0.4">
      <c r="A842" s="56">
        <v>20</v>
      </c>
      <c r="B842" s="54" t="s">
        <v>90</v>
      </c>
      <c r="C842" s="55">
        <v>2002</v>
      </c>
      <c r="D842" s="49" t="s">
        <v>246</v>
      </c>
      <c r="E842" s="54" t="s">
        <v>247</v>
      </c>
      <c r="F842" s="62">
        <v>3.2802230972826037E-2</v>
      </c>
      <c r="G842" s="63">
        <v>6648938</v>
      </c>
      <c r="H842" s="63">
        <v>1.0278585737388823</v>
      </c>
      <c r="I842" s="63">
        <v>103.42337591482</v>
      </c>
      <c r="J842" s="63">
        <f>(J841+J840+J839)/3</f>
        <v>3732204.6196613275</v>
      </c>
      <c r="K842" s="63">
        <v>21.673829406966611</v>
      </c>
      <c r="L842" s="63">
        <v>124.13930155819287</v>
      </c>
      <c r="M842" s="63" t="e">
        <f>(M713+#REF!+M799)/3</f>
        <v>#REF!</v>
      </c>
      <c r="N842" s="62">
        <v>8.6820000000000004</v>
      </c>
    </row>
    <row r="843" spans="1:14" x14ac:dyDescent="0.4">
      <c r="A843" s="56">
        <v>20</v>
      </c>
      <c r="B843" s="54" t="s">
        <v>90</v>
      </c>
      <c r="C843" s="55">
        <v>2003</v>
      </c>
      <c r="D843" s="49" t="s">
        <v>246</v>
      </c>
      <c r="E843" s="54" t="s">
        <v>247</v>
      </c>
      <c r="F843" s="62">
        <v>2.4953190903862291E-2</v>
      </c>
      <c r="G843" s="63">
        <v>6860846</v>
      </c>
      <c r="H843" s="63">
        <v>11.945748644859137</v>
      </c>
      <c r="I843" s="63">
        <v>84.4603527944208</v>
      </c>
      <c r="J843" s="63">
        <f>(J842+J841+J840)/3</f>
        <v>5134669.927985833</v>
      </c>
      <c r="K843" s="63">
        <v>27.376312079610702</v>
      </c>
      <c r="L843" s="63">
        <v>114.36700716215994</v>
      </c>
      <c r="M843" s="63" t="e">
        <f>(M714+#REF!+M800)/3</f>
        <v>#REF!</v>
      </c>
      <c r="N843" s="62">
        <v>8.9079999999999995</v>
      </c>
    </row>
    <row r="844" spans="1:14" x14ac:dyDescent="0.4">
      <c r="A844" s="56">
        <v>20</v>
      </c>
      <c r="B844" s="54" t="s">
        <v>90</v>
      </c>
      <c r="C844" s="55">
        <v>2004</v>
      </c>
      <c r="D844" s="49" t="s">
        <v>246</v>
      </c>
      <c r="E844" s="54" t="s">
        <v>247</v>
      </c>
      <c r="F844" s="62">
        <v>2.2414168900593442E-2</v>
      </c>
      <c r="G844" s="63">
        <v>7120496</v>
      </c>
      <c r="H844" s="63">
        <v>13.146159331435413</v>
      </c>
      <c r="I844" s="63">
        <v>81.3339944455237</v>
      </c>
      <c r="J844" s="63">
        <v>44690.707602870403</v>
      </c>
      <c r="K844" s="63">
        <v>31.576118181653236</v>
      </c>
      <c r="L844" s="63">
        <v>128.53842251945645</v>
      </c>
      <c r="M844" s="63" t="e">
        <f>(#REF!+M715+M801)/3</f>
        <v>#REF!</v>
      </c>
      <c r="N844" s="62">
        <v>9.1389999999999993</v>
      </c>
    </row>
    <row r="845" spans="1:14" x14ac:dyDescent="0.4">
      <c r="A845" s="56">
        <v>20</v>
      </c>
      <c r="B845" s="54" t="s">
        <v>90</v>
      </c>
      <c r="C845" s="55">
        <v>2005</v>
      </c>
      <c r="D845" s="49" t="s">
        <v>246</v>
      </c>
      <c r="E845" s="54" t="s">
        <v>247</v>
      </c>
      <c r="F845" s="62">
        <v>2.178951759090763E-2</v>
      </c>
      <c r="G845" s="63">
        <v>7388874</v>
      </c>
      <c r="H845" s="63">
        <v>18.841589476923275</v>
      </c>
      <c r="I845" s="63">
        <v>89.059155359760496</v>
      </c>
      <c r="J845" s="63">
        <v>584701.69257456099</v>
      </c>
      <c r="K845" s="63">
        <v>35.099998841293647</v>
      </c>
      <c r="L845" s="63">
        <v>151.1885410059036</v>
      </c>
      <c r="M845" s="63" t="e">
        <f>(M716+#REF!+M802)/3</f>
        <v>#REF!</v>
      </c>
      <c r="N845" s="62">
        <v>9.375</v>
      </c>
    </row>
    <row r="846" spans="1:14" x14ac:dyDescent="0.4">
      <c r="A846" s="56">
        <v>20</v>
      </c>
      <c r="B846" s="54" t="s">
        <v>90</v>
      </c>
      <c r="C846" s="55">
        <v>2006</v>
      </c>
      <c r="D846" s="49" t="s">
        <v>246</v>
      </c>
      <c r="E846" s="54" t="s">
        <v>247</v>
      </c>
      <c r="F846" s="62">
        <v>2.5018966622661492E-2</v>
      </c>
      <c r="G846" s="63">
        <v>7658190</v>
      </c>
      <c r="H846" s="63">
        <v>2.8456663337667294</v>
      </c>
      <c r="I846" s="63">
        <v>91.717783869561501</v>
      </c>
      <c r="J846" s="63">
        <v>31593.778188849901</v>
      </c>
      <c r="K846" s="63">
        <v>42.4</v>
      </c>
      <c r="L846" s="63">
        <v>166.27624522876096</v>
      </c>
      <c r="M846" s="63" t="e">
        <f>(M717+#REF!+M803)/3</f>
        <v>#REF!</v>
      </c>
      <c r="N846" s="62">
        <v>9.6170000000000009</v>
      </c>
    </row>
    <row r="847" spans="1:14" x14ac:dyDescent="0.4">
      <c r="A847" s="56">
        <v>20</v>
      </c>
      <c r="B847" s="54" t="s">
        <v>90</v>
      </c>
      <c r="C847" s="55">
        <v>2007</v>
      </c>
      <c r="D847" s="49" t="s">
        <v>246</v>
      </c>
      <c r="E847" s="54" t="s">
        <v>247</v>
      </c>
      <c r="F847" s="62">
        <v>2.4179918734830122E-2</v>
      </c>
      <c r="G847" s="63">
        <v>7944609</v>
      </c>
      <c r="H847" s="63">
        <v>8.2733756288633629</v>
      </c>
      <c r="I847" s="63">
        <v>86.692744119496595</v>
      </c>
      <c r="J847" s="63">
        <v>500245.09305907099</v>
      </c>
      <c r="K847" s="63">
        <v>38.799998773199313</v>
      </c>
      <c r="L847" s="63">
        <v>170.70687650242797</v>
      </c>
      <c r="M847" s="63" t="e">
        <f>(M718+#REF!+M804)/3</f>
        <v>#REF!</v>
      </c>
      <c r="N847" s="62">
        <v>9.8640000000000008</v>
      </c>
    </row>
    <row r="848" spans="1:14" x14ac:dyDescent="0.4">
      <c r="A848" s="56">
        <v>20</v>
      </c>
      <c r="B848" s="54" t="s">
        <v>90</v>
      </c>
      <c r="C848" s="55">
        <v>2008</v>
      </c>
      <c r="D848" s="49" t="s">
        <v>246</v>
      </c>
      <c r="E848" s="54" t="s">
        <v>247</v>
      </c>
      <c r="F848" s="62">
        <v>2.4003066400792739E-2</v>
      </c>
      <c r="G848" s="63">
        <v>8278109</v>
      </c>
      <c r="H848" s="63">
        <v>24.215793743440088</v>
      </c>
      <c r="I848" s="63">
        <v>89.025630186800896</v>
      </c>
      <c r="J848" s="63">
        <v>3833208.34759484</v>
      </c>
      <c r="K848" s="63">
        <v>47.199999581401457</v>
      </c>
      <c r="L848" s="63">
        <v>194.7106346444437</v>
      </c>
      <c r="M848" s="63" t="e">
        <f>(M719+#REF!+M805)/3</f>
        <v>#REF!</v>
      </c>
      <c r="N848" s="62">
        <v>10.118</v>
      </c>
    </row>
    <row r="849" spans="1:14" x14ac:dyDescent="0.4">
      <c r="A849" s="56">
        <v>20</v>
      </c>
      <c r="B849" s="54" t="s">
        <v>90</v>
      </c>
      <c r="C849" s="55">
        <v>2009</v>
      </c>
      <c r="D849" s="49" t="s">
        <v>246</v>
      </c>
      <c r="E849" s="54" t="s">
        <v>247</v>
      </c>
      <c r="F849" s="62">
        <v>2.2745628097383896E-2</v>
      </c>
      <c r="G849" s="63">
        <v>8709366</v>
      </c>
      <c r="H849" s="63">
        <v>10.458796525419615</v>
      </c>
      <c r="I849" s="63">
        <v>96.818740333353205</v>
      </c>
      <c r="J849" s="63">
        <v>348404.53456982801</v>
      </c>
      <c r="K849" s="63">
        <v>35.80000355919141</v>
      </c>
      <c r="L849" s="63">
        <v>204.5447555952195</v>
      </c>
      <c r="M849" s="63" t="e">
        <f>(M720+#REF!+M806)/3</f>
        <v>#REF!</v>
      </c>
      <c r="N849" s="62">
        <v>10.375999999999999</v>
      </c>
    </row>
    <row r="850" spans="1:14" x14ac:dyDescent="0.4">
      <c r="A850" s="56">
        <v>20</v>
      </c>
      <c r="B850" s="54" t="s">
        <v>90</v>
      </c>
      <c r="C850" s="55">
        <v>2010</v>
      </c>
      <c r="D850" s="49" t="s">
        <v>246</v>
      </c>
      <c r="E850" s="54" t="s">
        <v>247</v>
      </c>
      <c r="F850" s="62">
        <v>3.5423906260871378E-2</v>
      </c>
      <c r="G850" s="63">
        <v>9126605</v>
      </c>
      <c r="H850" s="63">
        <v>8.56155516425477</v>
      </c>
      <c r="I850" s="63">
        <v>100</v>
      </c>
      <c r="J850" s="63">
        <v>780582.00363193895</v>
      </c>
      <c r="K850" s="63">
        <v>39.500005397739429</v>
      </c>
      <c r="L850" s="63">
        <v>222.66058320837644</v>
      </c>
      <c r="M850" s="63" t="e">
        <f>(M721+#REF!+M807)/3</f>
        <v>#REF!</v>
      </c>
      <c r="N850" s="62">
        <v>10.641999999999999</v>
      </c>
    </row>
    <row r="851" spans="1:14" x14ac:dyDescent="0.4">
      <c r="A851" s="56">
        <v>20</v>
      </c>
      <c r="B851" s="54" t="s">
        <v>90</v>
      </c>
      <c r="C851" s="55">
        <v>2011</v>
      </c>
      <c r="D851" s="49" t="s">
        <v>246</v>
      </c>
      <c r="E851" s="54" t="s">
        <v>247</v>
      </c>
      <c r="F851" s="62">
        <v>3.7998111833318478E-2</v>
      </c>
      <c r="G851" s="63">
        <v>9455733</v>
      </c>
      <c r="H851" s="63">
        <v>8.3642501982880759</v>
      </c>
      <c r="I851" s="63">
        <v>100.78757120405</v>
      </c>
      <c r="J851" s="63">
        <v>3354999.1805921998</v>
      </c>
      <c r="K851" s="63">
        <v>43.000002837348298</v>
      </c>
      <c r="L851" s="63">
        <v>236.4513474862346</v>
      </c>
      <c r="M851" s="63" t="e">
        <f>(M722+#REF!+M808)/3</f>
        <v>#REF!</v>
      </c>
      <c r="N851" s="62">
        <v>10.914999999999999</v>
      </c>
    </row>
    <row r="852" spans="1:14" x14ac:dyDescent="0.4">
      <c r="A852" s="56">
        <v>20</v>
      </c>
      <c r="B852" s="54" t="s">
        <v>90</v>
      </c>
      <c r="C852" s="55">
        <v>2012</v>
      </c>
      <c r="D852" s="49" t="s">
        <v>246</v>
      </c>
      <c r="E852" s="54" t="s">
        <v>247</v>
      </c>
      <c r="F852" s="62">
        <v>3.7180417619189422E-2</v>
      </c>
      <c r="G852" s="63">
        <v>9795479</v>
      </c>
      <c r="H852" s="63">
        <v>14.294071682424985</v>
      </c>
      <c r="I852" s="63">
        <v>102.63855629150601</v>
      </c>
      <c r="J852" s="63">
        <v>604919.65152648895</v>
      </c>
      <c r="K852" s="63">
        <v>43.705373191620083</v>
      </c>
      <c r="L852" s="63">
        <v>238.20594525878059</v>
      </c>
      <c r="M852" s="63" t="e">
        <f>(M723+#REF!+M809)/3</f>
        <v>#REF!</v>
      </c>
      <c r="N852" s="62">
        <v>11.194000000000001</v>
      </c>
    </row>
    <row r="853" spans="1:14" x14ac:dyDescent="0.4">
      <c r="A853" s="56">
        <v>20</v>
      </c>
      <c r="B853" s="54" t="s">
        <v>90</v>
      </c>
      <c r="C853" s="55">
        <v>2013</v>
      </c>
      <c r="D853" s="49" t="s">
        <v>246</v>
      </c>
      <c r="E853" s="54" t="s">
        <v>247</v>
      </c>
      <c r="F853" s="62">
        <v>3.6100026631651738E-2</v>
      </c>
      <c r="G853" s="63">
        <v>10149577</v>
      </c>
      <c r="H853" s="63">
        <v>7.9531039994456023</v>
      </c>
      <c r="I853" s="63">
        <v>100.63385007029601</v>
      </c>
      <c r="J853" s="63">
        <v>116727136.517749</v>
      </c>
      <c r="K853" s="63">
        <v>46.604079086765509</v>
      </c>
      <c r="L853" s="63">
        <v>241.54766570985728</v>
      </c>
      <c r="M853" s="63" t="e">
        <f>(M724+#REF!+M810)/3</f>
        <v>#REF!</v>
      </c>
      <c r="N853" s="62">
        <v>11.481999999999999</v>
      </c>
    </row>
    <row r="854" spans="1:14" x14ac:dyDescent="0.4">
      <c r="A854" s="56">
        <v>20</v>
      </c>
      <c r="B854" s="54" t="s">
        <v>90</v>
      </c>
      <c r="C854" s="55">
        <v>2014</v>
      </c>
      <c r="D854" s="49" t="s">
        <v>246</v>
      </c>
      <c r="E854" s="54" t="s">
        <v>247</v>
      </c>
      <c r="F854" s="62">
        <v>3.4759697388630093E-2</v>
      </c>
      <c r="G854" s="63">
        <v>10494913</v>
      </c>
      <c r="H854" s="63">
        <v>5.3056560277439075</v>
      </c>
      <c r="I854" s="63">
        <v>104.327624084159</v>
      </c>
      <c r="J854" s="63">
        <v>81747197.234518304</v>
      </c>
      <c r="K854" s="63">
        <v>42.99502580526304</v>
      </c>
      <c r="L854" s="63">
        <v>257.81855741013135</v>
      </c>
      <c r="M854" s="63" t="e">
        <f>(#REF!+M725+M811)/3</f>
        <v>#REF!</v>
      </c>
      <c r="N854" s="62">
        <v>11.776</v>
      </c>
    </row>
    <row r="855" spans="1:14" x14ac:dyDescent="0.4">
      <c r="A855" s="56">
        <v>20</v>
      </c>
      <c r="B855" s="54" t="s">
        <v>90</v>
      </c>
      <c r="C855" s="55">
        <v>2015</v>
      </c>
      <c r="D855" s="49" t="s">
        <v>246</v>
      </c>
      <c r="E855" s="54" t="s">
        <v>247</v>
      </c>
      <c r="F855" s="62">
        <v>3.4193617912235387E-2</v>
      </c>
      <c r="G855" s="63">
        <v>10727148</v>
      </c>
      <c r="H855" s="63">
        <v>21.318747023014907</v>
      </c>
      <c r="I855" s="63">
        <v>117.521450758174</v>
      </c>
      <c r="J855" s="63">
        <v>49622865.770581096</v>
      </c>
      <c r="K855" s="63">
        <v>22.838283415772082</v>
      </c>
      <c r="L855" s="63">
        <v>289.35962720612906</v>
      </c>
      <c r="M855" s="63" t="e">
        <f>(M726+M812+#REF!)/3</f>
        <v>#REF!</v>
      </c>
      <c r="N855" s="62">
        <v>12.077999999999999</v>
      </c>
    </row>
    <row r="856" spans="1:14" x14ac:dyDescent="0.4">
      <c r="A856" s="56">
        <v>20</v>
      </c>
      <c r="B856" s="54" t="s">
        <v>90</v>
      </c>
      <c r="C856" s="55">
        <v>2016</v>
      </c>
      <c r="D856" s="49" t="s">
        <v>246</v>
      </c>
      <c r="E856" s="54" t="s">
        <v>247</v>
      </c>
      <c r="F856" s="62">
        <v>4.053808530185328E-2</v>
      </c>
      <c r="G856" s="63">
        <v>10903327</v>
      </c>
      <c r="H856" s="63">
        <v>0.97317644189674013</v>
      </c>
      <c r="I856" s="63">
        <v>118.899658144444</v>
      </c>
      <c r="J856" s="63">
        <v>55420.356656486401</v>
      </c>
      <c r="K856" s="63">
        <v>23.043725257044933</v>
      </c>
      <c r="L856" s="63">
        <v>242.53952729297831</v>
      </c>
      <c r="M856" s="63" t="e">
        <f>(#REF!+M727+M813)/3</f>
        <v>#REF!</v>
      </c>
      <c r="N856" s="62">
        <v>12.388</v>
      </c>
    </row>
    <row r="857" spans="1:14" x14ac:dyDescent="0.4">
      <c r="A857" s="56">
        <v>20</v>
      </c>
      <c r="B857" s="54" t="s">
        <v>90</v>
      </c>
      <c r="C857" s="55">
        <v>2017</v>
      </c>
      <c r="D857" s="49" t="s">
        <v>246</v>
      </c>
      <c r="E857" s="54" t="s">
        <v>247</v>
      </c>
      <c r="F857" s="62">
        <v>4.742912366917653E-2</v>
      </c>
      <c r="G857" s="63">
        <v>11155593</v>
      </c>
      <c r="H857" s="63">
        <v>11.449182606603372</v>
      </c>
      <c r="I857" s="63">
        <v>129.21070014585101</v>
      </c>
      <c r="J857" s="63">
        <v>316473.44936974201</v>
      </c>
      <c r="K857" s="63">
        <v>22.240293101197651</v>
      </c>
      <c r="L857" s="63">
        <v>244.14542219677048</v>
      </c>
      <c r="M857" s="63" t="e">
        <f>(#REF!+M728+M814)/3</f>
        <v>#REF!</v>
      </c>
      <c r="N857" s="62">
        <v>12.706</v>
      </c>
    </row>
    <row r="858" spans="1:14" x14ac:dyDescent="0.4">
      <c r="A858" s="56">
        <v>20</v>
      </c>
      <c r="B858" s="54" t="s">
        <v>90</v>
      </c>
      <c r="C858" s="55">
        <v>2018</v>
      </c>
      <c r="D858" s="49" t="s">
        <v>246</v>
      </c>
      <c r="E858" s="54" t="s">
        <v>247</v>
      </c>
      <c r="F858" s="62">
        <v>5.7850230113232967E-2</v>
      </c>
      <c r="G858" s="63">
        <v>11493472</v>
      </c>
      <c r="H858" s="63">
        <v>-2.8508593019813731</v>
      </c>
      <c r="I858" s="63">
        <v>117.98714778825</v>
      </c>
      <c r="J858" s="63">
        <v>983747.12499426003</v>
      </c>
      <c r="K858" s="63">
        <v>26.599702464777351</v>
      </c>
      <c r="L858" s="63">
        <v>232.06061662771094</v>
      </c>
      <c r="M858" s="63" t="e">
        <f>(#REF!+M729+M815)/3</f>
        <v>#REF!</v>
      </c>
      <c r="N858" s="62">
        <v>13.032</v>
      </c>
    </row>
    <row r="859" spans="1:14" x14ac:dyDescent="0.4">
      <c r="A859" s="56">
        <v>20</v>
      </c>
      <c r="B859" s="54" t="s">
        <v>90</v>
      </c>
      <c r="C859" s="55">
        <v>2019</v>
      </c>
      <c r="D859" s="49" t="s">
        <v>246</v>
      </c>
      <c r="E859" s="54" t="s">
        <v>247</v>
      </c>
      <c r="F859" s="62">
        <v>5.9571338994266698E-2</v>
      </c>
      <c r="G859" s="63">
        <v>11874838</v>
      </c>
      <c r="H859" s="63">
        <v>0.85186743479343363</v>
      </c>
      <c r="I859" s="63">
        <v>114.155559591697</v>
      </c>
      <c r="J859" s="63">
        <v>1044957.415</v>
      </c>
      <c r="K859" s="63">
        <v>29.02621000000007</v>
      </c>
      <c r="L859" s="63">
        <v>216.97297090061616</v>
      </c>
      <c r="M859" s="63" t="e">
        <f>(M730+#REF!+M816)/3</f>
        <v>#REF!</v>
      </c>
      <c r="N859" s="62">
        <v>13.366</v>
      </c>
    </row>
    <row r="860" spans="1:14" x14ac:dyDescent="0.4">
      <c r="A860" s="56">
        <v>20</v>
      </c>
      <c r="B860" s="54" t="s">
        <v>90</v>
      </c>
      <c r="C860" s="55">
        <v>2020</v>
      </c>
      <c r="D860" s="49" t="s">
        <v>246</v>
      </c>
      <c r="E860" s="54" t="s">
        <v>247</v>
      </c>
      <c r="F860" s="62">
        <v>5.8384021835273602E-2</v>
      </c>
      <c r="G860" s="63">
        <v>12220227</v>
      </c>
      <c r="H860" s="63">
        <v>5.9665023327330431</v>
      </c>
      <c r="I860" s="63">
        <v>116.29925150065699</v>
      </c>
      <c r="J860" s="63">
        <v>8722119.1160000004</v>
      </c>
      <c r="K860" s="63">
        <v>26.773329999999891</v>
      </c>
      <c r="L860" s="63">
        <v>216.82741748086849</v>
      </c>
      <c r="M860" s="63" t="e">
        <f>(M731+M817+#REF!)/3</f>
        <v>#REF!</v>
      </c>
      <c r="N860" s="62">
        <v>13.708</v>
      </c>
    </row>
    <row r="861" spans="1:14" x14ac:dyDescent="0.4">
      <c r="A861" s="56">
        <v>20</v>
      </c>
      <c r="B861" s="54" t="s">
        <v>90</v>
      </c>
      <c r="C861" s="55">
        <v>2021</v>
      </c>
      <c r="D861" s="49" t="s">
        <v>246</v>
      </c>
      <c r="E861" s="54" t="s">
        <v>247</v>
      </c>
      <c r="F861" s="62">
        <f>(F858+F860+F859)/3</f>
        <v>5.8601863647591089E-2</v>
      </c>
      <c r="G861" s="63">
        <v>12551213</v>
      </c>
      <c r="H861" s="63">
        <v>8.516719714163699</v>
      </c>
      <c r="I861" s="63">
        <v>116.68505029863501</v>
      </c>
      <c r="J861" s="63">
        <v>9933539.9550000001</v>
      </c>
      <c r="K861" s="63">
        <v>28.818659999999973</v>
      </c>
      <c r="L861" s="63">
        <v>221.15780343078106</v>
      </c>
      <c r="M861" s="63" t="e">
        <f>(#REF!+M732+M818)/3</f>
        <v>#REF!</v>
      </c>
      <c r="N861" s="62">
        <v>14.058</v>
      </c>
    </row>
    <row r="862" spans="1:14" x14ac:dyDescent="0.4">
      <c r="A862" s="56">
        <v>20</v>
      </c>
      <c r="B862" s="54" t="s">
        <v>90</v>
      </c>
      <c r="C862" s="55">
        <v>2022</v>
      </c>
      <c r="D862" s="49" t="s">
        <v>246</v>
      </c>
      <c r="E862" s="54" t="s">
        <v>247</v>
      </c>
      <c r="F862" s="62">
        <f>(F859+F861+F860)/3</f>
        <v>5.8852408159043801E-2</v>
      </c>
      <c r="G862" s="63">
        <v>12889576</v>
      </c>
      <c r="H862" s="63">
        <v>18.331722313766193</v>
      </c>
      <c r="I862" s="63">
        <v>134.26332624978099</v>
      </c>
      <c r="J862" s="63">
        <v>12883687.934</v>
      </c>
      <c r="K862" s="63">
        <v>28.31532035926444</v>
      </c>
      <c r="L862" s="63">
        <v>259.02503136351527</v>
      </c>
      <c r="M862" s="63" t="e">
        <f>(M733+#REF!+M819)/3</f>
        <v>#REF!</v>
      </c>
      <c r="N862" s="62">
        <v>14.417</v>
      </c>
    </row>
    <row r="863" spans="1:14" x14ac:dyDescent="0.4">
      <c r="A863" s="43">
        <v>21</v>
      </c>
      <c r="B863" s="42" t="s">
        <v>92</v>
      </c>
      <c r="C863" s="33">
        <v>1980</v>
      </c>
      <c r="D863" s="33" t="s">
        <v>250</v>
      </c>
      <c r="E863" s="42" t="s">
        <v>247</v>
      </c>
      <c r="F863" s="62">
        <f t="shared" ref="F863:F871" si="108">F864*0.95</f>
        <v>0.30186236516600423</v>
      </c>
      <c r="G863" s="63">
        <v>317234</v>
      </c>
      <c r="H863" s="63">
        <f>H864*0.95</f>
        <v>9.0990764208747255</v>
      </c>
      <c r="I863" s="63">
        <f>(I621+I605+I578)/3</f>
        <v>103.03926843268179</v>
      </c>
      <c r="J863" s="63">
        <f t="shared" ref="J863:J868" si="109">J864*0.95</f>
        <v>-6420.4237129304238</v>
      </c>
      <c r="K863" s="63">
        <v>84.0505820548006</v>
      </c>
      <c r="L863" s="63">
        <v>448.39713065121464</v>
      </c>
      <c r="M863" s="63">
        <f>(M621+M605+M578)/3</f>
        <v>17.901832222633143</v>
      </c>
      <c r="N863" s="62">
        <v>23.518000000000001</v>
      </c>
    </row>
    <row r="864" spans="1:14" x14ac:dyDescent="0.4">
      <c r="A864" s="43">
        <v>21</v>
      </c>
      <c r="B864" s="42" t="s">
        <v>92</v>
      </c>
      <c r="C864" s="33">
        <v>1981</v>
      </c>
      <c r="D864" s="33" t="s">
        <v>250</v>
      </c>
      <c r="E864" s="42" t="s">
        <v>247</v>
      </c>
      <c r="F864" s="62">
        <f t="shared" si="108"/>
        <v>0.31774985806947814</v>
      </c>
      <c r="G864" s="63">
        <v>321634</v>
      </c>
      <c r="H864" s="63">
        <v>9.5779751798681332</v>
      </c>
      <c r="I864" s="63">
        <f>(I621+I606+I578)/3</f>
        <v>118.77195934508178</v>
      </c>
      <c r="J864" s="63">
        <f t="shared" si="109"/>
        <v>-6758.3407504530778</v>
      </c>
      <c r="K864" s="63">
        <v>92.164387446516585</v>
      </c>
      <c r="L864" s="63">
        <v>433.623961136589</v>
      </c>
      <c r="M864" s="63">
        <f>(M621+M578+M606)/3</f>
        <v>19.114125039588462</v>
      </c>
      <c r="N864" s="62">
        <v>24.995000000000001</v>
      </c>
    </row>
    <row r="865" spans="1:14" x14ac:dyDescent="0.4">
      <c r="A865" s="43">
        <v>21</v>
      </c>
      <c r="B865" s="42" t="s">
        <v>92</v>
      </c>
      <c r="C865" s="33">
        <v>1982</v>
      </c>
      <c r="D865" s="33" t="s">
        <v>250</v>
      </c>
      <c r="E865" s="42" t="s">
        <v>247</v>
      </c>
      <c r="F865" s="62">
        <f t="shared" si="108"/>
        <v>0.33447353480997699</v>
      </c>
      <c r="G865" s="63">
        <v>326319</v>
      </c>
      <c r="H865" s="63">
        <v>17.393348705374677</v>
      </c>
      <c r="I865" s="63">
        <f>(I607+I564+I435)/3</f>
        <v>133.78771123829321</v>
      </c>
      <c r="J865" s="63">
        <f t="shared" si="109"/>
        <v>-7114.0428952137663</v>
      </c>
      <c r="K865" s="63">
        <v>102.11592188226373</v>
      </c>
      <c r="L865" s="63">
        <v>430.96074388398551</v>
      </c>
      <c r="M865" s="63">
        <f>(M607+M564+M435)/3</f>
        <v>20.870463665996354</v>
      </c>
      <c r="N865" s="62">
        <v>26.535</v>
      </c>
    </row>
    <row r="866" spans="1:14" x14ac:dyDescent="0.4">
      <c r="A866" s="43">
        <v>21</v>
      </c>
      <c r="B866" s="42" t="s">
        <v>92</v>
      </c>
      <c r="C866" s="33">
        <v>1983</v>
      </c>
      <c r="D866" s="33" t="s">
        <v>250</v>
      </c>
      <c r="E866" s="42" t="s">
        <v>247</v>
      </c>
      <c r="F866" s="62">
        <f t="shared" si="108"/>
        <v>0.35207740506313367</v>
      </c>
      <c r="G866" s="63">
        <v>330971</v>
      </c>
      <c r="H866" s="63">
        <v>10.563818110737699</v>
      </c>
      <c r="I866" s="63">
        <f>(I436+I565+I608)/3</f>
        <v>130.58065934597224</v>
      </c>
      <c r="J866" s="63">
        <f t="shared" si="109"/>
        <v>-7488.4662054881755</v>
      </c>
      <c r="K866" s="63">
        <v>102.43676700803282</v>
      </c>
      <c r="L866" s="63">
        <v>418.39368289174223</v>
      </c>
      <c r="M866" s="63">
        <f>(M436+M565+M608)/3</f>
        <v>22.801280826982719</v>
      </c>
      <c r="N866" s="62">
        <v>28.132999999999999</v>
      </c>
    </row>
    <row r="867" spans="1:14" x14ac:dyDescent="0.4">
      <c r="A867" s="43">
        <v>21</v>
      </c>
      <c r="B867" s="42" t="s">
        <v>92</v>
      </c>
      <c r="C867" s="33">
        <v>1984</v>
      </c>
      <c r="D867" s="33" t="s">
        <v>250</v>
      </c>
      <c r="E867" s="42" t="s">
        <v>247</v>
      </c>
      <c r="F867" s="62">
        <f t="shared" si="108"/>
        <v>0.37060779480329864</v>
      </c>
      <c r="G867" s="63">
        <v>335473</v>
      </c>
      <c r="H867" s="63">
        <v>8.7665938941019022</v>
      </c>
      <c r="I867" s="63">
        <f>(I566+I437+I609)/3</f>
        <v>157.0330978305353</v>
      </c>
      <c r="J867" s="63">
        <f t="shared" si="109"/>
        <v>-7882.5960057770271</v>
      </c>
      <c r="K867" s="63">
        <v>100.47345495752489</v>
      </c>
      <c r="L867" s="63">
        <v>393.53104002893832</v>
      </c>
      <c r="M867" s="63">
        <f>(M609+M566+M437)/3</f>
        <v>22.919206943684042</v>
      </c>
      <c r="N867" s="62">
        <v>29.792000000000002</v>
      </c>
    </row>
    <row r="868" spans="1:14" x14ac:dyDescent="0.4">
      <c r="A868" s="43">
        <v>21</v>
      </c>
      <c r="B868" s="42" t="s">
        <v>92</v>
      </c>
      <c r="C868" s="33">
        <v>1985</v>
      </c>
      <c r="D868" s="33" t="s">
        <v>250</v>
      </c>
      <c r="E868" s="42" t="s">
        <v>247</v>
      </c>
      <c r="F868" s="62">
        <f t="shared" si="108"/>
        <v>0.39011346821399862</v>
      </c>
      <c r="G868" s="63">
        <v>339874</v>
      </c>
      <c r="H868" s="63">
        <v>3.6666578554134475</v>
      </c>
      <c r="I868" s="63">
        <f>(I610+I567+I438)/3</f>
        <v>230.67383505179461</v>
      </c>
      <c r="J868" s="63">
        <f t="shared" si="109"/>
        <v>-8297.4694797652919</v>
      </c>
      <c r="K868" s="63">
        <v>101.82128505225525</v>
      </c>
      <c r="L868" s="63">
        <v>405.23312996503239</v>
      </c>
      <c r="M868" s="63">
        <f>(M610+M567+M438)/3</f>
        <v>23.433291297733216</v>
      </c>
      <c r="N868" s="62">
        <v>31.5</v>
      </c>
    </row>
    <row r="869" spans="1:14" x14ac:dyDescent="0.4">
      <c r="A869" s="43">
        <v>21</v>
      </c>
      <c r="B869" s="42" t="s">
        <v>92</v>
      </c>
      <c r="C869" s="33">
        <v>1986</v>
      </c>
      <c r="D869" s="33" t="s">
        <v>250</v>
      </c>
      <c r="E869" s="42" t="s">
        <v>247</v>
      </c>
      <c r="F869" s="62">
        <f t="shared" si="108"/>
        <v>0.41064575601473541</v>
      </c>
      <c r="G869" s="63">
        <v>344271</v>
      </c>
      <c r="H869" s="63">
        <v>17.693395923273457</v>
      </c>
      <c r="I869" s="63">
        <f>(I611+I568+I439)/3</f>
        <v>108.08043152625254</v>
      </c>
      <c r="J869" s="63">
        <v>-8734.1783997529401</v>
      </c>
      <c r="K869" s="63">
        <v>93.052524123148316</v>
      </c>
      <c r="L869" s="63">
        <v>553.78224584523514</v>
      </c>
      <c r="M869" s="63">
        <f>(M611+M568+M439)/3</f>
        <v>25.293069679381677</v>
      </c>
      <c r="N869" s="62">
        <v>33.884999999999998</v>
      </c>
    </row>
    <row r="870" spans="1:14" x14ac:dyDescent="0.4">
      <c r="A870" s="43">
        <v>21</v>
      </c>
      <c r="B870" s="42" t="s">
        <v>92</v>
      </c>
      <c r="C870" s="33">
        <v>1987</v>
      </c>
      <c r="D870" s="33" t="s">
        <v>250</v>
      </c>
      <c r="E870" s="42" t="s">
        <v>247</v>
      </c>
      <c r="F870" s="62">
        <f t="shared" si="108"/>
        <v>0.43225869054182675</v>
      </c>
      <c r="G870" s="63">
        <v>348718</v>
      </c>
      <c r="H870" s="63">
        <v>6.9623851494902169</v>
      </c>
      <c r="I870" s="63">
        <f>(I569+I612+I440)/3</f>
        <v>100.30895148470053</v>
      </c>
      <c r="J870" s="63">
        <v>2786140.59499304</v>
      </c>
      <c r="K870" s="63">
        <v>83.832618892563517</v>
      </c>
      <c r="L870" s="63">
        <v>674.62265988512161</v>
      </c>
      <c r="M870" s="63">
        <f>(M612+M440+M569)/3</f>
        <v>25.630145919947825</v>
      </c>
      <c r="N870" s="62">
        <v>36.354999999999997</v>
      </c>
    </row>
    <row r="871" spans="1:14" x14ac:dyDescent="0.4">
      <c r="A871" s="43">
        <v>21</v>
      </c>
      <c r="B871" s="42" t="s">
        <v>92</v>
      </c>
      <c r="C871" s="33">
        <v>1988</v>
      </c>
      <c r="D871" s="33" t="s">
        <v>250</v>
      </c>
      <c r="E871" s="42" t="s">
        <v>247</v>
      </c>
      <c r="F871" s="62">
        <f t="shared" si="108"/>
        <v>0.45500914793876501</v>
      </c>
      <c r="G871" s="63">
        <v>353233</v>
      </c>
      <c r="H871" s="63">
        <v>5.4116078710972033</v>
      </c>
      <c r="I871" s="63">
        <f>(I613+I570+I441)/3</f>
        <v>91.905993196234363</v>
      </c>
      <c r="J871" s="63">
        <v>597911.68002220197</v>
      </c>
      <c r="K871" s="63">
        <v>76.201624851758268</v>
      </c>
      <c r="L871" s="63">
        <v>748.25438247601267</v>
      </c>
      <c r="M871" s="63">
        <f>(M613+M570+M441)/3</f>
        <v>25.262855212635866</v>
      </c>
      <c r="N871" s="62">
        <v>38.902000000000001</v>
      </c>
    </row>
    <row r="872" spans="1:14" x14ac:dyDescent="0.4">
      <c r="A872" s="43">
        <v>21</v>
      </c>
      <c r="B872" s="42" t="s">
        <v>92</v>
      </c>
      <c r="C872" s="33">
        <v>1989</v>
      </c>
      <c r="D872" s="33" t="s">
        <v>250</v>
      </c>
      <c r="E872" s="42" t="s">
        <v>247</v>
      </c>
      <c r="F872" s="62">
        <f>F873*0.95</f>
        <v>0.47895699783027901</v>
      </c>
      <c r="G872" s="63">
        <v>358150</v>
      </c>
      <c r="H872" s="63">
        <v>3.5848590408388077</v>
      </c>
      <c r="I872" s="63">
        <f>(I442+I571+I614)/3</f>
        <v>86.086828943007859</v>
      </c>
      <c r="J872" s="63">
        <v>174023.25653468899</v>
      </c>
      <c r="K872" s="63">
        <v>81.437792641770017</v>
      </c>
      <c r="L872" s="63">
        <v>746.75016449703048</v>
      </c>
      <c r="M872" s="63">
        <f>(M614+M571+M442)/3</f>
        <v>25.049030130544406</v>
      </c>
      <c r="N872" s="62">
        <v>41.503999999999998</v>
      </c>
    </row>
    <row r="873" spans="1:14" x14ac:dyDescent="0.4">
      <c r="A873" s="43">
        <v>21</v>
      </c>
      <c r="B873" s="42" t="s">
        <v>92</v>
      </c>
      <c r="C873" s="33">
        <v>1990</v>
      </c>
      <c r="D873" s="33" t="s">
        <v>250</v>
      </c>
      <c r="E873" s="42" t="s">
        <v>247</v>
      </c>
      <c r="F873" s="62">
        <v>0.50416526087397795</v>
      </c>
      <c r="G873" s="63">
        <v>364563</v>
      </c>
      <c r="H873" s="63">
        <v>2.3453103220441704</v>
      </c>
      <c r="I873" s="63">
        <f>(I443+I572+I615)/3</f>
        <v>74.765248969217424</v>
      </c>
      <c r="J873" s="63">
        <v>252601.21659828501</v>
      </c>
      <c r="K873" s="63">
        <v>85.951584030644497</v>
      </c>
      <c r="L873" s="63">
        <v>841.80501764998871</v>
      </c>
      <c r="M873" s="63">
        <f>(M572+M443+M615)/3</f>
        <v>26.608524977252973</v>
      </c>
      <c r="N873" s="62">
        <v>44.12</v>
      </c>
    </row>
    <row r="874" spans="1:14" x14ac:dyDescent="0.4">
      <c r="A874" s="43">
        <v>21</v>
      </c>
      <c r="B874" s="42" t="s">
        <v>92</v>
      </c>
      <c r="C874" s="33">
        <v>1991</v>
      </c>
      <c r="D874" s="33" t="s">
        <v>250</v>
      </c>
      <c r="E874" s="42" t="s">
        <v>247</v>
      </c>
      <c r="F874" s="62">
        <v>0.45556864249666645</v>
      </c>
      <c r="G874" s="63">
        <v>372721</v>
      </c>
      <c r="H874" s="63">
        <v>4.7924188378148926</v>
      </c>
      <c r="I874" s="63">
        <f>(I573+I444+I616)/3</f>
        <v>66.54821957690605</v>
      </c>
      <c r="J874" s="63">
        <v>1744334.22803128</v>
      </c>
      <c r="K874" s="63">
        <v>80.953969309662114</v>
      </c>
      <c r="L874" s="63">
        <v>858.08703720175345</v>
      </c>
      <c r="M874" s="63">
        <f>(M444+M573+M616)/3</f>
        <v>28.547898580060874</v>
      </c>
      <c r="N874" s="62">
        <v>45.043999999999997</v>
      </c>
    </row>
    <row r="875" spans="1:14" x14ac:dyDescent="0.4">
      <c r="A875" s="43">
        <v>21</v>
      </c>
      <c r="B875" s="42" t="s">
        <v>92</v>
      </c>
      <c r="C875" s="33">
        <v>1992</v>
      </c>
      <c r="D875" s="33" t="s">
        <v>250</v>
      </c>
      <c r="E875" s="42" t="s">
        <v>247</v>
      </c>
      <c r="F875" s="62">
        <v>0.47886225052166925</v>
      </c>
      <c r="G875" s="63">
        <v>381947</v>
      </c>
      <c r="H875" s="63">
        <v>-4.1158447073259623</v>
      </c>
      <c r="I875" s="63">
        <f>(I445+I574+I617)/3</f>
        <v>67.121020940141321</v>
      </c>
      <c r="J875" s="63">
        <v>450471.75301484601</v>
      </c>
      <c r="K875" s="63">
        <v>83.939889968112666</v>
      </c>
      <c r="L875" s="63">
        <v>935.10614123795528</v>
      </c>
      <c r="M875" s="63">
        <f>(M574+M445+M617)/3</f>
        <v>29.754216095681045</v>
      </c>
      <c r="N875" s="62">
        <v>45.972999999999999</v>
      </c>
    </row>
    <row r="876" spans="1:14" x14ac:dyDescent="0.4">
      <c r="A876" s="43">
        <v>21</v>
      </c>
      <c r="B876" s="42" t="s">
        <v>92</v>
      </c>
      <c r="C876" s="33">
        <v>1993</v>
      </c>
      <c r="D876" s="33" t="s">
        <v>250</v>
      </c>
      <c r="E876" s="42" t="s">
        <v>247</v>
      </c>
      <c r="F876" s="62">
        <v>0.44186456123691448</v>
      </c>
      <c r="G876" s="63">
        <v>391749</v>
      </c>
      <c r="H876" s="63">
        <v>49.354086601107099</v>
      </c>
      <c r="I876" s="63">
        <f>(I618+I575+I446)/3</f>
        <v>71.535314225340244</v>
      </c>
      <c r="J876" s="63">
        <v>3644068.1268539201</v>
      </c>
      <c r="K876" s="63">
        <v>60.306432002389762</v>
      </c>
      <c r="L876" s="63">
        <v>1251.8663472850455</v>
      </c>
      <c r="M876" s="63">
        <f>(M446+M575+M618)/3</f>
        <v>29.483019723738053</v>
      </c>
      <c r="N876" s="62">
        <v>46.902000000000001</v>
      </c>
    </row>
    <row r="877" spans="1:14" x14ac:dyDescent="0.4">
      <c r="A877" s="43">
        <v>21</v>
      </c>
      <c r="B877" s="42" t="s">
        <v>92</v>
      </c>
      <c r="C877" s="33">
        <v>1994</v>
      </c>
      <c r="D877" s="33" t="s">
        <v>250</v>
      </c>
      <c r="E877" s="42" t="s">
        <v>247</v>
      </c>
      <c r="F877" s="62">
        <v>0.43793803139510279</v>
      </c>
      <c r="G877" s="63">
        <v>401655</v>
      </c>
      <c r="H877" s="63">
        <v>-29.172462155752527</v>
      </c>
      <c r="I877" s="63">
        <f>(I447+I576+I619)/3</f>
        <v>67.695140501983545</v>
      </c>
      <c r="J877" s="63">
        <v>2128443.3544657999</v>
      </c>
      <c r="K877" s="63">
        <v>71.563442045606436</v>
      </c>
      <c r="L877" s="63">
        <v>1012.2633910458898</v>
      </c>
      <c r="M877" s="63">
        <f>(M576+M619+M447)/3</f>
        <v>29.476793566391581</v>
      </c>
      <c r="N877" s="62">
        <v>47.834000000000003</v>
      </c>
    </row>
    <row r="878" spans="1:14" x14ac:dyDescent="0.4">
      <c r="A878" s="43">
        <v>21</v>
      </c>
      <c r="B878" s="42" t="s">
        <v>92</v>
      </c>
      <c r="C878" s="33">
        <v>1995</v>
      </c>
      <c r="D878" s="33" t="s">
        <v>250</v>
      </c>
      <c r="E878" s="42" t="s">
        <v>247</v>
      </c>
      <c r="F878" s="62">
        <v>0.49029855462805855</v>
      </c>
      <c r="G878" s="63">
        <v>411382</v>
      </c>
      <c r="H878" s="63">
        <v>-1.5468992990053749</v>
      </c>
      <c r="I878" s="63">
        <f>(I448+I620+I577)/3</f>
        <v>67.04126856518765</v>
      </c>
      <c r="J878" s="63">
        <v>26180647.1200555</v>
      </c>
      <c r="K878" s="63">
        <v>77.515551380974685</v>
      </c>
      <c r="L878" s="63">
        <v>1184.1767348428193</v>
      </c>
      <c r="M878" s="63">
        <f>(M577+M448+M620)/3</f>
        <v>28.490856398898163</v>
      </c>
      <c r="N878" s="62">
        <v>48.768000000000001</v>
      </c>
    </row>
    <row r="879" spans="1:14" x14ac:dyDescent="0.4">
      <c r="A879" s="43">
        <v>21</v>
      </c>
      <c r="B879" s="42" t="s">
        <v>92</v>
      </c>
      <c r="C879" s="33">
        <v>1996</v>
      </c>
      <c r="D879" s="33" t="s">
        <v>250</v>
      </c>
      <c r="E879" s="42" t="s">
        <v>247</v>
      </c>
      <c r="F879" s="62">
        <v>0.52825724987945577</v>
      </c>
      <c r="G879" s="63">
        <v>421007</v>
      </c>
      <c r="H879" s="63">
        <v>-0.54613597943325942</v>
      </c>
      <c r="I879" s="63">
        <f>(I863+I605+I621)/3</f>
        <v>127.19236782148259</v>
      </c>
      <c r="J879" s="63">
        <v>28528007.736069601</v>
      </c>
      <c r="K879" s="63">
        <v>75.489967857390837</v>
      </c>
      <c r="L879" s="63">
        <v>1192.329984641447</v>
      </c>
      <c r="M879" s="63">
        <f>(M863+M621+M605)/3</f>
        <v>22.770208531276424</v>
      </c>
      <c r="N879" s="62">
        <v>49.704000000000001</v>
      </c>
    </row>
    <row r="880" spans="1:14" x14ac:dyDescent="0.4">
      <c r="A880" s="43">
        <v>21</v>
      </c>
      <c r="B880" s="42" t="s">
        <v>92</v>
      </c>
      <c r="C880" s="33">
        <v>1997</v>
      </c>
      <c r="D880" s="33" t="s">
        <v>250</v>
      </c>
      <c r="E880" s="42" t="s">
        <v>247</v>
      </c>
      <c r="F880" s="62">
        <v>0.53430364050955048</v>
      </c>
      <c r="G880" s="63">
        <v>430654</v>
      </c>
      <c r="H880" s="63">
        <v>-0.83529144865923399</v>
      </c>
      <c r="I880" s="63">
        <f>(I450+I579+I622)/3</f>
        <v>70.687990871576417</v>
      </c>
      <c r="J880" s="63">
        <v>11576610.739455501</v>
      </c>
      <c r="K880" s="63">
        <v>85.979346154719039</v>
      </c>
      <c r="L880" s="63">
        <v>1139.2176966311149</v>
      </c>
      <c r="M880" s="63">
        <f>(M579+M450+M622)/3</f>
        <v>23.17843708002621</v>
      </c>
      <c r="N880" s="62">
        <v>50.637</v>
      </c>
    </row>
    <row r="881" spans="1:14" x14ac:dyDescent="0.4">
      <c r="A881" s="43">
        <v>21</v>
      </c>
      <c r="B881" s="42" t="s">
        <v>92</v>
      </c>
      <c r="C881" s="33">
        <v>1998</v>
      </c>
      <c r="D881" s="33" t="s">
        <v>250</v>
      </c>
      <c r="E881" s="42" t="s">
        <v>247</v>
      </c>
      <c r="F881" s="62">
        <v>0.563589526911911</v>
      </c>
      <c r="G881" s="63">
        <v>440214</v>
      </c>
      <c r="H881" s="63">
        <v>-0.33599058976861329</v>
      </c>
      <c r="I881" s="63">
        <f>(I580+I451+I623)/3</f>
        <v>74.190640875453212</v>
      </c>
      <c r="J881" s="63">
        <v>6793745.3941288404</v>
      </c>
      <c r="K881" s="63">
        <v>81.881413750627544</v>
      </c>
      <c r="L881" s="63">
        <v>1185.5837400102407</v>
      </c>
      <c r="M881" s="63">
        <f>(M580+M451+M623)/3</f>
        <v>24.706981351512955</v>
      </c>
      <c r="N881" s="62">
        <v>51.572000000000003</v>
      </c>
    </row>
    <row r="882" spans="1:14" x14ac:dyDescent="0.4">
      <c r="A882" s="43">
        <v>21</v>
      </c>
      <c r="B882" s="42" t="s">
        <v>92</v>
      </c>
      <c r="C882" s="33">
        <v>1999</v>
      </c>
      <c r="D882" s="33" t="s">
        <v>250</v>
      </c>
      <c r="E882" s="42" t="s">
        <v>247</v>
      </c>
      <c r="F882" s="62">
        <v>0.65743382848449949</v>
      </c>
      <c r="G882" s="63">
        <v>449627</v>
      </c>
      <c r="H882" s="63">
        <v>7.6120782777759501</v>
      </c>
      <c r="I882" s="63">
        <f>(I581+I452+I624)/3</f>
        <v>74.886874216719193</v>
      </c>
      <c r="J882" s="63">
        <v>53935025.354915798</v>
      </c>
      <c r="K882" s="63">
        <v>80.969019964044293</v>
      </c>
      <c r="L882" s="63">
        <v>1317.5736845404704</v>
      </c>
      <c r="M882" s="63">
        <f>(M581+M452+M624)/3</f>
        <v>24.158546487009954</v>
      </c>
      <c r="N882" s="62">
        <v>52.505000000000003</v>
      </c>
    </row>
    <row r="883" spans="1:14" x14ac:dyDescent="0.4">
      <c r="A883" s="43">
        <v>21</v>
      </c>
      <c r="B883" s="42" t="s">
        <v>92</v>
      </c>
      <c r="C883" s="33">
        <v>2000</v>
      </c>
      <c r="D883" s="33" t="s">
        <v>250</v>
      </c>
      <c r="E883" s="42" t="s">
        <v>247</v>
      </c>
      <c r="F883" s="62">
        <v>0.6673198749157121</v>
      </c>
      <c r="G883" s="63">
        <v>458251</v>
      </c>
      <c r="H883" s="63">
        <v>-7.9011034716340163</v>
      </c>
      <c r="I883" s="63">
        <f>(I582+I453+I625)/3</f>
        <v>74.557622200999162</v>
      </c>
      <c r="J883" s="63">
        <v>34202238.381614603</v>
      </c>
      <c r="K883" s="63">
        <v>87.520608361491654</v>
      </c>
      <c r="L883" s="63">
        <v>1176.707257870492</v>
      </c>
      <c r="M883" s="63">
        <f>(M453+M625+M582)/3</f>
        <v>24.436462775378789</v>
      </c>
      <c r="N883" s="62">
        <v>53.435000000000002</v>
      </c>
    </row>
    <row r="884" spans="1:14" x14ac:dyDescent="0.4">
      <c r="A884" s="43">
        <v>21</v>
      </c>
      <c r="B884" s="42" t="s">
        <v>92</v>
      </c>
      <c r="C884" s="33">
        <v>2001</v>
      </c>
      <c r="D884" s="33" t="s">
        <v>250</v>
      </c>
      <c r="E884" s="42" t="s">
        <v>247</v>
      </c>
      <c r="F884" s="62">
        <v>0.76938264822151359</v>
      </c>
      <c r="G884" s="63">
        <v>465958</v>
      </c>
      <c r="H884" s="63">
        <v>5.1553349955739236</v>
      </c>
      <c r="I884" s="63">
        <f>(I454+I583+I626)/3</f>
        <v>76.112654445117997</v>
      </c>
      <c r="J884" s="63">
        <v>9010186.2056865599</v>
      </c>
      <c r="K884" s="63">
        <v>92.163722497415222</v>
      </c>
      <c r="L884" s="63">
        <v>1208.4576085771002</v>
      </c>
      <c r="M884" s="63">
        <f t="shared" ref="M884:M890" si="110">(M454+M583+M626)/3</f>
        <v>23.568879927390597</v>
      </c>
      <c r="N884" s="62">
        <v>54.290999999999997</v>
      </c>
    </row>
    <row r="885" spans="1:14" x14ac:dyDescent="0.4">
      <c r="A885" s="43">
        <v>21</v>
      </c>
      <c r="B885" s="42" t="s">
        <v>92</v>
      </c>
      <c r="C885" s="33">
        <v>2002</v>
      </c>
      <c r="D885" s="33" t="s">
        <v>250</v>
      </c>
      <c r="E885" s="42" t="s">
        <v>247</v>
      </c>
      <c r="F885" s="62">
        <v>0.82834810061048403</v>
      </c>
      <c r="G885" s="63">
        <v>473231</v>
      </c>
      <c r="H885" s="63">
        <v>-0.3632088710868544</v>
      </c>
      <c r="I885" s="63">
        <f>(I584+I455+I627)/3</f>
        <v>73.771451707219271</v>
      </c>
      <c r="J885" s="63">
        <v>14759046.676955201</v>
      </c>
      <c r="K885" s="63">
        <v>101.08970229361618</v>
      </c>
      <c r="L885" s="63">
        <v>1311.2145811795383</v>
      </c>
      <c r="M885" s="63">
        <f t="shared" si="110"/>
        <v>23.922210260559993</v>
      </c>
      <c r="N885" s="62">
        <v>55.146000000000001</v>
      </c>
    </row>
    <row r="886" spans="1:14" x14ac:dyDescent="0.4">
      <c r="A886" s="43">
        <v>21</v>
      </c>
      <c r="B886" s="42" t="s">
        <v>92</v>
      </c>
      <c r="C886" s="33">
        <v>2003</v>
      </c>
      <c r="D886" s="33" t="s">
        <v>250</v>
      </c>
      <c r="E886" s="42" t="s">
        <v>247</v>
      </c>
      <c r="F886" s="62">
        <v>0.87296313808481352</v>
      </c>
      <c r="G886" s="63">
        <v>480089</v>
      </c>
      <c r="H886" s="63">
        <v>4.9210997371514509</v>
      </c>
      <c r="I886" s="63">
        <f t="shared" ref="I886:I891" si="111">(I456+I585+I628)/3</f>
        <v>68.149209438043883</v>
      </c>
      <c r="J886" s="63">
        <v>39216510.812763304</v>
      </c>
      <c r="K886" s="63">
        <v>98.768380807654736</v>
      </c>
      <c r="L886" s="63">
        <v>1693.9785516307052</v>
      </c>
      <c r="M886" s="63">
        <f t="shared" si="110"/>
        <v>23.815734295378203</v>
      </c>
      <c r="N886" s="62">
        <v>55.997</v>
      </c>
    </row>
    <row r="887" spans="1:14" x14ac:dyDescent="0.4">
      <c r="A887" s="43">
        <v>21</v>
      </c>
      <c r="B887" s="42" t="s">
        <v>92</v>
      </c>
      <c r="C887" s="33">
        <v>2004</v>
      </c>
      <c r="D887" s="33" t="s">
        <v>250</v>
      </c>
      <c r="E887" s="42" t="s">
        <v>247</v>
      </c>
      <c r="F887" s="62">
        <v>0.85494150021681803</v>
      </c>
      <c r="G887" s="63">
        <v>486583</v>
      </c>
      <c r="H887" s="63">
        <v>-6.3325469946368997</v>
      </c>
      <c r="I887" s="63">
        <f t="shared" si="111"/>
        <v>65.661309597186843</v>
      </c>
      <c r="J887" s="63">
        <v>67638273.803389907</v>
      </c>
      <c r="K887" s="63">
        <v>101.56716998950186</v>
      </c>
      <c r="L887" s="63">
        <v>1900.8884647365333</v>
      </c>
      <c r="M887" s="63">
        <f t="shared" si="110"/>
        <v>24.371325643771396</v>
      </c>
      <c r="N887" s="62">
        <v>56.845999999999997</v>
      </c>
    </row>
    <row r="888" spans="1:14" x14ac:dyDescent="0.4">
      <c r="A888" s="43">
        <v>21</v>
      </c>
      <c r="B888" s="42" t="s">
        <v>92</v>
      </c>
      <c r="C888" s="33">
        <v>2005</v>
      </c>
      <c r="D888" s="33" t="s">
        <v>250</v>
      </c>
      <c r="E888" s="42" t="s">
        <v>247</v>
      </c>
      <c r="F888" s="62">
        <v>0.91614298729574473</v>
      </c>
      <c r="G888" s="63">
        <v>492827</v>
      </c>
      <c r="H888" s="63">
        <v>-1.7948831697014782</v>
      </c>
      <c r="I888" s="63">
        <f t="shared" si="111"/>
        <v>67.457655211447161</v>
      </c>
      <c r="J888" s="63">
        <v>80513541.332208306</v>
      </c>
      <c r="K888" s="63">
        <v>104.34383985705252</v>
      </c>
      <c r="L888" s="63">
        <v>1972.7849263690136</v>
      </c>
      <c r="M888" s="63">
        <f t="shared" si="110"/>
        <v>25.40856150805071</v>
      </c>
      <c r="N888" s="62">
        <v>57.689</v>
      </c>
    </row>
    <row r="889" spans="1:14" x14ac:dyDescent="0.4">
      <c r="A889" s="43">
        <v>21</v>
      </c>
      <c r="B889" s="42" t="s">
        <v>92</v>
      </c>
      <c r="C889" s="33">
        <v>2006</v>
      </c>
      <c r="D889" s="33" t="s">
        <v>250</v>
      </c>
      <c r="E889" s="42" t="s">
        <v>247</v>
      </c>
      <c r="F889" s="62">
        <v>1.0397206565053201</v>
      </c>
      <c r="G889" s="63">
        <v>498884</v>
      </c>
      <c r="H889" s="63">
        <v>4.6397709187093739</v>
      </c>
      <c r="I889" s="63">
        <f t="shared" si="111"/>
        <v>67.208440541713969</v>
      </c>
      <c r="J889" s="63">
        <v>131539968.034584</v>
      </c>
      <c r="K889" s="63">
        <v>117.81669723282168</v>
      </c>
      <c r="L889" s="63">
        <v>2220.0981749387429</v>
      </c>
      <c r="M889" s="63">
        <f t="shared" si="110"/>
        <v>25.82240225837597</v>
      </c>
      <c r="N889" s="62">
        <v>58.529000000000003</v>
      </c>
    </row>
    <row r="890" spans="1:14" x14ac:dyDescent="0.4">
      <c r="A890" s="43">
        <v>21</v>
      </c>
      <c r="B890" s="42" t="s">
        <v>92</v>
      </c>
      <c r="C890" s="33">
        <v>2007</v>
      </c>
      <c r="D890" s="33" t="s">
        <v>250</v>
      </c>
      <c r="E890" s="42" t="s">
        <v>247</v>
      </c>
      <c r="F890" s="62">
        <v>0.91137294371479582</v>
      </c>
      <c r="G890" s="63">
        <v>504733</v>
      </c>
      <c r="H890" s="63">
        <v>18.568416793498159</v>
      </c>
      <c r="I890" s="63">
        <f t="shared" si="111"/>
        <v>69.750458791177479</v>
      </c>
      <c r="J890" s="63">
        <v>191764359.16333899</v>
      </c>
      <c r="K890" s="63">
        <v>94.206207543249789</v>
      </c>
      <c r="L890" s="63">
        <v>3268.3056955596167</v>
      </c>
      <c r="M890" s="63">
        <f t="shared" si="110"/>
        <v>26.188314659924192</v>
      </c>
      <c r="N890" s="62">
        <v>59.363</v>
      </c>
    </row>
    <row r="891" spans="1:14" x14ac:dyDescent="0.4">
      <c r="A891" s="43">
        <v>21</v>
      </c>
      <c r="B891" s="42" t="s">
        <v>92</v>
      </c>
      <c r="C891" s="33">
        <v>2008</v>
      </c>
      <c r="D891" s="33" t="s">
        <v>250</v>
      </c>
      <c r="E891" s="42" t="s">
        <v>247</v>
      </c>
      <c r="F891" s="62">
        <v>0.93213098821168794</v>
      </c>
      <c r="G891" s="63">
        <v>510336</v>
      </c>
      <c r="H891" s="63">
        <v>3.7127437036789956</v>
      </c>
      <c r="I891" s="63">
        <f t="shared" si="111"/>
        <v>76.197384836006748</v>
      </c>
      <c r="J891" s="63">
        <v>210903689.26943401</v>
      </c>
      <c r="K891" s="63">
        <v>90.966388272236472</v>
      </c>
      <c r="L891" s="63">
        <v>3839.863635557314</v>
      </c>
      <c r="M891" s="63">
        <f>(M590+M633+M461)/3</f>
        <v>26.063092303102476</v>
      </c>
      <c r="N891" s="62">
        <v>60.194000000000003</v>
      </c>
    </row>
    <row r="892" spans="1:14" x14ac:dyDescent="0.4">
      <c r="A892" s="43">
        <v>21</v>
      </c>
      <c r="B892" s="42" t="s">
        <v>92</v>
      </c>
      <c r="C892" s="33">
        <v>2009</v>
      </c>
      <c r="D892" s="33" t="s">
        <v>250</v>
      </c>
      <c r="E892" s="42" t="s">
        <v>247</v>
      </c>
      <c r="F892" s="62">
        <v>0.99022957966635505</v>
      </c>
      <c r="G892" s="63">
        <v>515638</v>
      </c>
      <c r="H892" s="63">
        <v>1.954558245136127</v>
      </c>
      <c r="I892" s="63">
        <f>(I591+I462+I634)/3</f>
        <v>77.883610289959876</v>
      </c>
      <c r="J892" s="63">
        <v>126003552.248347</v>
      </c>
      <c r="K892" s="63">
        <v>80.46095613229042</v>
      </c>
      <c r="L892" s="63">
        <v>3592.3158789212694</v>
      </c>
      <c r="M892" s="63">
        <f>(M591+M462+M634)/3</f>
        <v>25.788033220000539</v>
      </c>
      <c r="N892" s="62">
        <v>61.015999999999998</v>
      </c>
    </row>
    <row r="893" spans="1:14" x14ac:dyDescent="0.4">
      <c r="A893" s="43">
        <v>21</v>
      </c>
      <c r="B893" s="42" t="s">
        <v>92</v>
      </c>
      <c r="C893" s="33">
        <v>2010</v>
      </c>
      <c r="D893" s="33" t="s">
        <v>250</v>
      </c>
      <c r="E893" s="42" t="s">
        <v>247</v>
      </c>
      <c r="F893" s="62">
        <v>1.0373897761371573</v>
      </c>
      <c r="G893" s="63">
        <v>521212</v>
      </c>
      <c r="H893" s="63">
        <v>0.65441540609209881</v>
      </c>
      <c r="I893" s="63">
        <f>(I463+I592+I635)/3</f>
        <v>72.815000665797058</v>
      </c>
      <c r="J893" s="63">
        <v>116200563.572313</v>
      </c>
      <c r="K893" s="63">
        <v>85.548449881619135</v>
      </c>
      <c r="L893" s="63">
        <v>3500.977467766606</v>
      </c>
      <c r="M893" s="63">
        <f>(M463+M592+M635)/3</f>
        <v>26.09659920109517</v>
      </c>
      <c r="N893" s="62">
        <v>61.820999999999998</v>
      </c>
    </row>
    <row r="894" spans="1:14" x14ac:dyDescent="0.4">
      <c r="A894" s="43">
        <v>21</v>
      </c>
      <c r="B894" s="42" t="s">
        <v>92</v>
      </c>
      <c r="C894" s="33">
        <v>2011</v>
      </c>
      <c r="D894" s="33" t="s">
        <v>250</v>
      </c>
      <c r="E894" s="42" t="s">
        <v>247</v>
      </c>
      <c r="F894" s="62">
        <v>1.0744595949734701</v>
      </c>
      <c r="G894" s="63">
        <v>527521</v>
      </c>
      <c r="H894" s="63">
        <v>2.7470408981606624</v>
      </c>
      <c r="I894" s="63">
        <f>(I636+I593+I464)/3</f>
        <v>77.293756798156366</v>
      </c>
      <c r="J894" s="63">
        <v>102246382.223796</v>
      </c>
      <c r="K894" s="63">
        <v>90.556450112274746</v>
      </c>
      <c r="L894" s="63">
        <v>3880.0692052090549</v>
      </c>
      <c r="M894" s="63">
        <f>(M593+M464+M636)/3</f>
        <v>25.56589101646264</v>
      </c>
      <c r="N894" s="62">
        <v>62.322000000000003</v>
      </c>
    </row>
    <row r="895" spans="1:14" x14ac:dyDescent="0.4">
      <c r="A895" s="43">
        <v>21</v>
      </c>
      <c r="B895" s="42" t="s">
        <v>92</v>
      </c>
      <c r="C895" s="33">
        <v>2012</v>
      </c>
      <c r="D895" s="33" t="s">
        <v>250</v>
      </c>
      <c r="E895" s="42" t="s">
        <v>247</v>
      </c>
      <c r="F895" s="62">
        <v>0.98452040219981118</v>
      </c>
      <c r="G895" s="63">
        <v>533864</v>
      </c>
      <c r="H895" s="63">
        <v>0.67760745662135946</v>
      </c>
      <c r="I895" s="63">
        <f>(I594+I637+I465)/3</f>
        <v>78.680253827203373</v>
      </c>
      <c r="J895" s="63">
        <v>128009964.769677</v>
      </c>
      <c r="K895" s="63">
        <v>90.649916554116956</v>
      </c>
      <c r="L895" s="63">
        <v>3583.4617251099739</v>
      </c>
      <c r="M895" s="63">
        <f>(M465+M594+M637)/3</f>
        <v>25.646714511781184</v>
      </c>
      <c r="N895" s="62">
        <v>62.820999999999998</v>
      </c>
    </row>
    <row r="896" spans="1:14" x14ac:dyDescent="0.4">
      <c r="A896" s="43">
        <v>21</v>
      </c>
      <c r="B896" s="42" t="s">
        <v>92</v>
      </c>
      <c r="C896" s="33">
        <v>2013</v>
      </c>
      <c r="D896" s="33" t="s">
        <v>250</v>
      </c>
      <c r="E896" s="42" t="s">
        <v>247</v>
      </c>
      <c r="F896" s="62">
        <v>0.92973293328888396</v>
      </c>
      <c r="G896" s="63">
        <v>539940</v>
      </c>
      <c r="H896" s="63">
        <v>1.4247601971565445</v>
      </c>
      <c r="I896" s="63">
        <f>(I466+I595+I638)/3</f>
        <v>78.956201705839121</v>
      </c>
      <c r="J896" s="63">
        <v>89297443.996138707</v>
      </c>
      <c r="K896" s="63">
        <v>86.169860030841789</v>
      </c>
      <c r="L896" s="63">
        <v>3757.6599532623341</v>
      </c>
      <c r="M896" s="63">
        <f>(M595+M466+M638)/3</f>
        <v>26.336458979710329</v>
      </c>
      <c r="N896" s="62">
        <v>63.317</v>
      </c>
    </row>
    <row r="897" spans="1:14" x14ac:dyDescent="0.4">
      <c r="A897" s="43">
        <v>21</v>
      </c>
      <c r="B897" s="42" t="s">
        <v>92</v>
      </c>
      <c r="C897" s="33">
        <v>2014</v>
      </c>
      <c r="D897" s="33" t="s">
        <v>250</v>
      </c>
      <c r="E897" s="42" t="s">
        <v>247</v>
      </c>
      <c r="F897" s="62">
        <v>0.90903097737311289</v>
      </c>
      <c r="G897" s="63">
        <v>546076</v>
      </c>
      <c r="H897" s="63">
        <v>-0.10031997940701842</v>
      </c>
      <c r="I897" s="63">
        <f>(I467+I596+I639)/3</f>
        <v>80.077764325313225</v>
      </c>
      <c r="J897" s="63">
        <v>180589795.41307399</v>
      </c>
      <c r="K897" s="63">
        <v>91.303852411722147</v>
      </c>
      <c r="L897" s="63">
        <v>3739.2782789021885</v>
      </c>
      <c r="M897" s="63">
        <f t="shared" ref="M897:M902" si="112">(M467+M596+M639)/3</f>
        <v>26.570643205191889</v>
      </c>
      <c r="N897" s="62">
        <v>63.81</v>
      </c>
    </row>
    <row r="898" spans="1:14" x14ac:dyDescent="0.4">
      <c r="A898" s="43">
        <v>21</v>
      </c>
      <c r="B898" s="42" t="s">
        <v>92</v>
      </c>
      <c r="C898" s="33">
        <v>2015</v>
      </c>
      <c r="D898" s="33" t="s">
        <v>250</v>
      </c>
      <c r="E898" s="42" t="s">
        <v>247</v>
      </c>
      <c r="F898" s="62">
        <v>0.90534368287797506</v>
      </c>
      <c r="G898" s="63">
        <v>552166</v>
      </c>
      <c r="H898" s="63">
        <v>1.6204075588104274</v>
      </c>
      <c r="I898" s="63">
        <f>(I468+I597+I640)/3</f>
        <v>82.299238341423163</v>
      </c>
      <c r="J898" s="63">
        <v>96071472.836867794</v>
      </c>
      <c r="K898" s="63">
        <v>94.008530142352171</v>
      </c>
      <c r="L898" s="63">
        <v>3169.0789008256347</v>
      </c>
      <c r="M898" s="63">
        <f t="shared" si="112"/>
        <v>26.184605565561132</v>
      </c>
      <c r="N898" s="62">
        <v>64.3</v>
      </c>
    </row>
    <row r="899" spans="1:14" x14ac:dyDescent="0.4">
      <c r="A899" s="43">
        <v>21</v>
      </c>
      <c r="B899" s="42" t="s">
        <v>92</v>
      </c>
      <c r="C899" s="33">
        <v>2016</v>
      </c>
      <c r="D899" s="33" t="s">
        <v>250</v>
      </c>
      <c r="E899" s="42" t="s">
        <v>247</v>
      </c>
      <c r="F899" s="62">
        <v>0.97225256718374475</v>
      </c>
      <c r="G899" s="63">
        <v>558394</v>
      </c>
      <c r="H899" s="63">
        <v>1.6799247929921535</v>
      </c>
      <c r="I899" s="63">
        <f>(I469+I641+I598)/3</f>
        <v>78.29581724109228</v>
      </c>
      <c r="J899" s="63">
        <v>126312006.10164499</v>
      </c>
      <c r="K899" s="63">
        <v>95.378139860953297</v>
      </c>
      <c r="L899" s="63">
        <v>3312.6967445848677</v>
      </c>
      <c r="M899" s="63">
        <f t="shared" si="112"/>
        <v>26.363902583487782</v>
      </c>
      <c r="N899" s="62">
        <v>64.784000000000006</v>
      </c>
    </row>
    <row r="900" spans="1:14" x14ac:dyDescent="0.4">
      <c r="A900" s="43">
        <v>21</v>
      </c>
      <c r="B900" s="42" t="s">
        <v>92</v>
      </c>
      <c r="C900" s="33">
        <v>2017</v>
      </c>
      <c r="D900" s="33" t="s">
        <v>250</v>
      </c>
      <c r="E900" s="42" t="s">
        <v>247</v>
      </c>
      <c r="F900" s="62">
        <v>1.0349515181767013</v>
      </c>
      <c r="G900" s="63">
        <v>564954</v>
      </c>
      <c r="H900" s="63">
        <v>1.2969136763506981</v>
      </c>
      <c r="I900" s="63">
        <f>(I470+I599+I642)/3</f>
        <v>76.926167792093622</v>
      </c>
      <c r="J900" s="63">
        <v>111711633.73814</v>
      </c>
      <c r="K900" s="63">
        <v>100.05213390421892</v>
      </c>
      <c r="L900" s="63">
        <v>3534.3435747881731</v>
      </c>
      <c r="M900" s="63">
        <f t="shared" si="112"/>
        <v>26.373050451413601</v>
      </c>
      <c r="N900" s="62">
        <v>65.260999999999996</v>
      </c>
    </row>
    <row r="901" spans="1:14" x14ac:dyDescent="0.4">
      <c r="A901" s="43">
        <v>21</v>
      </c>
      <c r="B901" s="42" t="s">
        <v>92</v>
      </c>
      <c r="C901" s="33">
        <v>2018</v>
      </c>
      <c r="D901" s="33" t="s">
        <v>250</v>
      </c>
      <c r="E901" s="42" t="s">
        <v>247</v>
      </c>
      <c r="F901" s="62">
        <v>1.0411378111421181</v>
      </c>
      <c r="G901" s="63">
        <v>571202</v>
      </c>
      <c r="H901" s="63">
        <v>1.7041711914481397</v>
      </c>
      <c r="I901" s="63">
        <f>(I471+I600+I643)/3</f>
        <v>80.256600572072557</v>
      </c>
      <c r="J901" s="63">
        <v>103550532.58903299</v>
      </c>
      <c r="K901" s="63">
        <v>105.86752405210451</v>
      </c>
      <c r="L901" s="63">
        <v>3860.4548075811017</v>
      </c>
      <c r="M901" s="63">
        <f t="shared" si="112"/>
        <v>26.307186200154174</v>
      </c>
      <c r="N901" s="62">
        <v>65.731999999999999</v>
      </c>
    </row>
    <row r="902" spans="1:14" x14ac:dyDescent="0.4">
      <c r="A902" s="43">
        <v>21</v>
      </c>
      <c r="B902" s="42" t="s">
        <v>92</v>
      </c>
      <c r="C902" s="33">
        <v>2019</v>
      </c>
      <c r="D902" s="33" t="s">
        <v>250</v>
      </c>
      <c r="E902" s="42" t="s">
        <v>247</v>
      </c>
      <c r="F902" s="62">
        <v>1.0696150980018371</v>
      </c>
      <c r="G902" s="63">
        <v>577030</v>
      </c>
      <c r="H902" s="63">
        <v>0.69487119108842421</v>
      </c>
      <c r="I902" s="63">
        <f>(I472+I601+I644)/3</f>
        <v>81.311130666967372</v>
      </c>
      <c r="J902" s="63">
        <v>122921295.022726</v>
      </c>
      <c r="K902" s="63">
        <v>103.60265646372568</v>
      </c>
      <c r="L902" s="63">
        <v>3903.0503168362548</v>
      </c>
      <c r="M902" s="63">
        <f t="shared" si="112"/>
        <v>26.348046411685186</v>
      </c>
      <c r="N902" s="62">
        <v>66.194999999999993</v>
      </c>
    </row>
    <row r="903" spans="1:14" x14ac:dyDescent="0.4">
      <c r="A903" s="43">
        <v>21</v>
      </c>
      <c r="B903" s="42" t="s">
        <v>92</v>
      </c>
      <c r="C903" s="33">
        <v>2020</v>
      </c>
      <c r="D903" s="33" t="s">
        <v>250</v>
      </c>
      <c r="E903" s="42" t="s">
        <v>247</v>
      </c>
      <c r="F903" s="62">
        <v>1.0651517231909928</v>
      </c>
      <c r="G903" s="63">
        <v>582640</v>
      </c>
      <c r="H903" s="63">
        <v>0.36616042643109381</v>
      </c>
      <c r="I903" s="63">
        <f>(I473+I602+I645)/3</f>
        <v>82.123489895498594</v>
      </c>
      <c r="J903" s="63">
        <v>67619883.919923902</v>
      </c>
      <c r="K903" s="63">
        <v>78.393454593190128</v>
      </c>
      <c r="L903" s="63">
        <v>3126.3998587225915</v>
      </c>
      <c r="M903" s="63">
        <f>(M602+M473+M645)/3</f>
        <v>26.342761021084318</v>
      </c>
      <c r="N903" s="62">
        <v>66.652000000000001</v>
      </c>
    </row>
    <row r="904" spans="1:14" x14ac:dyDescent="0.4">
      <c r="A904" s="43">
        <v>21</v>
      </c>
      <c r="B904" s="42" t="s">
        <v>92</v>
      </c>
      <c r="C904" s="33">
        <v>2021</v>
      </c>
      <c r="D904" s="33" t="s">
        <v>250</v>
      </c>
      <c r="E904" s="42" t="s">
        <v>247</v>
      </c>
      <c r="F904" s="62">
        <f>(F901+F902+F903)/3</f>
        <v>1.0586348774449827</v>
      </c>
      <c r="G904" s="63">
        <v>587925</v>
      </c>
      <c r="H904" s="63">
        <v>9.1250043340380671E-3</v>
      </c>
      <c r="I904" s="63">
        <f>(I474+I603+I646)/3</f>
        <v>81.043302127778745</v>
      </c>
      <c r="J904" s="63">
        <v>91456883.259019598</v>
      </c>
      <c r="K904" s="63">
        <v>78.469619166535992</v>
      </c>
      <c r="L904" s="63">
        <v>3398.1653761469474</v>
      </c>
      <c r="M904" s="63">
        <f>(M603+M646+M474)/3</f>
        <v>26.332664544307889</v>
      </c>
      <c r="N904" s="62">
        <v>67.102000000000004</v>
      </c>
    </row>
    <row r="905" spans="1:14" x14ac:dyDescent="0.4">
      <c r="A905" s="43">
        <v>21</v>
      </c>
      <c r="B905" s="42" t="s">
        <v>92</v>
      </c>
      <c r="C905" s="33">
        <v>2022</v>
      </c>
      <c r="D905" s="33" t="s">
        <v>250</v>
      </c>
      <c r="E905" s="42" t="s">
        <v>247</v>
      </c>
      <c r="F905" s="62">
        <f>(F902+F903+F904)/3</f>
        <v>1.064467232879271</v>
      </c>
      <c r="G905" s="63">
        <v>593149</v>
      </c>
      <c r="H905" s="63">
        <v>7.742425984382507</v>
      </c>
      <c r="I905" s="63">
        <f>(I604+I475+I647)/3</f>
        <v>83.176989333443942</v>
      </c>
      <c r="J905" s="63">
        <v>121843587.625305</v>
      </c>
      <c r="K905" s="63">
        <v>97.665824572940522</v>
      </c>
      <c r="L905" s="63">
        <v>3754.3047937160277</v>
      </c>
      <c r="M905" s="63">
        <f>(M475+M604+M647)/3</f>
        <v>26.341157325692464</v>
      </c>
      <c r="N905" s="62">
        <v>67.545000000000002</v>
      </c>
    </row>
    <row r="906" spans="1:14" s="67" customFormat="1" x14ac:dyDescent="0.4">
      <c r="A906" s="43">
        <v>22</v>
      </c>
      <c r="B906" s="45" t="s">
        <v>94</v>
      </c>
      <c r="C906" s="37">
        <v>1980</v>
      </c>
      <c r="D906" s="33" t="s">
        <v>250</v>
      </c>
      <c r="E906" s="45" t="s">
        <v>247</v>
      </c>
      <c r="F906" s="62">
        <f>F907*0.95</f>
        <v>8.4690144598231723E-2</v>
      </c>
      <c r="G906" s="66">
        <v>6198959</v>
      </c>
      <c r="H906" s="66">
        <f t="shared" ref="H906:H919" si="113">H907*0.95</f>
        <v>29.243573204074206</v>
      </c>
      <c r="I906" s="66">
        <f>(I879+I863+I621)/3</f>
        <v>111.56147588004779</v>
      </c>
      <c r="J906" s="66">
        <v>1000000</v>
      </c>
      <c r="K906" s="66">
        <f t="shared" ref="K906:K918" si="114">K907*0.95</f>
        <v>25.012211994626021</v>
      </c>
      <c r="L906" s="66">
        <f t="shared" ref="L906:L918" si="115">L907*0.95</f>
        <v>126.97443762771937</v>
      </c>
      <c r="M906" s="66">
        <f t="shared" ref="M906:M918" si="116">M907*0.95</f>
        <v>5.0426256343918707</v>
      </c>
      <c r="N906" s="62">
        <v>9.8979999999999997</v>
      </c>
    </row>
    <row r="907" spans="1:14" x14ac:dyDescent="0.4">
      <c r="A907" s="43">
        <v>22</v>
      </c>
      <c r="B907" s="42" t="s">
        <v>94</v>
      </c>
      <c r="C907" s="33">
        <v>1981</v>
      </c>
      <c r="D907" s="33" t="s">
        <v>250</v>
      </c>
      <c r="E907" s="45" t="s">
        <v>247</v>
      </c>
      <c r="F907" s="62">
        <f t="shared" ref="F907:F915" si="117">F908*0.95</f>
        <v>8.9147520629717605E-2</v>
      </c>
      <c r="G907" s="63">
        <v>6364472</v>
      </c>
      <c r="H907" s="63">
        <f t="shared" si="113"/>
        <v>30.782708635867586</v>
      </c>
      <c r="I907" s="63">
        <f>(I879+I864+I621)/3</f>
        <v>116.80570618418112</v>
      </c>
      <c r="J907" s="63">
        <f t="shared" ref="J907:J917" si="118">J908*0.95</f>
        <v>18770403.045123175</v>
      </c>
      <c r="K907" s="63">
        <f t="shared" si="114"/>
        <v>26.328644204869498</v>
      </c>
      <c r="L907" s="63">
        <f t="shared" si="115"/>
        <v>133.65730276602039</v>
      </c>
      <c r="M907" s="65">
        <f t="shared" si="116"/>
        <v>5.3080269835703904</v>
      </c>
      <c r="N907" s="62">
        <v>12.742000000000001</v>
      </c>
    </row>
    <row r="908" spans="1:14" x14ac:dyDescent="0.4">
      <c r="A908" s="43">
        <v>22</v>
      </c>
      <c r="B908" s="42" t="s">
        <v>94</v>
      </c>
      <c r="C908" s="33">
        <v>1982</v>
      </c>
      <c r="D908" s="33" t="s">
        <v>250</v>
      </c>
      <c r="E908" s="45" t="s">
        <v>247</v>
      </c>
      <c r="F908" s="62">
        <f t="shared" si="117"/>
        <v>9.3839495399702752E-2</v>
      </c>
      <c r="G908" s="63">
        <v>6619699</v>
      </c>
      <c r="H908" s="63">
        <f t="shared" si="113"/>
        <v>32.402851195650094</v>
      </c>
      <c r="I908" s="63">
        <f>(I865+I607+I564)/3</f>
        <v>171.5146402531459</v>
      </c>
      <c r="J908" s="63">
        <f t="shared" si="118"/>
        <v>19758318.994866502</v>
      </c>
      <c r="K908" s="63">
        <f t="shared" si="114"/>
        <v>27.714362320915264</v>
      </c>
      <c r="L908" s="63">
        <f t="shared" si="115"/>
        <v>140.69189764844253</v>
      </c>
      <c r="M908" s="65">
        <f t="shared" si="116"/>
        <v>5.5873968248109378</v>
      </c>
      <c r="N908" s="62">
        <v>13.031000000000001</v>
      </c>
    </row>
    <row r="909" spans="1:14" x14ac:dyDescent="0.4">
      <c r="A909" s="43">
        <v>22</v>
      </c>
      <c r="B909" s="42" t="s">
        <v>94</v>
      </c>
      <c r="C909" s="33">
        <v>1983</v>
      </c>
      <c r="D909" s="33" t="s">
        <v>250</v>
      </c>
      <c r="E909" s="45" t="s">
        <v>247</v>
      </c>
      <c r="F909" s="62">
        <f t="shared" si="117"/>
        <v>9.8778416210213424E-2</v>
      </c>
      <c r="G909" s="63">
        <v>6881962</v>
      </c>
      <c r="H909" s="63">
        <f t="shared" si="113"/>
        <v>34.108264416473787</v>
      </c>
      <c r="I909" s="63">
        <f>(I608+I565+I866)/3</f>
        <v>167.33525225421727</v>
      </c>
      <c r="J909" s="63">
        <f t="shared" si="118"/>
        <v>20798230.520912107</v>
      </c>
      <c r="K909" s="63">
        <f t="shared" si="114"/>
        <v>29.173012969384491</v>
      </c>
      <c r="L909" s="63">
        <f t="shared" si="115"/>
        <v>148.09673436678162</v>
      </c>
      <c r="M909" s="65">
        <f t="shared" si="116"/>
        <v>5.8814703419062502</v>
      </c>
      <c r="N909" s="62">
        <v>13.324999999999999</v>
      </c>
    </row>
    <row r="910" spans="1:14" x14ac:dyDescent="0.4">
      <c r="A910" s="43">
        <v>22</v>
      </c>
      <c r="B910" s="42" t="s">
        <v>94</v>
      </c>
      <c r="C910" s="33">
        <v>1984</v>
      </c>
      <c r="D910" s="33" t="s">
        <v>250</v>
      </c>
      <c r="E910" s="45" t="s">
        <v>247</v>
      </c>
      <c r="F910" s="62">
        <f t="shared" si="117"/>
        <v>0.10397728022127729</v>
      </c>
      <c r="G910" s="63">
        <v>7133899</v>
      </c>
      <c r="H910" s="63">
        <f t="shared" si="113"/>
        <v>35.903436227867147</v>
      </c>
      <c r="I910" s="63">
        <f>(I609+I566+I867)/3</f>
        <v>203.77355471574592</v>
      </c>
      <c r="J910" s="63">
        <f t="shared" si="118"/>
        <v>21892874.232539061</v>
      </c>
      <c r="K910" s="63">
        <f t="shared" si="114"/>
        <v>30.708434704615254</v>
      </c>
      <c r="L910" s="63">
        <f t="shared" si="115"/>
        <v>155.89129933345433</v>
      </c>
      <c r="M910" s="65">
        <f t="shared" si="116"/>
        <v>6.1910214125328951</v>
      </c>
      <c r="N910" s="62">
        <v>13.625999999999999</v>
      </c>
    </row>
    <row r="911" spans="1:14" x14ac:dyDescent="0.4">
      <c r="A911" s="43">
        <v>22</v>
      </c>
      <c r="B911" s="42" t="s">
        <v>94</v>
      </c>
      <c r="C911" s="33">
        <v>1985</v>
      </c>
      <c r="D911" s="33" t="s">
        <v>250</v>
      </c>
      <c r="E911" s="45" t="s">
        <v>247</v>
      </c>
      <c r="F911" s="62">
        <f t="shared" si="117"/>
        <v>0.1094497686539761</v>
      </c>
      <c r="G911" s="63">
        <v>7376090</v>
      </c>
      <c r="H911" s="63">
        <f t="shared" si="113"/>
        <v>37.793090766175943</v>
      </c>
      <c r="I911" s="63">
        <f>(I868+I610+I567)/3</f>
        <v>301.49105186072632</v>
      </c>
      <c r="J911" s="63">
        <f t="shared" si="118"/>
        <v>23045130.771093749</v>
      </c>
      <c r="K911" s="63">
        <f t="shared" si="114"/>
        <v>32.324668110121323</v>
      </c>
      <c r="L911" s="63">
        <f t="shared" si="115"/>
        <v>164.09610456153086</v>
      </c>
      <c r="M911" s="65">
        <f t="shared" si="116"/>
        <v>6.5168646447714691</v>
      </c>
      <c r="N911" s="62">
        <v>13.930999999999999</v>
      </c>
    </row>
    <row r="912" spans="1:14" x14ac:dyDescent="0.4">
      <c r="A912" s="43">
        <v>22</v>
      </c>
      <c r="B912" s="42" t="s">
        <v>94</v>
      </c>
      <c r="C912" s="33">
        <v>1986</v>
      </c>
      <c r="D912" s="33" t="s">
        <v>250</v>
      </c>
      <c r="E912" s="45" t="s">
        <v>247</v>
      </c>
      <c r="F912" s="62">
        <f t="shared" si="117"/>
        <v>0.11521028279365905</v>
      </c>
      <c r="G912" s="63">
        <v>7661317</v>
      </c>
      <c r="H912" s="63">
        <f t="shared" si="113"/>
        <v>39.782200806500995</v>
      </c>
      <c r="I912" s="63">
        <f>(I611+I568+I869)/3</f>
        <v>138.43432786557733</v>
      </c>
      <c r="J912" s="63">
        <f t="shared" si="118"/>
        <v>24258032.390625</v>
      </c>
      <c r="K912" s="63">
        <f t="shared" si="114"/>
        <v>34.025966431706657</v>
      </c>
      <c r="L912" s="63">
        <f t="shared" si="115"/>
        <v>172.73274164371671</v>
      </c>
      <c r="M912" s="65">
        <f t="shared" si="116"/>
        <v>6.8598575208120733</v>
      </c>
      <c r="N912" s="62">
        <v>14.242000000000001</v>
      </c>
    </row>
    <row r="913" spans="1:14" x14ac:dyDescent="0.4">
      <c r="A913" s="43">
        <v>22</v>
      </c>
      <c r="B913" s="42" t="s">
        <v>94</v>
      </c>
      <c r="C913" s="33">
        <v>1987</v>
      </c>
      <c r="D913" s="33" t="s">
        <v>250</v>
      </c>
      <c r="E913" s="45" t="s">
        <v>247</v>
      </c>
      <c r="F913" s="62">
        <f t="shared" si="117"/>
        <v>0.12127398188806217</v>
      </c>
      <c r="G913" s="63">
        <v>7975597</v>
      </c>
      <c r="H913" s="63">
        <f t="shared" si="113"/>
        <v>41.876000848948415</v>
      </c>
      <c r="I913" s="63">
        <f>(I870+I569+I612)/3</f>
        <v>128.18266943583527</v>
      </c>
      <c r="J913" s="63">
        <f t="shared" si="118"/>
        <v>25534770.9375</v>
      </c>
      <c r="K913" s="63">
        <f t="shared" si="114"/>
        <v>35.816806770217532</v>
      </c>
      <c r="L913" s="63">
        <f t="shared" si="115"/>
        <v>181.82393857233339</v>
      </c>
      <c r="M913" s="65">
        <f t="shared" si="116"/>
        <v>7.2209026534863936</v>
      </c>
      <c r="N913" s="62">
        <v>14.558999999999999</v>
      </c>
    </row>
    <row r="914" spans="1:14" x14ac:dyDescent="0.4">
      <c r="A914" s="43">
        <v>22</v>
      </c>
      <c r="B914" s="42" t="s">
        <v>94</v>
      </c>
      <c r="C914" s="33">
        <v>1988</v>
      </c>
      <c r="D914" s="33" t="s">
        <v>250</v>
      </c>
      <c r="E914" s="45" t="s">
        <v>247</v>
      </c>
      <c r="F914" s="62">
        <f t="shared" si="117"/>
        <v>0.12765682304006545</v>
      </c>
      <c r="G914" s="63">
        <v>8269780</v>
      </c>
      <c r="H914" s="63">
        <f t="shared" si="113"/>
        <v>44.080000893629915</v>
      </c>
      <c r="I914" s="63">
        <f>(I613+I570+I871)/3</f>
        <v>116.64863615832542</v>
      </c>
      <c r="J914" s="63">
        <f t="shared" si="118"/>
        <v>26878706.25</v>
      </c>
      <c r="K914" s="63">
        <f t="shared" si="114"/>
        <v>37.70190186338688</v>
      </c>
      <c r="L914" s="63">
        <f t="shared" si="115"/>
        <v>191.39361954982462</v>
      </c>
      <c r="M914" s="65">
        <f t="shared" si="116"/>
        <v>7.6009501615646249</v>
      </c>
      <c r="N914" s="62">
        <v>14.882999999999999</v>
      </c>
    </row>
    <row r="915" spans="1:14" x14ac:dyDescent="0.4">
      <c r="A915" s="43">
        <v>22</v>
      </c>
      <c r="B915" s="42" t="s">
        <v>94</v>
      </c>
      <c r="C915" s="33">
        <v>1989</v>
      </c>
      <c r="D915" s="33" t="s">
        <v>250</v>
      </c>
      <c r="E915" s="45" t="s">
        <v>247</v>
      </c>
      <c r="F915" s="62">
        <f t="shared" si="117"/>
        <v>0.13437560320006892</v>
      </c>
      <c r="G915" s="63">
        <v>8570928</v>
      </c>
      <c r="H915" s="63">
        <f t="shared" si="113"/>
        <v>46.40000094066307</v>
      </c>
      <c r="I915" s="63">
        <f>(I614+I571+I872)/3</f>
        <v>108.67404725098737</v>
      </c>
      <c r="J915" s="63">
        <f t="shared" si="118"/>
        <v>28293375</v>
      </c>
      <c r="K915" s="63">
        <f t="shared" si="114"/>
        <v>39.686212487775663</v>
      </c>
      <c r="L915" s="63">
        <f t="shared" si="115"/>
        <v>201.46696794718383</v>
      </c>
      <c r="M915" s="65">
        <f t="shared" si="116"/>
        <v>8.0010001700680267</v>
      </c>
      <c r="N915" s="62">
        <v>15.211</v>
      </c>
    </row>
    <row r="916" spans="1:14" x14ac:dyDescent="0.4">
      <c r="A916" s="43">
        <v>22</v>
      </c>
      <c r="B916" s="42" t="s">
        <v>94</v>
      </c>
      <c r="C916" s="33">
        <v>1990</v>
      </c>
      <c r="D916" s="33" t="s">
        <v>250</v>
      </c>
      <c r="E916" s="45" t="s">
        <v>247</v>
      </c>
      <c r="F916" s="62">
        <v>0.14144800336849361</v>
      </c>
      <c r="G916" s="63">
        <v>8910808</v>
      </c>
      <c r="H916" s="63">
        <f t="shared" si="113"/>
        <v>48.842106253329547</v>
      </c>
      <c r="I916" s="63">
        <f>(I615+I572+I873)/3</f>
        <v>93.364831288110395</v>
      </c>
      <c r="J916" s="63">
        <f t="shared" si="118"/>
        <v>29782500</v>
      </c>
      <c r="K916" s="63">
        <f t="shared" si="114"/>
        <v>41.774960513448072</v>
      </c>
      <c r="L916" s="63">
        <f t="shared" si="115"/>
        <v>212.070492575983</v>
      </c>
      <c r="M916" s="65">
        <f t="shared" si="116"/>
        <v>8.4221054421768713</v>
      </c>
      <c r="N916" s="62">
        <v>15.545999999999999</v>
      </c>
    </row>
    <row r="917" spans="1:14" x14ac:dyDescent="0.4">
      <c r="A917" s="43">
        <v>22</v>
      </c>
      <c r="B917" s="42" t="s">
        <v>94</v>
      </c>
      <c r="C917" s="33">
        <v>1991</v>
      </c>
      <c r="D917" s="33" t="s">
        <v>250</v>
      </c>
      <c r="E917" s="45" t="s">
        <v>247</v>
      </c>
      <c r="F917" s="62">
        <v>0.14087190888529902</v>
      </c>
      <c r="G917" s="63">
        <v>9259362</v>
      </c>
      <c r="H917" s="63">
        <f t="shared" si="113"/>
        <v>51.412743424557419</v>
      </c>
      <c r="I917" s="63">
        <f>(I874+I616+I573)/3</f>
        <v>82.434350474183177</v>
      </c>
      <c r="J917" s="63">
        <f t="shared" si="118"/>
        <v>31350000</v>
      </c>
      <c r="K917" s="63">
        <f t="shared" si="114"/>
        <v>43.973642645734813</v>
      </c>
      <c r="L917" s="63">
        <f t="shared" si="115"/>
        <v>223.23209744840315</v>
      </c>
      <c r="M917" s="65">
        <f t="shared" si="116"/>
        <v>8.8653741496598641</v>
      </c>
      <c r="N917" s="62">
        <v>15.887</v>
      </c>
    </row>
    <row r="918" spans="1:14" x14ac:dyDescent="0.4">
      <c r="A918" s="43">
        <v>22</v>
      </c>
      <c r="B918" s="42" t="s">
        <v>94</v>
      </c>
      <c r="C918" s="33">
        <v>1992</v>
      </c>
      <c r="D918" s="33" t="s">
        <v>250</v>
      </c>
      <c r="E918" s="45" t="s">
        <v>247</v>
      </c>
      <c r="F918" s="62">
        <v>0.13874482093676671</v>
      </c>
      <c r="G918" s="63">
        <v>9718215</v>
      </c>
      <c r="H918" s="63">
        <f t="shared" si="113"/>
        <v>54.118677289007813</v>
      </c>
      <c r="I918" s="63">
        <f>(I574+I617+I875)/3</f>
        <v>82.850026086038085</v>
      </c>
      <c r="J918" s="63">
        <v>33000000</v>
      </c>
      <c r="K918" s="63">
        <f t="shared" si="114"/>
        <v>46.288044890247171</v>
      </c>
      <c r="L918" s="63">
        <f t="shared" si="115"/>
        <v>234.98115520884542</v>
      </c>
      <c r="M918" s="65">
        <f t="shared" si="116"/>
        <v>9.3319727891156461</v>
      </c>
      <c r="N918" s="62">
        <v>16.234000000000002</v>
      </c>
    </row>
    <row r="919" spans="1:14" x14ac:dyDescent="0.4">
      <c r="A919" s="43">
        <v>22</v>
      </c>
      <c r="B919" s="42" t="s">
        <v>94</v>
      </c>
      <c r="C919" s="33">
        <v>1993</v>
      </c>
      <c r="D919" s="33" t="s">
        <v>250</v>
      </c>
      <c r="E919" s="45" t="s">
        <v>247</v>
      </c>
      <c r="F919" s="62">
        <v>0.13520625173889911</v>
      </c>
      <c r="G919" s="63">
        <v>10243550</v>
      </c>
      <c r="H919" s="63">
        <f t="shared" si="113"/>
        <v>56.967028725271383</v>
      </c>
      <c r="I919" s="63">
        <f>(I575+I618+I876)/3</f>
        <v>87.673224610487594</v>
      </c>
      <c r="J919" s="63">
        <v>54124000</v>
      </c>
      <c r="K919" s="63">
        <v>48.724257779207548</v>
      </c>
      <c r="L919" s="63">
        <v>247.34858443036362</v>
      </c>
      <c r="M919" s="65">
        <f>M920*0.95</f>
        <v>9.8231292517006814</v>
      </c>
      <c r="N919" s="62">
        <v>16.587</v>
      </c>
    </row>
    <row r="920" spans="1:14" x14ac:dyDescent="0.4">
      <c r="A920" s="43">
        <v>22</v>
      </c>
      <c r="B920" s="42" t="s">
        <v>94</v>
      </c>
      <c r="C920" s="33">
        <v>1994</v>
      </c>
      <c r="D920" s="33" t="s">
        <v>250</v>
      </c>
      <c r="E920" s="45" t="s">
        <v>247</v>
      </c>
      <c r="F920" s="62">
        <v>0.13400232203651008</v>
      </c>
      <c r="G920" s="63">
        <v>10636353</v>
      </c>
      <c r="H920" s="63">
        <v>59.965293395022513</v>
      </c>
      <c r="I920" s="63">
        <f>(I619+I576+I877)/3</f>
        <v>82.638232484454605</v>
      </c>
      <c r="J920" s="63">
        <v>68900000</v>
      </c>
      <c r="K920" s="63">
        <v>64.468031949587285</v>
      </c>
      <c r="L920" s="63">
        <v>262.44289487820964</v>
      </c>
      <c r="M920" s="63">
        <f>M921*0.95</f>
        <v>10.34013605442177</v>
      </c>
      <c r="N920" s="62">
        <v>16.946000000000002</v>
      </c>
    </row>
    <row r="921" spans="1:14" x14ac:dyDescent="0.4">
      <c r="A921" s="43">
        <v>22</v>
      </c>
      <c r="B921" s="42" t="s">
        <v>94</v>
      </c>
      <c r="C921" s="33">
        <v>1995</v>
      </c>
      <c r="D921" s="33" t="s">
        <v>250</v>
      </c>
      <c r="E921" s="45" t="s">
        <v>247</v>
      </c>
      <c r="F921" s="62">
        <v>0.13469446664727633</v>
      </c>
      <c r="G921" s="63">
        <v>10919528</v>
      </c>
      <c r="H921" s="63">
        <v>8.0041801610241805</v>
      </c>
      <c r="I921" s="63">
        <f>(I577+I620+I878)/3</f>
        <v>79.985192728109595</v>
      </c>
      <c r="J921" s="63">
        <v>150800000</v>
      </c>
      <c r="K921" s="63">
        <v>77.766728045913709</v>
      </c>
      <c r="L921" s="63">
        <v>315.14234799494983</v>
      </c>
      <c r="M921" s="63">
        <v>10.8843537414966</v>
      </c>
      <c r="N921" s="62">
        <v>17.311</v>
      </c>
    </row>
    <row r="922" spans="1:14" x14ac:dyDescent="0.4">
      <c r="A922" s="43">
        <v>22</v>
      </c>
      <c r="B922" s="42" t="s">
        <v>94</v>
      </c>
      <c r="C922" s="33">
        <v>1996</v>
      </c>
      <c r="D922" s="33" t="s">
        <v>250</v>
      </c>
      <c r="E922" s="45" t="s">
        <v>247</v>
      </c>
      <c r="F922" s="62">
        <v>0.13680167030743801</v>
      </c>
      <c r="G922" s="63">
        <v>11182612</v>
      </c>
      <c r="H922" s="63">
        <v>3.0325019928763908</v>
      </c>
      <c r="I922" s="63">
        <f>(I879+I906+I863)/3</f>
        <v>113.93103737807074</v>
      </c>
      <c r="J922" s="63">
        <v>293600000</v>
      </c>
      <c r="K922" s="63">
        <v>69.16156679750901</v>
      </c>
      <c r="L922" s="63">
        <v>313.58467230845423</v>
      </c>
      <c r="M922" s="63">
        <v>13.071895424836603</v>
      </c>
      <c r="N922" s="62">
        <v>17.683</v>
      </c>
    </row>
    <row r="923" spans="1:14" x14ac:dyDescent="0.4">
      <c r="A923" s="43">
        <v>22</v>
      </c>
      <c r="B923" s="42" t="s">
        <v>94</v>
      </c>
      <c r="C923" s="33">
        <v>1997</v>
      </c>
      <c r="D923" s="33" t="s">
        <v>250</v>
      </c>
      <c r="E923" s="45" t="s">
        <v>247</v>
      </c>
      <c r="F923" s="62">
        <v>0.14351485784672252</v>
      </c>
      <c r="G923" s="63">
        <v>11431569</v>
      </c>
      <c r="H923" s="63">
        <v>6.0050758321643798</v>
      </c>
      <c r="I923" s="63">
        <f>(I579+I622+I880)/3</f>
        <v>85.47548336540747</v>
      </c>
      <c r="J923" s="63">
        <v>203700000</v>
      </c>
      <c r="K923" s="63">
        <v>78.934644458381555</v>
      </c>
      <c r="L923" s="63">
        <v>301.2196653545073</v>
      </c>
      <c r="M923" s="63">
        <v>15.853658536585366</v>
      </c>
      <c r="N923" s="62">
        <v>18.059999999999999</v>
      </c>
    </row>
    <row r="924" spans="1:14" x14ac:dyDescent="0.4">
      <c r="A924" s="43">
        <v>22</v>
      </c>
      <c r="B924" s="42" t="s">
        <v>94</v>
      </c>
      <c r="C924" s="33">
        <v>1998</v>
      </c>
      <c r="D924" s="33" t="s">
        <v>250</v>
      </c>
      <c r="E924" s="45" t="s">
        <v>247</v>
      </c>
      <c r="F924" s="62">
        <v>0.16129810438306302</v>
      </c>
      <c r="G924" s="63">
        <v>11669077</v>
      </c>
      <c r="H924" s="63">
        <v>10.357737338214605</v>
      </c>
      <c r="I924" s="63">
        <f>(I623+I580+I881)/3</f>
        <v>89.627500032991165</v>
      </c>
      <c r="J924" s="63">
        <v>115871733.049309</v>
      </c>
      <c r="K924" s="63">
        <v>75.619473000949213</v>
      </c>
      <c r="L924" s="63">
        <v>267.40979622144982</v>
      </c>
      <c r="M924" s="63">
        <v>16.48936170212766</v>
      </c>
      <c r="N924" s="62">
        <v>18.355</v>
      </c>
    </row>
    <row r="925" spans="1:14" x14ac:dyDescent="0.4">
      <c r="A925" s="43">
        <v>22</v>
      </c>
      <c r="B925" s="42" t="s">
        <v>94</v>
      </c>
      <c r="C925" s="33">
        <v>1999</v>
      </c>
      <c r="D925" s="33" t="s">
        <v>250</v>
      </c>
      <c r="E925" s="45" t="s">
        <v>247</v>
      </c>
      <c r="F925" s="62">
        <v>0.16027389178558274</v>
      </c>
      <c r="G925" s="63">
        <v>11899006</v>
      </c>
      <c r="H925" s="63">
        <v>1.261552282405944</v>
      </c>
      <c r="I925" s="63">
        <f>(I581+I624+I882)/3</f>
        <v>90.386518769920329</v>
      </c>
      <c r="J925" s="63">
        <v>102225822.01171599</v>
      </c>
      <c r="K925" s="63">
        <v>94.17688807702072</v>
      </c>
      <c r="L925" s="63">
        <v>295.59128529347737</v>
      </c>
      <c r="M925" s="63">
        <v>17.801047120418851</v>
      </c>
      <c r="N925" s="62">
        <v>18.47</v>
      </c>
    </row>
    <row r="926" spans="1:14" x14ac:dyDescent="0.4">
      <c r="A926" s="43">
        <v>22</v>
      </c>
      <c r="B926" s="42" t="s">
        <v>94</v>
      </c>
      <c r="C926" s="33">
        <v>2000</v>
      </c>
      <c r="D926" s="33" t="s">
        <v>250</v>
      </c>
      <c r="E926" s="45" t="s">
        <v>247</v>
      </c>
      <c r="F926" s="62">
        <v>0.16197918596341021</v>
      </c>
      <c r="G926" s="63">
        <v>12118841</v>
      </c>
      <c r="H926" s="63">
        <v>-4.2832267658875054</v>
      </c>
      <c r="I926" s="63">
        <f>(I582+I625+I883)/3</f>
        <v>89.636258147364288</v>
      </c>
      <c r="J926" s="63">
        <v>118308566.310881</v>
      </c>
      <c r="K926" s="63">
        <v>111.60953409238805</v>
      </c>
      <c r="L926" s="63">
        <v>301.51659852609231</v>
      </c>
      <c r="M926" s="63">
        <v>19.387755102040817</v>
      </c>
      <c r="N926" s="62">
        <v>18.585999999999999</v>
      </c>
    </row>
    <row r="927" spans="1:14" x14ac:dyDescent="0.4">
      <c r="A927" s="43">
        <v>22</v>
      </c>
      <c r="B927" s="42" t="s">
        <v>94</v>
      </c>
      <c r="C927" s="33">
        <v>2001</v>
      </c>
      <c r="D927" s="33" t="s">
        <v>250</v>
      </c>
      <c r="E927" s="45" t="s">
        <v>247</v>
      </c>
      <c r="F927" s="62">
        <v>0.17446640480225953</v>
      </c>
      <c r="G927" s="63">
        <v>12338192</v>
      </c>
      <c r="H927" s="63">
        <v>2.6465410033987666</v>
      </c>
      <c r="I927" s="63">
        <f>(I583+I626+I884)/3</f>
        <v>90.784200235820109</v>
      </c>
      <c r="J927" s="63">
        <v>146481995.06384501</v>
      </c>
      <c r="K927" s="63">
        <v>114.14105167598312</v>
      </c>
      <c r="L927" s="63">
        <v>322.89986385966546</v>
      </c>
      <c r="M927" s="63">
        <v>20</v>
      </c>
      <c r="N927" s="62">
        <v>18.702999999999999</v>
      </c>
    </row>
    <row r="928" spans="1:14" x14ac:dyDescent="0.4">
      <c r="A928" s="43">
        <v>22</v>
      </c>
      <c r="B928" s="42" t="s">
        <v>94</v>
      </c>
      <c r="C928" s="33">
        <v>2002</v>
      </c>
      <c r="D928" s="33" t="s">
        <v>250</v>
      </c>
      <c r="E928" s="45" t="s">
        <v>247</v>
      </c>
      <c r="F928" s="62">
        <v>0.17600214109800849</v>
      </c>
      <c r="G928" s="63">
        <v>12561779</v>
      </c>
      <c r="H928" s="63">
        <v>0.7131412335514824</v>
      </c>
      <c r="I928" s="63">
        <f>(I584+I627+I885)/3</f>
        <v>88.706142035904065</v>
      </c>
      <c r="J928" s="63">
        <v>130956363.872694</v>
      </c>
      <c r="K928" s="63">
        <v>119.69293608350711</v>
      </c>
      <c r="L928" s="63">
        <v>341.0367657727561</v>
      </c>
      <c r="M928" s="63">
        <v>26.696832579185521</v>
      </c>
      <c r="N928" s="62">
        <v>18.82</v>
      </c>
    </row>
    <row r="929" spans="1:14" x14ac:dyDescent="0.4">
      <c r="A929" s="43">
        <v>22</v>
      </c>
      <c r="B929" s="42" t="s">
        <v>94</v>
      </c>
      <c r="C929" s="33">
        <v>2003</v>
      </c>
      <c r="D929" s="33" t="s">
        <v>250</v>
      </c>
      <c r="E929" s="45" t="s">
        <v>247</v>
      </c>
      <c r="F929" s="62">
        <v>0.18597544048152481</v>
      </c>
      <c r="G929" s="63">
        <v>12787710</v>
      </c>
      <c r="H929" s="63">
        <v>1.7975175950263349</v>
      </c>
      <c r="I929" s="63">
        <f>(I628+I585+I886)/3</f>
        <v>81.646317617339193</v>
      </c>
      <c r="J929" s="63">
        <v>81580650.558065102</v>
      </c>
      <c r="K929" s="63">
        <v>123.08081220843601</v>
      </c>
      <c r="L929" s="63">
        <v>364.27530170149197</v>
      </c>
      <c r="M929" s="63">
        <v>25.630252100840341</v>
      </c>
      <c r="N929" s="62">
        <v>18.937000000000001</v>
      </c>
    </row>
    <row r="930" spans="1:14" x14ac:dyDescent="0.4">
      <c r="A930" s="43">
        <v>22</v>
      </c>
      <c r="B930" s="42" t="s">
        <v>94</v>
      </c>
      <c r="C930" s="33">
        <v>2004</v>
      </c>
      <c r="D930" s="33" t="s">
        <v>250</v>
      </c>
      <c r="E930" s="45" t="s">
        <v>247</v>
      </c>
      <c r="F930" s="62">
        <v>0.18267764494420144</v>
      </c>
      <c r="G930" s="63">
        <v>13016371</v>
      </c>
      <c r="H930" s="63">
        <v>4.8237379646163419</v>
      </c>
      <c r="I930" s="63">
        <f>(I629+I586+I887)/3</f>
        <v>78.595668079834752</v>
      </c>
      <c r="J930" s="63">
        <v>131416229.281784</v>
      </c>
      <c r="K930" s="63">
        <v>134.51141736490428</v>
      </c>
      <c r="L930" s="63">
        <v>410.08613291787253</v>
      </c>
      <c r="M930" s="63">
        <v>27.731092436974791</v>
      </c>
      <c r="N930" s="62">
        <v>19.055</v>
      </c>
    </row>
    <row r="931" spans="1:14" x14ac:dyDescent="0.4">
      <c r="A931" s="43">
        <v>22</v>
      </c>
      <c r="B931" s="42" t="s">
        <v>94</v>
      </c>
      <c r="C931" s="33">
        <v>2005</v>
      </c>
      <c r="D931" s="33" t="s">
        <v>250</v>
      </c>
      <c r="E931" s="45" t="s">
        <v>247</v>
      </c>
      <c r="F931" s="62">
        <v>0.20061777441020073</v>
      </c>
      <c r="G931" s="63">
        <v>13246583</v>
      </c>
      <c r="H931" s="63">
        <v>6.0766788234208633</v>
      </c>
      <c r="I931" s="63">
        <f>(I587+I630+I888)/3</f>
        <v>78.477895327107888</v>
      </c>
      <c r="J931" s="63">
        <v>379180190.60028303</v>
      </c>
      <c r="K931" s="63">
        <v>136.83193006326925</v>
      </c>
      <c r="L931" s="63">
        <v>475.0693942550555</v>
      </c>
      <c r="M931" s="63">
        <v>29.056603773584904</v>
      </c>
      <c r="N931" s="62">
        <v>19.173999999999999</v>
      </c>
    </row>
    <row r="932" spans="1:14" x14ac:dyDescent="0.4">
      <c r="A932" s="43">
        <v>22</v>
      </c>
      <c r="B932" s="42" t="s">
        <v>94</v>
      </c>
      <c r="C932" s="33">
        <v>2006</v>
      </c>
      <c r="D932" s="33" t="s">
        <v>250</v>
      </c>
      <c r="E932" s="45" t="s">
        <v>247</v>
      </c>
      <c r="F932" s="62">
        <v>0.21984334362508837</v>
      </c>
      <c r="G932" s="63">
        <v>13477779</v>
      </c>
      <c r="H932" s="63">
        <v>4.6311093991089365</v>
      </c>
      <c r="I932" s="63">
        <f>(I631+I588+I889)/3</f>
        <v>76.907279244754577</v>
      </c>
      <c r="J932" s="63">
        <v>483209382.71278697</v>
      </c>
      <c r="K932" s="63">
        <v>144.61445350734238</v>
      </c>
      <c r="L932" s="63">
        <v>539.74736539114178</v>
      </c>
      <c r="M932" s="63">
        <v>32.094594594594597</v>
      </c>
      <c r="N932" s="62">
        <v>19.292999999999999</v>
      </c>
    </row>
    <row r="933" spans="1:14" x14ac:dyDescent="0.4">
      <c r="A933" s="43">
        <v>22</v>
      </c>
      <c r="B933" s="42" t="s">
        <v>94</v>
      </c>
      <c r="C933" s="33">
        <v>2007</v>
      </c>
      <c r="D933" s="33" t="s">
        <v>250</v>
      </c>
      <c r="E933" s="45" t="s">
        <v>247</v>
      </c>
      <c r="F933" s="62">
        <v>0.26691839489205488</v>
      </c>
      <c r="G933" s="63">
        <v>13714791</v>
      </c>
      <c r="H933" s="63">
        <v>6.5180335073271181</v>
      </c>
      <c r="I933" s="63">
        <f>(I589+I632+I890)/3</f>
        <v>79.686484170512145</v>
      </c>
      <c r="J933" s="63">
        <v>867288538.643543</v>
      </c>
      <c r="K933" s="63">
        <v>138.26814686747159</v>
      </c>
      <c r="L933" s="63">
        <v>629.92107663840955</v>
      </c>
      <c r="M933" s="63">
        <v>33.704735376044567</v>
      </c>
      <c r="N933" s="62">
        <v>19.413</v>
      </c>
    </row>
    <row r="934" spans="1:14" x14ac:dyDescent="0.4">
      <c r="A934" s="43">
        <v>22</v>
      </c>
      <c r="B934" s="42" t="s">
        <v>94</v>
      </c>
      <c r="C934" s="33">
        <v>2008</v>
      </c>
      <c r="D934" s="33" t="s">
        <v>250</v>
      </c>
      <c r="E934" s="45" t="s">
        <v>247</v>
      </c>
      <c r="F934" s="62">
        <v>0.29084427528390933</v>
      </c>
      <c r="G934" s="63">
        <v>13943888</v>
      </c>
      <c r="H934" s="63">
        <v>12.253786604343105</v>
      </c>
      <c r="I934" s="63">
        <f>(I590+I633+I891)/3</f>
        <v>87.389541770489359</v>
      </c>
      <c r="J934" s="63">
        <v>815180217.95837605</v>
      </c>
      <c r="K934" s="63">
        <v>133.3202593794957</v>
      </c>
      <c r="L934" s="63">
        <v>742.39797232191722</v>
      </c>
      <c r="M934" s="63">
        <v>32.625994694960212</v>
      </c>
      <c r="N934" s="62">
        <v>19.571000000000002</v>
      </c>
    </row>
    <row r="935" spans="1:14" x14ac:dyDescent="0.4">
      <c r="A935" s="43">
        <v>22</v>
      </c>
      <c r="B935" s="42" t="s">
        <v>94</v>
      </c>
      <c r="C935" s="33">
        <v>2009</v>
      </c>
      <c r="D935" s="33" t="s">
        <v>250</v>
      </c>
      <c r="E935" s="45" t="s">
        <v>247</v>
      </c>
      <c r="F935" s="62">
        <v>0.33519971403826293</v>
      </c>
      <c r="G935" s="63">
        <v>14155740</v>
      </c>
      <c r="H935" s="63">
        <v>2.5043846619666965</v>
      </c>
      <c r="I935" s="63">
        <f>(I634+I591+I892)/3</f>
        <v>90.480548312272177</v>
      </c>
      <c r="J935" s="63">
        <v>928393617.34889698</v>
      </c>
      <c r="K935" s="63">
        <v>105.13847537476914</v>
      </c>
      <c r="L935" s="63">
        <v>734.81511865210257</v>
      </c>
      <c r="M935" s="63">
        <v>23.908045977011497</v>
      </c>
      <c r="N935" s="62">
        <v>19.93</v>
      </c>
    </row>
    <row r="936" spans="1:14" x14ac:dyDescent="0.4">
      <c r="A936" s="43">
        <v>22</v>
      </c>
      <c r="B936" s="42" t="s">
        <v>94</v>
      </c>
      <c r="C936" s="33">
        <v>2010</v>
      </c>
      <c r="D936" s="33" t="s">
        <v>250</v>
      </c>
      <c r="E936" s="45" t="s">
        <v>247</v>
      </c>
      <c r="F936" s="62">
        <v>0.35790639795281554</v>
      </c>
      <c r="G936" s="63">
        <v>14363532</v>
      </c>
      <c r="H936" s="63">
        <v>3.1205928714169886</v>
      </c>
      <c r="I936" s="63">
        <f>(I592+I635+I893)/3</f>
        <v>84.485719997452023</v>
      </c>
      <c r="J936" s="63">
        <v>1404315448.8852999</v>
      </c>
      <c r="K936" s="63">
        <v>113.60371823629769</v>
      </c>
      <c r="L936" s="63">
        <v>782.69573859556363</v>
      </c>
      <c r="M936" s="63">
        <v>17.532467532467532</v>
      </c>
      <c r="N936" s="62">
        <v>20.294</v>
      </c>
    </row>
    <row r="937" spans="1:14" x14ac:dyDescent="0.4">
      <c r="A937" s="43">
        <v>22</v>
      </c>
      <c r="B937" s="42" t="s">
        <v>94</v>
      </c>
      <c r="C937" s="33">
        <v>2011</v>
      </c>
      <c r="D937" s="33" t="s">
        <v>250</v>
      </c>
      <c r="E937" s="45" t="s">
        <v>247</v>
      </c>
      <c r="F937" s="62">
        <v>0.36803501605783223</v>
      </c>
      <c r="G937" s="63">
        <v>14573885</v>
      </c>
      <c r="H937" s="63">
        <v>3.3640662503351422</v>
      </c>
      <c r="I937" s="63">
        <f>(I593+I636+I894)/3</f>
        <v>87.25139245231189</v>
      </c>
      <c r="J937" s="63">
        <v>1538883424.9002099</v>
      </c>
      <c r="K937" s="63">
        <v>113.58184352907293</v>
      </c>
      <c r="L937" s="63">
        <v>880.3103044289129</v>
      </c>
      <c r="M937" s="63">
        <v>17.355371900826448</v>
      </c>
      <c r="N937" s="62">
        <v>20.663</v>
      </c>
    </row>
    <row r="938" spans="1:14" x14ac:dyDescent="0.4">
      <c r="A938" s="43">
        <v>22</v>
      </c>
      <c r="B938" s="42" t="s">
        <v>94</v>
      </c>
      <c r="C938" s="33">
        <v>2012</v>
      </c>
      <c r="D938" s="33" t="s">
        <v>250</v>
      </c>
      <c r="E938" s="45" t="s">
        <v>247</v>
      </c>
      <c r="F938" s="62">
        <v>0.38371800490172203</v>
      </c>
      <c r="G938" s="63">
        <v>14786640</v>
      </c>
      <c r="H938" s="63">
        <v>1.4405181267626403</v>
      </c>
      <c r="I938" s="63">
        <f>(I594+I637+I895)/3</f>
        <v>88.870030853255585</v>
      </c>
      <c r="J938" s="63">
        <v>1988102944.6449499</v>
      </c>
      <c r="K938" s="63">
        <v>120.59743750588892</v>
      </c>
      <c r="L938" s="63">
        <v>950.4825446138351</v>
      </c>
      <c r="M938" s="63">
        <v>15.217391304347828</v>
      </c>
      <c r="N938" s="62">
        <v>21.036999999999999</v>
      </c>
    </row>
    <row r="939" spans="1:14" x14ac:dyDescent="0.4">
      <c r="A939" s="43">
        <v>22</v>
      </c>
      <c r="B939" s="42" t="s">
        <v>94</v>
      </c>
      <c r="C939" s="33">
        <v>2013</v>
      </c>
      <c r="D939" s="33" t="s">
        <v>250</v>
      </c>
      <c r="E939" s="45" t="s">
        <v>247</v>
      </c>
      <c r="F939" s="62">
        <v>0.38251475047839351</v>
      </c>
      <c r="G939" s="63">
        <v>14999683</v>
      </c>
      <c r="H939" s="63">
        <v>0.78138755123549686</v>
      </c>
      <c r="I939" s="63">
        <f>(I595+I638+I896)/3</f>
        <v>89.842801366846388</v>
      </c>
      <c r="J939" s="63">
        <v>2068470774.0046799</v>
      </c>
      <c r="K939" s="63">
        <v>130.04648667391126</v>
      </c>
      <c r="L939" s="63">
        <v>1015.2208813426751</v>
      </c>
      <c r="M939" s="63">
        <v>12.934362934362936</v>
      </c>
      <c r="N939" s="62">
        <v>21.414999999999999</v>
      </c>
    </row>
    <row r="940" spans="1:14" x14ac:dyDescent="0.4">
      <c r="A940" s="43">
        <v>22</v>
      </c>
      <c r="B940" s="42" t="s">
        <v>94</v>
      </c>
      <c r="C940" s="33">
        <v>2014</v>
      </c>
      <c r="D940" s="33" t="s">
        <v>250</v>
      </c>
      <c r="E940" s="45" t="s">
        <v>247</v>
      </c>
      <c r="F940" s="62">
        <v>0.45672760378354432</v>
      </c>
      <c r="G940" s="63">
        <v>15210817</v>
      </c>
      <c r="H940" s="63">
        <v>2.6321958794814861</v>
      </c>
      <c r="I940" s="63">
        <f>(I639+I596+I897)/3</f>
        <v>91.932325701481105</v>
      </c>
      <c r="J940" s="63">
        <v>1853471158.09921</v>
      </c>
      <c r="K940" s="63">
        <v>129.61223230991263</v>
      </c>
      <c r="L940" s="63">
        <v>1098.074537505312</v>
      </c>
      <c r="M940" s="63">
        <v>19.836065573770494</v>
      </c>
      <c r="N940" s="62">
        <v>21.798999999999999</v>
      </c>
    </row>
    <row r="941" spans="1:14" s="67" customFormat="1" x14ac:dyDescent="0.4">
      <c r="A941" s="43">
        <v>22</v>
      </c>
      <c r="B941" s="45" t="s">
        <v>94</v>
      </c>
      <c r="C941" s="37">
        <v>2015</v>
      </c>
      <c r="D941" s="33" t="s">
        <v>250</v>
      </c>
      <c r="E941" s="45" t="s">
        <v>247</v>
      </c>
      <c r="F941" s="62">
        <v>0.54694907865550135</v>
      </c>
      <c r="G941" s="66">
        <v>15417523</v>
      </c>
      <c r="H941" s="66">
        <v>1.7861124575124734</v>
      </c>
      <c r="I941" s="66">
        <f>(I640+I597+I898)/3</f>
        <v>95.703652352884816</v>
      </c>
      <c r="J941" s="66">
        <v>1822804151.2571199</v>
      </c>
      <c r="K941" s="66">
        <v>127.86406699568651</v>
      </c>
      <c r="L941" s="66">
        <v>1170.742815786431</v>
      </c>
      <c r="M941" s="66">
        <f t="shared" ref="M941:M948" si="119">(M940+M939+M938)/3</f>
        <v>15.995939937493752</v>
      </c>
      <c r="N941" s="62">
        <v>22.187999999999999</v>
      </c>
    </row>
    <row r="942" spans="1:14" x14ac:dyDescent="0.4">
      <c r="A942" s="43">
        <v>22</v>
      </c>
      <c r="B942" s="42" t="s">
        <v>94</v>
      </c>
      <c r="C942" s="33">
        <v>2016</v>
      </c>
      <c r="D942" s="33" t="s">
        <v>250</v>
      </c>
      <c r="E942" s="45" t="s">
        <v>247</v>
      </c>
      <c r="F942" s="62">
        <v>0.70826845693939755</v>
      </c>
      <c r="G942" s="63">
        <v>15624584</v>
      </c>
      <c r="H942" s="63">
        <v>3.475254587080201</v>
      </c>
      <c r="I942" s="63">
        <f>(I598+I641+I899)/3</f>
        <v>93.94970627658499</v>
      </c>
      <c r="J942" s="63">
        <v>2475915853.65763</v>
      </c>
      <c r="K942" s="63">
        <v>126.95002897629099</v>
      </c>
      <c r="L942" s="63">
        <v>1281.1059710541231</v>
      </c>
      <c r="M942" s="66">
        <f t="shared" si="119"/>
        <v>16.255456148542393</v>
      </c>
      <c r="N942" s="62">
        <v>22.582000000000001</v>
      </c>
    </row>
    <row r="943" spans="1:14" x14ac:dyDescent="0.4">
      <c r="A943" s="43">
        <v>22</v>
      </c>
      <c r="B943" s="42" t="s">
        <v>94</v>
      </c>
      <c r="C943" s="33">
        <v>2017</v>
      </c>
      <c r="D943" s="33" t="s">
        <v>250</v>
      </c>
      <c r="E943" s="45" t="s">
        <v>247</v>
      </c>
      <c r="F943" s="62">
        <v>0.79974409199751195</v>
      </c>
      <c r="G943" s="63">
        <v>15830689</v>
      </c>
      <c r="H943" s="63">
        <v>3.3410421584153767</v>
      </c>
      <c r="I943" s="63">
        <f>(I642+I599+I900)/3</f>
        <v>92.568313928878567</v>
      </c>
      <c r="J943" s="63">
        <v>2788084321.6581602</v>
      </c>
      <c r="K943" s="63">
        <v>124.78777354766368</v>
      </c>
      <c r="L943" s="63">
        <v>1400.899265229873</v>
      </c>
      <c r="M943" s="66">
        <f t="shared" si="119"/>
        <v>17.362487219935545</v>
      </c>
      <c r="N943" s="62">
        <v>22.98</v>
      </c>
    </row>
    <row r="944" spans="1:14" x14ac:dyDescent="0.4">
      <c r="A944" s="43">
        <v>22</v>
      </c>
      <c r="B944" s="42" t="s">
        <v>94</v>
      </c>
      <c r="C944" s="33">
        <v>2018</v>
      </c>
      <c r="D944" s="33" t="s">
        <v>250</v>
      </c>
      <c r="E944" s="45" t="s">
        <v>247</v>
      </c>
      <c r="F944" s="62">
        <v>0.84589695329329906</v>
      </c>
      <c r="G944" s="63">
        <v>16025238</v>
      </c>
      <c r="H944" s="63">
        <v>3.1118213666590577</v>
      </c>
      <c r="I944" s="63">
        <f>(I643+I600+I901)/3</f>
        <v>96.170588956101426</v>
      </c>
      <c r="J944" s="63">
        <v>3212633447.0447001</v>
      </c>
      <c r="K944" s="63">
        <v>124.89861283312287</v>
      </c>
      <c r="L944" s="63">
        <v>1533.3159846607873</v>
      </c>
      <c r="M944" s="66">
        <f t="shared" si="119"/>
        <v>16.537961101990565</v>
      </c>
      <c r="N944" s="62">
        <v>23.388000000000002</v>
      </c>
    </row>
    <row r="945" spans="1:14" x14ac:dyDescent="0.4">
      <c r="A945" s="43">
        <v>22</v>
      </c>
      <c r="B945" s="42" t="s">
        <v>94</v>
      </c>
      <c r="C945" s="33">
        <v>2019</v>
      </c>
      <c r="D945" s="33" t="s">
        <v>250</v>
      </c>
      <c r="E945" s="45" t="s">
        <v>247</v>
      </c>
      <c r="F945" s="62">
        <v>1.1163304262048528</v>
      </c>
      <c r="G945" s="63">
        <v>16207746</v>
      </c>
      <c r="H945" s="63">
        <v>3.2353717666989041</v>
      </c>
      <c r="I945" s="63">
        <f>(I601+I902+I644)/3</f>
        <v>97.888823795467331</v>
      </c>
      <c r="J945" s="63">
        <v>3663032999.47048</v>
      </c>
      <c r="K945" s="63">
        <v>123.55652377364056</v>
      </c>
      <c r="L945" s="63">
        <v>1671.3854000919046</v>
      </c>
      <c r="M945" s="66">
        <f t="shared" si="119"/>
        <v>16.718634823489499</v>
      </c>
      <c r="N945" s="62">
        <v>23.805</v>
      </c>
    </row>
    <row r="946" spans="1:14" x14ac:dyDescent="0.4">
      <c r="A946" s="43">
        <v>22</v>
      </c>
      <c r="B946" s="42" t="s">
        <v>94</v>
      </c>
      <c r="C946" s="33">
        <v>2020</v>
      </c>
      <c r="D946" s="33" t="s">
        <v>250</v>
      </c>
      <c r="E946" s="45" t="s">
        <v>247</v>
      </c>
      <c r="F946" s="62">
        <v>1.1375836593103801</v>
      </c>
      <c r="G946" s="63">
        <v>16396860</v>
      </c>
      <c r="H946" s="63">
        <v>-0.67185654120358151</v>
      </c>
      <c r="I946" s="63">
        <f>(I602+I645+I903)/3</f>
        <v>100.74083740192646</v>
      </c>
      <c r="J946" s="63">
        <v>3624644990.1329498</v>
      </c>
      <c r="K946" s="63">
        <v>123.99074159127869</v>
      </c>
      <c r="L946" s="63">
        <v>1577.9117399164461</v>
      </c>
      <c r="M946" s="66">
        <f t="shared" si="119"/>
        <v>16.873027715138537</v>
      </c>
      <c r="N946" s="62">
        <v>24.231999999999999</v>
      </c>
    </row>
    <row r="947" spans="1:14" x14ac:dyDescent="0.4">
      <c r="A947" s="43">
        <v>22</v>
      </c>
      <c r="B947" s="42" t="s">
        <v>94</v>
      </c>
      <c r="C947" s="33">
        <v>2021</v>
      </c>
      <c r="D947" s="33" t="s">
        <v>250</v>
      </c>
      <c r="E947" s="45" t="s">
        <v>247</v>
      </c>
      <c r="F947" s="62">
        <f>(F945+F944+F946)/3</f>
        <v>1.0332703462695108</v>
      </c>
      <c r="G947" s="63">
        <v>16589023</v>
      </c>
      <c r="H947" s="63">
        <v>1.2919450004593784</v>
      </c>
      <c r="I947" s="63">
        <f>(I646+I603+I904)/3</f>
        <v>98.816401269150617</v>
      </c>
      <c r="J947" s="63">
        <v>3483461605.6537199</v>
      </c>
      <c r="K947" s="63">
        <v>129.11145154836285</v>
      </c>
      <c r="L947" s="63">
        <v>1625.2350214797902</v>
      </c>
      <c r="M947" s="66">
        <f t="shared" si="119"/>
        <v>16.709874546872868</v>
      </c>
      <c r="N947" s="62">
        <v>24.667999999999999</v>
      </c>
    </row>
    <row r="948" spans="1:14" x14ac:dyDescent="0.4">
      <c r="A948" s="43">
        <v>22</v>
      </c>
      <c r="B948" s="42" t="s">
        <v>94</v>
      </c>
      <c r="C948" s="33">
        <v>2022</v>
      </c>
      <c r="D948" s="33" t="s">
        <v>250</v>
      </c>
      <c r="E948" s="45" t="s">
        <v>247</v>
      </c>
      <c r="F948" s="62">
        <f>(F946+F945+F947)/3</f>
        <v>1.095728143928248</v>
      </c>
      <c r="G948" s="63">
        <v>16767842</v>
      </c>
      <c r="H948" s="63">
        <v>4.0703910645166275</v>
      </c>
      <c r="I948" s="63">
        <f>(I647+I604+I905)/3</f>
        <v>99.642663354400767</v>
      </c>
      <c r="J948" s="63">
        <v>3578831295.87393</v>
      </c>
      <c r="K948" s="63">
        <v>123.18713242050528</v>
      </c>
      <c r="L948" s="63">
        <v>1759.6080234604356</v>
      </c>
      <c r="M948" s="66">
        <f t="shared" si="119"/>
        <v>16.767179028500298</v>
      </c>
      <c r="N948" s="62">
        <v>25.114000000000001</v>
      </c>
    </row>
    <row r="949" spans="1:14" s="67" customFormat="1" x14ac:dyDescent="0.4">
      <c r="A949" s="44">
        <v>23</v>
      </c>
      <c r="B949" s="45" t="s">
        <v>96</v>
      </c>
      <c r="C949" s="37">
        <v>1980</v>
      </c>
      <c r="D949" s="33" t="s">
        <v>250</v>
      </c>
      <c r="E949" s="45" t="s">
        <v>247</v>
      </c>
      <c r="F949" s="62">
        <f t="shared" ref="F949:F957" si="120">(F950*0.95)</f>
        <v>0.1519035987681486</v>
      </c>
      <c r="G949" s="66">
        <v>8519891</v>
      </c>
      <c r="H949" s="66">
        <v>14.245894646192127</v>
      </c>
      <c r="I949" s="66">
        <v>137.472378102791</v>
      </c>
      <c r="J949" s="66">
        <v>129827989.964101</v>
      </c>
      <c r="K949" s="66">
        <v>55.016139086906158</v>
      </c>
      <c r="L949" s="66">
        <v>783.41014535082627</v>
      </c>
      <c r="M949" s="66">
        <v>4.1916167664670665</v>
      </c>
      <c r="N949" s="62">
        <v>31.920999999999999</v>
      </c>
    </row>
    <row r="950" spans="1:14" x14ac:dyDescent="0.4">
      <c r="A950" s="44">
        <v>23</v>
      </c>
      <c r="B950" s="42" t="s">
        <v>96</v>
      </c>
      <c r="C950" s="33">
        <v>1981</v>
      </c>
      <c r="D950" s="33" t="s">
        <v>250</v>
      </c>
      <c r="E950" s="45" t="s">
        <v>247</v>
      </c>
      <c r="F950" s="62">
        <f t="shared" si="120"/>
        <v>0.15989852501910379</v>
      </c>
      <c r="G950" s="63">
        <v>8829048</v>
      </c>
      <c r="H950" s="63">
        <v>8.8001938263315083</v>
      </c>
      <c r="I950" s="63">
        <v>126.34624923893401</v>
      </c>
      <c r="J950" s="63">
        <v>135391025.42127001</v>
      </c>
      <c r="K950" s="63">
        <v>50.281178413700658</v>
      </c>
      <c r="L950" s="63">
        <v>748.77139830526448</v>
      </c>
      <c r="M950" s="63">
        <v>4.5714285714285712</v>
      </c>
      <c r="N950" s="62">
        <v>32.761000000000003</v>
      </c>
    </row>
    <row r="951" spans="1:14" x14ac:dyDescent="0.4">
      <c r="A951" s="44">
        <v>23</v>
      </c>
      <c r="B951" s="42" t="s">
        <v>96</v>
      </c>
      <c r="C951" s="33">
        <v>1982</v>
      </c>
      <c r="D951" s="33" t="s">
        <v>250</v>
      </c>
      <c r="E951" s="45" t="s">
        <v>247</v>
      </c>
      <c r="F951" s="62">
        <f t="shared" si="120"/>
        <v>0.16831423686221453</v>
      </c>
      <c r="G951" s="63">
        <v>9046986</v>
      </c>
      <c r="H951" s="63">
        <v>12.481951453096357</v>
      </c>
      <c r="I951" s="63">
        <f>(I908+I865+I607)/3</f>
        <v>181.56998542475071</v>
      </c>
      <c r="J951" s="63">
        <v>111440362.74180301</v>
      </c>
      <c r="K951" s="63">
        <v>62.125393518961047</v>
      </c>
      <c r="L951" s="63">
        <v>730.76889516971107</v>
      </c>
      <c r="M951" s="63">
        <v>4.7872340425531918</v>
      </c>
      <c r="N951" s="62">
        <v>33.613</v>
      </c>
    </row>
    <row r="952" spans="1:14" x14ac:dyDescent="0.4">
      <c r="A952" s="44">
        <v>23</v>
      </c>
      <c r="B952" s="42" t="s">
        <v>96</v>
      </c>
      <c r="C952" s="33">
        <v>1983</v>
      </c>
      <c r="D952" s="33" t="s">
        <v>250</v>
      </c>
      <c r="E952" s="45" t="s">
        <v>247</v>
      </c>
      <c r="F952" s="62">
        <f t="shared" si="120"/>
        <v>0.17717288090759425</v>
      </c>
      <c r="G952" s="63">
        <v>9240672</v>
      </c>
      <c r="H952" s="63">
        <v>12.763071930470034</v>
      </c>
      <c r="I952" s="63">
        <v>128.44686680277201</v>
      </c>
      <c r="J952" s="63">
        <v>213821207.60490501</v>
      </c>
      <c r="K952" s="63">
        <v>59.701190873731015</v>
      </c>
      <c r="L952" s="63">
        <v>743.47406875827278</v>
      </c>
      <c r="M952" s="63">
        <v>3.4313725490196081</v>
      </c>
      <c r="N952" s="62">
        <v>34.475999999999999</v>
      </c>
    </row>
    <row r="953" spans="1:14" x14ac:dyDescent="0.4">
      <c r="A953" s="44">
        <v>23</v>
      </c>
      <c r="B953" s="42" t="s">
        <v>96</v>
      </c>
      <c r="C953" s="33">
        <v>1984</v>
      </c>
      <c r="D953" s="33" t="s">
        <v>250</v>
      </c>
      <c r="E953" s="45" t="s">
        <v>247</v>
      </c>
      <c r="F953" s="62">
        <f t="shared" si="120"/>
        <v>0.18649776937641502</v>
      </c>
      <c r="G953" s="63">
        <v>9508570</v>
      </c>
      <c r="H953" s="63">
        <v>13.552191792170689</v>
      </c>
      <c r="I953" s="63">
        <v>130.71791204363799</v>
      </c>
      <c r="J953" s="63">
        <v>17667655.8671505</v>
      </c>
      <c r="K953" s="63">
        <v>64.472020251247187</v>
      </c>
      <c r="L953" s="63">
        <v>768.9839824881268</v>
      </c>
      <c r="M953" s="63">
        <v>2.8037383177570088</v>
      </c>
      <c r="N953" s="62">
        <v>35.35</v>
      </c>
    </row>
    <row r="954" spans="1:14" x14ac:dyDescent="0.4">
      <c r="A954" s="44">
        <v>23</v>
      </c>
      <c r="B954" s="42" t="s">
        <v>96</v>
      </c>
      <c r="C954" s="33">
        <v>1985</v>
      </c>
      <c r="D954" s="33" t="s">
        <v>250</v>
      </c>
      <c r="E954" s="45" t="s">
        <v>247</v>
      </c>
      <c r="F954" s="62">
        <f t="shared" si="120"/>
        <v>0.19631344144885793</v>
      </c>
      <c r="G954" s="63">
        <v>9804254</v>
      </c>
      <c r="H954" s="63">
        <v>11.187127883431785</v>
      </c>
      <c r="I954" s="63">
        <v>136.619764341424</v>
      </c>
      <c r="J954" s="63">
        <v>316229050.225977</v>
      </c>
      <c r="K954" s="63">
        <v>65.024588375655284</v>
      </c>
      <c r="L954" s="63">
        <v>871.54111857861926</v>
      </c>
      <c r="M954" s="63">
        <v>1.6806722689075633</v>
      </c>
      <c r="N954" s="62">
        <v>36.231999999999999</v>
      </c>
    </row>
    <row r="955" spans="1:14" x14ac:dyDescent="0.4">
      <c r="A955" s="44">
        <v>23</v>
      </c>
      <c r="B955" s="42" t="s">
        <v>96</v>
      </c>
      <c r="C955" s="33">
        <v>1986</v>
      </c>
      <c r="D955" s="33" t="s">
        <v>250</v>
      </c>
      <c r="E955" s="45" t="s">
        <v>247</v>
      </c>
      <c r="F955" s="62">
        <f t="shared" si="120"/>
        <v>0.2066457278409031</v>
      </c>
      <c r="G955" s="63">
        <v>10112712</v>
      </c>
      <c r="H955" s="63">
        <v>0.17923568387799094</v>
      </c>
      <c r="I955" s="63">
        <v>151.25026461300001</v>
      </c>
      <c r="J955" s="63">
        <v>-90700157.512785405</v>
      </c>
      <c r="K955" s="63">
        <v>46.005807024923087</v>
      </c>
      <c r="L955" s="63">
        <v>1172.4902478263521</v>
      </c>
      <c r="M955" s="63">
        <v>1.7391304347826086</v>
      </c>
      <c r="N955" s="62">
        <v>37.124000000000002</v>
      </c>
    </row>
    <row r="956" spans="1:14" x14ac:dyDescent="0.4">
      <c r="A956" s="44">
        <v>23</v>
      </c>
      <c r="B956" s="42" t="s">
        <v>96</v>
      </c>
      <c r="C956" s="33">
        <v>1987</v>
      </c>
      <c r="D956" s="33" t="s">
        <v>250</v>
      </c>
      <c r="E956" s="45" t="s">
        <v>247</v>
      </c>
      <c r="F956" s="62">
        <f t="shared" si="120"/>
        <v>0.21752181877989801</v>
      </c>
      <c r="G956" s="63">
        <v>10433905</v>
      </c>
      <c r="H956" s="63">
        <v>-2.3923091463216508</v>
      </c>
      <c r="I956" s="63">
        <v>169.20558561009901</v>
      </c>
      <c r="J956" s="63">
        <v>115925994.899277</v>
      </c>
      <c r="K956" s="63">
        <v>37.32029526895024</v>
      </c>
      <c r="L956" s="63">
        <v>1250.6976037387092</v>
      </c>
      <c r="M956" s="63">
        <v>2.192982456140351</v>
      </c>
      <c r="N956" s="62">
        <v>37.941000000000003</v>
      </c>
    </row>
    <row r="957" spans="1:14" x14ac:dyDescent="0.4">
      <c r="A957" s="44">
        <v>23</v>
      </c>
      <c r="B957" s="42" t="s">
        <v>96</v>
      </c>
      <c r="C957" s="33">
        <v>1988</v>
      </c>
      <c r="D957" s="33" t="s">
        <v>250</v>
      </c>
      <c r="E957" s="45" t="s">
        <v>247</v>
      </c>
      <c r="F957" s="62">
        <f t="shared" si="120"/>
        <v>0.2289703355577874</v>
      </c>
      <c r="G957" s="63">
        <v>10759573</v>
      </c>
      <c r="H957" s="63">
        <v>0.81389866535930366</v>
      </c>
      <c r="I957" s="63">
        <v>164.49778165879499</v>
      </c>
      <c r="J957" s="63">
        <v>92362479.483829603</v>
      </c>
      <c r="K957" s="63">
        <v>31.99460885683343</v>
      </c>
      <c r="L957" s="63">
        <v>1137.2251819372138</v>
      </c>
      <c r="M957" s="63">
        <v>1.6064257028112447</v>
      </c>
      <c r="N957" s="62">
        <v>38.511000000000003</v>
      </c>
    </row>
    <row r="958" spans="1:14" x14ac:dyDescent="0.4">
      <c r="A958" s="44">
        <v>23</v>
      </c>
      <c r="B958" s="42" t="s">
        <v>96</v>
      </c>
      <c r="C958" s="33">
        <v>1989</v>
      </c>
      <c r="D958" s="33" t="s">
        <v>250</v>
      </c>
      <c r="E958" s="45" t="s">
        <v>247</v>
      </c>
      <c r="F958" s="62">
        <f>(F959*0.95)</f>
        <v>0.24102140585030254</v>
      </c>
      <c r="G958" s="63">
        <v>11089222</v>
      </c>
      <c r="H958" s="63">
        <v>-1.819083163379787</v>
      </c>
      <c r="I958" s="63">
        <v>151.78998413071</v>
      </c>
      <c r="J958" s="63">
        <v>-85734446.545448393</v>
      </c>
      <c r="K958" s="63">
        <v>38.476483784826335</v>
      </c>
      <c r="L958" s="63">
        <v>993.08735951228493</v>
      </c>
      <c r="M958" s="63">
        <v>1.4705882352941175</v>
      </c>
      <c r="N958" s="62">
        <v>39.082000000000001</v>
      </c>
    </row>
    <row r="959" spans="1:14" x14ac:dyDescent="0.4">
      <c r="A959" s="44">
        <v>23</v>
      </c>
      <c r="B959" s="42" t="s">
        <v>96</v>
      </c>
      <c r="C959" s="33">
        <v>1990</v>
      </c>
      <c r="D959" s="33" t="s">
        <v>250</v>
      </c>
      <c r="E959" s="45" t="s">
        <v>247</v>
      </c>
      <c r="F959" s="62">
        <v>0.25370674300031848</v>
      </c>
      <c r="G959" s="63">
        <v>11430520</v>
      </c>
      <c r="H959" s="63">
        <v>1.6430984309149466</v>
      </c>
      <c r="I959" s="63">
        <v>156.33187371555201</v>
      </c>
      <c r="J959" s="63">
        <v>-112831336.842375</v>
      </c>
      <c r="K959" s="63">
        <v>37.496445441125957</v>
      </c>
      <c r="L959" s="63">
        <v>1077.3335445671203</v>
      </c>
      <c r="M959" s="63">
        <v>1.5151515151515151</v>
      </c>
      <c r="N959" s="62">
        <v>39.656999999999996</v>
      </c>
    </row>
    <row r="960" spans="1:14" x14ac:dyDescent="0.4">
      <c r="A960" s="44">
        <v>23</v>
      </c>
      <c r="B960" s="42" t="s">
        <v>96</v>
      </c>
      <c r="C960" s="33">
        <v>1991</v>
      </c>
      <c r="D960" s="33" t="s">
        <v>250</v>
      </c>
      <c r="E960" s="45" t="s">
        <v>247</v>
      </c>
      <c r="F960" s="62">
        <v>0.59147276310463848</v>
      </c>
      <c r="G960" s="63">
        <v>11777719</v>
      </c>
      <c r="H960" s="63">
        <v>3.5687135295736141</v>
      </c>
      <c r="I960" s="63">
        <v>149.14588074244901</v>
      </c>
      <c r="J960" s="63">
        <v>-14498049.7545054</v>
      </c>
      <c r="K960" s="63">
        <v>34.638779355671481</v>
      </c>
      <c r="L960" s="63">
        <v>1005.3043629576586</v>
      </c>
      <c r="M960" s="63">
        <v>1.6460905349794237</v>
      </c>
      <c r="N960" s="62">
        <v>40.234999999999999</v>
      </c>
    </row>
    <row r="961" spans="1:14" x14ac:dyDescent="0.4">
      <c r="A961" s="44">
        <v>23</v>
      </c>
      <c r="B961" s="42" t="s">
        <v>96</v>
      </c>
      <c r="C961" s="33">
        <v>1992</v>
      </c>
      <c r="D961" s="33" t="s">
        <v>250</v>
      </c>
      <c r="E961" s="45" t="s">
        <v>247</v>
      </c>
      <c r="F961" s="62">
        <v>0.56451674075598479</v>
      </c>
      <c r="G961" s="63">
        <v>12128604</v>
      </c>
      <c r="H961" s="63">
        <v>-1.2776710293542664</v>
      </c>
      <c r="I961" s="63">
        <v>150.04555144989899</v>
      </c>
      <c r="J961" s="63">
        <v>29203775.780285802</v>
      </c>
      <c r="K961" s="63">
        <v>38.862592173027707</v>
      </c>
      <c r="L961" s="63">
        <v>995.31449250411185</v>
      </c>
      <c r="M961" s="63">
        <v>1.3215859030837003</v>
      </c>
      <c r="N961" s="62">
        <v>40.817</v>
      </c>
    </row>
    <row r="962" spans="1:14" x14ac:dyDescent="0.4">
      <c r="A962" s="44">
        <v>23</v>
      </c>
      <c r="B962" s="42" t="s">
        <v>96</v>
      </c>
      <c r="C962" s="33">
        <v>1993</v>
      </c>
      <c r="D962" s="33" t="s">
        <v>250</v>
      </c>
      <c r="E962" s="45" t="s">
        <v>247</v>
      </c>
      <c r="F962" s="62">
        <v>0.46184070135654742</v>
      </c>
      <c r="G962" s="63">
        <v>12486773</v>
      </c>
      <c r="H962" s="63">
        <v>55.755379370387601</v>
      </c>
      <c r="I962" s="63">
        <v>139.55986657316001</v>
      </c>
      <c r="J962" s="63">
        <v>5120733.12285922</v>
      </c>
      <c r="K962" s="63">
        <v>26.158842958606531</v>
      </c>
      <c r="L962" s="63">
        <v>1295.9164639678731</v>
      </c>
      <c r="M962" s="63">
        <v>1.2396694214876034</v>
      </c>
      <c r="N962" s="62">
        <v>41.399000000000001</v>
      </c>
    </row>
    <row r="963" spans="1:14" x14ac:dyDescent="0.4">
      <c r="A963" s="44">
        <v>23</v>
      </c>
      <c r="B963" s="42" t="s">
        <v>96</v>
      </c>
      <c r="C963" s="33">
        <v>1994</v>
      </c>
      <c r="D963" s="33" t="s">
        <v>250</v>
      </c>
      <c r="E963" s="45" t="s">
        <v>247</v>
      </c>
      <c r="F963" s="62">
        <v>0.35951043757805168</v>
      </c>
      <c r="G963" s="63">
        <v>12848862</v>
      </c>
      <c r="H963" s="63">
        <v>5.8824723470360283</v>
      </c>
      <c r="I963" s="63">
        <v>90.284795974286894</v>
      </c>
      <c r="J963" s="63">
        <v>3674320.5091065699</v>
      </c>
      <c r="K963" s="63">
        <v>36.961121005192147</v>
      </c>
      <c r="L963" s="63">
        <v>692.85873349590941</v>
      </c>
      <c r="M963" s="63">
        <v>1.1764705882352942</v>
      </c>
      <c r="N963" s="62">
        <v>41.984999999999999</v>
      </c>
    </row>
    <row r="964" spans="1:14" x14ac:dyDescent="0.4">
      <c r="A964" s="44">
        <v>23</v>
      </c>
      <c r="B964" s="42" t="s">
        <v>96</v>
      </c>
      <c r="C964" s="33">
        <v>1995</v>
      </c>
      <c r="D964" s="33" t="s">
        <v>250</v>
      </c>
      <c r="E964" s="45" t="s">
        <v>247</v>
      </c>
      <c r="F964" s="62">
        <v>0.35419505228984699</v>
      </c>
      <c r="G964" s="63">
        <v>13211647</v>
      </c>
      <c r="H964" s="63">
        <v>6.6345140371088434</v>
      </c>
      <c r="I964" s="63">
        <v>97.013893555004401</v>
      </c>
      <c r="J964" s="63">
        <v>15105727.2922078</v>
      </c>
      <c r="K964" s="63">
        <v>36.682272663700992</v>
      </c>
      <c r="L964" s="63">
        <v>822.36321261870501</v>
      </c>
      <c r="M964" s="63">
        <v>1.2195121951219512</v>
      </c>
      <c r="N964" s="62">
        <v>42.573</v>
      </c>
    </row>
    <row r="965" spans="1:14" x14ac:dyDescent="0.4">
      <c r="A965" s="44">
        <v>23</v>
      </c>
      <c r="B965" s="42" t="s">
        <v>96</v>
      </c>
      <c r="C965" s="33">
        <v>1996</v>
      </c>
      <c r="D965" s="33" t="s">
        <v>250</v>
      </c>
      <c r="E965" s="45" t="s">
        <v>247</v>
      </c>
      <c r="F965" s="62">
        <v>0.35029734833584819</v>
      </c>
      <c r="G965" s="63">
        <v>13575324</v>
      </c>
      <c r="H965" s="63">
        <v>0.41055908051586698</v>
      </c>
      <c r="I965" s="63">
        <v>98.0443501067749</v>
      </c>
      <c r="J965" s="63">
        <v>104417058.426533</v>
      </c>
      <c r="K965" s="63">
        <v>45.11561210204421</v>
      </c>
      <c r="L965" s="63">
        <v>817.18409420270575</v>
      </c>
      <c r="M965" s="63">
        <v>1.2295081967213115</v>
      </c>
      <c r="N965" s="62">
        <v>43.164000000000001</v>
      </c>
    </row>
    <row r="966" spans="1:14" x14ac:dyDescent="0.4">
      <c r="A966" s="44">
        <v>23</v>
      </c>
      <c r="B966" s="42" t="s">
        <v>96</v>
      </c>
      <c r="C966" s="33">
        <v>1997</v>
      </c>
      <c r="D966" s="33" t="s">
        <v>250</v>
      </c>
      <c r="E966" s="45" t="s">
        <v>247</v>
      </c>
      <c r="F966" s="62">
        <v>0.34877963351885322</v>
      </c>
      <c r="G966" s="63">
        <v>13941181</v>
      </c>
      <c r="H966" s="63">
        <v>6.1638110545077893</v>
      </c>
      <c r="I966" s="63">
        <v>97.049509701456898</v>
      </c>
      <c r="J966" s="63">
        <v>149614497.75563499</v>
      </c>
      <c r="K966" s="63">
        <v>48.469635270445487</v>
      </c>
      <c r="L966" s="63">
        <v>773.92714667728319</v>
      </c>
      <c r="M966" s="63">
        <f>(M622+M880+M923)/3</f>
        <v>21.998885493159175</v>
      </c>
      <c r="N966" s="62">
        <v>43.755000000000003</v>
      </c>
    </row>
    <row r="967" spans="1:14" x14ac:dyDescent="0.4">
      <c r="A967" s="44">
        <v>23</v>
      </c>
      <c r="B967" s="42" t="s">
        <v>96</v>
      </c>
      <c r="C967" s="33">
        <v>1998</v>
      </c>
      <c r="D967" s="33" t="s">
        <v>250</v>
      </c>
      <c r="E967" s="45" t="s">
        <v>247</v>
      </c>
      <c r="F967" s="62">
        <v>0.35212303187815458</v>
      </c>
      <c r="G967" s="63">
        <v>14314599</v>
      </c>
      <c r="H967" s="63">
        <v>1.0658698782603011</v>
      </c>
      <c r="I967" s="63">
        <v>100.451167107381</v>
      </c>
      <c r="J967" s="63">
        <v>55231294.157724701</v>
      </c>
      <c r="K967" s="63">
        <v>42.294653834407413</v>
      </c>
      <c r="L967" s="63">
        <v>789.27429195958928</v>
      </c>
      <c r="M967" s="63">
        <v>1.8656716417910446</v>
      </c>
      <c r="N967" s="62">
        <v>44.347999999999999</v>
      </c>
    </row>
    <row r="968" spans="1:14" x14ac:dyDescent="0.4">
      <c r="A968" s="44">
        <v>23</v>
      </c>
      <c r="B968" s="42" t="s">
        <v>96</v>
      </c>
      <c r="C968" s="33">
        <v>1999</v>
      </c>
      <c r="D968" s="33" t="s">
        <v>250</v>
      </c>
      <c r="E968" s="45" t="s">
        <v>247</v>
      </c>
      <c r="F968" s="62">
        <v>0.32576425577487622</v>
      </c>
      <c r="G968" s="63">
        <v>14698973</v>
      </c>
      <c r="H968" s="63">
        <v>2.1877885006517488</v>
      </c>
      <c r="I968" s="63">
        <v>99.394823388004099</v>
      </c>
      <c r="J968" s="63">
        <v>35009801.844118699</v>
      </c>
      <c r="K968" s="63">
        <v>37.238379846481386</v>
      </c>
      <c r="L968" s="63">
        <v>786.84588813736491</v>
      </c>
      <c r="M968" s="63">
        <v>1.6666666666666667</v>
      </c>
      <c r="N968" s="62">
        <v>44.944000000000003</v>
      </c>
    </row>
    <row r="969" spans="1:14" x14ac:dyDescent="0.4">
      <c r="A969" s="44">
        <v>23</v>
      </c>
      <c r="B969" s="42" t="s">
        <v>96</v>
      </c>
      <c r="C969" s="33">
        <v>2000</v>
      </c>
      <c r="D969" s="33" t="s">
        <v>250</v>
      </c>
      <c r="E969" s="45" t="s">
        <v>247</v>
      </c>
      <c r="F969" s="62">
        <v>0.34516565977059815</v>
      </c>
      <c r="G969" s="63">
        <v>15091594</v>
      </c>
      <c r="H969" s="63">
        <v>1.5315629586796433</v>
      </c>
      <c r="I969" s="63">
        <v>93.700843927608503</v>
      </c>
      <c r="J969" s="63">
        <v>159708006.20138699</v>
      </c>
      <c r="K969" s="63">
        <v>47.927944246014945</v>
      </c>
      <c r="L969" s="63">
        <v>700.16323623489018</v>
      </c>
      <c r="M969" s="63">
        <v>1.4336917562724014</v>
      </c>
      <c r="N969" s="62">
        <v>45.542000000000002</v>
      </c>
    </row>
    <row r="970" spans="1:14" x14ac:dyDescent="0.4">
      <c r="A970" s="44">
        <v>23</v>
      </c>
      <c r="B970" s="42" t="s">
        <v>96</v>
      </c>
      <c r="C970" s="33">
        <v>2001</v>
      </c>
      <c r="D970" s="33" t="s">
        <v>250</v>
      </c>
      <c r="E970" s="45" t="s">
        <v>247</v>
      </c>
      <c r="F970" s="62">
        <v>0.33284165694576862</v>
      </c>
      <c r="G970" s="63">
        <v>15493253</v>
      </c>
      <c r="H970" s="63">
        <v>2.4693589147144763</v>
      </c>
      <c r="I970" s="63">
        <v>96.860542661001702</v>
      </c>
      <c r="J970" s="63">
        <v>-11668387.378390601</v>
      </c>
      <c r="K970" s="63">
        <v>51.572269189036554</v>
      </c>
      <c r="L970" s="63">
        <v>706.98421752445802</v>
      </c>
      <c r="M970" s="63">
        <v>2.214022140221402</v>
      </c>
      <c r="N970" s="62">
        <v>46.139000000000003</v>
      </c>
    </row>
    <row r="971" spans="1:14" x14ac:dyDescent="0.4">
      <c r="A971" s="44">
        <v>23</v>
      </c>
      <c r="B971" s="42" t="s">
        <v>96</v>
      </c>
      <c r="C971" s="33">
        <v>2002</v>
      </c>
      <c r="D971" s="33" t="s">
        <v>250</v>
      </c>
      <c r="E971" s="45" t="s">
        <v>247</v>
      </c>
      <c r="F971" s="62">
        <v>0.32256436819001189</v>
      </c>
      <c r="G971" s="63">
        <v>15914033</v>
      </c>
      <c r="H971" s="63">
        <v>2.7744928495389729</v>
      </c>
      <c r="I971" s="63">
        <v>100.348504641356</v>
      </c>
      <c r="J971" s="63">
        <v>505256043.293607</v>
      </c>
      <c r="K971" s="63">
        <v>48.48172272796026</v>
      </c>
      <c r="L971" s="63">
        <v>780.27055320222564</v>
      </c>
      <c r="M971" s="63">
        <v>3.103448275862069</v>
      </c>
      <c r="N971" s="62">
        <v>46.738</v>
      </c>
    </row>
    <row r="972" spans="1:14" x14ac:dyDescent="0.4">
      <c r="A972" s="44">
        <v>23</v>
      </c>
      <c r="B972" s="42" t="s">
        <v>96</v>
      </c>
      <c r="C972" s="33">
        <v>2003</v>
      </c>
      <c r="D972" s="33" t="s">
        <v>250</v>
      </c>
      <c r="E972" s="45" t="s">
        <v>247</v>
      </c>
      <c r="F972" s="62">
        <v>0.31832556107784571</v>
      </c>
      <c r="G972" s="63">
        <v>16354326</v>
      </c>
      <c r="H972" s="63">
        <v>1.9529144491334165</v>
      </c>
      <c r="I972" s="63">
        <v>103.575305170729</v>
      </c>
      <c r="J972" s="63">
        <v>334888535.86020797</v>
      </c>
      <c r="K972" s="63">
        <v>40.243192589452931</v>
      </c>
      <c r="L972" s="63">
        <v>976.51930351580017</v>
      </c>
      <c r="M972" s="63">
        <v>4.0268456375838921</v>
      </c>
      <c r="N972" s="62">
        <v>47.338000000000001</v>
      </c>
    </row>
    <row r="973" spans="1:14" x14ac:dyDescent="0.4">
      <c r="A973" s="44">
        <v>23</v>
      </c>
      <c r="B973" s="42" t="s">
        <v>96</v>
      </c>
      <c r="C973" s="33">
        <v>2004</v>
      </c>
      <c r="D973" s="33" t="s">
        <v>250</v>
      </c>
      <c r="E973" s="45" t="s">
        <v>247</v>
      </c>
      <c r="F973" s="62">
        <v>0.30474602703117371</v>
      </c>
      <c r="G973" s="63">
        <v>16809407</v>
      </c>
      <c r="H973" s="63">
        <v>0.13948783480724103</v>
      </c>
      <c r="I973" s="63">
        <v>102.926542175284</v>
      </c>
      <c r="J973" s="63">
        <v>67984855.642229199</v>
      </c>
      <c r="K973" s="63">
        <v>41.837742427255733</v>
      </c>
      <c r="L973" s="63">
        <v>1119.9808616474058</v>
      </c>
      <c r="M973" s="63">
        <v>3.9867109634551499</v>
      </c>
      <c r="N973" s="62">
        <v>47.94</v>
      </c>
    </row>
    <row r="974" spans="1:14" x14ac:dyDescent="0.4">
      <c r="A974" s="44">
        <v>23</v>
      </c>
      <c r="B974" s="42" t="s">
        <v>96</v>
      </c>
      <c r="C974" s="33">
        <v>2005</v>
      </c>
      <c r="D974" s="33" t="s">
        <v>250</v>
      </c>
      <c r="E974" s="45" t="s">
        <v>247</v>
      </c>
      <c r="F974" s="62">
        <v>0.29037628628972761</v>
      </c>
      <c r="G974" s="63">
        <v>17275171</v>
      </c>
      <c r="H974" s="63">
        <v>1.3571419590405327</v>
      </c>
      <c r="I974" s="63">
        <v>99.859154538058604</v>
      </c>
      <c r="J974" s="63">
        <v>243601636.50045601</v>
      </c>
      <c r="K974" s="63">
        <v>44.997681347847774</v>
      </c>
      <c r="L974" s="63">
        <v>1129.357978970748</v>
      </c>
      <c r="M974" s="63">
        <v>5.4607508532423212</v>
      </c>
      <c r="N974" s="62">
        <v>48.540999999999997</v>
      </c>
    </row>
    <row r="975" spans="1:14" x14ac:dyDescent="0.4">
      <c r="A975" s="44">
        <v>23</v>
      </c>
      <c r="B975" s="42" t="s">
        <v>96</v>
      </c>
      <c r="C975" s="33">
        <v>2006</v>
      </c>
      <c r="D975" s="33" t="s">
        <v>250</v>
      </c>
      <c r="E975" s="45" t="s">
        <v>247</v>
      </c>
      <c r="F975" s="62">
        <v>0.28683479713889654</v>
      </c>
      <c r="G975" s="63">
        <v>17751333</v>
      </c>
      <c r="H975" s="63">
        <v>2.2996749778616277</v>
      </c>
      <c r="I975" s="63">
        <v>101.50147893826799</v>
      </c>
      <c r="J975" s="63">
        <v>59122291.342805803</v>
      </c>
      <c r="K975" s="63">
        <v>47.104434180356705</v>
      </c>
      <c r="L975" s="63">
        <v>1177.96860522717</v>
      </c>
      <c r="M975" s="63">
        <v>19.29260450160772</v>
      </c>
      <c r="N975" s="62">
        <v>49.143000000000001</v>
      </c>
    </row>
    <row r="976" spans="1:14" x14ac:dyDescent="0.4">
      <c r="A976" s="44">
        <v>23</v>
      </c>
      <c r="B976" s="42" t="s">
        <v>96</v>
      </c>
      <c r="C976" s="33">
        <v>2007</v>
      </c>
      <c r="D976" s="33" t="s">
        <v>250</v>
      </c>
      <c r="E976" s="45" t="s">
        <v>247</v>
      </c>
      <c r="F976" s="62">
        <v>0.33593825420370715</v>
      </c>
      <c r="G976" s="63">
        <v>18251866</v>
      </c>
      <c r="H976" s="63">
        <v>0.49070803470594626</v>
      </c>
      <c r="I976" s="63">
        <v>102.11182346500701</v>
      </c>
      <c r="J976" s="63">
        <v>189581294.62515301</v>
      </c>
      <c r="K976" s="63">
        <v>53.215690860517753</v>
      </c>
      <c r="L976" s="63">
        <v>1311.0029644660888</v>
      </c>
      <c r="M976" s="63">
        <v>32.281553398058257</v>
      </c>
      <c r="N976" s="62">
        <v>49.746000000000002</v>
      </c>
    </row>
    <row r="977" spans="1:14" x14ac:dyDescent="0.4">
      <c r="A977" s="44">
        <v>23</v>
      </c>
      <c r="B977" s="42" t="s">
        <v>96</v>
      </c>
      <c r="C977" s="33">
        <v>2008</v>
      </c>
      <c r="D977" s="33" t="s">
        <v>250</v>
      </c>
      <c r="E977" s="45" t="s">
        <v>247</v>
      </c>
      <c r="F977" s="62">
        <v>0.34049488309711184</v>
      </c>
      <c r="G977" s="63">
        <v>18777081</v>
      </c>
      <c r="H977" s="63">
        <v>4.9405368116780295</v>
      </c>
      <c r="I977" s="63">
        <v>105.030107642489</v>
      </c>
      <c r="J977" s="63">
        <v>20995513.744612899</v>
      </c>
      <c r="K977" s="63">
        <v>56.924417156273421</v>
      </c>
      <c r="L977" s="63">
        <v>1476.0090789890587</v>
      </c>
      <c r="M977" s="63">
        <v>33.021077283372371</v>
      </c>
      <c r="N977" s="62">
        <v>50.35</v>
      </c>
    </row>
    <row r="978" spans="1:14" x14ac:dyDescent="0.4">
      <c r="A978" s="44">
        <v>23</v>
      </c>
      <c r="B978" s="42" t="s">
        <v>96</v>
      </c>
      <c r="C978" s="33">
        <v>2009</v>
      </c>
      <c r="D978" s="33" t="s">
        <v>250</v>
      </c>
      <c r="E978" s="45" t="s">
        <v>247</v>
      </c>
      <c r="F978" s="62">
        <v>0.36400953783252932</v>
      </c>
      <c r="G978" s="63">
        <v>19319274</v>
      </c>
      <c r="H978" s="63">
        <v>3.6035151841818873</v>
      </c>
      <c r="I978" s="63">
        <v>106.47438144325</v>
      </c>
      <c r="J978" s="63">
        <v>746276648.96181798</v>
      </c>
      <c r="K978" s="63">
        <v>42.176107359476482</v>
      </c>
      <c r="L978" s="63">
        <v>1445.860249051233</v>
      </c>
      <c r="M978" s="63">
        <v>32.432432432432435</v>
      </c>
      <c r="N978" s="62">
        <v>50.954000000000001</v>
      </c>
    </row>
    <row r="979" spans="1:14" x14ac:dyDescent="0.4">
      <c r="A979" s="44">
        <v>23</v>
      </c>
      <c r="B979" s="42" t="s">
        <v>96</v>
      </c>
      <c r="C979" s="33">
        <v>2010</v>
      </c>
      <c r="D979" s="33" t="s">
        <v>250</v>
      </c>
      <c r="E979" s="45" t="s">
        <v>247</v>
      </c>
      <c r="F979" s="62">
        <v>0.352871883318855</v>
      </c>
      <c r="G979" s="63">
        <v>19878036</v>
      </c>
      <c r="H979" s="63">
        <v>0.68818708277764529</v>
      </c>
      <c r="I979" s="63">
        <v>100</v>
      </c>
      <c r="J979" s="63">
        <v>536265313.19888502</v>
      </c>
      <c r="K979" s="63">
        <v>47.238585396595106</v>
      </c>
      <c r="L979" s="63">
        <v>1383.8138647615692</v>
      </c>
      <c r="M979" s="63">
        <v>32.475247524752476</v>
      </c>
      <c r="N979" s="62">
        <v>51.558999999999997</v>
      </c>
    </row>
    <row r="980" spans="1:14" x14ac:dyDescent="0.4">
      <c r="A980" s="44">
        <v>23</v>
      </c>
      <c r="B980" s="42" t="s">
        <v>96</v>
      </c>
      <c r="C980" s="33">
        <v>2011</v>
      </c>
      <c r="D980" s="33" t="s">
        <v>250</v>
      </c>
      <c r="E980" s="45" t="s">
        <v>247</v>
      </c>
      <c r="F980" s="62">
        <v>0.3326100171877443</v>
      </c>
      <c r="G980" s="63">
        <v>20448873</v>
      </c>
      <c r="H980" s="63">
        <v>2.5890442474789381</v>
      </c>
      <c r="I980" s="63">
        <v>100.22079976385101</v>
      </c>
      <c r="J980" s="63">
        <v>653266626.57178605</v>
      </c>
      <c r="K980" s="63">
        <v>51.521987603918006</v>
      </c>
      <c r="L980" s="63">
        <v>1497.9265847666529</v>
      </c>
      <c r="M980" s="63">
        <v>30.374753451676529</v>
      </c>
      <c r="N980" s="62">
        <v>52.164000000000001</v>
      </c>
    </row>
    <row r="981" spans="1:14" x14ac:dyDescent="0.4">
      <c r="A981" s="44">
        <v>23</v>
      </c>
      <c r="B981" s="42" t="s">
        <v>96</v>
      </c>
      <c r="C981" s="33">
        <v>2012</v>
      </c>
      <c r="D981" s="33" t="s">
        <v>250</v>
      </c>
      <c r="E981" s="45" t="s">
        <v>247</v>
      </c>
      <c r="F981" s="62">
        <v>0.32647759078204186</v>
      </c>
      <c r="G981" s="63">
        <v>21032684</v>
      </c>
      <c r="H981" s="63">
        <v>1.9422853638882316</v>
      </c>
      <c r="I981" s="63">
        <v>96.445332820766296</v>
      </c>
      <c r="J981" s="63">
        <v>527363935.614182</v>
      </c>
      <c r="K981" s="63">
        <v>50.036012727122937</v>
      </c>
      <c r="L981" s="63">
        <v>1433.7239284002965</v>
      </c>
      <c r="M981" s="63">
        <v>31.08614232209738</v>
      </c>
      <c r="N981" s="62">
        <v>52.768999999999998</v>
      </c>
    </row>
    <row r="982" spans="1:14" x14ac:dyDescent="0.4">
      <c r="A982" s="44">
        <v>23</v>
      </c>
      <c r="B982" s="42" t="s">
        <v>96</v>
      </c>
      <c r="C982" s="33">
        <v>2013</v>
      </c>
      <c r="D982" s="33" t="s">
        <v>250</v>
      </c>
      <c r="E982" s="45" t="s">
        <v>247</v>
      </c>
      <c r="F982" s="62">
        <v>0.34793381362141379</v>
      </c>
      <c r="G982" s="63">
        <v>21632850</v>
      </c>
      <c r="H982" s="63">
        <v>3.0534591692503739</v>
      </c>
      <c r="I982" s="63">
        <v>98.912896260392102</v>
      </c>
      <c r="J982" s="63">
        <v>547404749.757182</v>
      </c>
      <c r="K982" s="63">
        <v>49.674536346213436</v>
      </c>
      <c r="L982" s="63">
        <v>1559.1390491924581</v>
      </c>
      <c r="M982" s="63">
        <v>33.846153846153847</v>
      </c>
      <c r="N982" s="62">
        <v>53.372999999999998</v>
      </c>
    </row>
    <row r="983" spans="1:14" x14ac:dyDescent="0.4">
      <c r="A983" s="44">
        <v>23</v>
      </c>
      <c r="B983" s="42" t="s">
        <v>96</v>
      </c>
      <c r="C983" s="33">
        <v>2014</v>
      </c>
      <c r="D983" s="33" t="s">
        <v>250</v>
      </c>
      <c r="E983" s="45" t="s">
        <v>247</v>
      </c>
      <c r="F983" s="62">
        <v>0.36874228825334643</v>
      </c>
      <c r="G983" s="63">
        <v>22299585</v>
      </c>
      <c r="H983" s="63">
        <v>2.0142126302225734</v>
      </c>
      <c r="I983" s="63">
        <v>99.681355788173207</v>
      </c>
      <c r="J983" s="63">
        <v>725854540.91487706</v>
      </c>
      <c r="K983" s="63">
        <v>50.832389308764782</v>
      </c>
      <c r="L983" s="63">
        <v>1631.7139850845033</v>
      </c>
      <c r="M983" s="63">
        <v>32.615894039735096</v>
      </c>
      <c r="N983" s="62">
        <v>53.975999999999999</v>
      </c>
    </row>
    <row r="984" spans="1:14" x14ac:dyDescent="0.4">
      <c r="A984" s="44">
        <v>23</v>
      </c>
      <c r="B984" s="42" t="s">
        <v>96</v>
      </c>
      <c r="C984" s="33">
        <v>2015</v>
      </c>
      <c r="D984" s="33" t="s">
        <v>250</v>
      </c>
      <c r="E984" s="45" t="s">
        <v>247</v>
      </c>
      <c r="F984" s="62">
        <v>0.36937082332905136</v>
      </c>
      <c r="G984" s="63">
        <v>23012646</v>
      </c>
      <c r="H984" s="63">
        <v>0.30979167778053807</v>
      </c>
      <c r="I984" s="63">
        <v>93.503191571147397</v>
      </c>
      <c r="J984" s="63">
        <v>694336734.87981999</v>
      </c>
      <c r="K984" s="63">
        <v>45.540146827939267</v>
      </c>
      <c r="L984" s="63">
        <v>1399.6753359199511</v>
      </c>
      <c r="M984" s="63">
        <f>(M640+M898+M941)/3</f>
        <v>22.334602377945817</v>
      </c>
      <c r="N984" s="62">
        <v>54.578000000000003</v>
      </c>
    </row>
    <row r="985" spans="1:14" x14ac:dyDescent="0.4">
      <c r="A985" s="44">
        <v>23</v>
      </c>
      <c r="B985" s="42" t="s">
        <v>96</v>
      </c>
      <c r="C985" s="33">
        <v>2016</v>
      </c>
      <c r="D985" s="33" t="s">
        <v>250</v>
      </c>
      <c r="E985" s="45" t="s">
        <v>247</v>
      </c>
      <c r="F985" s="62">
        <v>0.37849359154136603</v>
      </c>
      <c r="G985" s="63">
        <v>23711630</v>
      </c>
      <c r="H985" s="63">
        <v>0.66180897715588571</v>
      </c>
      <c r="I985" s="63">
        <v>95.434945743103</v>
      </c>
      <c r="J985" s="63">
        <v>663893595.165465</v>
      </c>
      <c r="K985" s="63">
        <v>40.638631526826821</v>
      </c>
      <c r="L985" s="63">
        <v>1426.0654811321058</v>
      </c>
      <c r="M985" s="63">
        <f>(M899+M641+M942)/3</f>
        <v>22.436330498057814</v>
      </c>
      <c r="N985" s="62">
        <v>55.179000000000002</v>
      </c>
    </row>
    <row r="986" spans="1:14" x14ac:dyDescent="0.4">
      <c r="A986" s="44">
        <v>23</v>
      </c>
      <c r="B986" s="42" t="s">
        <v>96</v>
      </c>
      <c r="C986" s="33">
        <v>2017</v>
      </c>
      <c r="D986" s="33" t="s">
        <v>250</v>
      </c>
      <c r="E986" s="45" t="s">
        <v>247</v>
      </c>
      <c r="F986" s="62">
        <v>0.37207119481464923</v>
      </c>
      <c r="G986" s="63">
        <v>24393181</v>
      </c>
      <c r="H986" s="63">
        <v>1.0251411606625283</v>
      </c>
      <c r="I986" s="63">
        <v>96.219042050096604</v>
      </c>
      <c r="J986" s="63">
        <v>814458940.92762494</v>
      </c>
      <c r="K986" s="63">
        <v>39.199021605262949</v>
      </c>
      <c r="L986" s="63">
        <v>1479.8622218711641</v>
      </c>
      <c r="M986" s="63">
        <f>(M642+M900+M943)/3</f>
        <v>22.818257350015852</v>
      </c>
      <c r="N986" s="62">
        <v>55.777000000000001</v>
      </c>
    </row>
    <row r="987" spans="1:14" x14ac:dyDescent="0.4">
      <c r="A987" s="44">
        <v>23</v>
      </c>
      <c r="B987" s="42" t="s">
        <v>96</v>
      </c>
      <c r="C987" s="33">
        <v>2018</v>
      </c>
      <c r="D987" s="33" t="s">
        <v>250</v>
      </c>
      <c r="E987" s="45" t="s">
        <v>247</v>
      </c>
      <c r="F987" s="62">
        <v>0.388794447700892</v>
      </c>
      <c r="G987" s="63">
        <v>25076747</v>
      </c>
      <c r="H987" s="63">
        <v>1.8969916226624832</v>
      </c>
      <c r="I987" s="63">
        <v>97.649577968453599</v>
      </c>
      <c r="J987" s="63">
        <v>765092012.77852595</v>
      </c>
      <c r="K987" s="63">
        <v>40.587602877028033</v>
      </c>
      <c r="L987" s="63">
        <v>1594.0601102377507</v>
      </c>
      <c r="M987" s="63">
        <f>(M643+M901+M944)/3</f>
        <v>22.529730075339831</v>
      </c>
      <c r="N987" s="62">
        <v>56.374000000000002</v>
      </c>
    </row>
    <row r="988" spans="1:14" x14ac:dyDescent="0.4">
      <c r="A988" s="44">
        <v>23</v>
      </c>
      <c r="B988" s="42" t="s">
        <v>96</v>
      </c>
      <c r="C988" s="33">
        <v>2019</v>
      </c>
      <c r="D988" s="33" t="s">
        <v>250</v>
      </c>
      <c r="E988" s="45" t="s">
        <v>247</v>
      </c>
      <c r="F988" s="62">
        <v>0.37069170716499328</v>
      </c>
      <c r="G988" s="63">
        <v>25782341</v>
      </c>
      <c r="H988" s="63">
        <v>1.1697718191154109</v>
      </c>
      <c r="I988" s="63">
        <v>96.648595999868803</v>
      </c>
      <c r="J988" s="63">
        <v>1024779237.90889</v>
      </c>
      <c r="K988" s="63">
        <v>43.37851324804155</v>
      </c>
      <c r="L988" s="63">
        <v>1538.687912495157</v>
      </c>
      <c r="M988" s="63">
        <f>(M644+M902+M945)/3</f>
        <v>22.594772641137833</v>
      </c>
      <c r="N988" s="62">
        <v>56.968000000000004</v>
      </c>
    </row>
    <row r="989" spans="1:14" x14ac:dyDescent="0.4">
      <c r="A989" s="44">
        <v>23</v>
      </c>
      <c r="B989" s="42" t="s">
        <v>96</v>
      </c>
      <c r="C989" s="33">
        <v>2020</v>
      </c>
      <c r="D989" s="33" t="s">
        <v>250</v>
      </c>
      <c r="E989" s="45" t="s">
        <v>247</v>
      </c>
      <c r="F989" s="62">
        <v>0.37478265803135974</v>
      </c>
      <c r="G989" s="63">
        <v>26491087</v>
      </c>
      <c r="H989" s="63">
        <v>0.70557203762172094</v>
      </c>
      <c r="I989" s="63">
        <v>99.594455117882106</v>
      </c>
      <c r="J989" s="63">
        <v>675186993.65287006</v>
      </c>
      <c r="K989" s="63">
        <v>33.738980498418577</v>
      </c>
      <c r="L989" s="63">
        <v>1539.1305451924457</v>
      </c>
      <c r="M989" s="63">
        <f>(M645+M903+M946)/3</f>
        <v>22.647586688831172</v>
      </c>
      <c r="N989" s="62">
        <v>57.56</v>
      </c>
    </row>
    <row r="990" spans="1:14" x14ac:dyDescent="0.4">
      <c r="A990" s="44">
        <v>23</v>
      </c>
      <c r="B990" s="42" t="s">
        <v>96</v>
      </c>
      <c r="C990" s="33">
        <v>2021</v>
      </c>
      <c r="D990" s="33" t="s">
        <v>250</v>
      </c>
      <c r="E990" s="45" t="s">
        <v>247</v>
      </c>
      <c r="F990" s="62">
        <f>(F987+F988+F989)/3</f>
        <v>0.37808960429908173</v>
      </c>
      <c r="G990" s="63">
        <v>27198628</v>
      </c>
      <c r="H990" s="63">
        <v>2.8789316174170381</v>
      </c>
      <c r="I990" s="63">
        <v>99.733499767653498</v>
      </c>
      <c r="J990" s="63">
        <v>963531503.48334503</v>
      </c>
      <c r="K990" s="63">
        <v>36.745844376626039</v>
      </c>
      <c r="L990" s="63">
        <v>1654.2570373059248</v>
      </c>
      <c r="M990" s="63">
        <f>(M904+M646+M947)/3</f>
        <v>22.590696468436278</v>
      </c>
      <c r="N990" s="62">
        <v>58.148000000000003</v>
      </c>
    </row>
    <row r="991" spans="1:14" x14ac:dyDescent="0.4">
      <c r="A991" s="44">
        <v>23</v>
      </c>
      <c r="B991" s="42" t="s">
        <v>96</v>
      </c>
      <c r="C991" s="33">
        <v>2022</v>
      </c>
      <c r="D991" s="33" t="s">
        <v>250</v>
      </c>
      <c r="E991" s="45" t="s">
        <v>247</v>
      </c>
      <c r="F991" s="62">
        <f>(F988+F989+F990)/3</f>
        <v>0.37452132316514491</v>
      </c>
      <c r="G991" s="63">
        <v>27914536</v>
      </c>
      <c r="H991" s="63">
        <v>5.3366120045835146</v>
      </c>
      <c r="I991" s="63">
        <v>96.640020409713998</v>
      </c>
      <c r="J991" s="63">
        <v>925681548.56325197</v>
      </c>
      <c r="K991" s="63">
        <v>41.286931310701661</v>
      </c>
      <c r="L991" s="63">
        <v>1563.4889403445936</v>
      </c>
      <c r="M991" s="63">
        <f>(M647+M905+M948)/3</f>
        <v>22.611018599468423</v>
      </c>
      <c r="N991" s="62">
        <v>58.732999999999997</v>
      </c>
    </row>
    <row r="992" spans="1:14" x14ac:dyDescent="0.4">
      <c r="A992" s="43">
        <v>24</v>
      </c>
      <c r="B992" s="42" t="s">
        <v>98</v>
      </c>
      <c r="C992" s="33">
        <v>1980</v>
      </c>
      <c r="D992" s="33" t="s">
        <v>246</v>
      </c>
      <c r="E992" s="42" t="s">
        <v>256</v>
      </c>
      <c r="F992" s="62">
        <f>F993*0.95</f>
        <v>3.1543643952284296E-2</v>
      </c>
      <c r="G992" s="63">
        <v>2415276</v>
      </c>
      <c r="H992" s="63">
        <v>18.265379171328703</v>
      </c>
      <c r="I992" s="63">
        <v>203.008674299419</v>
      </c>
      <c r="J992" s="63">
        <v>5343631.0852887304</v>
      </c>
      <c r="K992" s="63">
        <v>66.302328083232226</v>
      </c>
      <c r="L992" s="63">
        <v>330.00294729665461</v>
      </c>
      <c r="M992" s="63">
        <f>M1035*0.95</f>
        <v>26.906308411214948</v>
      </c>
      <c r="N992" s="62">
        <v>33.874000000000002</v>
      </c>
    </row>
    <row r="993" spans="1:14" x14ac:dyDescent="0.4">
      <c r="A993" s="43">
        <v>24</v>
      </c>
      <c r="B993" s="42" t="s">
        <v>98</v>
      </c>
      <c r="C993" s="33">
        <v>1981</v>
      </c>
      <c r="D993" s="33" t="s">
        <v>246</v>
      </c>
      <c r="E993" s="42" t="s">
        <v>256</v>
      </c>
      <c r="F993" s="62">
        <f t="shared" ref="F993:F1001" si="121">F994*0.95</f>
        <v>3.320383573924663E-2</v>
      </c>
      <c r="G993" s="63">
        <v>2441010</v>
      </c>
      <c r="H993" s="63">
        <v>13.872746051440686</v>
      </c>
      <c r="I993" s="63">
        <v>177.36767910942999</v>
      </c>
      <c r="J993" s="63">
        <v>5781443.3524548896</v>
      </c>
      <c r="K993" s="63">
        <v>58.443193892406718</v>
      </c>
      <c r="L993" s="63">
        <v>284.63776178670531</v>
      </c>
      <c r="M993" s="63">
        <f t="shared" ref="M993:M1001" si="122">(M1036+M1079+M1122)/3</f>
        <v>24.995457116236441</v>
      </c>
      <c r="N993" s="62">
        <v>34.201999999999998</v>
      </c>
    </row>
    <row r="994" spans="1:14" x14ac:dyDescent="0.4">
      <c r="A994" s="43">
        <v>24</v>
      </c>
      <c r="B994" s="42" t="s">
        <v>98</v>
      </c>
      <c r="C994" s="33">
        <v>1982</v>
      </c>
      <c r="D994" s="33" t="s">
        <v>246</v>
      </c>
      <c r="E994" s="42" t="s">
        <v>256</v>
      </c>
      <c r="F994" s="62">
        <f t="shared" si="121"/>
        <v>3.4951406041312243E-2</v>
      </c>
      <c r="G994" s="63">
        <v>2467635</v>
      </c>
      <c r="H994" s="63">
        <v>20.914234048974365</v>
      </c>
      <c r="I994" s="63">
        <v>174.470794633027</v>
      </c>
      <c r="J994" s="63">
        <v>9153812.4283818491</v>
      </c>
      <c r="K994" s="63">
        <v>56.402258733568758</v>
      </c>
      <c r="L994" s="63">
        <v>303.25084169928112</v>
      </c>
      <c r="M994" s="63">
        <f t="shared" si="122"/>
        <v>24.177347037660571</v>
      </c>
      <c r="N994" s="62">
        <v>34.531999999999996</v>
      </c>
    </row>
    <row r="995" spans="1:14" x14ac:dyDescent="0.4">
      <c r="A995" s="43">
        <v>24</v>
      </c>
      <c r="B995" s="42" t="s">
        <v>98</v>
      </c>
      <c r="C995" s="33">
        <v>1983</v>
      </c>
      <c r="D995" s="33" t="s">
        <v>246</v>
      </c>
      <c r="E995" s="42" t="s">
        <v>256</v>
      </c>
      <c r="F995" s="62">
        <f t="shared" si="121"/>
        <v>3.6790953727697098E-2</v>
      </c>
      <c r="G995" s="63">
        <v>2495097</v>
      </c>
      <c r="H995" s="63">
        <v>11.1028813560158</v>
      </c>
      <c r="I995" s="63">
        <v>178.983746099852</v>
      </c>
      <c r="J995" s="63">
        <v>4469041.6857038802</v>
      </c>
      <c r="K995" s="63">
        <v>60.765260419747278</v>
      </c>
      <c r="L995" s="63">
        <v>263.98946921956576</v>
      </c>
      <c r="M995" s="63">
        <f t="shared" si="122"/>
        <v>23.91136320338525</v>
      </c>
      <c r="N995" s="62">
        <v>34.863999999999997</v>
      </c>
    </row>
    <row r="996" spans="1:14" x14ac:dyDescent="0.4">
      <c r="A996" s="43">
        <v>24</v>
      </c>
      <c r="B996" s="42" t="s">
        <v>98</v>
      </c>
      <c r="C996" s="33">
        <v>1984</v>
      </c>
      <c r="D996" s="33" t="s">
        <v>246</v>
      </c>
      <c r="E996" s="42" t="s">
        <v>256</v>
      </c>
      <c r="F996" s="62">
        <f t="shared" si="121"/>
        <v>3.872731971336537E-2</v>
      </c>
      <c r="G996" s="63">
        <v>2523538</v>
      </c>
      <c r="H996" s="63">
        <v>1.4194010649594304</v>
      </c>
      <c r="I996" s="63">
        <v>168.685136538096</v>
      </c>
      <c r="J996" s="63">
        <v>5149252.0338197602</v>
      </c>
      <c r="K996" s="63">
        <v>58.895671643101174</v>
      </c>
      <c r="L996" s="63">
        <v>252.74858959904847</v>
      </c>
      <c r="M996" s="63">
        <f t="shared" si="122"/>
        <v>24.446338661150154</v>
      </c>
      <c r="N996" s="62">
        <v>35.198</v>
      </c>
    </row>
    <row r="997" spans="1:14" x14ac:dyDescent="0.4">
      <c r="A997" s="43">
        <v>24</v>
      </c>
      <c r="B997" s="42" t="s">
        <v>98</v>
      </c>
      <c r="C997" s="33">
        <v>1985</v>
      </c>
      <c r="D997" s="33" t="s">
        <v>246</v>
      </c>
      <c r="E997" s="42" t="s">
        <v>256</v>
      </c>
      <c r="F997" s="62">
        <f t="shared" si="121"/>
        <v>4.0765599698279337E-2</v>
      </c>
      <c r="G997" s="63">
        <v>2553075</v>
      </c>
      <c r="H997" s="63">
        <v>34.145175351476837</v>
      </c>
      <c r="I997" s="63">
        <v>179.84091126980999</v>
      </c>
      <c r="J997" s="63">
        <v>2991566.4355860702</v>
      </c>
      <c r="K997" s="63">
        <v>53.644494202730698</v>
      </c>
      <c r="L997" s="63">
        <v>338.74830793697521</v>
      </c>
      <c r="M997" s="63">
        <f t="shared" si="122"/>
        <v>24.867280006486748</v>
      </c>
      <c r="N997" s="62">
        <v>35.531999999999996</v>
      </c>
    </row>
    <row r="998" spans="1:14" x14ac:dyDescent="0.4">
      <c r="A998" s="43">
        <v>24</v>
      </c>
      <c r="B998" s="42" t="s">
        <v>98</v>
      </c>
      <c r="C998" s="33">
        <v>1986</v>
      </c>
      <c r="D998" s="33" t="s">
        <v>246</v>
      </c>
      <c r="E998" s="42" t="s">
        <v>256</v>
      </c>
      <c r="F998" s="62">
        <f t="shared" si="121"/>
        <v>4.2911157577136143E-2</v>
      </c>
      <c r="G998" s="63">
        <v>2583631</v>
      </c>
      <c r="H998" s="63">
        <v>-3.4290372281515147</v>
      </c>
      <c r="I998" s="63">
        <v>188.71052869901399</v>
      </c>
      <c r="J998" s="63">
        <v>8160415.3177692397</v>
      </c>
      <c r="K998" s="63">
        <v>46.809058091275631</v>
      </c>
      <c r="L998" s="63">
        <v>434.37511526221925</v>
      </c>
      <c r="M998" s="63">
        <f t="shared" si="122"/>
        <v>24.098160257449265</v>
      </c>
      <c r="N998" s="62">
        <v>35.868000000000002</v>
      </c>
    </row>
    <row r="999" spans="1:14" x14ac:dyDescent="0.4">
      <c r="A999" s="43">
        <v>24</v>
      </c>
      <c r="B999" s="42" t="s">
        <v>98</v>
      </c>
      <c r="C999" s="33">
        <v>1987</v>
      </c>
      <c r="D999" s="33" t="s">
        <v>246</v>
      </c>
      <c r="E999" s="42" t="s">
        <v>256</v>
      </c>
      <c r="F999" s="62">
        <f t="shared" si="121"/>
        <v>4.5169639554880153E-2</v>
      </c>
      <c r="G999" s="63">
        <v>2615594</v>
      </c>
      <c r="H999" s="63">
        <v>-2.3033511827736106</v>
      </c>
      <c r="I999" s="63">
        <v>174.30301471550001</v>
      </c>
      <c r="J999" s="63">
        <v>11898718.6498225</v>
      </c>
      <c r="K999" s="63">
        <v>46.394434562893764</v>
      </c>
      <c r="L999" s="63">
        <v>459.16605475009169</v>
      </c>
      <c r="M999" s="63">
        <f t="shared" si="122"/>
        <v>24.329048818569252</v>
      </c>
      <c r="N999" s="62">
        <v>36.206000000000003</v>
      </c>
    </row>
    <row r="1000" spans="1:14" x14ac:dyDescent="0.4">
      <c r="A1000" s="43">
        <v>24</v>
      </c>
      <c r="B1000" s="42" t="s">
        <v>98</v>
      </c>
      <c r="C1000" s="33">
        <v>1988</v>
      </c>
      <c r="D1000" s="33" t="s">
        <v>246</v>
      </c>
      <c r="E1000" s="42" t="s">
        <v>256</v>
      </c>
      <c r="F1000" s="62">
        <f t="shared" si="121"/>
        <v>4.7546989005137007E-2</v>
      </c>
      <c r="G1000" s="63">
        <v>2657235</v>
      </c>
      <c r="H1000" s="63">
        <v>2.6240559401543777</v>
      </c>
      <c r="I1000" s="63">
        <v>160.88063818952901</v>
      </c>
      <c r="J1000" s="63">
        <v>-3827452.80303765</v>
      </c>
      <c r="K1000" s="63">
        <v>42.798634631106204</v>
      </c>
      <c r="L1000" s="63">
        <v>476.02085909323438</v>
      </c>
      <c r="M1000" s="63">
        <f t="shared" si="122"/>
        <v>26.205686389093042</v>
      </c>
      <c r="N1000" s="62">
        <v>36.545000000000002</v>
      </c>
    </row>
    <row r="1001" spans="1:14" x14ac:dyDescent="0.4">
      <c r="A1001" s="43">
        <v>24</v>
      </c>
      <c r="B1001" s="42" t="s">
        <v>98</v>
      </c>
      <c r="C1001" s="33">
        <v>1989</v>
      </c>
      <c r="D1001" s="33" t="s">
        <v>246</v>
      </c>
      <c r="E1001" s="42" t="s">
        <v>256</v>
      </c>
      <c r="F1001" s="62">
        <f t="shared" si="121"/>
        <v>5.0049462110670538E-2</v>
      </c>
      <c r="G1001" s="63">
        <v>2724109</v>
      </c>
      <c r="H1001" s="63">
        <v>2.4562048001599806</v>
      </c>
      <c r="I1001" s="63">
        <v>153.99408927886699</v>
      </c>
      <c r="J1001" s="63">
        <v>1285233.0195112899</v>
      </c>
      <c r="K1001" s="63">
        <v>46.767047561948409</v>
      </c>
      <c r="L1001" s="63">
        <v>452.96655931067261</v>
      </c>
      <c r="M1001" s="63">
        <f t="shared" si="122"/>
        <v>29.294635148066316</v>
      </c>
      <c r="N1001" s="62">
        <v>36.744</v>
      </c>
    </row>
    <row r="1002" spans="1:14" x14ac:dyDescent="0.4">
      <c r="A1002" s="43">
        <v>24</v>
      </c>
      <c r="B1002" s="42" t="s">
        <v>98</v>
      </c>
      <c r="C1002" s="33">
        <v>1990</v>
      </c>
      <c r="D1002" s="33" t="s">
        <v>246</v>
      </c>
      <c r="E1002" s="42" t="s">
        <v>256</v>
      </c>
      <c r="F1002" s="62">
        <v>5.268364432702162E-2</v>
      </c>
      <c r="G1002" s="63">
        <v>2809221</v>
      </c>
      <c r="H1002" s="63">
        <v>1.8366451056468662</v>
      </c>
      <c r="I1002" s="63">
        <v>155.720441892141</v>
      </c>
      <c r="J1002" s="63">
        <v>697850.06510583695</v>
      </c>
      <c r="K1002" s="63">
        <v>42.942983518374525</v>
      </c>
      <c r="L1002" s="63">
        <v>512.85087900512872</v>
      </c>
      <c r="M1002" s="63">
        <f>(M1088+M1045+M1131)/3</f>
        <v>31.92359314386708</v>
      </c>
      <c r="N1002" s="62">
        <v>36.825000000000003</v>
      </c>
    </row>
    <row r="1003" spans="1:14" x14ac:dyDescent="0.4">
      <c r="A1003" s="43">
        <v>24</v>
      </c>
      <c r="B1003" s="42" t="s">
        <v>98</v>
      </c>
      <c r="C1003" s="33">
        <v>1991</v>
      </c>
      <c r="D1003" s="33" t="s">
        <v>246</v>
      </c>
      <c r="E1003" s="42" t="s">
        <v>256</v>
      </c>
      <c r="F1003" s="62">
        <v>4.8998430669981073E-2</v>
      </c>
      <c r="G1003" s="63">
        <v>2898052</v>
      </c>
      <c r="H1003" s="63">
        <v>-0.38981560754078259</v>
      </c>
      <c r="I1003" s="63">
        <v>144.240719227238</v>
      </c>
      <c r="J1003" s="63">
        <v>-4874038.7316491399</v>
      </c>
      <c r="K1003" s="63">
        <v>43.70932168712217</v>
      </c>
      <c r="L1003" s="63">
        <v>475.27614638629279</v>
      </c>
      <c r="M1003" s="63">
        <f t="shared" ref="M1003:M1008" si="123">(M1046+M1089+M1132)/3</f>
        <v>29.734003336877667</v>
      </c>
      <c r="N1003" s="62">
        <v>36.905999999999999</v>
      </c>
    </row>
    <row r="1004" spans="1:14" x14ac:dyDescent="0.4">
      <c r="A1004" s="43">
        <v>24</v>
      </c>
      <c r="B1004" s="42" t="s">
        <v>98</v>
      </c>
      <c r="C1004" s="33">
        <v>1992</v>
      </c>
      <c r="D1004" s="33" t="s">
        <v>246</v>
      </c>
      <c r="E1004" s="42" t="s">
        <v>256</v>
      </c>
      <c r="F1004" s="62">
        <v>5.0639647267280735E-2</v>
      </c>
      <c r="G1004" s="63">
        <v>2991727</v>
      </c>
      <c r="H1004" s="63">
        <v>2.7826470224393773</v>
      </c>
      <c r="I1004" s="63">
        <v>141.42794815810299</v>
      </c>
      <c r="J1004" s="63">
        <v>-10676567.963142</v>
      </c>
      <c r="K1004" s="63">
        <v>43.229076080412497</v>
      </c>
      <c r="L1004" s="63">
        <v>471.94063934455244</v>
      </c>
      <c r="M1004" s="63">
        <f t="shared" si="123"/>
        <v>28.283070829439577</v>
      </c>
      <c r="N1004" s="62">
        <v>36.987000000000002</v>
      </c>
    </row>
    <row r="1005" spans="1:14" x14ac:dyDescent="0.4">
      <c r="A1005" s="43">
        <v>24</v>
      </c>
      <c r="B1005" s="42" t="s">
        <v>98</v>
      </c>
      <c r="C1005" s="33">
        <v>1993</v>
      </c>
      <c r="D1005" s="33" t="s">
        <v>246</v>
      </c>
      <c r="E1005" s="42" t="s">
        <v>256</v>
      </c>
      <c r="F1005" s="62">
        <v>5.1017336182880318E-2</v>
      </c>
      <c r="G1005" s="63">
        <v>3089146</v>
      </c>
      <c r="H1005" s="63">
        <v>-3.4330203176627947</v>
      </c>
      <c r="I1005" s="63">
        <v>132.74857361991801</v>
      </c>
      <c r="J1005" s="63">
        <v>-9980132.27944839</v>
      </c>
      <c r="K1005" s="63">
        <v>39.988622021910892</v>
      </c>
      <c r="L1005" s="63">
        <v>413.95947668361498</v>
      </c>
      <c r="M1005" s="63">
        <f t="shared" si="123"/>
        <v>28.600279372146261</v>
      </c>
      <c r="N1005" s="62">
        <v>37.067999999999998</v>
      </c>
    </row>
    <row r="1006" spans="1:14" x14ac:dyDescent="0.4">
      <c r="A1006" s="43">
        <v>24</v>
      </c>
      <c r="B1006" s="42" t="s">
        <v>98</v>
      </c>
      <c r="C1006" s="33">
        <v>1994</v>
      </c>
      <c r="D1006" s="33" t="s">
        <v>246</v>
      </c>
      <c r="E1006" s="42" t="s">
        <v>256</v>
      </c>
      <c r="F1006" s="62">
        <v>5.0410245921695039E-2</v>
      </c>
      <c r="G1006" s="63">
        <v>3187844</v>
      </c>
      <c r="H1006" s="63">
        <v>24.412569682152878</v>
      </c>
      <c r="I1006" s="63">
        <v>83.144393523747297</v>
      </c>
      <c r="J1006" s="63">
        <v>3602275.0089280098</v>
      </c>
      <c r="K1006" s="63">
        <v>48.418032231852656</v>
      </c>
      <c r="L1006" s="63">
        <v>267.00627658747959</v>
      </c>
      <c r="M1006" s="63">
        <f t="shared" si="123"/>
        <v>31.021633743363278</v>
      </c>
      <c r="N1006" s="62">
        <v>37.149000000000001</v>
      </c>
    </row>
    <row r="1007" spans="1:14" x14ac:dyDescent="0.4">
      <c r="A1007" s="43">
        <v>24</v>
      </c>
      <c r="B1007" s="42" t="s">
        <v>98</v>
      </c>
      <c r="C1007" s="33">
        <v>1995</v>
      </c>
      <c r="D1007" s="33" t="s">
        <v>246</v>
      </c>
      <c r="E1007" s="42" t="s">
        <v>256</v>
      </c>
      <c r="F1007" s="62">
        <v>4.9989226985881562E-2</v>
      </c>
      <c r="G1007" s="63">
        <v>3276706</v>
      </c>
      <c r="H1007" s="63">
        <v>9.8979758583015922</v>
      </c>
      <c r="I1007" s="63">
        <v>98.250248693231498</v>
      </c>
      <c r="J1007" s="63">
        <v>6200565.7000000002</v>
      </c>
      <c r="K1007" s="63">
        <v>50.475891117118252</v>
      </c>
      <c r="L1007" s="63">
        <v>340.39967995052626</v>
      </c>
      <c r="M1007" s="63">
        <f t="shared" si="123"/>
        <v>30.730566589273934</v>
      </c>
      <c r="N1007" s="62">
        <v>37.231000000000002</v>
      </c>
    </row>
    <row r="1008" spans="1:14" x14ac:dyDescent="0.4">
      <c r="A1008" s="43">
        <v>24</v>
      </c>
      <c r="B1008" s="42" t="s">
        <v>98</v>
      </c>
      <c r="C1008" s="33">
        <v>1996</v>
      </c>
      <c r="D1008" s="33" t="s">
        <v>246</v>
      </c>
      <c r="E1008" s="42" t="s">
        <v>256</v>
      </c>
      <c r="F1008" s="62">
        <v>4.9649628222394659E-2</v>
      </c>
      <c r="G1008" s="63">
        <v>3363570</v>
      </c>
      <c r="H1008" s="63">
        <v>-3.5430457329538854</v>
      </c>
      <c r="I1008" s="63">
        <v>100.011925545114</v>
      </c>
      <c r="J1008" s="63">
        <v>10925575.5</v>
      </c>
      <c r="K1008" s="63">
        <v>47.084405029309188</v>
      </c>
      <c r="L1008" s="63">
        <v>299.61948973832335</v>
      </c>
      <c r="M1008" s="63">
        <f t="shared" si="123"/>
        <v>35.382644228412808</v>
      </c>
      <c r="N1008" s="62">
        <v>37.311999999999998</v>
      </c>
    </row>
    <row r="1009" spans="1:14" x14ac:dyDescent="0.4">
      <c r="A1009" s="43">
        <v>24</v>
      </c>
      <c r="B1009" s="42" t="s">
        <v>98</v>
      </c>
      <c r="C1009" s="33">
        <v>1997</v>
      </c>
      <c r="D1009" s="33" t="s">
        <v>246</v>
      </c>
      <c r="E1009" s="42" t="s">
        <v>256</v>
      </c>
      <c r="F1009" s="62">
        <v>4.8287220483496755E-2</v>
      </c>
      <c r="G1009" s="63">
        <v>3458472</v>
      </c>
      <c r="H1009" s="63">
        <v>0.8233810006473874</v>
      </c>
      <c r="I1009" s="63">
        <v>96.471904860160294</v>
      </c>
      <c r="J1009" s="63">
        <v>1497424</v>
      </c>
      <c r="K1009" s="63">
        <v>55.818508361485101</v>
      </c>
      <c r="L1009" s="63">
        <v>271.14330057185703</v>
      </c>
      <c r="M1009" s="63">
        <f>(M1052+M1095+M1138)</f>
        <v>104.60089853746078</v>
      </c>
      <c r="N1009" s="62">
        <v>37.393999999999998</v>
      </c>
    </row>
    <row r="1010" spans="1:14" x14ac:dyDescent="0.4">
      <c r="A1010" s="43">
        <v>24</v>
      </c>
      <c r="B1010" s="42" t="s">
        <v>98</v>
      </c>
      <c r="C1010" s="33">
        <v>1998</v>
      </c>
      <c r="D1010" s="33" t="s">
        <v>246</v>
      </c>
      <c r="E1010" s="42" t="s">
        <v>256</v>
      </c>
      <c r="F1010" s="62">
        <v>6.3965093174131321E-2</v>
      </c>
      <c r="G1010" s="63">
        <v>3555064</v>
      </c>
      <c r="H1010" s="63">
        <v>-0.41415409498235078</v>
      </c>
      <c r="I1010" s="63">
        <v>94.218658293716501</v>
      </c>
      <c r="J1010" s="63">
        <v>7300593.9469999997</v>
      </c>
      <c r="K1010" s="63">
        <v>51.049531876716145</v>
      </c>
      <c r="L1010" s="63">
        <v>272.10154012714759</v>
      </c>
      <c r="M1010" s="63">
        <f>(M1053+M1096+M1139)/3</f>
        <v>37.758711839894666</v>
      </c>
      <c r="N1010" s="62">
        <v>37.475000000000001</v>
      </c>
    </row>
    <row r="1011" spans="1:14" x14ac:dyDescent="0.4">
      <c r="A1011" s="43">
        <v>24</v>
      </c>
      <c r="B1011" s="42" t="s">
        <v>98</v>
      </c>
      <c r="C1011" s="33">
        <v>1999</v>
      </c>
      <c r="D1011" s="33" t="s">
        <v>246</v>
      </c>
      <c r="E1011" s="42" t="s">
        <v>256</v>
      </c>
      <c r="F1011" s="62">
        <v>6.4781581020747617E-2</v>
      </c>
      <c r="G1011" s="63">
        <v>3655360</v>
      </c>
      <c r="H1011" s="63">
        <v>4.0847154897584375</v>
      </c>
      <c r="I1011" s="63">
        <v>90.134938687262206</v>
      </c>
      <c r="J1011" s="63">
        <v>5976946.5269999998</v>
      </c>
      <c r="K1011" s="63">
        <v>43.212343897895977</v>
      </c>
      <c r="L1011" s="63">
        <v>273.42792794324839</v>
      </c>
      <c r="M1011" s="63">
        <f>(M1054+M1140+M1097)/3</f>
        <v>40.193922467421366</v>
      </c>
      <c r="N1011" s="62">
        <v>37.557000000000002</v>
      </c>
    </row>
    <row r="1012" spans="1:14" x14ac:dyDescent="0.4">
      <c r="A1012" s="43">
        <v>24</v>
      </c>
      <c r="B1012" s="42" t="s">
        <v>98</v>
      </c>
      <c r="C1012" s="33">
        <v>2000</v>
      </c>
      <c r="D1012" s="33" t="s">
        <v>246</v>
      </c>
      <c r="E1012" s="42" t="s">
        <v>256</v>
      </c>
      <c r="F1012" s="62">
        <v>6.4695132170133299E-2</v>
      </c>
      <c r="G1012" s="63">
        <v>3759170</v>
      </c>
      <c r="H1012" s="63">
        <v>8.5066010783455965</v>
      </c>
      <c r="I1012" s="63">
        <v>87.282218042145601</v>
      </c>
      <c r="J1012" s="63">
        <v>889074.9</v>
      </c>
      <c r="K1012" s="63">
        <v>45.659781993726902</v>
      </c>
      <c r="L1012" s="63">
        <v>243.87758007529817</v>
      </c>
      <c r="M1012" s="63">
        <f>(M1055+M1098+M1141)/3</f>
        <v>42.542493216012772</v>
      </c>
      <c r="N1012" s="62">
        <v>37.639000000000003</v>
      </c>
    </row>
    <row r="1013" spans="1:14" x14ac:dyDescent="0.4">
      <c r="A1013" s="43">
        <v>24</v>
      </c>
      <c r="B1013" s="42" t="s">
        <v>98</v>
      </c>
      <c r="C1013" s="33">
        <v>2001</v>
      </c>
      <c r="D1013" s="33" t="s">
        <v>246</v>
      </c>
      <c r="E1013" s="42" t="s">
        <v>256</v>
      </c>
      <c r="F1013" s="62">
        <v>6.5803624817381931E-2</v>
      </c>
      <c r="G1013" s="63">
        <v>3844773</v>
      </c>
      <c r="H1013" s="63">
        <v>0.4259386750092915</v>
      </c>
      <c r="I1013" s="63">
        <v>89.163101051007203</v>
      </c>
      <c r="J1013" s="63">
        <v>5183898.8</v>
      </c>
      <c r="K1013" s="63">
        <v>39.73049973723289</v>
      </c>
      <c r="L1013" s="63">
        <v>242.57572677293408</v>
      </c>
      <c r="M1013" s="63">
        <f>(M1056+M1099+M1142)/3</f>
        <v>36.868242427579808</v>
      </c>
      <c r="N1013" s="62">
        <v>37.72</v>
      </c>
    </row>
    <row r="1014" spans="1:14" x14ac:dyDescent="0.4">
      <c r="A1014" s="43">
        <v>24</v>
      </c>
      <c r="B1014" s="42" t="s">
        <v>98</v>
      </c>
      <c r="C1014" s="33">
        <v>2002</v>
      </c>
      <c r="D1014" s="33" t="s">
        <v>246</v>
      </c>
      <c r="E1014" s="42" t="s">
        <v>256</v>
      </c>
      <c r="F1014" s="62">
        <v>6.3551862186591132E-2</v>
      </c>
      <c r="G1014" s="63">
        <v>3930648</v>
      </c>
      <c r="H1014" s="63">
        <v>-2.3718817057485353</v>
      </c>
      <c r="I1014" s="63">
        <v>91.116068432933503</v>
      </c>
      <c r="J1014" s="63">
        <v>5644286.5</v>
      </c>
      <c r="K1014" s="63">
        <v>36.108564779478179</v>
      </c>
      <c r="L1014" s="63">
        <v>253.41067042505185</v>
      </c>
      <c r="M1014" s="63">
        <f>(M1057+M1100+M1143)/3</f>
        <v>38.297572914352195</v>
      </c>
      <c r="N1014" s="62">
        <v>37.802</v>
      </c>
    </row>
    <row r="1015" spans="1:14" x14ac:dyDescent="0.4">
      <c r="A1015" s="43">
        <v>24</v>
      </c>
      <c r="B1015" s="42" t="s">
        <v>98</v>
      </c>
      <c r="C1015" s="33">
        <v>2003</v>
      </c>
      <c r="D1015" s="33" t="s">
        <v>246</v>
      </c>
      <c r="E1015" s="42" t="s">
        <v>256</v>
      </c>
      <c r="F1015" s="62">
        <v>5.7365066065434421E-2</v>
      </c>
      <c r="G1015" s="63">
        <v>4026841</v>
      </c>
      <c r="H1015" s="63">
        <v>1.3364186314078381</v>
      </c>
      <c r="I1015" s="63">
        <v>97.146770743047597</v>
      </c>
      <c r="J1015" s="63">
        <v>11300000</v>
      </c>
      <c r="K1015" s="63">
        <v>36.231226002347356</v>
      </c>
      <c r="L1015" s="63">
        <v>283.67534812987054</v>
      </c>
      <c r="M1015" s="63">
        <f>(M1058+M1101+M1144)/3</f>
        <v>39.721804944363249</v>
      </c>
      <c r="N1015" s="62">
        <v>37.884</v>
      </c>
    </row>
    <row r="1016" spans="1:14" x14ac:dyDescent="0.4">
      <c r="A1016" s="43">
        <v>24</v>
      </c>
      <c r="B1016" s="42" t="s">
        <v>98</v>
      </c>
      <c r="C1016" s="33">
        <v>2004</v>
      </c>
      <c r="D1016" s="33" t="s">
        <v>246</v>
      </c>
      <c r="E1016" s="42" t="s">
        <v>256</v>
      </c>
      <c r="F1016" s="62">
        <v>5.4967779938364152E-2</v>
      </c>
      <c r="G1016" s="63">
        <v>4115138</v>
      </c>
      <c r="H1016" s="63">
        <v>-4.4397859383637268</v>
      </c>
      <c r="I1016" s="63">
        <v>94.181858508958896</v>
      </c>
      <c r="J1016" s="63">
        <v>15100000</v>
      </c>
      <c r="K1016" s="63">
        <v>33.243954918820251</v>
      </c>
      <c r="L1016" s="63">
        <v>309.19024278741909</v>
      </c>
      <c r="M1016" s="63">
        <f>(M1013+M1014+M1015)/3</f>
        <v>38.295873428765084</v>
      </c>
      <c r="N1016" s="62">
        <v>37.966000000000001</v>
      </c>
    </row>
    <row r="1017" spans="1:14" x14ac:dyDescent="0.4">
      <c r="A1017" s="43">
        <v>24</v>
      </c>
      <c r="B1017" s="42" t="s">
        <v>98</v>
      </c>
      <c r="C1017" s="33">
        <v>2005</v>
      </c>
      <c r="D1017" s="33" t="s">
        <v>246</v>
      </c>
      <c r="E1017" s="42" t="s">
        <v>256</v>
      </c>
      <c r="F1017" s="62">
        <v>5.3245150557137674E-2</v>
      </c>
      <c r="G1017" s="63">
        <v>4208834</v>
      </c>
      <c r="H1017" s="63">
        <v>4.1884370815938468</v>
      </c>
      <c r="I1017" s="63">
        <v>93.328749110461104</v>
      </c>
      <c r="J1017" s="63">
        <v>10100000</v>
      </c>
      <c r="K1017" s="63">
        <v>35.070936865622556</v>
      </c>
      <c r="L1017" s="63">
        <v>317.87767793584425</v>
      </c>
      <c r="M1017" s="63">
        <f>(M1060+M1103+M1146)/3</f>
        <v>39.412657514417567</v>
      </c>
      <c r="N1017" s="62">
        <v>38.069000000000003</v>
      </c>
    </row>
    <row r="1018" spans="1:14" x14ac:dyDescent="0.4">
      <c r="A1018" s="43">
        <v>24</v>
      </c>
      <c r="B1018" s="42" t="s">
        <v>98</v>
      </c>
      <c r="C1018" s="33">
        <v>2006</v>
      </c>
      <c r="D1018" s="33" t="s">
        <v>246</v>
      </c>
      <c r="E1018" s="42" t="s">
        <v>256</v>
      </c>
      <c r="F1018" s="62">
        <v>5.4560036065976897E-2</v>
      </c>
      <c r="G1018" s="63">
        <v>4294352</v>
      </c>
      <c r="H1018" s="63">
        <v>3.3340459386906929</v>
      </c>
      <c r="I1018" s="63">
        <f>(I1061+I1104+I1147)/3</f>
        <v>93.28082193429708</v>
      </c>
      <c r="J1018" s="63">
        <v>34670000</v>
      </c>
      <c r="K1018" s="63">
        <v>36.395870228737756</v>
      </c>
      <c r="L1018" s="63">
        <v>340.41451709934131</v>
      </c>
      <c r="M1018" s="63">
        <f>(M1061+M1104+M1147)/3</f>
        <v>39.820009705606019</v>
      </c>
      <c r="N1018" s="62">
        <v>38.192999999999998</v>
      </c>
    </row>
    <row r="1019" spans="1:14" x14ac:dyDescent="0.4">
      <c r="A1019" s="43">
        <v>24</v>
      </c>
      <c r="B1019" s="42" t="s">
        <v>98</v>
      </c>
      <c r="C1019" s="33">
        <v>2007</v>
      </c>
      <c r="D1019" s="33" t="s">
        <v>246</v>
      </c>
      <c r="E1019" s="42" t="s">
        <v>256</v>
      </c>
      <c r="F1019" s="62">
        <v>5.4347217470459272E-2</v>
      </c>
      <c r="G1019" s="63">
        <v>4375569</v>
      </c>
      <c r="H1019" s="63">
        <v>1.8382316504233671</v>
      </c>
      <c r="I1019" s="63">
        <v>97.714284790702393</v>
      </c>
      <c r="J1019" s="63">
        <v>56750000</v>
      </c>
      <c r="K1019" s="63">
        <v>37.58089901878963</v>
      </c>
      <c r="L1019" s="63">
        <v>388.4777716793738</v>
      </c>
      <c r="M1019" s="63">
        <f>(M1062+M1105+M1148)/3</f>
        <v>41.826810656776168</v>
      </c>
      <c r="N1019" s="62">
        <v>38.338999999999999</v>
      </c>
    </row>
    <row r="1020" spans="1:14" x14ac:dyDescent="0.4">
      <c r="A1020" s="43">
        <v>24</v>
      </c>
      <c r="B1020" s="42" t="s">
        <v>98</v>
      </c>
      <c r="C1020" s="33">
        <v>2008</v>
      </c>
      <c r="D1020" s="33" t="s">
        <v>246</v>
      </c>
      <c r="E1020" s="42" t="s">
        <v>256</v>
      </c>
      <c r="F1020" s="62">
        <v>3.8368269575372496E-2</v>
      </c>
      <c r="G1020" s="63">
        <v>4467233</v>
      </c>
      <c r="H1020" s="63">
        <v>7.0770707236142272</v>
      </c>
      <c r="I1020" s="63">
        <v>104.37995505577</v>
      </c>
      <c r="J1020" s="63">
        <v>117110000</v>
      </c>
      <c r="K1020" s="63">
        <v>34.437521809551662</v>
      </c>
      <c r="L1020" s="63">
        <v>446.22877035927559</v>
      </c>
      <c r="M1020" s="63">
        <f>(M1106+M1063+M1149)/3</f>
        <v>41.95380355035465</v>
      </c>
      <c r="N1020" s="62">
        <v>38.506</v>
      </c>
    </row>
    <row r="1021" spans="1:14" x14ac:dyDescent="0.4">
      <c r="A1021" s="43">
        <v>24</v>
      </c>
      <c r="B1021" s="42" t="s">
        <v>98</v>
      </c>
      <c r="C1021" s="33">
        <v>2009</v>
      </c>
      <c r="D1021" s="33" t="s">
        <v>246</v>
      </c>
      <c r="E1021" s="42" t="s">
        <v>256</v>
      </c>
      <c r="F1021" s="62">
        <v>3.6849277254663117E-2</v>
      </c>
      <c r="G1021" s="63">
        <v>4564540</v>
      </c>
      <c r="H1021" s="63">
        <v>0.7116283907541856</v>
      </c>
      <c r="I1021" s="63">
        <v>106.623201389947</v>
      </c>
      <c r="J1021" s="63">
        <v>42280000</v>
      </c>
      <c r="K1021" s="63">
        <v>31.494246489679885</v>
      </c>
      <c r="L1021" s="63">
        <v>452.92223646951163</v>
      </c>
      <c r="M1021" s="63">
        <f t="shared" ref="M1021:M1026" si="124">(M1064+M1107+M1150)/3</f>
        <v>41.434829921911096</v>
      </c>
      <c r="N1021" s="62">
        <v>38.694000000000003</v>
      </c>
    </row>
    <row r="1022" spans="1:14" x14ac:dyDescent="0.4">
      <c r="A1022" s="43">
        <v>24</v>
      </c>
      <c r="B1022" s="42" t="s">
        <v>98</v>
      </c>
      <c r="C1022" s="33">
        <v>2010</v>
      </c>
      <c r="D1022" s="33" t="s">
        <v>246</v>
      </c>
      <c r="E1022" s="42" t="s">
        <v>256</v>
      </c>
      <c r="F1022" s="62">
        <v>3.7510190304130824E-2</v>
      </c>
      <c r="G1022" s="63">
        <v>4660067</v>
      </c>
      <c r="H1022" s="63">
        <v>4.2113093109751105</v>
      </c>
      <c r="I1022" s="63">
        <v>100</v>
      </c>
      <c r="J1022" s="63">
        <v>61520000</v>
      </c>
      <c r="K1022" s="63">
        <v>34.430481954304234</v>
      </c>
      <c r="L1022" s="63">
        <v>459.77698183324077</v>
      </c>
      <c r="M1022" s="63">
        <f t="shared" si="124"/>
        <v>41.06905290217361</v>
      </c>
      <c r="N1022" s="62">
        <v>38.904000000000003</v>
      </c>
    </row>
    <row r="1023" spans="1:14" x14ac:dyDescent="0.4">
      <c r="A1023" s="43">
        <v>24</v>
      </c>
      <c r="B1023" s="42" t="s">
        <v>98</v>
      </c>
      <c r="C1023" s="33">
        <v>2011</v>
      </c>
      <c r="D1023" s="33" t="s">
        <v>246</v>
      </c>
      <c r="E1023" s="42" t="s">
        <v>256</v>
      </c>
      <c r="F1023" s="62">
        <v>4.103953870036952E-2</v>
      </c>
      <c r="G1023" s="63">
        <v>4732022</v>
      </c>
      <c r="H1023" s="63">
        <v>4.0091150571005159</v>
      </c>
      <c r="I1023" s="63">
        <v>98.411973373640393</v>
      </c>
      <c r="J1023" s="63">
        <v>36908455.799999997</v>
      </c>
      <c r="K1023" s="63">
        <v>34.475618332729859</v>
      </c>
      <c r="L1023" s="63">
        <v>515.20950348940198</v>
      </c>
      <c r="M1023" s="63">
        <f t="shared" si="124"/>
        <v>42.734568575924243</v>
      </c>
      <c r="N1023" s="62">
        <v>39.134999999999998</v>
      </c>
    </row>
    <row r="1024" spans="1:14" x14ac:dyDescent="0.4">
      <c r="A1024" s="43">
        <v>24</v>
      </c>
      <c r="B1024" s="42" t="s">
        <v>98</v>
      </c>
      <c r="C1024" s="33">
        <v>2012</v>
      </c>
      <c r="D1024" s="33" t="s">
        <v>246</v>
      </c>
      <c r="E1024" s="42" t="s">
        <v>256</v>
      </c>
      <c r="F1024" s="62">
        <v>4.1313085731356836E-2</v>
      </c>
      <c r="G1024" s="63">
        <v>4773306</v>
      </c>
      <c r="H1024" s="63">
        <v>6.1810361769261561</v>
      </c>
      <c r="I1024" s="63">
        <v>97.457864288139604</v>
      </c>
      <c r="J1024" s="63">
        <v>70035157.299999997</v>
      </c>
      <c r="K1024" s="63">
        <v>33.059448594331442</v>
      </c>
      <c r="L1024" s="63">
        <v>525.86750403772851</v>
      </c>
      <c r="M1024" s="63">
        <f t="shared" si="124"/>
        <v>50.19502584579368</v>
      </c>
      <c r="N1024" s="62">
        <v>39.387999999999998</v>
      </c>
    </row>
    <row r="1025" spans="1:14" x14ac:dyDescent="0.4">
      <c r="A1025" s="43">
        <v>24</v>
      </c>
      <c r="B1025" s="42" t="s">
        <v>98</v>
      </c>
      <c r="C1025" s="33">
        <v>2013</v>
      </c>
      <c r="D1025" s="33" t="s">
        <v>246</v>
      </c>
      <c r="E1025" s="42" t="s">
        <v>256</v>
      </c>
      <c r="F1025" s="62">
        <v>2.5112297362917254E-2</v>
      </c>
      <c r="G1025" s="63">
        <v>4802428</v>
      </c>
      <c r="H1025" s="63">
        <v>2.4874867776006653</v>
      </c>
      <c r="I1025" s="63">
        <v>105.189251636674</v>
      </c>
      <c r="J1025" s="63">
        <v>1852792.6</v>
      </c>
      <c r="K1025" s="63">
        <v>38.399287572131527</v>
      </c>
      <c r="L1025" s="63">
        <v>352.22685487120953</v>
      </c>
      <c r="M1025" s="63">
        <f t="shared" si="124"/>
        <v>50.101288855221235</v>
      </c>
      <c r="N1025" s="62">
        <v>39.662999999999997</v>
      </c>
    </row>
    <row r="1026" spans="1:14" x14ac:dyDescent="0.4">
      <c r="A1026" s="43">
        <v>24</v>
      </c>
      <c r="B1026" s="42" t="s">
        <v>98</v>
      </c>
      <c r="C1026" s="33">
        <v>2014</v>
      </c>
      <c r="D1026" s="33" t="s">
        <v>246</v>
      </c>
      <c r="E1026" s="42" t="s">
        <v>256</v>
      </c>
      <c r="F1026" s="62">
        <v>2.7173833765322272E-2</v>
      </c>
      <c r="G1026" s="63">
        <v>4798734</v>
      </c>
      <c r="H1026" s="63">
        <v>11.893803301677679</v>
      </c>
      <c r="I1026" s="63">
        <v>119.853308499837</v>
      </c>
      <c r="J1026" s="63">
        <v>3475007.9</v>
      </c>
      <c r="K1026" s="63">
        <v>53.095092017982473</v>
      </c>
      <c r="L1026" s="63">
        <v>394.856932975083</v>
      </c>
      <c r="M1026" s="63">
        <f t="shared" si="124"/>
        <v>46.515332917661645</v>
      </c>
      <c r="N1026" s="62">
        <v>39.959000000000003</v>
      </c>
    </row>
    <row r="1027" spans="1:14" x14ac:dyDescent="0.4">
      <c r="A1027" s="43">
        <v>24</v>
      </c>
      <c r="B1027" s="42" t="s">
        <v>98</v>
      </c>
      <c r="C1027" s="33">
        <v>2015</v>
      </c>
      <c r="D1027" s="33" t="s">
        <v>246</v>
      </c>
      <c r="E1027" s="42" t="s">
        <v>256</v>
      </c>
      <c r="F1027" s="62">
        <v>3.8262556250003889E-2</v>
      </c>
      <c r="G1027" s="63">
        <v>4819333</v>
      </c>
      <c r="H1027" s="63">
        <v>2.7082631078528152</v>
      </c>
      <c r="I1027" s="63">
        <v>112.640390563417</v>
      </c>
      <c r="J1027" s="63">
        <v>3000000</v>
      </c>
      <c r="K1027" s="63">
        <v>53.145147776962112</v>
      </c>
      <c r="L1027" s="63">
        <v>351.87975476955432</v>
      </c>
      <c r="M1027" s="63">
        <f>(M1113+M1070+M1156)/3</f>
        <v>40.295710358316448</v>
      </c>
      <c r="N1027" s="62">
        <v>40.277000000000001</v>
      </c>
    </row>
    <row r="1028" spans="1:14" x14ac:dyDescent="0.4">
      <c r="A1028" s="43">
        <v>24</v>
      </c>
      <c r="B1028" s="42" t="s">
        <v>98</v>
      </c>
      <c r="C1028" s="33">
        <v>2016</v>
      </c>
      <c r="D1028" s="33" t="s">
        <v>246</v>
      </c>
      <c r="E1028" s="42" t="s">
        <v>256</v>
      </c>
      <c r="F1028" s="62">
        <v>4.2086572323959758E-2</v>
      </c>
      <c r="G1028" s="63">
        <v>4904177</v>
      </c>
      <c r="H1028" s="63">
        <v>2.9801140844553373</v>
      </c>
      <c r="I1028" s="63">
        <v>118.766160937487</v>
      </c>
      <c r="J1028" s="63">
        <v>7256090.4840000002</v>
      </c>
      <c r="K1028" s="63">
        <v>50.530644021909985</v>
      </c>
      <c r="L1028" s="63">
        <v>372.13545609303117</v>
      </c>
      <c r="M1028" s="63">
        <f>(M1071+M1114+M1157)/3</f>
        <v>40.130424365409006</v>
      </c>
      <c r="N1028" s="62">
        <v>40.618000000000002</v>
      </c>
    </row>
    <row r="1029" spans="1:14" x14ac:dyDescent="0.4">
      <c r="A1029" s="43">
        <v>24</v>
      </c>
      <c r="B1029" s="42" t="s">
        <v>98</v>
      </c>
      <c r="C1029" s="33">
        <v>2017</v>
      </c>
      <c r="D1029" s="33" t="s">
        <v>246</v>
      </c>
      <c r="E1029" s="42" t="s">
        <v>256</v>
      </c>
      <c r="F1029" s="62">
        <v>4.4509010973352435E-2</v>
      </c>
      <c r="G1029" s="63">
        <v>4996741</v>
      </c>
      <c r="H1029" s="63">
        <v>6.4437062877952513</v>
      </c>
      <c r="I1029" s="63">
        <v>122.647840847533</v>
      </c>
      <c r="J1029" s="63">
        <v>6888751.4009999996</v>
      </c>
      <c r="K1029" s="63">
        <v>57.143545711711894</v>
      </c>
      <c r="L1029" s="63">
        <v>414.74032227842014</v>
      </c>
      <c r="M1029" s="63">
        <f>(M1026+M1027+M1028)/3</f>
        <v>42.313822547129035</v>
      </c>
      <c r="N1029" s="62">
        <v>40.98</v>
      </c>
    </row>
    <row r="1030" spans="1:14" x14ac:dyDescent="0.4">
      <c r="A1030" s="43">
        <v>24</v>
      </c>
      <c r="B1030" s="42" t="s">
        <v>98</v>
      </c>
      <c r="C1030" s="33">
        <v>2018</v>
      </c>
      <c r="D1030" s="33" t="s">
        <v>246</v>
      </c>
      <c r="E1030" s="42" t="s">
        <v>256</v>
      </c>
      <c r="F1030" s="62">
        <v>4.4967594282775705E-2</v>
      </c>
      <c r="G1030" s="63">
        <v>5094780</v>
      </c>
      <c r="H1030" s="63">
        <v>-1.224117158457048</v>
      </c>
      <c r="I1030" s="63">
        <v>126.017084898023</v>
      </c>
      <c r="J1030" s="63">
        <v>18003535.454999998</v>
      </c>
      <c r="K1030" s="63">
        <v>49.660200002431836</v>
      </c>
      <c r="L1030" s="63">
        <v>435.93229660798016</v>
      </c>
      <c r="M1030" s="63">
        <f>(M1027+M1028+M1029)/3</f>
        <v>40.91331909028483</v>
      </c>
      <c r="N1030" s="62">
        <v>41.363999999999997</v>
      </c>
    </row>
    <row r="1031" spans="1:14" x14ac:dyDescent="0.4">
      <c r="A1031" s="43">
        <v>24</v>
      </c>
      <c r="B1031" s="42" t="s">
        <v>98</v>
      </c>
      <c r="C1031" s="33">
        <v>2019</v>
      </c>
      <c r="D1031" s="33" t="s">
        <v>246</v>
      </c>
      <c r="E1031" s="42" t="s">
        <v>256</v>
      </c>
      <c r="F1031" s="62">
        <v>4.5188204841933428E-2</v>
      </c>
      <c r="G1031" s="63">
        <v>5209324</v>
      </c>
      <c r="H1031" s="63">
        <v>2.3278370514064193</v>
      </c>
      <c r="I1031" s="63">
        <v>125.257998714856</v>
      </c>
      <c r="J1031" s="63">
        <v>25601157.287</v>
      </c>
      <c r="K1031" s="63">
        <v>50.065800001486757</v>
      </c>
      <c r="L1031" s="63">
        <v>426.40875312020944</v>
      </c>
      <c r="M1031" s="63">
        <f>(M1074+M1117+M1160)/3</f>
        <v>40.143426236934921</v>
      </c>
      <c r="N1031" s="62">
        <v>41.77</v>
      </c>
    </row>
    <row r="1032" spans="1:14" x14ac:dyDescent="0.4">
      <c r="A1032" s="43">
        <v>24</v>
      </c>
      <c r="B1032" s="42" t="s">
        <v>98</v>
      </c>
      <c r="C1032" s="33">
        <v>2020</v>
      </c>
      <c r="D1032" s="33" t="s">
        <v>246</v>
      </c>
      <c r="E1032" s="42" t="s">
        <v>256</v>
      </c>
      <c r="F1032" s="62">
        <v>4.4282072685484987E-2</v>
      </c>
      <c r="G1032" s="63">
        <v>5343020</v>
      </c>
      <c r="H1032" s="63">
        <v>1.9821605562778473</v>
      </c>
      <c r="I1032" s="63">
        <v>127.921985315737</v>
      </c>
      <c r="J1032" s="63">
        <v>1737359.8230000001</v>
      </c>
      <c r="K1032" s="63">
        <v>49.521020001192063</v>
      </c>
      <c r="L1032" s="63">
        <v>435.46924780002212</v>
      </c>
      <c r="M1032" s="63">
        <f>(M1075+M1118+M1161)/3</f>
        <v>31.404695269865766</v>
      </c>
      <c r="N1032" s="62">
        <v>42.198</v>
      </c>
    </row>
    <row r="1033" spans="1:14" x14ac:dyDescent="0.4">
      <c r="A1033" s="43">
        <v>24</v>
      </c>
      <c r="B1033" s="42" t="s">
        <v>98</v>
      </c>
      <c r="C1033" s="33">
        <v>2021</v>
      </c>
      <c r="D1033" s="33" t="s">
        <v>246</v>
      </c>
      <c r="E1033" s="42" t="s">
        <v>256</v>
      </c>
      <c r="F1033" s="62">
        <f>(F1030+F1031+F1032)/3</f>
        <v>4.4812623936731376E-2</v>
      </c>
      <c r="G1033" s="63">
        <v>5457154</v>
      </c>
      <c r="H1033" s="63">
        <v>3.1857664651862194</v>
      </c>
      <c r="I1033" s="63">
        <v>130.707761333024</v>
      </c>
      <c r="J1033" s="63">
        <v>5409980.25</v>
      </c>
      <c r="K1033" s="63">
        <v>44.159120000000001</v>
      </c>
      <c r="L1033" s="63">
        <v>461.13751095604727</v>
      </c>
      <c r="M1033" s="63">
        <f>(M44+M1291+M1893)/3</f>
        <v>28.520659088349916</v>
      </c>
      <c r="N1033" s="62">
        <v>42.648000000000003</v>
      </c>
    </row>
    <row r="1034" spans="1:14" x14ac:dyDescent="0.4">
      <c r="A1034" s="43">
        <v>24</v>
      </c>
      <c r="B1034" s="42" t="s">
        <v>98</v>
      </c>
      <c r="C1034" s="33">
        <v>2022</v>
      </c>
      <c r="D1034" s="33" t="s">
        <v>246</v>
      </c>
      <c r="E1034" s="42" t="s">
        <v>256</v>
      </c>
      <c r="F1034" s="62">
        <f>(F1031+F1032+F1033)/3</f>
        <v>4.4760967154716592E-2</v>
      </c>
      <c r="G1034" s="63">
        <v>5579144</v>
      </c>
      <c r="H1034" s="63">
        <v>5.9679244534875266</v>
      </c>
      <c r="I1034" s="63">
        <v>125.74287401711101</v>
      </c>
      <c r="J1034" s="63">
        <v>24047722.184999999</v>
      </c>
      <c r="K1034" s="63">
        <v>45.23357</v>
      </c>
      <c r="L1034" s="63">
        <v>427.05809619126865</v>
      </c>
      <c r="M1034" s="63">
        <f>(M1077+M1120+M1163)/3</f>
        <v>21.013323045018577</v>
      </c>
      <c r="N1034" s="62">
        <v>43.12</v>
      </c>
    </row>
    <row r="1035" spans="1:14" x14ac:dyDescent="0.4">
      <c r="A1035" s="43">
        <v>25</v>
      </c>
      <c r="B1035" s="42" t="s">
        <v>100</v>
      </c>
      <c r="C1035" s="33">
        <v>1980</v>
      </c>
      <c r="D1035" s="33" t="s">
        <v>246</v>
      </c>
      <c r="E1035" s="42" t="s">
        <v>256</v>
      </c>
      <c r="F1035" s="62">
        <f>F1036*0.95</f>
        <v>3.9959848711214066E-2</v>
      </c>
      <c r="G1035" s="63">
        <v>4408230</v>
      </c>
      <c r="H1035" s="63">
        <v>8.7349044358081329</v>
      </c>
      <c r="I1035" s="63">
        <f t="shared" ref="I1035:I1043" si="125">(I1078+I1121+I1207)/3</f>
        <v>189.85251977434837</v>
      </c>
      <c r="J1035" s="63">
        <v>-430000</v>
      </c>
      <c r="K1035" s="63">
        <v>45.81058348784817</v>
      </c>
      <c r="L1035" s="63">
        <v>234.3349607105431</v>
      </c>
      <c r="M1035" s="63">
        <f>M1078*0.95</f>
        <v>28.322429906542052</v>
      </c>
      <c r="N1035" s="62">
        <v>18.786999999999999</v>
      </c>
    </row>
    <row r="1036" spans="1:14" x14ac:dyDescent="0.4">
      <c r="A1036" s="43">
        <v>25</v>
      </c>
      <c r="B1036" s="42" t="s">
        <v>100</v>
      </c>
      <c r="C1036" s="33">
        <v>1981</v>
      </c>
      <c r="D1036" s="33" t="s">
        <v>246</v>
      </c>
      <c r="E1036" s="42" t="s">
        <v>256</v>
      </c>
      <c r="F1036" s="62">
        <f t="shared" ref="F1036:F1044" si="126">F1037*0.95</f>
        <v>4.2062998643383233E-2</v>
      </c>
      <c r="G1036" s="63">
        <v>4409225</v>
      </c>
      <c r="H1036" s="63">
        <v>8.0547582837101004</v>
      </c>
      <c r="I1036" s="63">
        <f t="shared" si="125"/>
        <v>193.14631600587799</v>
      </c>
      <c r="J1036" s="63">
        <v>-110000</v>
      </c>
      <c r="K1036" s="63">
        <v>37.761778879338699</v>
      </c>
      <c r="L1036" s="63">
        <v>198.8870058284067</v>
      </c>
      <c r="M1036" s="63">
        <f t="shared" ref="M1036:M1052" si="127">(M1079+M1122+M1208)/3</f>
        <v>19.926533840127181</v>
      </c>
      <c r="N1036" s="62">
        <v>18.981999999999999</v>
      </c>
    </row>
    <row r="1037" spans="1:14" x14ac:dyDescent="0.4">
      <c r="A1037" s="43">
        <v>25</v>
      </c>
      <c r="B1037" s="42" t="s">
        <v>100</v>
      </c>
      <c r="C1037" s="33">
        <v>1982</v>
      </c>
      <c r="D1037" s="33" t="s">
        <v>246</v>
      </c>
      <c r="E1037" s="42" t="s">
        <v>256</v>
      </c>
      <c r="F1037" s="62">
        <f t="shared" si="126"/>
        <v>4.4276840677245508E-2</v>
      </c>
      <c r="G1037" s="63">
        <v>4622828</v>
      </c>
      <c r="H1037" s="63">
        <v>9.2207836482544963</v>
      </c>
      <c r="I1037" s="63">
        <f t="shared" si="125"/>
        <v>185.58459441360773</v>
      </c>
      <c r="J1037" s="63">
        <v>-120000</v>
      </c>
      <c r="K1037" s="63">
        <v>20.056797593173105</v>
      </c>
      <c r="L1037" s="63">
        <v>180.48905554414256</v>
      </c>
      <c r="M1037" s="63">
        <f t="shared" si="127"/>
        <v>19.463808757332881</v>
      </c>
      <c r="N1037" s="62">
        <v>19.178999999999998</v>
      </c>
    </row>
    <row r="1038" spans="1:14" x14ac:dyDescent="0.4">
      <c r="A1038" s="43">
        <v>25</v>
      </c>
      <c r="B1038" s="42" t="s">
        <v>100</v>
      </c>
      <c r="C1038" s="33">
        <v>1983</v>
      </c>
      <c r="D1038" s="33" t="s">
        <v>246</v>
      </c>
      <c r="E1038" s="42" t="s">
        <v>256</v>
      </c>
      <c r="F1038" s="62">
        <f t="shared" si="126"/>
        <v>4.6607200712890012E-2</v>
      </c>
      <c r="G1038" s="63">
        <v>4859173</v>
      </c>
      <c r="H1038" s="63">
        <v>1.2126945829706415E-2</v>
      </c>
      <c r="I1038" s="63">
        <f t="shared" si="125"/>
        <v>176.32591271598483</v>
      </c>
      <c r="J1038" s="63">
        <v>-90000</v>
      </c>
      <c r="K1038" s="63">
        <v>39.960405843227917</v>
      </c>
      <c r="L1038" s="63">
        <v>171.30812300983396</v>
      </c>
      <c r="M1038" s="63">
        <f t="shared" si="127"/>
        <v>19.050840838293126</v>
      </c>
      <c r="N1038" s="62">
        <v>19.376999999999999</v>
      </c>
    </row>
    <row r="1039" spans="1:14" x14ac:dyDescent="0.4">
      <c r="A1039" s="43">
        <v>25</v>
      </c>
      <c r="B1039" s="42" t="s">
        <v>100</v>
      </c>
      <c r="C1039" s="33">
        <v>1984</v>
      </c>
      <c r="D1039" s="33" t="s">
        <v>246</v>
      </c>
      <c r="E1039" s="42" t="s">
        <v>256</v>
      </c>
      <c r="F1039" s="62">
        <f t="shared" si="126"/>
        <v>4.9060211276726329E-2</v>
      </c>
      <c r="G1039" s="63">
        <v>4920556</v>
      </c>
      <c r="H1039" s="63">
        <v>24.066353134175046</v>
      </c>
      <c r="I1039" s="63">
        <f t="shared" si="125"/>
        <v>170.47371701866575</v>
      </c>
      <c r="J1039" s="63">
        <v>9186265.6283344496</v>
      </c>
      <c r="K1039" s="63">
        <v>42.070838775419091</v>
      </c>
      <c r="L1039" s="63">
        <v>186.7885935810904</v>
      </c>
      <c r="M1039" s="63">
        <f t="shared" si="127"/>
        <v>19.487491748024002</v>
      </c>
      <c r="N1039" s="62">
        <v>19.577999999999999</v>
      </c>
    </row>
    <row r="1040" spans="1:14" x14ac:dyDescent="0.4">
      <c r="A1040" s="43">
        <v>25</v>
      </c>
      <c r="B1040" s="42" t="s">
        <v>100</v>
      </c>
      <c r="C1040" s="33">
        <v>1985</v>
      </c>
      <c r="D1040" s="33" t="s">
        <v>246</v>
      </c>
      <c r="E1040" s="42" t="s">
        <v>256</v>
      </c>
      <c r="F1040" s="62">
        <f t="shared" si="126"/>
        <v>5.1642327659711926E-2</v>
      </c>
      <c r="G1040" s="63">
        <v>4967590</v>
      </c>
      <c r="H1040" s="63">
        <v>-5.1131948290588127</v>
      </c>
      <c r="I1040" s="63">
        <f t="shared" si="125"/>
        <v>155.89433145825578</v>
      </c>
      <c r="J1040" s="63">
        <v>53650093.598907098</v>
      </c>
      <c r="K1040" s="63">
        <v>43.233665387989632</v>
      </c>
      <c r="L1040" s="63">
        <v>207.96195123428143</v>
      </c>
      <c r="M1040" s="63">
        <f t="shared" si="127"/>
        <v>19.88122923563429</v>
      </c>
      <c r="N1040" s="62">
        <v>19.779</v>
      </c>
    </row>
    <row r="1041" spans="1:14" x14ac:dyDescent="0.4">
      <c r="A1041" s="43">
        <v>25</v>
      </c>
      <c r="B1041" s="42" t="s">
        <v>100</v>
      </c>
      <c r="C1041" s="33">
        <v>1986</v>
      </c>
      <c r="D1041" s="33" t="s">
        <v>246</v>
      </c>
      <c r="E1041" s="42" t="s">
        <v>256</v>
      </c>
      <c r="F1041" s="62">
        <f t="shared" si="126"/>
        <v>5.4360344904959924E-2</v>
      </c>
      <c r="G1041" s="63">
        <v>5118160</v>
      </c>
      <c r="H1041" s="63">
        <v>-16.932826082525878</v>
      </c>
      <c r="I1041" s="63">
        <f t="shared" si="125"/>
        <v>136.72048394142462</v>
      </c>
      <c r="J1041" s="63">
        <v>28200501.059212402</v>
      </c>
      <c r="K1041" s="63">
        <v>48.769899127902747</v>
      </c>
      <c r="L1041" s="63">
        <v>208.63518253866127</v>
      </c>
      <c r="M1041" s="63">
        <f t="shared" si="127"/>
        <v>19.323620193086949</v>
      </c>
      <c r="N1041" s="62">
        <v>19.983000000000001</v>
      </c>
    </row>
    <row r="1042" spans="1:14" x14ac:dyDescent="0.4">
      <c r="A1042" s="43">
        <v>25</v>
      </c>
      <c r="B1042" s="42" t="s">
        <v>100</v>
      </c>
      <c r="C1042" s="33">
        <v>1987</v>
      </c>
      <c r="D1042" s="33" t="s">
        <v>246</v>
      </c>
      <c r="E1042" s="42" t="s">
        <v>256</v>
      </c>
      <c r="F1042" s="62">
        <f t="shared" si="126"/>
        <v>5.7221415689431503E-2</v>
      </c>
      <c r="G1042" s="63">
        <v>5300852</v>
      </c>
      <c r="H1042" s="63">
        <v>-3.1330818098780071</v>
      </c>
      <c r="I1042" s="63">
        <f t="shared" si="125"/>
        <v>131.56864728913908</v>
      </c>
      <c r="J1042" s="63">
        <v>8162068.4698027195</v>
      </c>
      <c r="K1042" s="63">
        <v>51.881726398325199</v>
      </c>
      <c r="L1042" s="63">
        <v>219.4792180963409</v>
      </c>
      <c r="M1042" s="63">
        <f t="shared" si="127"/>
        <v>19.451605891035374</v>
      </c>
      <c r="N1042" s="62">
        <v>20.187000000000001</v>
      </c>
    </row>
    <row r="1043" spans="1:14" x14ac:dyDescent="0.4">
      <c r="A1043" s="43">
        <v>25</v>
      </c>
      <c r="B1043" s="42" t="s">
        <v>100</v>
      </c>
      <c r="C1043" s="33">
        <v>1988</v>
      </c>
      <c r="D1043" s="33" t="s">
        <v>246</v>
      </c>
      <c r="E1043" s="42" t="s">
        <v>256</v>
      </c>
      <c r="F1043" s="62">
        <f t="shared" si="126"/>
        <v>6.0233069146770006E-2</v>
      </c>
      <c r="G1043" s="63">
        <v>5483038</v>
      </c>
      <c r="H1043" s="63">
        <v>9.3619304101725902</v>
      </c>
      <c r="I1043" s="63">
        <f t="shared" si="125"/>
        <v>136.41777979195595</v>
      </c>
      <c r="J1043" s="63">
        <v>1289247.25997058</v>
      </c>
      <c r="K1043" s="63">
        <v>45.123382903232226</v>
      </c>
      <c r="L1043" s="63">
        <v>270.39704958969975</v>
      </c>
      <c r="M1043" s="63">
        <f t="shared" si="127"/>
        <v>20.731850998716332</v>
      </c>
      <c r="N1043" s="62">
        <v>20.393999999999998</v>
      </c>
    </row>
    <row r="1044" spans="1:14" x14ac:dyDescent="0.4">
      <c r="A1044" s="43">
        <v>25</v>
      </c>
      <c r="B1044" s="42" t="s">
        <v>100</v>
      </c>
      <c r="C1044" s="33">
        <v>1989</v>
      </c>
      <c r="D1044" s="33" t="s">
        <v>246</v>
      </c>
      <c r="E1044" s="42" t="s">
        <v>256</v>
      </c>
      <c r="F1044" s="62">
        <f t="shared" si="126"/>
        <v>6.3403230680810538E-2</v>
      </c>
      <c r="G1044" s="63">
        <v>5670619</v>
      </c>
      <c r="H1044" s="63">
        <v>-1.2526106495420066</v>
      </c>
      <c r="I1044" s="63">
        <f>(I1087+I1216+I1130)/3</f>
        <v>147.18866433104984</v>
      </c>
      <c r="J1044" s="63">
        <v>18739324.367410999</v>
      </c>
      <c r="K1044" s="63">
        <v>45.190091865655482</v>
      </c>
      <c r="L1044" s="63">
        <v>252.8271273434421</v>
      </c>
      <c r="M1044" s="63">
        <f t="shared" si="127"/>
        <v>22.349764239837615</v>
      </c>
      <c r="N1044" s="62">
        <v>20.602</v>
      </c>
    </row>
    <row r="1045" spans="1:14" x14ac:dyDescent="0.4">
      <c r="A1045" s="43">
        <v>25</v>
      </c>
      <c r="B1045" s="42" t="s">
        <v>100</v>
      </c>
      <c r="C1045" s="33">
        <v>1990</v>
      </c>
      <c r="D1045" s="33" t="s">
        <v>246</v>
      </c>
      <c r="E1045" s="42" t="s">
        <v>256</v>
      </c>
      <c r="F1045" s="62">
        <v>6.6740242821905826E-2</v>
      </c>
      <c r="G1045" s="63">
        <v>5827069</v>
      </c>
      <c r="H1045" s="63">
        <v>8.0123290348854681</v>
      </c>
      <c r="I1045" s="63">
        <f>(I1088+I1131+I1217)/3</f>
        <v>137.81332231206036</v>
      </c>
      <c r="J1045" s="63">
        <v>9400000</v>
      </c>
      <c r="K1045" s="63">
        <v>41.387023442816528</v>
      </c>
      <c r="L1045" s="63">
        <v>298.36707918906205</v>
      </c>
      <c r="M1045" s="63">
        <f t="shared" si="127"/>
        <v>24.778815259238105</v>
      </c>
      <c r="N1045" s="62">
        <v>20.811</v>
      </c>
    </row>
    <row r="1046" spans="1:14" x14ac:dyDescent="0.4">
      <c r="A1046" s="43">
        <v>25</v>
      </c>
      <c r="B1046" s="42" t="s">
        <v>100</v>
      </c>
      <c r="C1046" s="33">
        <v>1991</v>
      </c>
      <c r="D1046" s="33" t="s">
        <v>246</v>
      </c>
      <c r="E1046" s="42" t="s">
        <v>256</v>
      </c>
      <c r="F1046" s="62">
        <v>6.5751714377068296E-2</v>
      </c>
      <c r="G1046" s="63">
        <v>6042428</v>
      </c>
      <c r="H1046" s="63">
        <v>3.0734989661165031</v>
      </c>
      <c r="I1046" s="63">
        <f>(I1089+I1132+I1218)/3</f>
        <v>138.39846073314428</v>
      </c>
      <c r="J1046" s="63">
        <v>4239527.5076744501</v>
      </c>
      <c r="K1046" s="63">
        <v>36.349541321911808</v>
      </c>
      <c r="L1046" s="63">
        <v>310.6595530401226</v>
      </c>
      <c r="M1046" s="63">
        <f t="shared" si="127"/>
        <v>23.374122134560093</v>
      </c>
      <c r="N1046" s="62">
        <v>21.023</v>
      </c>
    </row>
    <row r="1047" spans="1:14" x14ac:dyDescent="0.4">
      <c r="A1047" s="43">
        <v>25</v>
      </c>
      <c r="B1047" s="42" t="s">
        <v>100</v>
      </c>
      <c r="C1047" s="33">
        <v>1992</v>
      </c>
      <c r="D1047" s="33" t="s">
        <v>246</v>
      </c>
      <c r="E1047" s="42" t="s">
        <v>256</v>
      </c>
      <c r="F1047" s="62">
        <v>6.4811168654050511E-2</v>
      </c>
      <c r="G1047" s="63">
        <v>6302926</v>
      </c>
      <c r="H1047" s="63">
        <v>-12.906553829435737</v>
      </c>
      <c r="I1047" s="63">
        <f>(I1090+I1133+I1219)/3</f>
        <v>143.00070125166431</v>
      </c>
      <c r="J1047" s="63">
        <v>1960770.97412268</v>
      </c>
      <c r="K1047" s="63">
        <v>35.904560029092018</v>
      </c>
      <c r="L1047" s="63">
        <v>298.56731138806595</v>
      </c>
      <c r="M1047" s="63">
        <f t="shared" si="127"/>
        <v>22.098827944774715</v>
      </c>
      <c r="N1047" s="62">
        <v>21.234999999999999</v>
      </c>
    </row>
    <row r="1048" spans="1:14" x14ac:dyDescent="0.4">
      <c r="A1048" s="43">
        <v>25</v>
      </c>
      <c r="B1048" s="42" t="s">
        <v>100</v>
      </c>
      <c r="C1048" s="33">
        <v>1993</v>
      </c>
      <c r="D1048" s="33" t="s">
        <v>246</v>
      </c>
      <c r="E1048" s="42" t="s">
        <v>256</v>
      </c>
      <c r="F1048" s="62">
        <v>6.3567338887269148E-2</v>
      </c>
      <c r="G1048" s="63">
        <v>6448280</v>
      </c>
      <c r="H1048" s="63">
        <v>-1.3146037189081312</v>
      </c>
      <c r="I1048" s="63">
        <f>(I1091+I1134+I1220)/3</f>
        <v>174.79528998994428</v>
      </c>
      <c r="J1048" s="63">
        <v>15160901.583748</v>
      </c>
      <c r="K1048" s="63">
        <v>42.647333333374682</v>
      </c>
      <c r="L1048" s="63">
        <v>226.92115787757402</v>
      </c>
      <c r="M1048" s="63">
        <f t="shared" si="127"/>
        <v>22.5451000400586</v>
      </c>
      <c r="N1048" s="62">
        <v>21.408000000000001</v>
      </c>
    </row>
    <row r="1049" spans="1:14" x14ac:dyDescent="0.4">
      <c r="A1049" s="43">
        <v>25</v>
      </c>
      <c r="B1049" s="42" t="s">
        <v>100</v>
      </c>
      <c r="C1049" s="33">
        <v>1994</v>
      </c>
      <c r="D1049" s="33" t="s">
        <v>246</v>
      </c>
      <c r="E1049" s="42" t="s">
        <v>256</v>
      </c>
      <c r="F1049" s="62">
        <v>6.4462328063803448E-2</v>
      </c>
      <c r="G1049" s="63">
        <v>6592998</v>
      </c>
      <c r="H1049" s="63">
        <v>43.544963773358859</v>
      </c>
      <c r="I1049" s="63">
        <f>(I1092+I1221+I1135)/3</f>
        <v>158.01722615369354</v>
      </c>
      <c r="J1049" s="63">
        <v>27074698.9671029</v>
      </c>
      <c r="K1049" s="63">
        <v>50.988351355893549</v>
      </c>
      <c r="L1049" s="63">
        <v>178.95318081730446</v>
      </c>
      <c r="M1049" s="63">
        <f t="shared" si="127"/>
        <v>24.092671588514193</v>
      </c>
      <c r="N1049" s="62">
        <v>21.44</v>
      </c>
    </row>
    <row r="1050" spans="1:14" x14ac:dyDescent="0.4">
      <c r="A1050" s="43">
        <v>25</v>
      </c>
      <c r="B1050" s="42" t="s">
        <v>100</v>
      </c>
      <c r="C1050" s="33">
        <v>1995</v>
      </c>
      <c r="D1050" s="33" t="s">
        <v>246</v>
      </c>
      <c r="E1050" s="42" t="s">
        <v>256</v>
      </c>
      <c r="F1050" s="62">
        <v>6.3377721932349876E-2</v>
      </c>
      <c r="G1050" s="63">
        <v>6888856</v>
      </c>
      <c r="H1050" s="63">
        <v>8.833127266458547</v>
      </c>
      <c r="I1050" s="63">
        <f>(I1093+I1136+I1222)/3</f>
        <v>140.00106625901154</v>
      </c>
      <c r="J1050" s="63">
        <v>32611570.100000001</v>
      </c>
      <c r="K1050" s="63">
        <v>55.696556572631337</v>
      </c>
      <c r="L1050" s="63">
        <v>209.89259966772545</v>
      </c>
      <c r="M1050" s="63">
        <f t="shared" si="127"/>
        <v>23.925117924411591</v>
      </c>
      <c r="N1050" s="62">
        <v>21.472999999999999</v>
      </c>
    </row>
    <row r="1051" spans="1:14" x14ac:dyDescent="0.4">
      <c r="A1051" s="43">
        <v>25</v>
      </c>
      <c r="B1051" s="42" t="s">
        <v>100</v>
      </c>
      <c r="C1051" s="33">
        <v>1996</v>
      </c>
      <c r="D1051" s="33" t="s">
        <v>246</v>
      </c>
      <c r="E1051" s="42" t="s">
        <v>256</v>
      </c>
      <c r="F1051" s="62">
        <v>6.2372479112302544E-2</v>
      </c>
      <c r="G1051" s="63">
        <v>7200291</v>
      </c>
      <c r="H1051" s="63">
        <v>11.45845495083158</v>
      </c>
      <c r="I1051" s="63">
        <f>(I1094+I1137+I1223)/3</f>
        <v>142.49738497322332</v>
      </c>
      <c r="J1051" s="63">
        <v>39466173.5</v>
      </c>
      <c r="K1051" s="63">
        <v>46.61003319294462</v>
      </c>
      <c r="L1051" s="63">
        <v>223.23338817597568</v>
      </c>
      <c r="M1051" s="63">
        <f t="shared" si="127"/>
        <v>27.406548388700912</v>
      </c>
      <c r="N1051" s="62">
        <v>21.506</v>
      </c>
    </row>
    <row r="1052" spans="1:14" x14ac:dyDescent="0.4">
      <c r="A1052" s="43">
        <v>25</v>
      </c>
      <c r="B1052" s="42" t="s">
        <v>100</v>
      </c>
      <c r="C1052" s="33">
        <v>1997</v>
      </c>
      <c r="D1052" s="33" t="s">
        <v>246</v>
      </c>
      <c r="E1052" s="42" t="s">
        <v>256</v>
      </c>
      <c r="F1052" s="62">
        <v>6.2368522135792387E-2</v>
      </c>
      <c r="G1052" s="63">
        <v>7450874</v>
      </c>
      <c r="H1052" s="63">
        <v>3.7827854649935517</v>
      </c>
      <c r="I1052" s="63">
        <f>(I1095+I1138+I1224)/3</f>
        <v>143.71541280092265</v>
      </c>
      <c r="J1052" s="63">
        <v>44293940.5</v>
      </c>
      <c r="K1052" s="63">
        <v>49.313101141288016</v>
      </c>
      <c r="L1052" s="63">
        <v>207.31656137617196</v>
      </c>
      <c r="M1052" s="63">
        <f t="shared" si="127"/>
        <v>27.019789851756499</v>
      </c>
      <c r="N1052" s="62">
        <v>21.538</v>
      </c>
    </row>
    <row r="1053" spans="1:14" x14ac:dyDescent="0.4">
      <c r="A1053" s="43">
        <v>25</v>
      </c>
      <c r="B1053" s="42" t="s">
        <v>100</v>
      </c>
      <c r="C1053" s="33">
        <v>1998</v>
      </c>
      <c r="D1053" s="33" t="s">
        <v>246</v>
      </c>
      <c r="E1053" s="42" t="s">
        <v>256</v>
      </c>
      <c r="F1053" s="62">
        <v>6.153754354423302E-2</v>
      </c>
      <c r="G1053" s="63">
        <v>7709115</v>
      </c>
      <c r="H1053" s="63">
        <v>6.7494088290043379</v>
      </c>
      <c r="I1053" s="63">
        <f>(I1096+I1139+I1225)/3</f>
        <v>149.84196317968519</v>
      </c>
      <c r="J1053" s="63">
        <v>21696680.408</v>
      </c>
      <c r="K1053" s="63">
        <v>48.058982895124942</v>
      </c>
      <c r="L1053" s="63">
        <v>226.32877200742411</v>
      </c>
      <c r="M1053" s="63">
        <f>(M1139+M1096+M1225)/3</f>
        <v>29.106435454724146</v>
      </c>
      <c r="N1053" s="62">
        <v>21.571000000000002</v>
      </c>
    </row>
    <row r="1054" spans="1:14" x14ac:dyDescent="0.4">
      <c r="A1054" s="43">
        <v>25</v>
      </c>
      <c r="B1054" s="42" t="s">
        <v>100</v>
      </c>
      <c r="C1054" s="33">
        <v>1999</v>
      </c>
      <c r="D1054" s="33" t="s">
        <v>246</v>
      </c>
      <c r="E1054" s="42" t="s">
        <v>256</v>
      </c>
      <c r="F1054" s="62">
        <v>6.1414033695532465E-2</v>
      </c>
      <c r="G1054" s="63">
        <v>7981889</v>
      </c>
      <c r="H1054" s="63">
        <v>-7.5728662846645136</v>
      </c>
      <c r="I1054" s="63">
        <f>(I1097+I1140+I1226)/3</f>
        <v>189.45432447096479</v>
      </c>
      <c r="J1054" s="63">
        <v>24524970.806000002</v>
      </c>
      <c r="K1054" s="63">
        <v>50.507867764282288</v>
      </c>
      <c r="L1054" s="63">
        <v>192.269471956914</v>
      </c>
      <c r="M1054" s="63">
        <f>(M1097+M1140+M1226)/3</f>
        <v>30.945441850566024</v>
      </c>
      <c r="N1054" s="62">
        <v>21.603999999999999</v>
      </c>
    </row>
    <row r="1055" spans="1:14" x14ac:dyDescent="0.4">
      <c r="A1055" s="43">
        <v>25</v>
      </c>
      <c r="B1055" s="42" t="s">
        <v>100</v>
      </c>
      <c r="C1055" s="33">
        <v>2000</v>
      </c>
      <c r="D1055" s="33" t="s">
        <v>246</v>
      </c>
      <c r="E1055" s="42" t="s">
        <v>256</v>
      </c>
      <c r="F1055" s="62">
        <v>6.1434990120638508E-2</v>
      </c>
      <c r="G1055" s="63">
        <v>8259137</v>
      </c>
      <c r="H1055" s="63">
        <v>5.2898048599024037</v>
      </c>
      <c r="I1055" s="63">
        <f>(I1098+I1227+I1141)/3</f>
        <v>236.76657409209292</v>
      </c>
      <c r="J1055" s="63">
        <v>115172421.542</v>
      </c>
      <c r="K1055" s="63">
        <v>51.571172013565189</v>
      </c>
      <c r="L1055" s="63">
        <v>168.11765824777541</v>
      </c>
      <c r="M1055" s="63">
        <f>(M1098+M1141)/2</f>
        <v>42.542493216012772</v>
      </c>
      <c r="N1055" s="62">
        <v>21.637</v>
      </c>
    </row>
    <row r="1056" spans="1:14" x14ac:dyDescent="0.4">
      <c r="A1056" s="43">
        <v>25</v>
      </c>
      <c r="B1056" s="42" t="s">
        <v>100</v>
      </c>
      <c r="C1056" s="33">
        <v>2001</v>
      </c>
      <c r="D1056" s="33" t="s">
        <v>246</v>
      </c>
      <c r="E1056" s="42" t="s">
        <v>256</v>
      </c>
      <c r="F1056" s="62">
        <v>6.10975494928798E-2</v>
      </c>
      <c r="G1056" s="63">
        <v>8538804</v>
      </c>
      <c r="H1056" s="63">
        <v>13.797652751767032</v>
      </c>
      <c r="I1056" s="63">
        <f>(I1099+I1142+I1228)/3</f>
        <v>146.23486424537896</v>
      </c>
      <c r="J1056" s="63">
        <v>459866391.829</v>
      </c>
      <c r="K1056" s="63">
        <v>64.321908040685386</v>
      </c>
      <c r="L1056" s="63">
        <v>200.36100805232078</v>
      </c>
      <c r="M1056" s="63">
        <f>(M1099+M1228+M1142)/3</f>
        <v>28.003294496741194</v>
      </c>
      <c r="N1056" s="62">
        <v>21.67</v>
      </c>
    </row>
    <row r="1057" spans="1:14" x14ac:dyDescent="0.4">
      <c r="A1057" s="43">
        <v>25</v>
      </c>
      <c r="B1057" s="42" t="s">
        <v>100</v>
      </c>
      <c r="C1057" s="33">
        <v>2002</v>
      </c>
      <c r="D1057" s="33" t="s">
        <v>246</v>
      </c>
      <c r="E1057" s="42" t="s">
        <v>256</v>
      </c>
      <c r="F1057" s="62">
        <v>6.0237358272776341E-2</v>
      </c>
      <c r="G1057" s="63">
        <v>8838369</v>
      </c>
      <c r="H1057" s="63">
        <v>1.907819440124257</v>
      </c>
      <c r="I1057" s="63">
        <f>(I1100+I1143+I1229)/3</f>
        <v>98.874351156930445</v>
      </c>
      <c r="J1057" s="63">
        <v>924119210.08700001</v>
      </c>
      <c r="K1057" s="63">
        <v>126.3508078499123</v>
      </c>
      <c r="L1057" s="63">
        <v>225.94731095926809</v>
      </c>
      <c r="M1057" s="63">
        <f>(M1100+M1143+M1229)/3</f>
        <v>29.047855010439473</v>
      </c>
      <c r="N1057" s="62">
        <v>21.702000000000002</v>
      </c>
    </row>
    <row r="1058" spans="1:14" x14ac:dyDescent="0.4">
      <c r="A1058" s="43">
        <v>25</v>
      </c>
      <c r="B1058" s="42" t="s">
        <v>100</v>
      </c>
      <c r="C1058" s="33">
        <v>2003</v>
      </c>
      <c r="D1058" s="33" t="s">
        <v>246</v>
      </c>
      <c r="E1058" s="42" t="s">
        <v>256</v>
      </c>
      <c r="F1058" s="62">
        <v>8.3174158140291499E-2</v>
      </c>
      <c r="G1058" s="63">
        <v>9196366</v>
      </c>
      <c r="H1058" s="63">
        <v>7.9004692091231732E-2</v>
      </c>
      <c r="I1058" s="63">
        <f>(I1101+I1144+I1230)/3</f>
        <v>88.5553829471</v>
      </c>
      <c r="J1058" s="63">
        <v>712663454.921</v>
      </c>
      <c r="K1058" s="63">
        <v>83.378914959931507</v>
      </c>
      <c r="L1058" s="63">
        <v>298.24988170048903</v>
      </c>
      <c r="M1058" s="63">
        <f>(M1101+M1144+M1230)/3</f>
        <v>30.057311155080949</v>
      </c>
      <c r="N1058" s="62">
        <v>21.734999999999999</v>
      </c>
    </row>
    <row r="1059" spans="1:14" x14ac:dyDescent="0.4">
      <c r="A1059" s="43">
        <v>25</v>
      </c>
      <c r="B1059" s="42" t="s">
        <v>100</v>
      </c>
      <c r="C1059" s="33">
        <v>2004</v>
      </c>
      <c r="D1059" s="33" t="s">
        <v>246</v>
      </c>
      <c r="E1059" s="42" t="s">
        <v>256</v>
      </c>
      <c r="F1059" s="62">
        <v>8.0418136864366704E-2</v>
      </c>
      <c r="G1059" s="63">
        <v>9613503</v>
      </c>
      <c r="H1059" s="63">
        <v>9.7342564798664597</v>
      </c>
      <c r="I1059" s="63">
        <f>(I1102+I1145+I1231)/3</f>
        <v>87.963509579826564</v>
      </c>
      <c r="J1059" s="63">
        <v>466793492.14899999</v>
      </c>
      <c r="K1059" s="63">
        <v>101.76859092156376</v>
      </c>
      <c r="L1059" s="63">
        <v>460.06701832057684</v>
      </c>
      <c r="M1059" s="63">
        <f>(M1056+M1057+M1058)/3</f>
        <v>29.036153554087207</v>
      </c>
      <c r="N1059" s="62">
        <v>21.768000000000001</v>
      </c>
    </row>
    <row r="1060" spans="1:14" x14ac:dyDescent="0.4">
      <c r="A1060" s="43">
        <v>25</v>
      </c>
      <c r="B1060" s="42" t="s">
        <v>100</v>
      </c>
      <c r="C1060" s="33">
        <v>2005</v>
      </c>
      <c r="D1060" s="33" t="s">
        <v>246</v>
      </c>
      <c r="E1060" s="42" t="s">
        <v>256</v>
      </c>
      <c r="F1060" s="62">
        <v>7.9620094408682368E-2</v>
      </c>
      <c r="G1060" s="63">
        <v>10005012</v>
      </c>
      <c r="H1060" s="63">
        <v>28.111933676050683</v>
      </c>
      <c r="I1060" s="63">
        <f>(I1103+I1146+I1232)/3</f>
        <v>88.826686165738593</v>
      </c>
      <c r="J1060" s="63">
        <v>-99342519.356999993</v>
      </c>
      <c r="K1060" s="63">
        <v>85.846745026887504</v>
      </c>
      <c r="L1060" s="63">
        <v>664.59765601918048</v>
      </c>
      <c r="M1060" s="63">
        <f t="shared" ref="M1060:M1067" si="128">(M1103+M1146+M1232)/3</f>
        <v>29.754805635813174</v>
      </c>
      <c r="N1060" s="62">
        <v>21.800999999999998</v>
      </c>
    </row>
    <row r="1061" spans="1:14" x14ac:dyDescent="0.4">
      <c r="A1061" s="43">
        <v>25</v>
      </c>
      <c r="B1061" s="42" t="s">
        <v>100</v>
      </c>
      <c r="C1061" s="33">
        <v>2006</v>
      </c>
      <c r="D1061" s="33" t="s">
        <v>246</v>
      </c>
      <c r="E1061" s="42" t="s">
        <v>256</v>
      </c>
      <c r="F1061" s="62">
        <v>7.8644641793530035E-2</v>
      </c>
      <c r="G1061" s="63">
        <v>10365614</v>
      </c>
      <c r="H1061" s="63">
        <v>9.9844279204142339</v>
      </c>
      <c r="I1061" s="63">
        <f>(I1147+I1104+I1233)/3</f>
        <v>93.440179925227326</v>
      </c>
      <c r="J1061" s="63">
        <v>-278413999.89999998</v>
      </c>
      <c r="K1061" s="63">
        <v>95.913228634579625</v>
      </c>
      <c r="L1061" s="63">
        <v>716.66776844237995</v>
      </c>
      <c r="M1061" s="63">
        <f t="shared" si="128"/>
        <v>30.404575624528249</v>
      </c>
      <c r="N1061" s="62">
        <v>21.834</v>
      </c>
    </row>
    <row r="1062" spans="1:14" x14ac:dyDescent="0.4">
      <c r="A1062" s="43">
        <v>25</v>
      </c>
      <c r="B1062" s="42" t="s">
        <v>100</v>
      </c>
      <c r="C1062" s="33">
        <v>2007</v>
      </c>
      <c r="D1062" s="33" t="s">
        <v>246</v>
      </c>
      <c r="E1062" s="42" t="s">
        <v>256</v>
      </c>
      <c r="F1062" s="62">
        <v>8.1742235257044132E-2</v>
      </c>
      <c r="G1062" s="63">
        <v>10722731</v>
      </c>
      <c r="H1062" s="63">
        <v>3.3019342625677552</v>
      </c>
      <c r="I1062" s="63">
        <f>(I1105+I1148+I1234)/3</f>
        <v>92.742178716851029</v>
      </c>
      <c r="J1062" s="63">
        <v>-321654999.89999998</v>
      </c>
      <c r="K1062" s="63">
        <v>84.731023863553943</v>
      </c>
      <c r="L1062" s="63">
        <v>806.71031879149746</v>
      </c>
      <c r="M1062" s="63">
        <f t="shared" si="128"/>
        <v>32.344133966608105</v>
      </c>
      <c r="N1062" s="62">
        <v>21.867999999999999</v>
      </c>
    </row>
    <row r="1063" spans="1:14" x14ac:dyDescent="0.4">
      <c r="A1063" s="43">
        <v>25</v>
      </c>
      <c r="B1063" s="42" t="s">
        <v>100</v>
      </c>
      <c r="C1063" s="33">
        <v>2008</v>
      </c>
      <c r="D1063" s="33" t="s">
        <v>246</v>
      </c>
      <c r="E1063" s="42" t="s">
        <v>256</v>
      </c>
      <c r="F1063" s="62">
        <v>9.2596730561444157E-2</v>
      </c>
      <c r="G1063" s="63">
        <v>11098664</v>
      </c>
      <c r="H1063" s="63">
        <v>8.64881979028074</v>
      </c>
      <c r="I1063" s="63">
        <f>(I1106+I1149+I1235)/3</f>
        <v>95.954540987343464</v>
      </c>
      <c r="J1063" s="63">
        <v>466130999.89999998</v>
      </c>
      <c r="K1063" s="63">
        <v>80.289666415130611</v>
      </c>
      <c r="L1063" s="63">
        <v>936.49413707497195</v>
      </c>
      <c r="M1063" s="63">
        <f t="shared" si="128"/>
        <v>32.337445686021802</v>
      </c>
      <c r="N1063" s="62">
        <v>21.901</v>
      </c>
    </row>
    <row r="1064" spans="1:14" x14ac:dyDescent="0.4">
      <c r="A1064" s="43">
        <v>25</v>
      </c>
      <c r="B1064" s="42" t="s">
        <v>100</v>
      </c>
      <c r="C1064" s="33">
        <v>2009</v>
      </c>
      <c r="D1064" s="33" t="s">
        <v>246</v>
      </c>
      <c r="E1064" s="42" t="s">
        <v>256</v>
      </c>
      <c r="F1064" s="62">
        <v>9.6919588925940992E-2</v>
      </c>
      <c r="G1064" s="63">
        <v>11496128</v>
      </c>
      <c r="H1064" s="63">
        <v>-9.5587544775632551</v>
      </c>
      <c r="I1064" s="63">
        <f>(I1107+I1150+I1236)/3</f>
        <v>97.5004435954869</v>
      </c>
      <c r="J1064" s="63">
        <v>374899999.89999998</v>
      </c>
      <c r="K1064" s="63">
        <v>77.109464366371455</v>
      </c>
      <c r="L1064" s="63">
        <v>808.16152351367407</v>
      </c>
      <c r="M1064" s="63">
        <f t="shared" si="128"/>
        <v>31.938191406950565</v>
      </c>
      <c r="N1064" s="62">
        <v>21.934000000000001</v>
      </c>
    </row>
    <row r="1065" spans="1:14" x14ac:dyDescent="0.4">
      <c r="A1065" s="43">
        <v>25</v>
      </c>
      <c r="B1065" s="42" t="s">
        <v>100</v>
      </c>
      <c r="C1065" s="33">
        <v>2010</v>
      </c>
      <c r="D1065" s="33" t="s">
        <v>246</v>
      </c>
      <c r="E1065" s="42" t="s">
        <v>256</v>
      </c>
      <c r="F1065" s="62">
        <v>0.10004433056765405</v>
      </c>
      <c r="G1065" s="63">
        <v>11894727</v>
      </c>
      <c r="H1065" s="63">
        <v>6.3911950513066955</v>
      </c>
      <c r="I1065" s="63">
        <v>100</v>
      </c>
      <c r="J1065" s="63">
        <v>313000000</v>
      </c>
      <c r="K1065" s="63">
        <v>80.390709289116216</v>
      </c>
      <c r="L1065" s="63">
        <v>896.87670462039409</v>
      </c>
      <c r="M1065" s="63">
        <f t="shared" si="128"/>
        <v>31.603928714063361</v>
      </c>
      <c r="N1065" s="62">
        <v>21.984999999999999</v>
      </c>
    </row>
    <row r="1066" spans="1:14" x14ac:dyDescent="0.4">
      <c r="A1066" s="43">
        <v>25</v>
      </c>
      <c r="B1066" s="42" t="s">
        <v>100</v>
      </c>
      <c r="C1066" s="33">
        <v>2011</v>
      </c>
      <c r="D1066" s="33" t="s">
        <v>246</v>
      </c>
      <c r="E1066" s="42" t="s">
        <v>256</v>
      </c>
      <c r="F1066" s="62">
        <v>8.1481320015944492E-2</v>
      </c>
      <c r="G1066" s="63">
        <v>12317730</v>
      </c>
      <c r="H1066" s="63">
        <v>8.5803989581478817</v>
      </c>
      <c r="I1066" s="63">
        <f>(I1109+I1152+I1238)/3</f>
        <v>102.96152493016966</v>
      </c>
      <c r="J1066" s="63">
        <v>281899999.89999998</v>
      </c>
      <c r="K1066" s="63">
        <v>80.681074893641508</v>
      </c>
      <c r="L1066" s="63">
        <v>988.19416004730522</v>
      </c>
      <c r="M1066" s="63">
        <f t="shared" si="128"/>
        <v>32.691952072968824</v>
      </c>
      <c r="N1066" s="62">
        <v>22.053999999999998</v>
      </c>
    </row>
    <row r="1067" spans="1:14" x14ac:dyDescent="0.4">
      <c r="A1067" s="43">
        <v>25</v>
      </c>
      <c r="B1067" s="42" t="s">
        <v>100</v>
      </c>
      <c r="C1067" s="33">
        <v>2012</v>
      </c>
      <c r="D1067" s="33" t="s">
        <v>246</v>
      </c>
      <c r="E1067" s="42" t="s">
        <v>256</v>
      </c>
      <c r="F1067" s="62">
        <v>9.6725918638679118E-2</v>
      </c>
      <c r="G1067" s="63">
        <v>12754906</v>
      </c>
      <c r="H1067" s="63">
        <v>1.0972457122318673</v>
      </c>
      <c r="I1067" s="63">
        <f>(I1110+I1239+I1153)/3</f>
        <v>106.25894764131</v>
      </c>
      <c r="J1067" s="63">
        <v>579793037.39100003</v>
      </c>
      <c r="K1067" s="63">
        <v>80.57561968420994</v>
      </c>
      <c r="L1067" s="63">
        <v>969.61614277158617</v>
      </c>
      <c r="M1067" s="63">
        <f t="shared" si="128"/>
        <v>50.19502584579368</v>
      </c>
      <c r="N1067" s="62">
        <v>22.141999999999999</v>
      </c>
    </row>
    <row r="1068" spans="1:14" x14ac:dyDescent="0.4">
      <c r="A1068" s="43">
        <v>25</v>
      </c>
      <c r="B1068" s="42" t="s">
        <v>100</v>
      </c>
      <c r="C1068" s="33">
        <v>2013</v>
      </c>
      <c r="D1068" s="33" t="s">
        <v>246</v>
      </c>
      <c r="E1068" s="42" t="s">
        <v>256</v>
      </c>
      <c r="F1068" s="62">
        <v>0.11252828415060084</v>
      </c>
      <c r="G1068" s="63">
        <v>13216766</v>
      </c>
      <c r="H1068" s="63">
        <v>-4.1413674041774442</v>
      </c>
      <c r="I1068" s="63">
        <f>(I1111+I1154+I1240)/3</f>
        <v>108.02410410846166</v>
      </c>
      <c r="J1068" s="63">
        <v>520200751.33999997</v>
      </c>
      <c r="K1068" s="63">
        <v>72.648915757205742</v>
      </c>
      <c r="L1068" s="63">
        <v>980.08354437300682</v>
      </c>
      <c r="M1068" s="63">
        <f>(M1154+M1111+M1240)/3</f>
        <v>50.262877415475266</v>
      </c>
      <c r="N1068" s="62">
        <v>22.248000000000001</v>
      </c>
    </row>
    <row r="1069" spans="1:14" x14ac:dyDescent="0.4">
      <c r="A1069" s="43">
        <v>25</v>
      </c>
      <c r="B1069" s="42" t="s">
        <v>100</v>
      </c>
      <c r="C1069" s="33">
        <v>2014</v>
      </c>
      <c r="D1069" s="33" t="s">
        <v>246</v>
      </c>
      <c r="E1069" s="42" t="s">
        <v>256</v>
      </c>
      <c r="F1069" s="62">
        <v>0.10827818916172634</v>
      </c>
      <c r="G1069" s="63">
        <v>13697126</v>
      </c>
      <c r="H1069" s="63">
        <v>0.64578533247274095</v>
      </c>
      <c r="I1069" s="63">
        <f>(I1112+I1155+I1241)/3</f>
        <v>106.56574917407524</v>
      </c>
      <c r="J1069" s="63">
        <v>-675545915.42999995</v>
      </c>
      <c r="K1069" s="63">
        <v>76.626523166897073</v>
      </c>
      <c r="L1069" s="63">
        <v>1017.7877620885496</v>
      </c>
      <c r="M1069" s="63">
        <f>(M1112+M1241+M1155)/3</f>
        <v>44.277556725860165</v>
      </c>
      <c r="N1069" s="62">
        <v>22.372</v>
      </c>
    </row>
    <row r="1070" spans="1:14" x14ac:dyDescent="0.4">
      <c r="A1070" s="43">
        <v>25</v>
      </c>
      <c r="B1070" s="42" t="s">
        <v>100</v>
      </c>
      <c r="C1070" s="33">
        <v>2015</v>
      </c>
      <c r="D1070" s="33" t="s">
        <v>246</v>
      </c>
      <c r="E1070" s="42" t="s">
        <v>256</v>
      </c>
      <c r="F1070" s="62">
        <v>0.10456303746306471</v>
      </c>
      <c r="G1070" s="63">
        <v>14140274</v>
      </c>
      <c r="H1070" s="63">
        <v>-8.4800172583267823</v>
      </c>
      <c r="I1070" s="63">
        <f>(I1027+I1113+I1156)/3</f>
        <v>111.22403880995647</v>
      </c>
      <c r="J1070" s="63">
        <v>559642022.52900004</v>
      </c>
      <c r="K1070" s="63">
        <v>66.564164349706516</v>
      </c>
      <c r="L1070" s="63">
        <v>774.41160312411864</v>
      </c>
      <c r="M1070" s="63">
        <f>(M1113+M1156+M1242)/3</f>
        <v>42.864256128467694</v>
      </c>
      <c r="N1070" s="62">
        <v>22.515000000000001</v>
      </c>
    </row>
    <row r="1071" spans="1:14" x14ac:dyDescent="0.4">
      <c r="A1071" s="43">
        <v>25</v>
      </c>
      <c r="B1071" s="42" t="s">
        <v>100</v>
      </c>
      <c r="C1071" s="33">
        <v>2016</v>
      </c>
      <c r="D1071" s="33" t="s">
        <v>246</v>
      </c>
      <c r="E1071" s="42" t="s">
        <v>256</v>
      </c>
      <c r="F1071" s="62">
        <v>0.10072718438850964</v>
      </c>
      <c r="G1071" s="63">
        <v>14592585</v>
      </c>
      <c r="H1071" s="63">
        <v>-1.4008392794990385</v>
      </c>
      <c r="I1071" s="63">
        <f>(I1028+I1114+I1157)/3</f>
        <v>111.76530267730062</v>
      </c>
      <c r="J1071" s="63">
        <v>244682120.96900001</v>
      </c>
      <c r="K1071" s="63">
        <v>63.29692513368984</v>
      </c>
      <c r="L1071" s="63">
        <v>691.98007742773052</v>
      </c>
      <c r="M1071" s="63">
        <f>(M1114+M1157+M1243)/3</f>
        <v>42.731601237047961</v>
      </c>
      <c r="N1071" s="62">
        <v>22.677</v>
      </c>
    </row>
    <row r="1072" spans="1:14" x14ac:dyDescent="0.4">
      <c r="A1072" s="43">
        <v>25</v>
      </c>
      <c r="B1072" s="42" t="s">
        <v>100</v>
      </c>
      <c r="C1072" s="33">
        <v>2017</v>
      </c>
      <c r="D1072" s="33" t="s">
        <v>246</v>
      </c>
      <c r="E1072" s="42" t="s">
        <v>256</v>
      </c>
      <c r="F1072" s="62">
        <v>9.8648511416367782E-2</v>
      </c>
      <c r="G1072" s="63">
        <v>15085884</v>
      </c>
      <c r="H1072" s="63">
        <v>2.8251913515504157E-2</v>
      </c>
      <c r="I1072" s="63">
        <f>(I1069+I1070+I1071)/3</f>
        <v>109.85169688711078</v>
      </c>
      <c r="J1072" s="63">
        <v>363381636.39700001</v>
      </c>
      <c r="K1072" s="63">
        <v>73.575008182222334</v>
      </c>
      <c r="L1072" s="63">
        <v>662.89747296331473</v>
      </c>
      <c r="M1072" s="63">
        <f>(M1070+M1069+M1071)/3</f>
        <v>43.291138030458605</v>
      </c>
      <c r="N1072" s="62">
        <v>22.858000000000001</v>
      </c>
    </row>
    <row r="1073" spans="1:14" x14ac:dyDescent="0.4">
      <c r="A1073" s="43">
        <v>25</v>
      </c>
      <c r="B1073" s="42" t="s">
        <v>100</v>
      </c>
      <c r="C1073" s="33">
        <v>2018</v>
      </c>
      <c r="D1073" s="33" t="s">
        <v>246</v>
      </c>
      <c r="E1073" s="42" t="s">
        <v>256</v>
      </c>
      <c r="F1073" s="62">
        <v>9.9806398401457053E-2</v>
      </c>
      <c r="G1073" s="63">
        <v>15604210</v>
      </c>
      <c r="H1073" s="63">
        <v>5.0146577780750761</v>
      </c>
      <c r="I1073" s="63">
        <f>(I1116+I1159+I1030)/3</f>
        <v>115.03987700220962</v>
      </c>
      <c r="J1073" s="63">
        <v>460890507.64999998</v>
      </c>
      <c r="K1073" s="63">
        <v>74.204753732165727</v>
      </c>
      <c r="L1073" s="63">
        <v>720.26510142708514</v>
      </c>
      <c r="M1073" s="63">
        <f>(M1070+M1071+M1072)/3</f>
        <v>42.962331798658084</v>
      </c>
      <c r="N1073" s="62">
        <v>23.059000000000001</v>
      </c>
    </row>
    <row r="1074" spans="1:14" x14ac:dyDescent="0.4">
      <c r="A1074" s="43">
        <v>25</v>
      </c>
      <c r="B1074" s="42" t="s">
        <v>100</v>
      </c>
      <c r="C1074" s="33">
        <v>2019</v>
      </c>
      <c r="D1074" s="33" t="s">
        <v>246</v>
      </c>
      <c r="E1074" s="42" t="s">
        <v>256</v>
      </c>
      <c r="F1074" s="62">
        <v>9.8196388560554793E-2</v>
      </c>
      <c r="G1074" s="63">
        <v>16126866</v>
      </c>
      <c r="H1074" s="63">
        <v>2.8560341198774495</v>
      </c>
      <c r="I1074" s="63">
        <f>(I1117+I1031+I1160)/3</f>
        <v>112.98642026092347</v>
      </c>
      <c r="J1074" s="63">
        <v>566638947.95200002</v>
      </c>
      <c r="K1074" s="63">
        <v>74.570525555855824</v>
      </c>
      <c r="L1074" s="63">
        <v>701.62120102742381</v>
      </c>
      <c r="M1074" s="63">
        <f>(M1117+M1160+M1246)/3</f>
        <v>42.734447453505176</v>
      </c>
      <c r="N1074" s="62">
        <v>23.279</v>
      </c>
    </row>
    <row r="1075" spans="1:14" x14ac:dyDescent="0.4">
      <c r="A1075" s="43">
        <v>25</v>
      </c>
      <c r="B1075" s="42" t="s">
        <v>100</v>
      </c>
      <c r="C1075" s="33">
        <v>2020</v>
      </c>
      <c r="D1075" s="33" t="s">
        <v>246</v>
      </c>
      <c r="E1075" s="42" t="s">
        <v>256</v>
      </c>
      <c r="F1075" s="62">
        <v>9.4228187096902505E-2</v>
      </c>
      <c r="G1075" s="63">
        <v>16644701</v>
      </c>
      <c r="H1075" s="63">
        <v>-5.4548964076371789</v>
      </c>
      <c r="I1075" s="63">
        <f>(I1032+I1118+I1161)/3</f>
        <v>112.17282358281609</v>
      </c>
      <c r="J1075" s="63">
        <v>557692503.31200004</v>
      </c>
      <c r="K1075" s="63">
        <v>68.730360141461105</v>
      </c>
      <c r="L1075" s="63">
        <v>643.77221569400865</v>
      </c>
      <c r="M1075" s="63">
        <f>(M1118+M1161+M1247)/3</f>
        <v>36.178097499140897</v>
      </c>
      <c r="N1075" s="62">
        <v>23.52</v>
      </c>
    </row>
    <row r="1076" spans="1:14" x14ac:dyDescent="0.4">
      <c r="A1076" s="43">
        <v>25</v>
      </c>
      <c r="B1076" s="42" t="s">
        <v>100</v>
      </c>
      <c r="C1076" s="33">
        <v>2021</v>
      </c>
      <c r="D1076" s="33" t="s">
        <v>246</v>
      </c>
      <c r="E1076" s="42" t="s">
        <v>256</v>
      </c>
      <c r="F1076" s="62">
        <f>(F1073+F1074+F1075)/3</f>
        <v>9.7410324686304783E-2</v>
      </c>
      <c r="G1076" s="63">
        <v>17179740</v>
      </c>
      <c r="H1076" s="63">
        <v>7.1999883084862972</v>
      </c>
      <c r="I1076" s="63">
        <f>(I1033+I1119+I1162)/3</f>
        <v>115.2968076971617</v>
      </c>
      <c r="J1076" s="63">
        <v>705100759.30400002</v>
      </c>
      <c r="K1076" s="63">
        <v>82.984776867046989</v>
      </c>
      <c r="L1076" s="63">
        <v>685.69031503754684</v>
      </c>
      <c r="M1076" s="63">
        <f>(M1033+M44+M1291)/3</f>
        <v>19.404117362684559</v>
      </c>
      <c r="N1076" s="62">
        <v>23.780999999999999</v>
      </c>
    </row>
    <row r="1077" spans="1:14" x14ac:dyDescent="0.4">
      <c r="A1077" s="43">
        <v>25</v>
      </c>
      <c r="B1077" s="42" t="s">
        <v>100</v>
      </c>
      <c r="C1077" s="33">
        <v>2022</v>
      </c>
      <c r="D1077" s="33" t="s">
        <v>246</v>
      </c>
      <c r="E1077" s="42" t="s">
        <v>256</v>
      </c>
      <c r="F1077" s="62">
        <f>(F1074+F1075+F1076)/3</f>
        <v>9.6611633447920689E-2</v>
      </c>
      <c r="G1077" s="63">
        <v>17723315</v>
      </c>
      <c r="H1077" s="63">
        <v>18.655802309455069</v>
      </c>
      <c r="I1077" s="63">
        <f>(I1120+I1034+I1163)/3</f>
        <v>112.12088342800574</v>
      </c>
      <c r="J1077" s="63">
        <v>614018506.46300006</v>
      </c>
      <c r="K1077" s="63">
        <v>90.762829559422372</v>
      </c>
      <c r="L1077" s="63">
        <v>716.80438113458445</v>
      </c>
      <c r="M1077" s="63">
        <f>(M1120+M1163+M1249)/3</f>
        <v>22.941803244621624</v>
      </c>
      <c r="N1077" s="62">
        <v>24.062999999999999</v>
      </c>
    </row>
    <row r="1078" spans="1:14" x14ac:dyDescent="0.4">
      <c r="A1078" s="43">
        <v>26</v>
      </c>
      <c r="B1078" s="42" t="s">
        <v>102</v>
      </c>
      <c r="C1078" s="33">
        <v>1980</v>
      </c>
      <c r="D1078" s="33" t="s">
        <v>251</v>
      </c>
      <c r="E1078" s="42" t="s">
        <v>248</v>
      </c>
      <c r="F1078" s="62">
        <f>F1079*0.95</f>
        <v>1.3701397786389671</v>
      </c>
      <c r="G1078" s="63">
        <v>11469828</v>
      </c>
      <c r="H1078" s="63">
        <v>29.117659902514276</v>
      </c>
      <c r="I1078" s="63">
        <v>163.94685572309501</v>
      </c>
      <c r="J1078" s="63">
        <v>213000000</v>
      </c>
      <c r="K1078" s="63">
        <v>48.120028034185566</v>
      </c>
      <c r="L1078" s="63">
        <v>2531.5732608889052</v>
      </c>
      <c r="M1078" s="63">
        <v>29.813084112149529</v>
      </c>
      <c r="N1078" s="62">
        <v>81.242999999999995</v>
      </c>
    </row>
    <row r="1079" spans="1:14" x14ac:dyDescent="0.4">
      <c r="A1079" s="43">
        <v>26</v>
      </c>
      <c r="B1079" s="42" t="s">
        <v>102</v>
      </c>
      <c r="C1079" s="33">
        <v>1981</v>
      </c>
      <c r="D1079" s="33" t="s">
        <v>251</v>
      </c>
      <c r="E1079" s="42" t="s">
        <v>248</v>
      </c>
      <c r="F1079" s="62">
        <f t="shared" ref="F1079:F1087" si="129">F1080*0.95</f>
        <v>1.4422523985673339</v>
      </c>
      <c r="G1079" s="63">
        <v>11637613</v>
      </c>
      <c r="H1079" s="63">
        <v>11.568852534747393</v>
      </c>
      <c r="I1079" s="63">
        <v>194.37159082860899</v>
      </c>
      <c r="J1079" s="63">
        <v>383000000</v>
      </c>
      <c r="K1079" s="63">
        <v>41.759412912864825</v>
      </c>
      <c r="L1079" s="63">
        <v>2965.3742604767613</v>
      </c>
      <c r="M1079" s="63">
        <v>29.121653358384215</v>
      </c>
      <c r="N1079" s="62">
        <v>81.778000000000006</v>
      </c>
    </row>
    <row r="1080" spans="1:14" x14ac:dyDescent="0.4">
      <c r="A1080" s="43">
        <v>26</v>
      </c>
      <c r="B1080" s="42" t="s">
        <v>102</v>
      </c>
      <c r="C1080" s="33">
        <v>1982</v>
      </c>
      <c r="D1080" s="33" t="s">
        <v>251</v>
      </c>
      <c r="E1080" s="42" t="s">
        <v>248</v>
      </c>
      <c r="F1080" s="62">
        <f t="shared" si="129"/>
        <v>1.5181604195445622</v>
      </c>
      <c r="G1080" s="63">
        <v>11807408</v>
      </c>
      <c r="H1080" s="63">
        <v>7.656347255121517</v>
      </c>
      <c r="I1080" s="63">
        <v>175.30852531127599</v>
      </c>
      <c r="J1080" s="63">
        <v>401000000</v>
      </c>
      <c r="K1080" s="63">
        <v>39.865211584112572</v>
      </c>
      <c r="L1080" s="63">
        <v>1653.9863311550873</v>
      </c>
      <c r="M1080" s="63">
        <v>27.475516866158873</v>
      </c>
      <c r="N1080" s="62">
        <v>82.225999999999999</v>
      </c>
    </row>
    <row r="1081" spans="1:14" x14ac:dyDescent="0.4">
      <c r="A1081" s="43">
        <v>26</v>
      </c>
      <c r="B1081" s="42" t="s">
        <v>102</v>
      </c>
      <c r="C1081" s="33">
        <v>1983</v>
      </c>
      <c r="D1081" s="33" t="s">
        <v>251</v>
      </c>
      <c r="E1081" s="42" t="s">
        <v>248</v>
      </c>
      <c r="F1081" s="62">
        <f t="shared" si="129"/>
        <v>1.5980635995205918</v>
      </c>
      <c r="G1081" s="63">
        <v>11976513</v>
      </c>
      <c r="H1081" s="63">
        <v>30.963672486806928</v>
      </c>
      <c r="I1081" s="63">
        <v>143.56469752075401</v>
      </c>
      <c r="J1081" s="63">
        <v>135000000</v>
      </c>
      <c r="K1081" s="63">
        <v>44.820035529341965</v>
      </c>
      <c r="L1081" s="63">
        <v>1700.1623597640048</v>
      </c>
      <c r="M1081" s="63">
        <v>27.301420305102575</v>
      </c>
      <c r="N1081" s="62">
        <v>82.358999999999995</v>
      </c>
    </row>
    <row r="1082" spans="1:14" x14ac:dyDescent="0.4">
      <c r="A1082" s="43">
        <v>26</v>
      </c>
      <c r="B1082" s="42" t="s">
        <v>102</v>
      </c>
      <c r="C1082" s="33">
        <v>1984</v>
      </c>
      <c r="D1082" s="33" t="s">
        <v>251</v>
      </c>
      <c r="E1082" s="42" t="s">
        <v>248</v>
      </c>
      <c r="F1082" s="62">
        <f t="shared" si="129"/>
        <v>1.6821722100216756</v>
      </c>
      <c r="G1082" s="63">
        <v>12147758</v>
      </c>
      <c r="H1082" s="63">
        <v>15.737532092894213</v>
      </c>
      <c r="I1082" s="63">
        <v>142.36299184283601</v>
      </c>
      <c r="J1082" s="63">
        <v>78000000</v>
      </c>
      <c r="K1082" s="63">
        <v>47.261803262880534</v>
      </c>
      <c r="L1082" s="63">
        <v>1619.3743758547282</v>
      </c>
      <c r="M1082" s="63">
        <v>28.550222662048487</v>
      </c>
      <c r="N1082" s="62">
        <v>82.492000000000004</v>
      </c>
    </row>
    <row r="1083" spans="1:14" x14ac:dyDescent="0.4">
      <c r="A1083" s="43">
        <v>26</v>
      </c>
      <c r="B1083" s="42" t="s">
        <v>102</v>
      </c>
      <c r="C1083" s="33">
        <v>1985</v>
      </c>
      <c r="D1083" s="33" t="s">
        <v>251</v>
      </c>
      <c r="E1083" s="42" t="s">
        <v>248</v>
      </c>
      <c r="F1083" s="62">
        <f t="shared" si="129"/>
        <v>1.7707075894965008</v>
      </c>
      <c r="G1083" s="63">
        <v>12326396</v>
      </c>
      <c r="H1083" s="63">
        <v>41.68190572857057</v>
      </c>
      <c r="I1083" s="63">
        <v>120.457854195688</v>
      </c>
      <c r="J1083" s="63">
        <v>144300000</v>
      </c>
      <c r="K1083" s="63">
        <v>50.583825711014327</v>
      </c>
      <c r="L1083" s="63">
        <v>1437.3757120737944</v>
      </c>
      <c r="M1083" s="63">
        <v>27.166156982670742</v>
      </c>
      <c r="N1083" s="62">
        <v>82.623999999999995</v>
      </c>
    </row>
    <row r="1084" spans="1:14" x14ac:dyDescent="0.4">
      <c r="A1084" s="43">
        <v>26</v>
      </c>
      <c r="B1084" s="42" t="s">
        <v>102</v>
      </c>
      <c r="C1084" s="33">
        <v>1986</v>
      </c>
      <c r="D1084" s="33" t="s">
        <v>251</v>
      </c>
      <c r="E1084" s="42" t="s">
        <v>248</v>
      </c>
      <c r="F1084" s="62">
        <f t="shared" si="129"/>
        <v>1.8639027257857903</v>
      </c>
      <c r="G1084" s="63">
        <v>12514502</v>
      </c>
      <c r="H1084" s="63">
        <v>21.454896656802831</v>
      </c>
      <c r="I1084" s="63">
        <v>101.41293367474</v>
      </c>
      <c r="J1084" s="63">
        <v>315500000</v>
      </c>
      <c r="K1084" s="63">
        <v>52.053709145511839</v>
      </c>
      <c r="L1084" s="63">
        <v>1510.0169852106853</v>
      </c>
      <c r="M1084" s="63">
        <v>24.777448071216618</v>
      </c>
      <c r="N1084" s="62">
        <v>82.754999999999995</v>
      </c>
    </row>
    <row r="1085" spans="1:14" x14ac:dyDescent="0.4">
      <c r="A1085" s="43">
        <v>26</v>
      </c>
      <c r="B1085" s="42" t="s">
        <v>102</v>
      </c>
      <c r="C1085" s="33">
        <v>1987</v>
      </c>
      <c r="D1085" s="33" t="s">
        <v>251</v>
      </c>
      <c r="E1085" s="42" t="s">
        <v>248</v>
      </c>
      <c r="F1085" s="62">
        <f t="shared" si="129"/>
        <v>1.9620028692482003</v>
      </c>
      <c r="G1085" s="63">
        <v>12712784</v>
      </c>
      <c r="H1085" s="63">
        <v>25.84841898245773</v>
      </c>
      <c r="I1085" s="63">
        <v>93.148676238616204</v>
      </c>
      <c r="J1085" s="63">
        <v>890500000</v>
      </c>
      <c r="K1085" s="63">
        <v>54.19303685549994</v>
      </c>
      <c r="L1085" s="63">
        <v>1750.2641170902273</v>
      </c>
      <c r="M1085" s="63">
        <v>24.341463414634148</v>
      </c>
      <c r="N1085" s="62">
        <v>82.885000000000005</v>
      </c>
    </row>
    <row r="1086" spans="1:14" x14ac:dyDescent="0.4">
      <c r="A1086" s="43">
        <v>26</v>
      </c>
      <c r="B1086" s="42" t="s">
        <v>102</v>
      </c>
      <c r="C1086" s="33">
        <v>1988</v>
      </c>
      <c r="D1086" s="33" t="s">
        <v>251</v>
      </c>
      <c r="E1086" s="42" t="s">
        <v>248</v>
      </c>
      <c r="F1086" s="62">
        <f t="shared" si="129"/>
        <v>2.0652661781560004</v>
      </c>
      <c r="G1086" s="63">
        <v>12918389</v>
      </c>
      <c r="H1086" s="63">
        <v>21.717881186714067</v>
      </c>
      <c r="I1086" s="63">
        <v>87.495938109308597</v>
      </c>
      <c r="J1086" s="63">
        <v>967900000</v>
      </c>
      <c r="K1086" s="63">
        <v>58.45454036702381</v>
      </c>
      <c r="L1086" s="63">
        <v>2015.9302837254133</v>
      </c>
      <c r="M1086" s="63">
        <v>27.500000000000004</v>
      </c>
      <c r="N1086" s="62">
        <v>83.013999999999996</v>
      </c>
    </row>
    <row r="1087" spans="1:14" x14ac:dyDescent="0.4">
      <c r="A1087" s="43">
        <v>26</v>
      </c>
      <c r="B1087" s="42" t="s">
        <v>102</v>
      </c>
      <c r="C1087" s="33">
        <v>1989</v>
      </c>
      <c r="D1087" s="33" t="s">
        <v>251</v>
      </c>
      <c r="E1087" s="42" t="s">
        <v>248</v>
      </c>
      <c r="F1087" s="62">
        <f t="shared" si="129"/>
        <v>2.1739643980589478</v>
      </c>
      <c r="G1087" s="63">
        <v>13128619</v>
      </c>
      <c r="H1087" s="63">
        <v>13.756031768694953</v>
      </c>
      <c r="I1087" s="63">
        <v>89.878090986164807</v>
      </c>
      <c r="J1087" s="63">
        <v>1283500000</v>
      </c>
      <c r="K1087" s="63">
        <v>62.972923774952861</v>
      </c>
      <c r="L1087" s="63">
        <v>2280.2653846994849</v>
      </c>
      <c r="M1087" s="63">
        <v>32.4</v>
      </c>
      <c r="N1087" s="62">
        <v>83.143000000000001</v>
      </c>
    </row>
    <row r="1088" spans="1:14" x14ac:dyDescent="0.4">
      <c r="A1088" s="43">
        <v>26</v>
      </c>
      <c r="B1088" s="42" t="s">
        <v>102</v>
      </c>
      <c r="C1088" s="33">
        <v>1990</v>
      </c>
      <c r="D1088" s="33" t="s">
        <v>251</v>
      </c>
      <c r="E1088" s="42" t="s">
        <v>248</v>
      </c>
      <c r="F1088" s="62">
        <v>2.2883835769041556</v>
      </c>
      <c r="G1088" s="63">
        <v>13342868</v>
      </c>
      <c r="H1088" s="63">
        <v>22.470937097408239</v>
      </c>
      <c r="I1088" s="63">
        <v>86.203923836209796</v>
      </c>
      <c r="J1088" s="63">
        <v>661200000</v>
      </c>
      <c r="K1088" s="63">
        <v>61.745690515642629</v>
      </c>
      <c r="L1088" s="63">
        <v>2483.5608620854537</v>
      </c>
      <c r="M1088" s="63">
        <v>36.051647978253484</v>
      </c>
      <c r="N1088" s="62">
        <v>83.271000000000001</v>
      </c>
    </row>
    <row r="1089" spans="1:14" x14ac:dyDescent="0.4">
      <c r="A1089" s="43">
        <v>26</v>
      </c>
      <c r="B1089" s="42" t="s">
        <v>102</v>
      </c>
      <c r="C1089" s="33">
        <v>1991</v>
      </c>
      <c r="D1089" s="33" t="s">
        <v>251</v>
      </c>
      <c r="E1089" s="42" t="s">
        <v>248</v>
      </c>
      <c r="F1089" s="62">
        <v>2.1562836304084705</v>
      </c>
      <c r="G1089" s="63">
        <v>13561945</v>
      </c>
      <c r="H1089" s="63">
        <v>21.390982300084445</v>
      </c>
      <c r="I1089" s="63">
        <v>88.266781322629896</v>
      </c>
      <c r="J1089" s="63">
        <v>822700000</v>
      </c>
      <c r="K1089" s="63">
        <v>58.094293674804618</v>
      </c>
      <c r="L1089" s="63">
        <v>2790.6165510042965</v>
      </c>
      <c r="M1089" s="63">
        <v>29.511677282377917</v>
      </c>
      <c r="N1089" s="62">
        <v>83.397999999999996</v>
      </c>
    </row>
    <row r="1090" spans="1:14" x14ac:dyDescent="0.4">
      <c r="A1090" s="43">
        <v>26</v>
      </c>
      <c r="B1090" s="42" t="s">
        <v>102</v>
      </c>
      <c r="C1090" s="33">
        <v>1992</v>
      </c>
      <c r="D1090" s="33" t="s">
        <v>251</v>
      </c>
      <c r="E1090" s="42" t="s">
        <v>248</v>
      </c>
      <c r="F1090" s="62">
        <v>2.201875347774032</v>
      </c>
      <c r="G1090" s="63">
        <v>13782297</v>
      </c>
      <c r="H1090" s="63">
        <v>13.464377021538553</v>
      </c>
      <c r="I1090" s="63">
        <v>93.277754880070404</v>
      </c>
      <c r="J1090" s="63">
        <v>936100000</v>
      </c>
      <c r="K1090" s="63">
        <v>56.25405055453033</v>
      </c>
      <c r="L1090" s="63">
        <v>3333.9586721453843</v>
      </c>
      <c r="M1090" s="63">
        <v>24.280821917808218</v>
      </c>
      <c r="N1090" s="62">
        <v>83.563999999999993</v>
      </c>
    </row>
    <row r="1091" spans="1:14" x14ac:dyDescent="0.4">
      <c r="A1091" s="43">
        <v>26</v>
      </c>
      <c r="B1091" s="42" t="s">
        <v>102</v>
      </c>
      <c r="C1091" s="33">
        <v>1993</v>
      </c>
      <c r="D1091" s="33" t="s">
        <v>251</v>
      </c>
      <c r="E1091" s="42" t="s">
        <v>248</v>
      </c>
      <c r="F1091" s="62">
        <v>2.3192030852699732</v>
      </c>
      <c r="G1091" s="63">
        <v>13998386</v>
      </c>
      <c r="H1091" s="63">
        <v>12.164419672272814</v>
      </c>
      <c r="I1091" s="63">
        <v>95.107565971598902</v>
      </c>
      <c r="J1091" s="63">
        <v>1034300000</v>
      </c>
      <c r="K1091" s="63">
        <v>53.609064396198271</v>
      </c>
      <c r="L1091" s="63">
        <v>3520.9329552388567</v>
      </c>
      <c r="M1091" s="63">
        <v>23.126614987080103</v>
      </c>
      <c r="N1091" s="62">
        <v>83.896000000000001</v>
      </c>
    </row>
    <row r="1092" spans="1:14" x14ac:dyDescent="0.4">
      <c r="A1092" s="43">
        <v>26</v>
      </c>
      <c r="B1092" s="42" t="s">
        <v>102</v>
      </c>
      <c r="C1092" s="33">
        <v>1994</v>
      </c>
      <c r="D1092" s="33" t="s">
        <v>251</v>
      </c>
      <c r="E1092" s="42" t="s">
        <v>248</v>
      </c>
      <c r="F1092" s="62">
        <v>2.5211189842227046</v>
      </c>
      <c r="G1092" s="63">
        <v>14210674</v>
      </c>
      <c r="H1092" s="63">
        <v>14.463984951599713</v>
      </c>
      <c r="I1092" s="63">
        <v>98.436408821011099</v>
      </c>
      <c r="J1092" s="63">
        <v>2582100000</v>
      </c>
      <c r="K1092" s="63">
        <v>53.215028714303401</v>
      </c>
      <c r="L1092" s="63">
        <v>4010.9709949765561</v>
      </c>
      <c r="M1092" s="63">
        <v>27.096204766107679</v>
      </c>
      <c r="N1092" s="62">
        <v>84.222999999999999</v>
      </c>
    </row>
    <row r="1093" spans="1:14" x14ac:dyDescent="0.4">
      <c r="A1093" s="43">
        <v>26</v>
      </c>
      <c r="B1093" s="42" t="s">
        <v>102</v>
      </c>
      <c r="C1093" s="33">
        <v>1995</v>
      </c>
      <c r="D1093" s="33" t="s">
        <v>251</v>
      </c>
      <c r="E1093" s="42" t="s">
        <v>248</v>
      </c>
      <c r="F1093" s="62">
        <v>2.7032358646123593</v>
      </c>
      <c r="G1093" s="63">
        <v>14416796</v>
      </c>
      <c r="H1093" s="63">
        <v>11.680718107881688</v>
      </c>
      <c r="I1093" s="63">
        <v>104.38354634348499</v>
      </c>
      <c r="J1093" s="63">
        <v>2957000000</v>
      </c>
      <c r="K1093" s="63">
        <v>54.967153277433653</v>
      </c>
      <c r="L1093" s="63">
        <v>5094.3934829503869</v>
      </c>
      <c r="M1093" s="63">
        <v>27.199136535348078</v>
      </c>
      <c r="N1093" s="62">
        <v>84.545000000000002</v>
      </c>
    </row>
    <row r="1094" spans="1:14" x14ac:dyDescent="0.4">
      <c r="A1094" s="43">
        <v>26</v>
      </c>
      <c r="B1094" s="42" t="s">
        <v>102</v>
      </c>
      <c r="C1094" s="33">
        <v>1996</v>
      </c>
      <c r="D1094" s="33" t="s">
        <v>251</v>
      </c>
      <c r="E1094" s="42" t="s">
        <v>248</v>
      </c>
      <c r="F1094" s="62">
        <v>3.0718314269873943</v>
      </c>
      <c r="G1094" s="63">
        <v>14615483</v>
      </c>
      <c r="H1094" s="63">
        <v>4.0797761962447083</v>
      </c>
      <c r="I1094" s="63">
        <v>106.926812327758</v>
      </c>
      <c r="J1094" s="63">
        <v>4814616000</v>
      </c>
      <c r="K1094" s="63">
        <v>53.920749894825093</v>
      </c>
      <c r="L1094" s="63">
        <v>5376.7705783592419</v>
      </c>
      <c r="M1094" s="63">
        <v>32.424242424242429</v>
      </c>
      <c r="N1094" s="62">
        <v>84.861000000000004</v>
      </c>
    </row>
    <row r="1095" spans="1:14" x14ac:dyDescent="0.4">
      <c r="A1095" s="43">
        <v>26</v>
      </c>
      <c r="B1095" s="42" t="s">
        <v>102</v>
      </c>
      <c r="C1095" s="33">
        <v>1997</v>
      </c>
      <c r="D1095" s="33" t="s">
        <v>251</v>
      </c>
      <c r="E1095" s="42" t="s">
        <v>248</v>
      </c>
      <c r="F1095" s="62">
        <v>3.463042688950158</v>
      </c>
      <c r="G1095" s="63">
        <v>14809289</v>
      </c>
      <c r="H1095" s="63">
        <v>3.3305805049417501</v>
      </c>
      <c r="I1095" s="63">
        <v>114.75625836031701</v>
      </c>
      <c r="J1095" s="63">
        <v>5271400000</v>
      </c>
      <c r="K1095" s="63">
        <v>54.099298179138756</v>
      </c>
      <c r="L1095" s="63">
        <v>5789.7050458295589</v>
      </c>
      <c r="M1095" s="63">
        <v>31.88992310805342</v>
      </c>
      <c r="N1095" s="62">
        <v>85.171999999999997</v>
      </c>
    </row>
    <row r="1096" spans="1:14" x14ac:dyDescent="0.4">
      <c r="A1096" s="43">
        <v>26</v>
      </c>
      <c r="B1096" s="42" t="s">
        <v>102</v>
      </c>
      <c r="C1096" s="33">
        <v>1998</v>
      </c>
      <c r="D1096" s="33" t="s">
        <v>251</v>
      </c>
      <c r="E1096" s="42" t="s">
        <v>248</v>
      </c>
      <c r="F1096" s="62">
        <v>3.4683333219975379</v>
      </c>
      <c r="G1096" s="63">
        <v>14996742</v>
      </c>
      <c r="H1096" s="63">
        <v>0.77899020596075275</v>
      </c>
      <c r="I1096" s="63">
        <v>112.714320472758</v>
      </c>
      <c r="J1096" s="63">
        <v>4627817978</v>
      </c>
      <c r="K1096" s="63">
        <v>53.836178516795684</v>
      </c>
      <c r="L1096" s="63">
        <v>5467.1881883423985</v>
      </c>
      <c r="M1096" s="63">
        <v>37.180511182108624</v>
      </c>
      <c r="N1096" s="62">
        <v>85.477000000000004</v>
      </c>
    </row>
    <row r="1097" spans="1:14" x14ac:dyDescent="0.4">
      <c r="A1097" s="43">
        <v>26</v>
      </c>
      <c r="B1097" s="42" t="s">
        <v>102</v>
      </c>
      <c r="C1097" s="33">
        <v>1999</v>
      </c>
      <c r="D1097" s="33" t="s">
        <v>251</v>
      </c>
      <c r="E1097" s="42" t="s">
        <v>248</v>
      </c>
      <c r="F1097" s="62">
        <v>3.586506953884351</v>
      </c>
      <c r="G1097" s="63">
        <v>15176410</v>
      </c>
      <c r="H1097" s="63">
        <v>2.1877678705648691</v>
      </c>
      <c r="I1097" s="63">
        <v>107.35133098452501</v>
      </c>
      <c r="J1097" s="63">
        <v>8761016217.8400002</v>
      </c>
      <c r="K1097" s="63">
        <v>54.695609833196201</v>
      </c>
      <c r="L1097" s="63">
        <v>4980.01080203526</v>
      </c>
      <c r="M1097" s="63">
        <v>40.231851007221593</v>
      </c>
      <c r="N1097" s="62">
        <v>85.778000000000006</v>
      </c>
    </row>
    <row r="1098" spans="1:14" x14ac:dyDescent="0.4">
      <c r="A1098" s="43">
        <v>26</v>
      </c>
      <c r="B1098" s="42" t="s">
        <v>102</v>
      </c>
      <c r="C1098" s="33">
        <v>2000</v>
      </c>
      <c r="D1098" s="33" t="s">
        <v>251</v>
      </c>
      <c r="E1098" s="42" t="s">
        <v>248</v>
      </c>
      <c r="F1098" s="62">
        <v>3.2845987626596727</v>
      </c>
      <c r="G1098" s="63">
        <v>15351799</v>
      </c>
      <c r="H1098" s="63">
        <v>4.5600434868932496</v>
      </c>
      <c r="I1098" s="63">
        <v>106.49055264109001</v>
      </c>
      <c r="J1098" s="63">
        <v>4860015667.5200005</v>
      </c>
      <c r="K1098" s="63">
        <v>58.711923089314155</v>
      </c>
      <c r="L1098" s="63">
        <v>5102.9687606670377</v>
      </c>
      <c r="M1098" s="63">
        <v>34.046492491256949</v>
      </c>
      <c r="N1098" s="62">
        <v>86.072999999999993</v>
      </c>
    </row>
    <row r="1099" spans="1:14" x14ac:dyDescent="0.4">
      <c r="A1099" s="43">
        <v>26</v>
      </c>
      <c r="B1099" s="42" t="s">
        <v>102</v>
      </c>
      <c r="C1099" s="33">
        <v>2001</v>
      </c>
      <c r="D1099" s="33" t="s">
        <v>251</v>
      </c>
      <c r="E1099" s="42" t="s">
        <v>248</v>
      </c>
      <c r="F1099" s="62">
        <v>3.1193744283842713</v>
      </c>
      <c r="G1099" s="63">
        <v>15523978</v>
      </c>
      <c r="H1099" s="63">
        <v>4.2771469816093202</v>
      </c>
      <c r="I1099" s="63">
        <v>95.929349494728001</v>
      </c>
      <c r="J1099" s="63">
        <v>4199763048.8499999</v>
      </c>
      <c r="K1099" s="63">
        <v>62.144766969204902</v>
      </c>
      <c r="L1099" s="63">
        <v>4610.5926946489762</v>
      </c>
      <c r="M1099" s="63">
        <v>31.375910844406345</v>
      </c>
      <c r="N1099" s="62">
        <v>86.363</v>
      </c>
    </row>
    <row r="1100" spans="1:14" x14ac:dyDescent="0.4">
      <c r="A1100" s="43">
        <v>26</v>
      </c>
      <c r="B1100" s="42" t="s">
        <v>102</v>
      </c>
      <c r="C1100" s="33">
        <v>2002</v>
      </c>
      <c r="D1100" s="33" t="s">
        <v>251</v>
      </c>
      <c r="E1100" s="42" t="s">
        <v>248</v>
      </c>
      <c r="F1100" s="62">
        <v>3.1299896328420349</v>
      </c>
      <c r="G1100" s="63">
        <v>15693790</v>
      </c>
      <c r="H1100" s="63">
        <v>3.3406603675506688</v>
      </c>
      <c r="I1100" s="63">
        <v>91.660811832212303</v>
      </c>
      <c r="J1100" s="63">
        <v>2549923142.4110799</v>
      </c>
      <c r="K1100" s="63">
        <v>62.483851902378028</v>
      </c>
      <c r="L1100" s="63">
        <v>4477.1878532593146</v>
      </c>
      <c r="M1100" s="63">
        <v>33.220839485340647</v>
      </c>
      <c r="N1100" s="62">
        <v>86.605999999999995</v>
      </c>
    </row>
    <row r="1101" spans="1:14" x14ac:dyDescent="0.4">
      <c r="A1101" s="43">
        <v>26</v>
      </c>
      <c r="B1101" s="42" t="s">
        <v>102</v>
      </c>
      <c r="C1101" s="33">
        <v>2003</v>
      </c>
      <c r="D1101" s="33" t="s">
        <v>251</v>
      </c>
      <c r="E1101" s="42" t="s">
        <v>248</v>
      </c>
      <c r="F1101" s="62">
        <v>3.165410522354593</v>
      </c>
      <c r="G1101" s="63">
        <v>15859112</v>
      </c>
      <c r="H1101" s="63">
        <v>4.300300885890934</v>
      </c>
      <c r="I1101" s="63">
        <v>86.214414243809003</v>
      </c>
      <c r="J1101" s="63">
        <v>3485728421.7502699</v>
      </c>
      <c r="K1101" s="63">
        <v>65.693419590904981</v>
      </c>
      <c r="L1101" s="63">
        <v>4823.2574209741715</v>
      </c>
      <c r="M1101" s="63">
        <v>35.349794238683124</v>
      </c>
      <c r="N1101" s="62">
        <v>86.665000000000006</v>
      </c>
    </row>
    <row r="1102" spans="1:14" x14ac:dyDescent="0.4">
      <c r="A1102" s="43">
        <v>26</v>
      </c>
      <c r="B1102" s="42" t="s">
        <v>102</v>
      </c>
      <c r="C1102" s="33">
        <v>2004</v>
      </c>
      <c r="D1102" s="33" t="s">
        <v>251</v>
      </c>
      <c r="E1102" s="42" t="s">
        <v>248</v>
      </c>
      <c r="F1102" s="62">
        <v>3.4319026523092884</v>
      </c>
      <c r="G1102" s="63">
        <v>16017966</v>
      </c>
      <c r="H1102" s="63">
        <v>7.0247617068782233</v>
      </c>
      <c r="I1102" s="63">
        <v>91.040337433337399</v>
      </c>
      <c r="J1102" s="63">
        <v>4968731407.6240501</v>
      </c>
      <c r="K1102" s="63">
        <v>69.88936005342741</v>
      </c>
      <c r="L1102" s="63">
        <v>6185.3037846109601</v>
      </c>
      <c r="M1102" s="63">
        <v>39.133695855991</v>
      </c>
      <c r="N1102" s="62">
        <v>86.724999999999994</v>
      </c>
    </row>
    <row r="1103" spans="1:14" x14ac:dyDescent="0.4">
      <c r="A1103" s="43">
        <v>26</v>
      </c>
      <c r="B1103" s="42" t="s">
        <v>102</v>
      </c>
      <c r="C1103" s="33">
        <v>2005</v>
      </c>
      <c r="D1103" s="33" t="s">
        <v>251</v>
      </c>
      <c r="E1103" s="42" t="s">
        <v>248</v>
      </c>
      <c r="F1103" s="62">
        <v>3.460143672044389</v>
      </c>
      <c r="G1103" s="63">
        <v>16175311</v>
      </c>
      <c r="H1103" s="63">
        <v>7.1203153565192281</v>
      </c>
      <c r="I1103" s="63">
        <v>96.325892006161496</v>
      </c>
      <c r="J1103" s="63">
        <v>5990831828.9531002</v>
      </c>
      <c r="K1103" s="63">
        <v>72.062534239262277</v>
      </c>
      <c r="L1103" s="63">
        <v>7560.5436712389228</v>
      </c>
      <c r="M1103" s="63">
        <v>38.257993384785003</v>
      </c>
      <c r="N1103" s="62">
        <v>86.783000000000001</v>
      </c>
    </row>
    <row r="1104" spans="1:14" x14ac:dyDescent="0.4">
      <c r="A1104" s="43">
        <v>26</v>
      </c>
      <c r="B1104" s="42" t="s">
        <v>102</v>
      </c>
      <c r="C1104" s="33">
        <v>2006</v>
      </c>
      <c r="D1104" s="33" t="s">
        <v>251</v>
      </c>
      <c r="E1104" s="42" t="s">
        <v>248</v>
      </c>
      <c r="F1104" s="62">
        <v>3.4985973005113387</v>
      </c>
      <c r="G1104" s="63">
        <v>16334575</v>
      </c>
      <c r="H1104" s="63">
        <v>12.349895918014141</v>
      </c>
      <c r="I1104" s="63">
        <v>100.142843436403</v>
      </c>
      <c r="J1104" s="63">
        <v>4755333483.3666201</v>
      </c>
      <c r="K1104" s="63">
        <v>73.711635045561636</v>
      </c>
      <c r="L1104" s="63">
        <v>9418.2749236421314</v>
      </c>
      <c r="M1104" s="63">
        <v>37.477542220625224</v>
      </c>
      <c r="N1104" s="62">
        <v>86.841999999999999</v>
      </c>
    </row>
    <row r="1105" spans="1:14" x14ac:dyDescent="0.4">
      <c r="A1105" s="43">
        <v>26</v>
      </c>
      <c r="B1105" s="42" t="s">
        <v>102</v>
      </c>
      <c r="C1105" s="33">
        <v>2007</v>
      </c>
      <c r="D1105" s="33" t="s">
        <v>251</v>
      </c>
      <c r="E1105" s="42" t="s">
        <v>248</v>
      </c>
      <c r="F1105" s="62">
        <v>3.9146343696095274</v>
      </c>
      <c r="G1105" s="63">
        <v>16495538</v>
      </c>
      <c r="H1105" s="63">
        <v>5.088757064565911</v>
      </c>
      <c r="I1105" s="63">
        <v>97.517795853597704</v>
      </c>
      <c r="J1105" s="63">
        <v>10545224588.4776</v>
      </c>
      <c r="K1105" s="63">
        <v>76.977024714647385</v>
      </c>
      <c r="L1105" s="63">
        <v>10456.832383906371</v>
      </c>
      <c r="M1105" s="63">
        <v>41.801458928005069</v>
      </c>
      <c r="N1105" s="62">
        <v>86.9</v>
      </c>
    </row>
    <row r="1106" spans="1:14" x14ac:dyDescent="0.4">
      <c r="A1106" s="43">
        <v>26</v>
      </c>
      <c r="B1106" s="42" t="s">
        <v>102</v>
      </c>
      <c r="C1106" s="33">
        <v>2008</v>
      </c>
      <c r="D1106" s="33" t="s">
        <v>251</v>
      </c>
      <c r="E1106" s="42" t="s">
        <v>248</v>
      </c>
      <c r="F1106" s="62">
        <v>4.0807703429627011</v>
      </c>
      <c r="G1106" s="63">
        <v>16661462</v>
      </c>
      <c r="H1106" s="63">
        <v>0.31113250293626038</v>
      </c>
      <c r="I1106" s="63">
        <v>98.26344630461</v>
      </c>
      <c r="J1106" s="63">
        <v>18811777951.3689</v>
      </c>
      <c r="K1106" s="63">
        <v>80.676626240175892</v>
      </c>
      <c r="L1106" s="63">
        <v>10797.047370511658</v>
      </c>
      <c r="M1106" s="63">
        <v>43.361900466095328</v>
      </c>
      <c r="N1106" s="62">
        <v>86.959000000000003</v>
      </c>
    </row>
    <row r="1107" spans="1:14" x14ac:dyDescent="0.4">
      <c r="A1107" s="43">
        <v>26</v>
      </c>
      <c r="B1107" s="42" t="s">
        <v>102</v>
      </c>
      <c r="C1107" s="33">
        <v>2009</v>
      </c>
      <c r="D1107" s="33" t="s">
        <v>251</v>
      </c>
      <c r="E1107" s="42" t="s">
        <v>248</v>
      </c>
      <c r="F1107" s="62">
        <v>3.8881282009561082</v>
      </c>
      <c r="G1107" s="63">
        <v>16833447</v>
      </c>
      <c r="H1107" s="63">
        <v>3.5777950370729457</v>
      </c>
      <c r="I1107" s="63">
        <v>95.134090423004807</v>
      </c>
      <c r="J1107" s="63">
        <v>12750321998.889</v>
      </c>
      <c r="K1107" s="63">
        <v>66.686030962691135</v>
      </c>
      <c r="L1107" s="63">
        <v>10204.55885376164</v>
      </c>
      <c r="M1107" s="63">
        <v>42.000311575011686</v>
      </c>
      <c r="N1107" s="62">
        <v>87.016999999999996</v>
      </c>
    </row>
    <row r="1108" spans="1:14" x14ac:dyDescent="0.4">
      <c r="A1108" s="43">
        <v>26</v>
      </c>
      <c r="B1108" s="42" t="s">
        <v>102</v>
      </c>
      <c r="C1108" s="33">
        <v>2010</v>
      </c>
      <c r="D1108" s="33" t="s">
        <v>251</v>
      </c>
      <c r="E1108" s="42" t="s">
        <v>248</v>
      </c>
      <c r="F1108" s="62">
        <v>4.1018839975765937</v>
      </c>
      <c r="G1108" s="63">
        <v>17004162</v>
      </c>
      <c r="H1108" s="63">
        <v>8.8574414958317647</v>
      </c>
      <c r="I1108" s="63">
        <v>100</v>
      </c>
      <c r="J1108" s="63">
        <v>14849443157.025</v>
      </c>
      <c r="K1108" s="63">
        <v>69.717680136106267</v>
      </c>
      <c r="L1108" s="63">
        <v>12764.593117867114</v>
      </c>
      <c r="M1108" s="63">
        <v>40.034990523399912</v>
      </c>
      <c r="N1108" s="62">
        <v>87.073999999999998</v>
      </c>
    </row>
    <row r="1109" spans="1:14" x14ac:dyDescent="0.4">
      <c r="A1109" s="43">
        <v>26</v>
      </c>
      <c r="B1109" s="42" t="s">
        <v>102</v>
      </c>
      <c r="C1109" s="33">
        <v>2011</v>
      </c>
      <c r="D1109" s="33" t="s">
        <v>251</v>
      </c>
      <c r="E1109" s="42" t="s">
        <v>248</v>
      </c>
      <c r="F1109" s="62">
        <v>4.4528008236841572</v>
      </c>
      <c r="G1109" s="63">
        <v>17173573</v>
      </c>
      <c r="H1109" s="63">
        <v>3.2605148601492431</v>
      </c>
      <c r="I1109" s="63">
        <v>100.708996026184</v>
      </c>
      <c r="J1109" s="63">
        <v>26369463388.827301</v>
      </c>
      <c r="K1109" s="63">
        <v>72.481642810037158</v>
      </c>
      <c r="L1109" s="63">
        <v>14637.756166625351</v>
      </c>
      <c r="M1109" s="63">
        <v>43.12084993359894</v>
      </c>
      <c r="N1109" s="62">
        <v>87.132000000000005</v>
      </c>
    </row>
    <row r="1110" spans="1:14" x14ac:dyDescent="0.4">
      <c r="A1110" s="43">
        <v>26</v>
      </c>
      <c r="B1110" s="42" t="s">
        <v>102</v>
      </c>
      <c r="C1110" s="33">
        <v>2012</v>
      </c>
      <c r="D1110" s="33" t="s">
        <v>251</v>
      </c>
      <c r="E1110" s="42" t="s">
        <v>248</v>
      </c>
      <c r="F1110" s="62">
        <v>4.5216027820918638</v>
      </c>
      <c r="G1110" s="63">
        <v>17341771</v>
      </c>
      <c r="H1110" s="63">
        <v>0.76346667921202993</v>
      </c>
      <c r="I1110" s="63">
        <v>102.90101382753301</v>
      </c>
      <c r="J1110" s="63">
        <v>31801970676.060799</v>
      </c>
      <c r="K1110" s="63">
        <v>68.156142893165921</v>
      </c>
      <c r="L1110" s="63">
        <v>15397.780459815154</v>
      </c>
      <c r="M1110" s="63">
        <v>47.863247863247857</v>
      </c>
      <c r="N1110" s="62">
        <v>87.188999999999993</v>
      </c>
    </row>
    <row r="1111" spans="1:14" x14ac:dyDescent="0.4">
      <c r="A1111" s="43">
        <v>26</v>
      </c>
      <c r="B1111" s="42" t="s">
        <v>102</v>
      </c>
      <c r="C1111" s="33">
        <v>2013</v>
      </c>
      <c r="D1111" s="33" t="s">
        <v>251</v>
      </c>
      <c r="E1111" s="42" t="s">
        <v>248</v>
      </c>
      <c r="F1111" s="62">
        <v>4.7400831242852268</v>
      </c>
      <c r="G1111" s="63">
        <v>17509925</v>
      </c>
      <c r="H1111" s="63">
        <v>2.2607706122646647</v>
      </c>
      <c r="I1111" s="63">
        <v>101.363802355251</v>
      </c>
      <c r="J1111" s="63">
        <v>21120756844.018101</v>
      </c>
      <c r="K1111" s="63">
        <v>65.143287953719579</v>
      </c>
      <c r="L1111" s="63">
        <v>15842.159156860007</v>
      </c>
      <c r="M1111" s="63">
        <v>46.88452627728325</v>
      </c>
      <c r="N1111" s="62">
        <v>87.245999999999995</v>
      </c>
    </row>
    <row r="1112" spans="1:14" x14ac:dyDescent="0.4">
      <c r="A1112" s="43">
        <v>26</v>
      </c>
      <c r="B1112" s="42" t="s">
        <v>102</v>
      </c>
      <c r="C1112" s="33">
        <v>2014</v>
      </c>
      <c r="D1112" s="33" t="s">
        <v>251</v>
      </c>
      <c r="E1112" s="42" t="s">
        <v>248</v>
      </c>
      <c r="F1112" s="62">
        <v>4.3285934591454973</v>
      </c>
      <c r="G1112" s="63">
        <v>17687108</v>
      </c>
      <c r="H1112" s="63">
        <v>5.8528916281727277</v>
      </c>
      <c r="I1112" s="63">
        <v>91.880374540783706</v>
      </c>
      <c r="J1112" s="63">
        <v>25527831848.954601</v>
      </c>
      <c r="K1112" s="63">
        <v>65.634628120340238</v>
      </c>
      <c r="L1112" s="63">
        <v>14675.150873002822</v>
      </c>
      <c r="M1112" s="63">
        <v>43.015433320142463</v>
      </c>
      <c r="N1112" s="62">
        <v>87.302999999999997</v>
      </c>
    </row>
    <row r="1113" spans="1:14" x14ac:dyDescent="0.4">
      <c r="A1113" s="43">
        <v>26</v>
      </c>
      <c r="B1113" s="42" t="s">
        <v>102</v>
      </c>
      <c r="C1113" s="33">
        <v>2015</v>
      </c>
      <c r="D1113" s="33" t="s">
        <v>251</v>
      </c>
      <c r="E1113" s="42" t="s">
        <v>248</v>
      </c>
      <c r="F1113" s="62">
        <v>4.6032361051327895</v>
      </c>
      <c r="G1113" s="63">
        <v>17870124</v>
      </c>
      <c r="H1113" s="63">
        <v>4.9543655271044145</v>
      </c>
      <c r="I1113" s="63">
        <v>90.9872713831884</v>
      </c>
      <c r="J1113" s="63">
        <v>17766285629.092602</v>
      </c>
      <c r="K1113" s="63">
        <v>59.349110478720512</v>
      </c>
      <c r="L1113" s="63">
        <v>13567.357217433244</v>
      </c>
      <c r="M1113" s="63">
        <f>(M1156+M1242+M1285)/3</f>
        <v>36.58048017968401</v>
      </c>
      <c r="N1113" s="62">
        <v>87.36</v>
      </c>
    </row>
    <row r="1114" spans="1:14" x14ac:dyDescent="0.4">
      <c r="A1114" s="43">
        <v>26</v>
      </c>
      <c r="B1114" s="42" t="s">
        <v>102</v>
      </c>
      <c r="C1114" s="33">
        <v>2016</v>
      </c>
      <c r="D1114" s="33" t="s">
        <v>251</v>
      </c>
      <c r="E1114" s="42" t="s">
        <v>248</v>
      </c>
      <c r="F1114" s="62">
        <v>4.7835257026437743</v>
      </c>
      <c r="G1114" s="63">
        <v>18083879</v>
      </c>
      <c r="H1114" s="63">
        <v>4.5606560439080539</v>
      </c>
      <c r="I1114" s="63">
        <v>92.6380184861749</v>
      </c>
      <c r="J1114" s="63">
        <v>11362832162.4891</v>
      </c>
      <c r="K1114" s="63">
        <v>56.057861086939162</v>
      </c>
      <c r="L1114" s="63">
        <v>13788.240015760101</v>
      </c>
      <c r="M1114" s="63">
        <f>(M1157+M1243+M1286)/3</f>
        <v>36.3889116457729</v>
      </c>
      <c r="N1114" s="62">
        <v>87.421999999999997</v>
      </c>
    </row>
    <row r="1115" spans="1:14" x14ac:dyDescent="0.4">
      <c r="A1115" s="43">
        <v>26</v>
      </c>
      <c r="B1115" s="42" t="s">
        <v>102</v>
      </c>
      <c r="C1115" s="33">
        <v>2017</v>
      </c>
      <c r="D1115" s="33" t="s">
        <v>251</v>
      </c>
      <c r="E1115" s="42" t="s">
        <v>248</v>
      </c>
      <c r="F1115" s="62">
        <v>4.7438024186631331</v>
      </c>
      <c r="G1115" s="63">
        <v>18368577</v>
      </c>
      <c r="H1115" s="63">
        <v>4.8281918816890368</v>
      </c>
      <c r="I1115" s="63">
        <v>95.817434709535604</v>
      </c>
      <c r="J1115" s="63">
        <v>5237183518.2124901</v>
      </c>
      <c r="K1115" s="63">
        <v>56.026158966575188</v>
      </c>
      <c r="L1115" s="63">
        <v>15034.058425228688</v>
      </c>
      <c r="M1115" s="63">
        <f>(M1112+M1113+M1114)/3</f>
        <v>38.661608381866465</v>
      </c>
      <c r="N1115" s="62">
        <v>87.49</v>
      </c>
    </row>
    <row r="1116" spans="1:14" x14ac:dyDescent="0.4">
      <c r="A1116" s="43">
        <v>26</v>
      </c>
      <c r="B1116" s="42" t="s">
        <v>102</v>
      </c>
      <c r="C1116" s="33">
        <v>2018</v>
      </c>
      <c r="D1116" s="33" t="s">
        <v>251</v>
      </c>
      <c r="E1116" s="42" t="s">
        <v>248</v>
      </c>
      <c r="F1116" s="62">
        <v>4.6296570586772683</v>
      </c>
      <c r="G1116" s="63">
        <v>18701450</v>
      </c>
      <c r="H1116" s="63">
        <v>1.5901997375738404</v>
      </c>
      <c r="I1116" s="63">
        <v>97.142912121655897</v>
      </c>
      <c r="J1116" s="63">
        <v>7942631935.0488596</v>
      </c>
      <c r="K1116" s="63">
        <v>58.177050633173089</v>
      </c>
      <c r="L1116" s="63">
        <v>15820.03335711549</v>
      </c>
      <c r="M1116" s="63">
        <f>(M1113+M1114+M1115)/3</f>
        <v>37.21033340244113</v>
      </c>
      <c r="N1116" s="62">
        <v>87.563999999999993</v>
      </c>
    </row>
    <row r="1117" spans="1:14" x14ac:dyDescent="0.4">
      <c r="A1117" s="43">
        <v>26</v>
      </c>
      <c r="B1117" s="42" t="s">
        <v>102</v>
      </c>
      <c r="C1117" s="33">
        <v>2019</v>
      </c>
      <c r="D1117" s="33" t="s">
        <v>251</v>
      </c>
      <c r="E1117" s="42" t="s">
        <v>248</v>
      </c>
      <c r="F1117" s="62">
        <v>4.8276200748076947</v>
      </c>
      <c r="G1117" s="63">
        <v>19039485</v>
      </c>
      <c r="H1117" s="63">
        <v>2.5725982088147248</v>
      </c>
      <c r="I1117" s="63">
        <v>92.523985592756404</v>
      </c>
      <c r="J1117" s="63">
        <v>13579090978.759899</v>
      </c>
      <c r="K1117" s="63">
        <v>57.546857530030458</v>
      </c>
      <c r="L1117" s="63">
        <v>14632.690307692654</v>
      </c>
      <c r="M1117" s="63">
        <f>(M1160+M1246+M1289)/3</f>
        <v>36.417266349216511</v>
      </c>
      <c r="N1117" s="62">
        <v>87.643000000000001</v>
      </c>
    </row>
    <row r="1118" spans="1:14" x14ac:dyDescent="0.4">
      <c r="A1118" s="43">
        <v>26</v>
      </c>
      <c r="B1118" s="42" t="s">
        <v>102</v>
      </c>
      <c r="C1118" s="33">
        <v>2020</v>
      </c>
      <c r="D1118" s="33" t="s">
        <v>251</v>
      </c>
      <c r="E1118" s="42" t="s">
        <v>248</v>
      </c>
      <c r="F1118" s="62">
        <v>4.3951510635966304</v>
      </c>
      <c r="G1118" s="63">
        <v>19300315</v>
      </c>
      <c r="H1118" s="63">
        <v>9.6374136543360862</v>
      </c>
      <c r="I1118" s="63">
        <v>84.958382689985299</v>
      </c>
      <c r="J1118" s="63">
        <v>11447397288.618</v>
      </c>
      <c r="K1118" s="63">
        <v>58.133427033614382</v>
      </c>
      <c r="L1118" s="63">
        <v>13173.784794172267</v>
      </c>
      <c r="M1118" s="63">
        <f>(M1161+M1247+M1290)/3</f>
        <v>31.508743897143535</v>
      </c>
      <c r="N1118" s="62">
        <v>87.727000000000004</v>
      </c>
    </row>
    <row r="1119" spans="1:14" x14ac:dyDescent="0.4">
      <c r="A1119" s="43">
        <v>26</v>
      </c>
      <c r="B1119" s="42" t="s">
        <v>102</v>
      </c>
      <c r="C1119" s="33">
        <v>2021</v>
      </c>
      <c r="D1119" s="33" t="s">
        <v>251</v>
      </c>
      <c r="E1119" s="42" t="s">
        <v>248</v>
      </c>
      <c r="F1119" s="62">
        <f>(F1116+F1117+F1118)/3</f>
        <v>4.6174760656938645</v>
      </c>
      <c r="G1119" s="63">
        <v>19493184</v>
      </c>
      <c r="H1119" s="63">
        <v>6.7978412320300947</v>
      </c>
      <c r="I1119" s="63">
        <v>87.860426303655103</v>
      </c>
      <c r="J1119" s="63">
        <v>15933021424.510599</v>
      </c>
      <c r="K1119" s="63">
        <v>64.721624653600102</v>
      </c>
      <c r="L1119" s="63">
        <v>16240.607775972905</v>
      </c>
      <c r="M1119" s="63">
        <f>(M44+M1076+M1033)/3</f>
        <v>20.039046873790738</v>
      </c>
      <c r="N1119" s="62">
        <v>87.816999999999993</v>
      </c>
    </row>
    <row r="1120" spans="1:14" x14ac:dyDescent="0.4">
      <c r="A1120" s="43">
        <v>26</v>
      </c>
      <c r="B1120" s="42" t="s">
        <v>102</v>
      </c>
      <c r="C1120" s="33">
        <v>2022</v>
      </c>
      <c r="D1120" s="33" t="s">
        <v>251</v>
      </c>
      <c r="E1120" s="42" t="s">
        <v>248</v>
      </c>
      <c r="F1120" s="62">
        <f>(F1117+F1118+F1119)/3</f>
        <v>4.6134157346993971</v>
      </c>
      <c r="G1120" s="63">
        <v>19603733</v>
      </c>
      <c r="H1120" s="63">
        <v>6.6423061670436141</v>
      </c>
      <c r="I1120" s="63">
        <v>84.772696351285205</v>
      </c>
      <c r="J1120" s="63">
        <v>20864902958.1511</v>
      </c>
      <c r="K1120" s="63">
        <v>75.018354350530245</v>
      </c>
      <c r="L1120" s="63">
        <v>15355.479740104774</v>
      </c>
      <c r="M1120" s="63">
        <f>(M1163+M45+M1249)/3</f>
        <v>20.414869320397202</v>
      </c>
      <c r="N1120" s="62">
        <v>87.912000000000006</v>
      </c>
    </row>
    <row r="1121" spans="1:14" x14ac:dyDescent="0.4">
      <c r="A1121" s="43">
        <v>27</v>
      </c>
      <c r="B1121" s="42" t="s">
        <v>12</v>
      </c>
      <c r="C1121" s="33">
        <v>1980</v>
      </c>
      <c r="D1121" s="33" t="s">
        <v>249</v>
      </c>
      <c r="E1121" s="42" t="s">
        <v>247</v>
      </c>
      <c r="F1121" s="62">
        <f>F1122*0.95</f>
        <v>1.14630956976904</v>
      </c>
      <c r="G1121" s="63">
        <v>981235000</v>
      </c>
      <c r="H1121" s="63">
        <v>3.7517770566664694</v>
      </c>
      <c r="I1121" s="63">
        <v>269.90354853191798</v>
      </c>
      <c r="J1121" s="63">
        <v>57000000</v>
      </c>
      <c r="K1121" s="63">
        <v>12.424848527654724</v>
      </c>
      <c r="L1121" s="63">
        <v>312.02037723465452</v>
      </c>
      <c r="M1121" s="63">
        <v>26.204722100014667</v>
      </c>
      <c r="N1121" s="62">
        <v>19.358000000000001</v>
      </c>
    </row>
    <row r="1122" spans="1:14" x14ac:dyDescent="0.4">
      <c r="A1122" s="43">
        <v>27</v>
      </c>
      <c r="B1122" s="42" t="s">
        <v>12</v>
      </c>
      <c r="C1122" s="33">
        <v>1981</v>
      </c>
      <c r="D1122" s="33" t="s">
        <v>249</v>
      </c>
      <c r="E1122" s="42" t="s">
        <v>247</v>
      </c>
      <c r="F1122" s="62">
        <f t="shared" ref="F1122:F1130" si="130">F1123*0.95</f>
        <v>1.2066416523884631</v>
      </c>
      <c r="G1122" s="63">
        <v>993885000</v>
      </c>
      <c r="H1122" s="63">
        <v>2.3578714211684115</v>
      </c>
      <c r="I1122" s="63">
        <v>242.21772027530699</v>
      </c>
      <c r="J1122" s="63">
        <v>265000000</v>
      </c>
      <c r="K1122" s="63">
        <v>14.897181979976127</v>
      </c>
      <c r="L1122" s="63">
        <v>291.35823745247069</v>
      </c>
      <c r="M1122" s="63">
        <v>25.938184150197923</v>
      </c>
      <c r="N1122" s="62">
        <v>20.117999999999999</v>
      </c>
    </row>
    <row r="1123" spans="1:14" x14ac:dyDescent="0.4">
      <c r="A1123" s="43">
        <v>27</v>
      </c>
      <c r="B1123" s="42" t="s">
        <v>12</v>
      </c>
      <c r="C1123" s="33">
        <v>1982</v>
      </c>
      <c r="D1123" s="33" t="s">
        <v>249</v>
      </c>
      <c r="E1123" s="42" t="s">
        <v>247</v>
      </c>
      <c r="F1123" s="62">
        <f t="shared" si="130"/>
        <v>1.2701491077773297</v>
      </c>
      <c r="G1123" s="63">
        <v>1008630000</v>
      </c>
      <c r="H1123" s="63">
        <v>-0.14035508960779453</v>
      </c>
      <c r="I1123" s="63">
        <v>231.077219073002</v>
      </c>
      <c r="J1123" s="63">
        <v>430000000</v>
      </c>
      <c r="K1123" s="63">
        <v>14.224787220440827</v>
      </c>
      <c r="L1123" s="63">
        <v>281.49933373795238</v>
      </c>
      <c r="M1123" s="63">
        <v>25.592715489489958</v>
      </c>
      <c r="N1123" s="62">
        <v>20.902000000000001</v>
      </c>
    </row>
    <row r="1124" spans="1:14" x14ac:dyDescent="0.4">
      <c r="A1124" s="43">
        <v>27</v>
      </c>
      <c r="B1124" s="42" t="s">
        <v>12</v>
      </c>
      <c r="C1124" s="33">
        <v>1983</v>
      </c>
      <c r="D1124" s="33" t="s">
        <v>249</v>
      </c>
      <c r="E1124" s="42" t="s">
        <v>247</v>
      </c>
      <c r="F1124" s="62">
        <f t="shared" si="130"/>
        <v>1.3369990608182418</v>
      </c>
      <c r="G1124" s="63">
        <v>1023310000</v>
      </c>
      <c r="H1124" s="63">
        <v>1.1567952621931283</v>
      </c>
      <c r="I1124" s="63">
        <v>227.13089446241599</v>
      </c>
      <c r="J1124" s="63">
        <v>636000000</v>
      </c>
      <c r="K1124" s="63">
        <v>13.565794109868376</v>
      </c>
      <c r="L1124" s="63">
        <v>297.80702252620284</v>
      </c>
      <c r="M1124" s="63">
        <v>25.381828466760048</v>
      </c>
      <c r="N1124" s="62">
        <v>21.545000000000002</v>
      </c>
    </row>
    <row r="1125" spans="1:14" x14ac:dyDescent="0.4">
      <c r="A1125" s="43">
        <v>27</v>
      </c>
      <c r="B1125" s="42" t="s">
        <v>12</v>
      </c>
      <c r="C1125" s="33">
        <v>1984</v>
      </c>
      <c r="D1125" s="33" t="s">
        <v>249</v>
      </c>
      <c r="E1125" s="42" t="s">
        <v>247</v>
      </c>
      <c r="F1125" s="62">
        <f t="shared" si="130"/>
        <v>1.4073674324402545</v>
      </c>
      <c r="G1125" s="63">
        <v>1036825000</v>
      </c>
      <c r="H1125" s="63">
        <v>4.9441627127497298</v>
      </c>
      <c r="I1125" s="63">
        <v>202.44537377654601</v>
      </c>
      <c r="J1125" s="63">
        <v>1258000000</v>
      </c>
      <c r="K1125" s="63">
        <v>15.769878298739348</v>
      </c>
      <c r="L1125" s="63">
        <v>302.58582471188151</v>
      </c>
      <c r="M1125" s="63">
        <v>25.301301573377977</v>
      </c>
      <c r="N1125" s="62">
        <v>22.202999999999999</v>
      </c>
    </row>
    <row r="1126" spans="1:14" x14ac:dyDescent="0.4">
      <c r="A1126" s="43">
        <v>27</v>
      </c>
      <c r="B1126" s="42" t="s">
        <v>12</v>
      </c>
      <c r="C1126" s="33">
        <v>1985</v>
      </c>
      <c r="D1126" s="33" t="s">
        <v>249</v>
      </c>
      <c r="E1126" s="42" t="s">
        <v>247</v>
      </c>
      <c r="F1126" s="62">
        <f t="shared" si="130"/>
        <v>1.481439402568689</v>
      </c>
      <c r="G1126" s="63">
        <v>1051040000</v>
      </c>
      <c r="H1126" s="63">
        <v>10.209399044134074</v>
      </c>
      <c r="I1126" s="63">
        <v>171.843260772116</v>
      </c>
      <c r="J1126" s="63">
        <v>1659000000</v>
      </c>
      <c r="K1126" s="63">
        <v>20.689605889442348</v>
      </c>
      <c r="L1126" s="63">
        <v>294.78973494213983</v>
      </c>
      <c r="M1126" s="63">
        <v>27.554453801155198</v>
      </c>
      <c r="N1126" s="62">
        <v>22.873999999999999</v>
      </c>
    </row>
    <row r="1127" spans="1:14" x14ac:dyDescent="0.4">
      <c r="A1127" s="43">
        <v>27</v>
      </c>
      <c r="B1127" s="42" t="s">
        <v>12</v>
      </c>
      <c r="C1127" s="33">
        <v>1986</v>
      </c>
      <c r="D1127" s="33" t="s">
        <v>249</v>
      </c>
      <c r="E1127" s="42" t="s">
        <v>247</v>
      </c>
      <c r="F1127" s="62">
        <f t="shared" si="130"/>
        <v>1.5594098974407253</v>
      </c>
      <c r="G1127" s="63">
        <v>1066790000</v>
      </c>
      <c r="H1127" s="63">
        <v>4.6690207973299351</v>
      </c>
      <c r="I1127" s="63">
        <v>124.13601351062501</v>
      </c>
      <c r="J1127" s="63">
        <v>1875000000</v>
      </c>
      <c r="K1127" s="63">
        <v>19.897615647239004</v>
      </c>
      <c r="L1127" s="63">
        <v>281.69949523427152</v>
      </c>
      <c r="M1127" s="63">
        <v>28.193412508044229</v>
      </c>
      <c r="N1127" s="62">
        <v>23.559000000000001</v>
      </c>
    </row>
    <row r="1128" spans="1:14" x14ac:dyDescent="0.4">
      <c r="A1128" s="43">
        <v>27</v>
      </c>
      <c r="B1128" s="42" t="s">
        <v>12</v>
      </c>
      <c r="C1128" s="33">
        <v>1987</v>
      </c>
      <c r="D1128" s="33" t="s">
        <v>249</v>
      </c>
      <c r="E1128" s="42" t="s">
        <v>247</v>
      </c>
      <c r="F1128" s="62">
        <f t="shared" si="130"/>
        <v>1.6414841025691846</v>
      </c>
      <c r="G1128" s="63">
        <v>1084035000</v>
      </c>
      <c r="H1128" s="63">
        <v>5.0825164676545569</v>
      </c>
      <c r="I1128" s="63">
        <v>107.228313377318</v>
      </c>
      <c r="J1128" s="63">
        <v>2314000000</v>
      </c>
      <c r="K1128" s="63">
        <v>20.745003404985596</v>
      </c>
      <c r="L1128" s="63">
        <v>301.733249522454</v>
      </c>
      <c r="M1128" s="63">
        <v>29.194077150038243</v>
      </c>
      <c r="N1128" s="62">
        <v>24.259</v>
      </c>
    </row>
    <row r="1129" spans="1:14" x14ac:dyDescent="0.4">
      <c r="A1129" s="43">
        <v>27</v>
      </c>
      <c r="B1129" s="42" t="s">
        <v>12</v>
      </c>
      <c r="C1129" s="33">
        <v>1988</v>
      </c>
      <c r="D1129" s="33" t="s">
        <v>249</v>
      </c>
      <c r="E1129" s="42" t="s">
        <v>247</v>
      </c>
      <c r="F1129" s="62">
        <f t="shared" si="130"/>
        <v>1.7278780027044049</v>
      </c>
      <c r="G1129" s="63">
        <v>1101630000</v>
      </c>
      <c r="H1129" s="63">
        <v>12.107661498956233</v>
      </c>
      <c r="I1129" s="63">
        <v>117.200609422893</v>
      </c>
      <c r="J1129" s="63">
        <v>3194000000</v>
      </c>
      <c r="K1129" s="63">
        <v>23.025531403780853</v>
      </c>
      <c r="L1129" s="63">
        <v>370.21928450846264</v>
      </c>
      <c r="M1129" s="63">
        <v>30.385208168562787</v>
      </c>
      <c r="N1129" s="62">
        <v>24.974</v>
      </c>
    </row>
    <row r="1130" spans="1:14" x14ac:dyDescent="0.4">
      <c r="A1130" s="43">
        <v>27</v>
      </c>
      <c r="B1130" s="42" t="s">
        <v>12</v>
      </c>
      <c r="C1130" s="33">
        <v>1989</v>
      </c>
      <c r="D1130" s="33" t="s">
        <v>249</v>
      </c>
      <c r="E1130" s="42" t="s">
        <v>247</v>
      </c>
      <c r="F1130" s="62">
        <f t="shared" si="130"/>
        <v>1.8188189502151633</v>
      </c>
      <c r="G1130" s="63">
        <v>1118650000</v>
      </c>
      <c r="H1130" s="63">
        <v>8.6024651337209548</v>
      </c>
      <c r="I1130" s="63">
        <v>136.36496322417801</v>
      </c>
      <c r="J1130" s="63">
        <v>3393000000</v>
      </c>
      <c r="K1130" s="63">
        <v>19.134707087738708</v>
      </c>
      <c r="L1130" s="63">
        <v>407.89265817115182</v>
      </c>
      <c r="M1130" s="63">
        <v>33.134141204361327</v>
      </c>
      <c r="N1130" s="62">
        <v>25.701000000000001</v>
      </c>
    </row>
    <row r="1131" spans="1:14" x14ac:dyDescent="0.4">
      <c r="A1131" s="43">
        <v>27</v>
      </c>
      <c r="B1131" s="42" t="s">
        <v>12</v>
      </c>
      <c r="C1131" s="33">
        <v>1990</v>
      </c>
      <c r="D1131" s="33" t="s">
        <v>249</v>
      </c>
      <c r="E1131" s="42" t="s">
        <v>247</v>
      </c>
      <c r="F1131" s="62">
        <v>1.9145462633843824</v>
      </c>
      <c r="G1131" s="63">
        <v>1135185000</v>
      </c>
      <c r="H1131" s="63">
        <v>5.7112241686844811</v>
      </c>
      <c r="I1131" s="63">
        <v>100.58031806543799</v>
      </c>
      <c r="J1131" s="63">
        <v>3487000000</v>
      </c>
      <c r="K1131" s="63">
        <v>22.199473326941281</v>
      </c>
      <c r="L1131" s="63">
        <v>347.57836594833003</v>
      </c>
      <c r="M1131" s="63">
        <v>34.940316194109656</v>
      </c>
      <c r="N1131" s="62">
        <v>26.442</v>
      </c>
    </row>
    <row r="1132" spans="1:14" x14ac:dyDescent="0.4">
      <c r="A1132" s="43">
        <v>27</v>
      </c>
      <c r="B1132" s="42" t="s">
        <v>12</v>
      </c>
      <c r="C1132" s="33">
        <v>1991</v>
      </c>
      <c r="D1132" s="33" t="s">
        <v>249</v>
      </c>
      <c r="E1132" s="42" t="s">
        <v>247</v>
      </c>
      <c r="F1132" s="62">
        <v>2.0005432836858477</v>
      </c>
      <c r="G1132" s="63">
        <v>1150780000</v>
      </c>
      <c r="H1132" s="63">
        <v>6.7145369595671696</v>
      </c>
      <c r="I1132" s="63">
        <v>88.343627156241496</v>
      </c>
      <c r="J1132" s="63">
        <v>4366000000</v>
      </c>
      <c r="K1132" s="63">
        <v>24.066334722588909</v>
      </c>
      <c r="L1132" s="63">
        <v>359.2132686999015</v>
      </c>
      <c r="M1132" s="63">
        <v>36.31621059369499</v>
      </c>
      <c r="N1132" s="62">
        <v>27.312000000000001</v>
      </c>
    </row>
    <row r="1133" spans="1:14" x14ac:dyDescent="0.4">
      <c r="A1133" s="43">
        <v>27</v>
      </c>
      <c r="B1133" s="42" t="s">
        <v>12</v>
      </c>
      <c r="C1133" s="33">
        <v>1992</v>
      </c>
      <c r="D1133" s="33" t="s">
        <v>249</v>
      </c>
      <c r="E1133" s="42" t="s">
        <v>247</v>
      </c>
      <c r="F1133" s="62">
        <v>2.0757404053323256</v>
      </c>
      <c r="G1133" s="63">
        <v>1164970000</v>
      </c>
      <c r="H1133" s="63">
        <v>8.1903230209824756</v>
      </c>
      <c r="I1133" s="63">
        <v>84.582271274331504</v>
      </c>
      <c r="J1133" s="63">
        <v>11156000000</v>
      </c>
      <c r="K1133" s="63">
        <v>26.09757738835517</v>
      </c>
      <c r="L1133" s="63">
        <v>423.30443005656929</v>
      </c>
      <c r="M1133" s="63">
        <v>38.46956262573579</v>
      </c>
      <c r="N1133" s="62">
        <v>28.2</v>
      </c>
    </row>
    <row r="1134" spans="1:14" x14ac:dyDescent="0.4">
      <c r="A1134" s="43">
        <v>27</v>
      </c>
      <c r="B1134" s="42" t="s">
        <v>12</v>
      </c>
      <c r="C1134" s="33">
        <v>1993</v>
      </c>
      <c r="D1134" s="33" t="s">
        <v>249</v>
      </c>
      <c r="E1134" s="42" t="s">
        <v>247</v>
      </c>
      <c r="F1134" s="62">
        <v>2.2448420793591528</v>
      </c>
      <c r="G1134" s="63">
        <v>1178440000</v>
      </c>
      <c r="H1134" s="63">
        <v>15.185864508616433</v>
      </c>
      <c r="I1134" s="63">
        <v>90.001080109953904</v>
      </c>
      <c r="J1134" s="63">
        <v>27515000000</v>
      </c>
      <c r="K1134" s="63">
        <v>25.900430189322527</v>
      </c>
      <c r="L1134" s="63">
        <v>525.36569236586331</v>
      </c>
      <c r="M1134" s="63">
        <v>40.12912308930008</v>
      </c>
      <c r="N1134" s="62">
        <v>29.103000000000002</v>
      </c>
    </row>
    <row r="1135" spans="1:14" x14ac:dyDescent="0.4">
      <c r="A1135" s="43">
        <v>27</v>
      </c>
      <c r="B1135" s="42" t="s">
        <v>12</v>
      </c>
      <c r="C1135" s="33">
        <v>1994</v>
      </c>
      <c r="D1135" s="33" t="s">
        <v>249</v>
      </c>
      <c r="E1135" s="42" t="s">
        <v>247</v>
      </c>
      <c r="F1135" s="62">
        <v>2.3221892292137754</v>
      </c>
      <c r="G1135" s="63">
        <v>1191835000</v>
      </c>
      <c r="H1135" s="63">
        <v>20.61698881032558</v>
      </c>
      <c r="I1135" s="63">
        <v>70.555455012540506</v>
      </c>
      <c r="J1135" s="63">
        <v>33787000000</v>
      </c>
      <c r="K1135" s="63">
        <v>35.769814988427399</v>
      </c>
      <c r="L1135" s="63">
        <v>473.48991640706396</v>
      </c>
      <c r="M1135" s="63">
        <v>41.876024875467962</v>
      </c>
      <c r="N1135" s="62">
        <v>30.024000000000001</v>
      </c>
    </row>
    <row r="1136" spans="1:14" x14ac:dyDescent="0.4">
      <c r="A1136" s="43">
        <v>27</v>
      </c>
      <c r="B1136" s="42" t="s">
        <v>12</v>
      </c>
      <c r="C1136" s="33">
        <v>1995</v>
      </c>
      <c r="D1136" s="33" t="s">
        <v>249</v>
      </c>
      <c r="E1136" s="42" t="s">
        <v>247</v>
      </c>
      <c r="F1136" s="62">
        <v>2.5634787588548003</v>
      </c>
      <c r="G1136" s="63">
        <v>1204855000</v>
      </c>
      <c r="H1136" s="63">
        <v>13.665696405401363</v>
      </c>
      <c r="I1136" s="63">
        <v>78.638584393019599</v>
      </c>
      <c r="J1136" s="63">
        <v>35849200000</v>
      </c>
      <c r="K1136" s="63">
        <v>34.276969063434784</v>
      </c>
      <c r="L1136" s="63">
        <v>609.60433792745357</v>
      </c>
      <c r="M1136" s="63">
        <v>41.067445308062126</v>
      </c>
      <c r="N1136" s="62">
        <v>30.960999999999999</v>
      </c>
    </row>
    <row r="1137" spans="1:14" x14ac:dyDescent="0.4">
      <c r="A1137" s="43">
        <v>27</v>
      </c>
      <c r="B1137" s="42" t="s">
        <v>12</v>
      </c>
      <c r="C1137" s="33">
        <v>1996</v>
      </c>
      <c r="D1137" s="33" t="s">
        <v>249</v>
      </c>
      <c r="E1137" s="42" t="s">
        <v>247</v>
      </c>
      <c r="F1137" s="62">
        <v>2.5218718738450163</v>
      </c>
      <c r="G1137" s="63">
        <v>1217550000</v>
      </c>
      <c r="H1137" s="63">
        <v>6.506730632187768</v>
      </c>
      <c r="I1137" s="63">
        <v>86.361150104544905</v>
      </c>
      <c r="J1137" s="63">
        <v>40180000000</v>
      </c>
      <c r="K1137" s="63">
        <v>33.814745466456579</v>
      </c>
      <c r="L1137" s="63">
        <v>709.41588823336849</v>
      </c>
      <c r="M1137" s="63">
        <v>46.317141872295089</v>
      </c>
      <c r="N1137" s="62">
        <v>31.916</v>
      </c>
    </row>
    <row r="1138" spans="1:14" x14ac:dyDescent="0.4">
      <c r="A1138" s="43">
        <v>27</v>
      </c>
      <c r="B1138" s="42" t="s">
        <v>12</v>
      </c>
      <c r="C1138" s="33">
        <v>1997</v>
      </c>
      <c r="D1138" s="33" t="s">
        <v>249</v>
      </c>
      <c r="E1138" s="42" t="s">
        <v>247</v>
      </c>
      <c r="F1138" s="62">
        <v>2.5479036644107067</v>
      </c>
      <c r="G1138" s="63">
        <v>1230075000</v>
      </c>
      <c r="H1138" s="63">
        <v>1.6165687400658584</v>
      </c>
      <c r="I1138" s="63">
        <v>93.004633220766905</v>
      </c>
      <c r="J1138" s="63">
        <v>45439000000</v>
      </c>
      <c r="K1138" s="63">
        <v>34.533017359154385</v>
      </c>
      <c r="L1138" s="63">
        <v>781.74256121344024</v>
      </c>
      <c r="M1138" s="63">
        <v>45.691185577650863</v>
      </c>
      <c r="N1138" s="62">
        <v>32.883000000000003</v>
      </c>
    </row>
    <row r="1139" spans="1:14" x14ac:dyDescent="0.4">
      <c r="A1139" s="43">
        <v>27</v>
      </c>
      <c r="B1139" s="42" t="s">
        <v>12</v>
      </c>
      <c r="C1139" s="33">
        <v>1998</v>
      </c>
      <c r="D1139" s="33" t="s">
        <v>249</v>
      </c>
      <c r="E1139" s="42" t="s">
        <v>247</v>
      </c>
      <c r="F1139" s="62">
        <v>2.6058357321437917</v>
      </c>
      <c r="G1139" s="63">
        <v>1241935000</v>
      </c>
      <c r="H1139" s="63">
        <v>-0.90025162438411144</v>
      </c>
      <c r="I1139" s="63">
        <v>98.0125791395606</v>
      </c>
      <c r="J1139" s="63">
        <v>45644000000</v>
      </c>
      <c r="K1139" s="63">
        <v>32.424304624926904</v>
      </c>
      <c r="L1139" s="63">
        <v>828.59469104313428</v>
      </c>
      <c r="M1139" s="63">
        <v>46.989188882851224</v>
      </c>
      <c r="N1139" s="62">
        <v>33.866999999999997</v>
      </c>
    </row>
    <row r="1140" spans="1:14" x14ac:dyDescent="0.4">
      <c r="A1140" s="43">
        <v>27</v>
      </c>
      <c r="B1140" s="42" t="s">
        <v>12</v>
      </c>
      <c r="C1140" s="33">
        <v>1999</v>
      </c>
      <c r="D1140" s="33" t="s">
        <v>249</v>
      </c>
      <c r="E1140" s="42" t="s">
        <v>247</v>
      </c>
      <c r="F1140" s="62">
        <v>2.517420763369747</v>
      </c>
      <c r="G1140" s="63">
        <v>1252735000</v>
      </c>
      <c r="H1140" s="63">
        <v>-1.2630589440357056</v>
      </c>
      <c r="I1140" s="63">
        <v>92.683157311715306</v>
      </c>
      <c r="J1140" s="63">
        <v>41014000000</v>
      </c>
      <c r="K1140" s="63">
        <v>33.524161761763565</v>
      </c>
      <c r="L1140" s="63">
        <v>873.29761096911454</v>
      </c>
      <c r="M1140" s="63">
        <v>49.404474544476479</v>
      </c>
      <c r="N1140" s="62">
        <v>34.865000000000002</v>
      </c>
    </row>
    <row r="1141" spans="1:14" x14ac:dyDescent="0.4">
      <c r="A1141" s="43">
        <v>27</v>
      </c>
      <c r="B1141" s="42" t="s">
        <v>12</v>
      </c>
      <c r="C1141" s="33">
        <v>2000</v>
      </c>
      <c r="D1141" s="33" t="s">
        <v>249</v>
      </c>
      <c r="E1141" s="42" t="s">
        <v>247</v>
      </c>
      <c r="F1141" s="62">
        <v>2.6504091015289331</v>
      </c>
      <c r="G1141" s="63">
        <v>1262645000</v>
      </c>
      <c r="H1141" s="63">
        <v>2.0627926126036442</v>
      </c>
      <c r="I1141" s="63">
        <v>92.758080981167694</v>
      </c>
      <c r="J1141" s="63">
        <v>42095300000</v>
      </c>
      <c r="K1141" s="63">
        <v>39.411014853399593</v>
      </c>
      <c r="L1141" s="63">
        <v>959.36043134043825</v>
      </c>
      <c r="M1141" s="63">
        <v>51.038493940768589</v>
      </c>
      <c r="N1141" s="62">
        <v>35.877000000000002</v>
      </c>
    </row>
    <row r="1142" spans="1:14" x14ac:dyDescent="0.4">
      <c r="A1142" s="43">
        <v>27</v>
      </c>
      <c r="B1142" s="42" t="s">
        <v>12</v>
      </c>
      <c r="C1142" s="33">
        <v>2001</v>
      </c>
      <c r="D1142" s="33" t="s">
        <v>249</v>
      </c>
      <c r="E1142" s="42" t="s">
        <v>247</v>
      </c>
      <c r="F1142" s="62">
        <v>2.7747621967999372</v>
      </c>
      <c r="G1142" s="63">
        <v>1271850000</v>
      </c>
      <c r="H1142" s="63">
        <v>2.0470494662777412</v>
      </c>
      <c r="I1142" s="63">
        <v>96.766816312453898</v>
      </c>
      <c r="J1142" s="63">
        <v>47053000000</v>
      </c>
      <c r="K1142" s="63">
        <v>38.527359274608585</v>
      </c>
      <c r="L1142" s="63">
        <v>1053.1123144658854</v>
      </c>
      <c r="M1142" s="63">
        <v>51.225521941591879</v>
      </c>
      <c r="N1142" s="62">
        <v>37.093000000000004</v>
      </c>
    </row>
    <row r="1143" spans="1:14" x14ac:dyDescent="0.4">
      <c r="A1143" s="43">
        <v>27</v>
      </c>
      <c r="B1143" s="42" t="s">
        <v>12</v>
      </c>
      <c r="C1143" s="33">
        <v>2002</v>
      </c>
      <c r="D1143" s="33" t="s">
        <v>249</v>
      </c>
      <c r="E1143" s="42" t="s">
        <v>247</v>
      </c>
      <c r="F1143" s="62">
        <v>2.9648212277413308</v>
      </c>
      <c r="G1143" s="63">
        <v>1280400000</v>
      </c>
      <c r="H1143" s="63">
        <v>0.6020990763853149</v>
      </c>
      <c r="I1143" s="63">
        <v>94.560479537638003</v>
      </c>
      <c r="J1143" s="63">
        <v>53073618897.403603</v>
      </c>
      <c r="K1143" s="63">
        <v>42.747403633139228</v>
      </c>
      <c r="L1143" s="63">
        <v>1148.5142571259839</v>
      </c>
      <c r="M1143" s="63">
        <v>52.624024247276466</v>
      </c>
      <c r="N1143" s="62">
        <v>38.424999999999997</v>
      </c>
    </row>
    <row r="1144" spans="1:14" x14ac:dyDescent="0.4">
      <c r="A1144" s="43">
        <v>27</v>
      </c>
      <c r="B1144" s="42" t="s">
        <v>12</v>
      </c>
      <c r="C1144" s="33">
        <v>2003</v>
      </c>
      <c r="D1144" s="33" t="s">
        <v>249</v>
      </c>
      <c r="E1144" s="42" t="s">
        <v>247</v>
      </c>
      <c r="F1144" s="62">
        <v>3.4340364793542375</v>
      </c>
      <c r="G1144" s="63">
        <v>1288400000</v>
      </c>
      <c r="H1144" s="63">
        <v>2.6031777153805251</v>
      </c>
      <c r="I1144" s="63">
        <v>88.382977599929006</v>
      </c>
      <c r="J1144" s="63">
        <v>57900937467.386398</v>
      </c>
      <c r="K1144" s="63">
        <v>51.803987999184329</v>
      </c>
      <c r="L1144" s="63">
        <v>1288.637491362118</v>
      </c>
      <c r="M1144" s="63">
        <v>53.758309439325672</v>
      </c>
      <c r="N1144" s="62">
        <v>39.776000000000003</v>
      </c>
    </row>
    <row r="1145" spans="1:14" x14ac:dyDescent="0.4">
      <c r="A1145" s="43">
        <v>27</v>
      </c>
      <c r="B1145" s="42" t="s">
        <v>12</v>
      </c>
      <c r="C1145" s="33">
        <v>2004</v>
      </c>
      <c r="D1145" s="33" t="s">
        <v>249</v>
      </c>
      <c r="E1145" s="42" t="s">
        <v>247</v>
      </c>
      <c r="F1145" s="62">
        <v>3.945154871438767</v>
      </c>
      <c r="G1145" s="63">
        <v>1296075000</v>
      </c>
      <c r="H1145" s="63">
        <v>6.9519926801486776</v>
      </c>
      <c r="I1145" s="63">
        <v>85.850676859388599</v>
      </c>
      <c r="J1145" s="63">
        <v>68117272181.219398</v>
      </c>
      <c r="K1145" s="63">
        <v>59.505524223222416</v>
      </c>
      <c r="L1145" s="63">
        <v>1508.6679156357768</v>
      </c>
      <c r="M1145" s="63">
        <v>50.294651815537804</v>
      </c>
      <c r="N1145" s="62">
        <v>41.143999999999998</v>
      </c>
    </row>
    <row r="1146" spans="1:14" x14ac:dyDescent="0.4">
      <c r="A1146" s="43">
        <v>27</v>
      </c>
      <c r="B1146" s="42" t="s">
        <v>12</v>
      </c>
      <c r="C1146" s="33">
        <v>2005</v>
      </c>
      <c r="D1146" s="33" t="s">
        <v>249</v>
      </c>
      <c r="E1146" s="42" t="s">
        <v>247</v>
      </c>
      <c r="F1146" s="62">
        <v>4.4676963611818481</v>
      </c>
      <c r="G1146" s="63">
        <v>1303720000</v>
      </c>
      <c r="H1146" s="63">
        <v>3.9037442693861095</v>
      </c>
      <c r="I1146" s="63">
        <v>84.920183468440499</v>
      </c>
      <c r="J1146" s="63">
        <v>104108693867.08501</v>
      </c>
      <c r="K1146" s="63">
        <v>62.207892865403402</v>
      </c>
      <c r="L1146" s="63">
        <v>1753.4141916241654</v>
      </c>
      <c r="M1146" s="63">
        <v>50.225173522654522</v>
      </c>
      <c r="N1146" s="62">
        <v>42.521999999999998</v>
      </c>
    </row>
    <row r="1147" spans="1:14" x14ac:dyDescent="0.4">
      <c r="A1147" s="43">
        <v>27</v>
      </c>
      <c r="B1147" s="42" t="s">
        <v>12</v>
      </c>
      <c r="C1147" s="33">
        <v>2006</v>
      </c>
      <c r="D1147" s="33" t="s">
        <v>249</v>
      </c>
      <c r="E1147" s="42" t="s">
        <v>247</v>
      </c>
      <c r="F1147" s="62">
        <v>4.9102761971594635</v>
      </c>
      <c r="G1147" s="63">
        <v>1311020000</v>
      </c>
      <c r="H1147" s="63">
        <v>3.9265493980896338</v>
      </c>
      <c r="I1147" s="63">
        <v>86.259442441260902</v>
      </c>
      <c r="J1147" s="63">
        <v>124082035618.506</v>
      </c>
      <c r="K1147" s="63">
        <v>64.478883902798998</v>
      </c>
      <c r="L1147" s="63">
        <v>2099.2194300785955</v>
      </c>
      <c r="M1147" s="63">
        <v>51.577911271664568</v>
      </c>
      <c r="N1147" s="62">
        <v>43.868000000000002</v>
      </c>
    </row>
    <row r="1148" spans="1:14" x14ac:dyDescent="0.4">
      <c r="A1148" s="43">
        <v>27</v>
      </c>
      <c r="B1148" s="42" t="s">
        <v>12</v>
      </c>
      <c r="C1148" s="33">
        <v>2007</v>
      </c>
      <c r="D1148" s="33" t="s">
        <v>249</v>
      </c>
      <c r="E1148" s="42" t="s">
        <v>247</v>
      </c>
      <c r="F1148" s="62">
        <v>5.3063680063131455</v>
      </c>
      <c r="G1148" s="63">
        <v>1317885000</v>
      </c>
      <c r="H1148" s="63">
        <v>7.7496864915605812</v>
      </c>
      <c r="I1148" s="63">
        <v>89.328254645106</v>
      </c>
      <c r="J1148" s="63">
        <v>156249335203.202</v>
      </c>
      <c r="K1148" s="63">
        <v>62.193363476269148</v>
      </c>
      <c r="L1148" s="63">
        <v>2693.9587316227794</v>
      </c>
      <c r="M1148" s="63">
        <v>51.334839075715344</v>
      </c>
      <c r="N1148" s="62">
        <v>45.198999999999998</v>
      </c>
    </row>
    <row r="1149" spans="1:14" x14ac:dyDescent="0.4">
      <c r="A1149" s="43">
        <v>27</v>
      </c>
      <c r="B1149" s="42" t="s">
        <v>12</v>
      </c>
      <c r="C1149" s="33">
        <v>2008</v>
      </c>
      <c r="D1149" s="33" t="s">
        <v>249</v>
      </c>
      <c r="E1149" s="42" t="s">
        <v>247</v>
      </c>
      <c r="F1149" s="62">
        <v>5.4350790960665236</v>
      </c>
      <c r="G1149" s="63">
        <v>1324655000</v>
      </c>
      <c r="H1149" s="63">
        <v>7.7953460375503454</v>
      </c>
      <c r="I1149" s="63">
        <v>97.008795066030501</v>
      </c>
      <c r="J1149" s="63">
        <v>171534650311.569</v>
      </c>
      <c r="K1149" s="63">
        <v>57.612715343054887</v>
      </c>
      <c r="L1149" s="63">
        <v>3468.3270630859079</v>
      </c>
      <c r="M1149" s="63">
        <v>50.162064498946812</v>
      </c>
      <c r="N1149" s="62">
        <v>46.539000000000001</v>
      </c>
    </row>
    <row r="1150" spans="1:14" x14ac:dyDescent="0.4">
      <c r="A1150" s="43">
        <v>27</v>
      </c>
      <c r="B1150" s="42" t="s">
        <v>12</v>
      </c>
      <c r="C1150" s="33">
        <v>2009</v>
      </c>
      <c r="D1150" s="33" t="s">
        <v>249</v>
      </c>
      <c r="E1150" s="42" t="s">
        <v>247</v>
      </c>
      <c r="F1150" s="62">
        <v>5.7983199375028169</v>
      </c>
      <c r="G1150" s="63">
        <v>1331260000</v>
      </c>
      <c r="H1150" s="63">
        <v>-0.20953335918167681</v>
      </c>
      <c r="I1150" s="63">
        <v>101.10737777240401</v>
      </c>
      <c r="J1150" s="63">
        <v>131057052869.5</v>
      </c>
      <c r="K1150" s="63">
        <v>45.18487037788033</v>
      </c>
      <c r="L1150" s="63">
        <v>3832.2274569643837</v>
      </c>
      <c r="M1150" s="63">
        <v>50.365986783771042</v>
      </c>
      <c r="N1150" s="62">
        <v>47.88</v>
      </c>
    </row>
    <row r="1151" spans="1:14" x14ac:dyDescent="0.4">
      <c r="A1151" s="43">
        <v>27</v>
      </c>
      <c r="B1151" s="42" t="s">
        <v>12</v>
      </c>
      <c r="C1151" s="33">
        <v>2010</v>
      </c>
      <c r="D1151" s="33" t="s">
        <v>249</v>
      </c>
      <c r="E1151" s="42" t="s">
        <v>247</v>
      </c>
      <c r="F1151" s="62">
        <v>6.3354197674375134</v>
      </c>
      <c r="G1151" s="63">
        <v>1337705000</v>
      </c>
      <c r="H1151" s="63">
        <v>6.8813802514284106</v>
      </c>
      <c r="I1151" s="63">
        <v>100</v>
      </c>
      <c r="J1151" s="63">
        <v>243703434558.17801</v>
      </c>
      <c r="K1151" s="63">
        <v>50.71707766148014</v>
      </c>
      <c r="L1151" s="63">
        <v>4550.4739436113132</v>
      </c>
      <c r="M1151" s="63">
        <v>51.568239469057552</v>
      </c>
      <c r="N1151" s="62">
        <v>49.225999999999999</v>
      </c>
    </row>
    <row r="1152" spans="1:14" x14ac:dyDescent="0.4">
      <c r="A1152" s="43">
        <v>27</v>
      </c>
      <c r="B1152" s="42" t="s">
        <v>12</v>
      </c>
      <c r="C1152" s="33">
        <v>2011</v>
      </c>
      <c r="D1152" s="33" t="s">
        <v>249</v>
      </c>
      <c r="E1152" s="42" t="s">
        <v>247</v>
      </c>
      <c r="F1152" s="62">
        <v>6.9013473255342799</v>
      </c>
      <c r="G1152" s="63">
        <v>1345035000</v>
      </c>
      <c r="H1152" s="63">
        <v>8.0756844670340371</v>
      </c>
      <c r="I1152" s="63">
        <v>102.693964077934</v>
      </c>
      <c r="J1152" s="63">
        <v>280072219149.935</v>
      </c>
      <c r="K1152" s="63">
        <v>50.740904586105863</v>
      </c>
      <c r="L1152" s="63">
        <v>5614.386022310302</v>
      </c>
      <c r="M1152" s="63">
        <v>52.39090372120495</v>
      </c>
      <c r="N1152" s="62">
        <v>50.511000000000003</v>
      </c>
    </row>
    <row r="1153" spans="1:14" x14ac:dyDescent="0.4">
      <c r="A1153" s="43">
        <v>27</v>
      </c>
      <c r="B1153" s="42" t="s">
        <v>12</v>
      </c>
      <c r="C1153" s="33">
        <v>2012</v>
      </c>
      <c r="D1153" s="33" t="s">
        <v>249</v>
      </c>
      <c r="E1153" s="42" t="s">
        <v>247</v>
      </c>
      <c r="F1153" s="62">
        <v>7.0452002303960288</v>
      </c>
      <c r="G1153" s="63">
        <v>1354190000</v>
      </c>
      <c r="H1153" s="63">
        <v>2.3312175751131861</v>
      </c>
      <c r="I1153" s="63">
        <v>108.66987406435</v>
      </c>
      <c r="J1153" s="63">
        <v>241213868161.42001</v>
      </c>
      <c r="K1153" s="63">
        <v>48.267522367870725</v>
      </c>
      <c r="L1153" s="63">
        <v>6300.5821795290431</v>
      </c>
      <c r="M1153" s="63">
        <v>52.52680382833951</v>
      </c>
      <c r="N1153" s="62">
        <v>51.765000000000001</v>
      </c>
    </row>
    <row r="1154" spans="1:14" x14ac:dyDescent="0.4">
      <c r="A1154" s="43">
        <v>27</v>
      </c>
      <c r="B1154" s="42" t="s">
        <v>12</v>
      </c>
      <c r="C1154" s="33">
        <v>2013</v>
      </c>
      <c r="D1154" s="33" t="s">
        <v>249</v>
      </c>
      <c r="E1154" s="42" t="s">
        <v>247</v>
      </c>
      <c r="F1154" s="62">
        <v>7.3201549250315425</v>
      </c>
      <c r="G1154" s="63">
        <v>1363240000</v>
      </c>
      <c r="H1154" s="63">
        <v>2.1633700269888294</v>
      </c>
      <c r="I1154" s="63">
        <v>114.65378037632399</v>
      </c>
      <c r="J1154" s="63">
        <v>290928431467.00299</v>
      </c>
      <c r="K1154" s="63">
        <v>46.744375576264602</v>
      </c>
      <c r="L1154" s="63">
        <v>7020.386074240645</v>
      </c>
      <c r="M1154" s="63">
        <v>53.156462872905173</v>
      </c>
      <c r="N1154" s="62">
        <v>53.012999999999998</v>
      </c>
    </row>
    <row r="1155" spans="1:14" x14ac:dyDescent="0.4">
      <c r="A1155" s="43">
        <v>27</v>
      </c>
      <c r="B1155" s="42" t="s">
        <v>12</v>
      </c>
      <c r="C1155" s="33">
        <v>2014</v>
      </c>
      <c r="D1155" s="33" t="s">
        <v>249</v>
      </c>
      <c r="E1155" s="42" t="s">
        <v>247</v>
      </c>
      <c r="F1155" s="62">
        <v>7.3047128715758172</v>
      </c>
      <c r="G1155" s="63">
        <v>1371860000</v>
      </c>
      <c r="H1155" s="63">
        <v>1.0310636873394685</v>
      </c>
      <c r="I1155" s="63">
        <v>118.35860865478701</v>
      </c>
      <c r="J1155" s="63">
        <v>268097181064.33499</v>
      </c>
      <c r="K1155" s="63">
        <v>44.905215954939493</v>
      </c>
      <c r="L1155" s="63">
        <v>7636.0743401587006</v>
      </c>
      <c r="M1155" s="63">
        <v>52.253008706982307</v>
      </c>
      <c r="N1155" s="62">
        <v>54.259</v>
      </c>
    </row>
    <row r="1156" spans="1:14" x14ac:dyDescent="0.4">
      <c r="A1156" s="43">
        <v>27</v>
      </c>
      <c r="B1156" s="42" t="s">
        <v>12</v>
      </c>
      <c r="C1156" s="33">
        <v>2015</v>
      </c>
      <c r="D1156" s="33" t="s">
        <v>249</v>
      </c>
      <c r="E1156" s="42" t="s">
        <v>247</v>
      </c>
      <c r="F1156" s="62">
        <v>7.1451315350832685</v>
      </c>
      <c r="G1156" s="63">
        <v>1379860000</v>
      </c>
      <c r="H1156" s="63">
        <v>-2.9440935731486206E-3</v>
      </c>
      <c r="I1156" s="63">
        <v>130.04445448326399</v>
      </c>
      <c r="J1156" s="63">
        <v>242489331627.39899</v>
      </c>
      <c r="K1156" s="63">
        <v>39.464169335099356</v>
      </c>
      <c r="L1156" s="63">
        <v>8016.4455949116218</v>
      </c>
      <c r="M1156" s="63">
        <f>(M1242+M1285+M1887)/3</f>
        <v>41.442394766797641</v>
      </c>
      <c r="N1156" s="62">
        <v>55.5</v>
      </c>
    </row>
    <row r="1157" spans="1:14" x14ac:dyDescent="0.4">
      <c r="A1157" s="43">
        <v>27</v>
      </c>
      <c r="B1157" s="42" t="s">
        <v>12</v>
      </c>
      <c r="C1157" s="33">
        <v>2016</v>
      </c>
      <c r="D1157" s="33" t="s">
        <v>249</v>
      </c>
      <c r="E1157" s="42" t="s">
        <v>247</v>
      </c>
      <c r="F1157" s="62">
        <v>7.1054799357251452</v>
      </c>
      <c r="G1157" s="63">
        <v>1387790000</v>
      </c>
      <c r="H1157" s="63">
        <v>1.4073460271193596</v>
      </c>
      <c r="I1157" s="63">
        <v>123.89172860824</v>
      </c>
      <c r="J1157" s="63">
        <v>174749584584.05099</v>
      </c>
      <c r="K1157" s="63">
        <v>36.894415016874703</v>
      </c>
      <c r="L1157" s="63">
        <v>8094.3901673081082</v>
      </c>
      <c r="M1157" s="63">
        <f>(M1243+M1286+M1888)/3</f>
        <v>41.270760213406156</v>
      </c>
      <c r="N1157" s="62">
        <v>56.735999999999997</v>
      </c>
    </row>
    <row r="1158" spans="1:14" x14ac:dyDescent="0.4">
      <c r="A1158" s="43">
        <v>27</v>
      </c>
      <c r="B1158" s="42" t="s">
        <v>12</v>
      </c>
      <c r="C1158" s="33">
        <v>2017</v>
      </c>
      <c r="D1158" s="33" t="s">
        <v>249</v>
      </c>
      <c r="E1158" s="42" t="s">
        <v>247</v>
      </c>
      <c r="F1158" s="62">
        <v>7.2261601544174789</v>
      </c>
      <c r="G1158" s="63">
        <v>1396215000</v>
      </c>
      <c r="H1158" s="63">
        <v>4.2326819759298502</v>
      </c>
      <c r="I1158" s="63">
        <v>120.271147748408</v>
      </c>
      <c r="J1158" s="63">
        <v>166083755721.64899</v>
      </c>
      <c r="K1158" s="63">
        <v>37.632413240306114</v>
      </c>
      <c r="L1158" s="63">
        <v>8817.0456082916226</v>
      </c>
      <c r="M1158" s="63">
        <f>(M1155+M1156+M1157)/3</f>
        <v>44.988721229062037</v>
      </c>
      <c r="N1158" s="62">
        <v>57.96</v>
      </c>
    </row>
    <row r="1159" spans="1:14" x14ac:dyDescent="0.4">
      <c r="A1159" s="43">
        <v>27</v>
      </c>
      <c r="B1159" s="42" t="s">
        <v>12</v>
      </c>
      <c r="C1159" s="33">
        <v>2018</v>
      </c>
      <c r="D1159" s="33" t="s">
        <v>249</v>
      </c>
      <c r="E1159" s="42" t="s">
        <v>247</v>
      </c>
      <c r="F1159" s="62">
        <v>7.5331931335367424</v>
      </c>
      <c r="G1159" s="63">
        <v>1402760000</v>
      </c>
      <c r="H1159" s="63">
        <v>3.4997476359946376</v>
      </c>
      <c r="I1159" s="63">
        <v>121.95963398695</v>
      </c>
      <c r="J1159" s="63">
        <v>235365050036.341</v>
      </c>
      <c r="K1159" s="63">
        <v>37.565784102341119</v>
      </c>
      <c r="L1159" s="63">
        <v>9905.4063830775904</v>
      </c>
      <c r="M1159" s="63">
        <f>(M1156+M1157+M1158)/3</f>
        <v>42.567292069755275</v>
      </c>
      <c r="N1159" s="62">
        <v>59.152000000000001</v>
      </c>
    </row>
    <row r="1160" spans="1:14" x14ac:dyDescent="0.4">
      <c r="A1160" s="43">
        <v>27</v>
      </c>
      <c r="B1160" s="42" t="s">
        <v>12</v>
      </c>
      <c r="C1160" s="33">
        <v>2019</v>
      </c>
      <c r="D1160" s="33" t="s">
        <v>249</v>
      </c>
      <c r="E1160" s="42" t="s">
        <v>247</v>
      </c>
      <c r="F1160" s="62">
        <v>7.6454357856003758</v>
      </c>
      <c r="G1160" s="63">
        <v>1407745000</v>
      </c>
      <c r="H1160" s="63">
        <v>1.2867004064390812</v>
      </c>
      <c r="I1160" s="63">
        <v>121.177276475158</v>
      </c>
      <c r="J1160" s="63">
        <v>187169822364.755</v>
      </c>
      <c r="K1160" s="63">
        <v>35.890096033808376</v>
      </c>
      <c r="L1160" s="63">
        <v>10143.8602205959</v>
      </c>
      <c r="M1160" s="63">
        <f>(M1246+M1289+M1891)/3</f>
        <v>41.278564908083077</v>
      </c>
      <c r="N1160" s="62">
        <v>60.308</v>
      </c>
    </row>
    <row r="1161" spans="1:14" x14ac:dyDescent="0.4">
      <c r="A1161" s="43">
        <v>27</v>
      </c>
      <c r="B1161" s="42" t="s">
        <v>12</v>
      </c>
      <c r="C1161" s="33">
        <v>2020</v>
      </c>
      <c r="D1161" s="33" t="s">
        <v>249</v>
      </c>
      <c r="E1161" s="42" t="s">
        <v>247</v>
      </c>
      <c r="F1161" s="62">
        <v>7.7561379065976892</v>
      </c>
      <c r="G1161" s="63">
        <v>1411100000</v>
      </c>
      <c r="H1161" s="63">
        <v>0.49249391787307673</v>
      </c>
      <c r="I1161" s="63">
        <v>123.63810274272601</v>
      </c>
      <c r="J1161" s="63">
        <v>253095616058.57999</v>
      </c>
      <c r="K1161" s="63">
        <v>34.754295699705267</v>
      </c>
      <c r="L1161" s="63">
        <v>10408.719554107458</v>
      </c>
      <c r="M1161" s="63">
        <f>(M1247+M1290+M43)/3</f>
        <v>26.527244413312861</v>
      </c>
      <c r="N1161" s="62">
        <v>61.427999999999997</v>
      </c>
    </row>
    <row r="1162" spans="1:14" x14ac:dyDescent="0.4">
      <c r="A1162" s="43">
        <v>27</v>
      </c>
      <c r="B1162" s="42" t="s">
        <v>12</v>
      </c>
      <c r="C1162" s="33">
        <v>2021</v>
      </c>
      <c r="D1162" s="33" t="s">
        <v>249</v>
      </c>
      <c r="E1162" s="42" t="s">
        <v>247</v>
      </c>
      <c r="F1162" s="62">
        <f>(F1159+F1160+F1161)/3</f>
        <v>7.6449222752449364</v>
      </c>
      <c r="G1162" s="63">
        <v>1412360000</v>
      </c>
      <c r="H1162" s="63">
        <v>4.5523265795457917</v>
      </c>
      <c r="I1162" s="63">
        <v>127.32223545480601</v>
      </c>
      <c r="J1162" s="63">
        <v>344074977062.47998</v>
      </c>
      <c r="K1162" s="63">
        <v>37.301990865985239</v>
      </c>
      <c r="L1162" s="63">
        <v>12617.50510411806</v>
      </c>
      <c r="M1162" s="63">
        <f>(M1033+M1076+M1119)/3</f>
        <v>22.654607774941738</v>
      </c>
      <c r="N1162" s="62">
        <v>62.512</v>
      </c>
    </row>
    <row r="1163" spans="1:14" x14ac:dyDescent="0.4">
      <c r="A1163" s="43">
        <v>27</v>
      </c>
      <c r="B1163" s="42" t="s">
        <v>12</v>
      </c>
      <c r="C1163" s="33">
        <v>2022</v>
      </c>
      <c r="D1163" s="33" t="s">
        <v>249</v>
      </c>
      <c r="E1163" s="42" t="s">
        <v>247</v>
      </c>
      <c r="F1163" s="62">
        <f>(F1160+F1161+F1162)/3</f>
        <v>7.6821653224810005</v>
      </c>
      <c r="G1163" s="63">
        <v>1412175000</v>
      </c>
      <c r="H1163" s="63">
        <v>2.2489744540687298</v>
      </c>
      <c r="I1163" s="63">
        <v>125.84707991562099</v>
      </c>
      <c r="J1163" s="63">
        <v>180166881345.04001</v>
      </c>
      <c r="K1163" s="63">
        <v>38.143818034423788</v>
      </c>
      <c r="L1163" s="63">
        <v>12720.216318236287</v>
      </c>
      <c r="M1163" s="63">
        <f>(M1249+M45+M1292)/3</f>
        <v>19.683296570036902</v>
      </c>
      <c r="N1163" s="62">
        <v>63.56</v>
      </c>
    </row>
    <row r="1164" spans="1:14" x14ac:dyDescent="0.4">
      <c r="A1164" s="43">
        <v>28</v>
      </c>
      <c r="B1164" s="42" t="s">
        <v>104</v>
      </c>
      <c r="C1164" s="33">
        <v>1980</v>
      </c>
      <c r="D1164" s="33" t="s">
        <v>246</v>
      </c>
      <c r="E1164" s="42" t="s">
        <v>247</v>
      </c>
      <c r="F1164" s="62">
        <f>F1165*0.95</f>
        <v>9.0966228628554524E-2</v>
      </c>
      <c r="G1164" s="63">
        <v>328328</v>
      </c>
      <c r="H1164" s="63">
        <f>(H965+H949+H922)/3</f>
        <v>5.8963185731947947</v>
      </c>
      <c r="I1164" s="63">
        <f>(I965+I949+I922)/3</f>
        <v>116.48258852921221</v>
      </c>
      <c r="J1164" s="63">
        <f>(J1165+J1166+J1167)/3</f>
        <v>3517460.0741305198</v>
      </c>
      <c r="K1164" s="63">
        <v>35.756183509155385</v>
      </c>
      <c r="L1164" s="63">
        <v>646.36053454363616</v>
      </c>
      <c r="M1164" s="63">
        <f>(M965+M949+M922)/3</f>
        <v>6.1643401293416602</v>
      </c>
      <c r="N1164" s="62">
        <v>23.215</v>
      </c>
    </row>
    <row r="1165" spans="1:14" x14ac:dyDescent="0.4">
      <c r="A1165" s="43">
        <v>28</v>
      </c>
      <c r="B1165" s="42" t="s">
        <v>104</v>
      </c>
      <c r="C1165" s="33">
        <v>1981</v>
      </c>
      <c r="D1165" s="33" t="s">
        <v>246</v>
      </c>
      <c r="E1165" s="42" t="s">
        <v>247</v>
      </c>
      <c r="F1165" s="62">
        <f t="shared" ref="F1165:F1173" si="131">F1166*0.95</f>
        <v>9.5753924872162666E-2</v>
      </c>
      <c r="G1165" s="63">
        <v>337986</v>
      </c>
      <c r="H1165" s="63">
        <v>14.567519262063826</v>
      </c>
      <c r="I1165" s="63">
        <f>(I965+I950+I922)/3</f>
        <v>112.77387890792654</v>
      </c>
      <c r="J1165" s="63">
        <f>(J1166+J1167+J1168)/3</f>
        <v>4255654.4653465711</v>
      </c>
      <c r="K1165" s="63">
        <v>35.755519736102258</v>
      </c>
      <c r="L1165" s="63">
        <v>580.94101986557314</v>
      </c>
      <c r="M1165" s="63">
        <f>(M965+M950+M922)/3</f>
        <v>6.290944064328829</v>
      </c>
      <c r="N1165" s="62">
        <v>23.649000000000001</v>
      </c>
    </row>
    <row r="1166" spans="1:14" x14ac:dyDescent="0.4">
      <c r="A1166" s="43">
        <v>28</v>
      </c>
      <c r="B1166" s="42" t="s">
        <v>104</v>
      </c>
      <c r="C1166" s="33">
        <v>1982</v>
      </c>
      <c r="D1166" s="33" t="s">
        <v>246</v>
      </c>
      <c r="E1166" s="42" t="s">
        <v>247</v>
      </c>
      <c r="F1166" s="62">
        <f t="shared" si="131"/>
        <v>0.10079360512859228</v>
      </c>
      <c r="G1166" s="63">
        <v>347053</v>
      </c>
      <c r="H1166" s="63">
        <v>6.5297058546591131</v>
      </c>
      <c r="I1166" s="63">
        <f>(I951+I908+I865)/3</f>
        <v>162.29077897206329</v>
      </c>
      <c r="J1166" s="63">
        <v>150000</v>
      </c>
      <c r="K1166" s="63">
        <v>35.75728508583336</v>
      </c>
      <c r="L1166" s="63">
        <v>530.20435945753206</v>
      </c>
      <c r="M1166" s="63">
        <f>(M908+M865+M951)/3</f>
        <v>10.41503151112016</v>
      </c>
      <c r="N1166" s="62">
        <v>24.094999999999999</v>
      </c>
    </row>
    <row r="1167" spans="1:14" x14ac:dyDescent="0.4">
      <c r="A1167" s="43">
        <v>28</v>
      </c>
      <c r="B1167" s="42" t="s">
        <v>104</v>
      </c>
      <c r="C1167" s="33">
        <v>1983</v>
      </c>
      <c r="D1167" s="33" t="s">
        <v>246</v>
      </c>
      <c r="E1167" s="42" t="s">
        <v>247</v>
      </c>
      <c r="F1167" s="62">
        <f t="shared" si="131"/>
        <v>0.10609853171430768</v>
      </c>
      <c r="G1167" s="63">
        <v>356137</v>
      </c>
      <c r="H1167" s="63">
        <v>15.207466223576944</v>
      </c>
      <c r="I1167" s="63">
        <f>(I909+I866+I952)/3</f>
        <v>142.12092613432048</v>
      </c>
      <c r="J1167" s="63">
        <f>J1168*0.95</f>
        <v>6146725.7570449878</v>
      </c>
      <c r="K1167" s="63">
        <v>35.757326759791837</v>
      </c>
      <c r="L1167" s="63">
        <v>538.05685692677753</v>
      </c>
      <c r="M1167" s="63">
        <f>(M866+M909+M952)/3</f>
        <v>10.704707905969526</v>
      </c>
      <c r="N1167" s="62">
        <v>24.547999999999998</v>
      </c>
    </row>
    <row r="1168" spans="1:14" x14ac:dyDescent="0.4">
      <c r="A1168" s="43">
        <v>28</v>
      </c>
      <c r="B1168" s="42" t="s">
        <v>104</v>
      </c>
      <c r="C1168" s="33">
        <v>1984</v>
      </c>
      <c r="D1168" s="33" t="s">
        <v>246</v>
      </c>
      <c r="E1168" s="42" t="s">
        <v>247</v>
      </c>
      <c r="F1168" s="62">
        <f t="shared" si="131"/>
        <v>0.11168266496242914</v>
      </c>
      <c r="G1168" s="63">
        <v>365664</v>
      </c>
      <c r="H1168" s="63">
        <v>6.1596636991002356</v>
      </c>
      <c r="I1168" s="63">
        <f>(I867+I910+I953)/3</f>
        <v>163.84152152997308</v>
      </c>
      <c r="J1168" s="63">
        <f>J1169*0.95</f>
        <v>6470237.6389947245</v>
      </c>
      <c r="K1168" s="63">
        <v>35.756591990483741</v>
      </c>
      <c r="L1168" s="63">
        <v>505.10092772894291</v>
      </c>
      <c r="M1168" s="63">
        <f>(M953+M910+M867)/3</f>
        <v>10.637988891324648</v>
      </c>
      <c r="N1168" s="62">
        <v>25.006</v>
      </c>
    </row>
    <row r="1169" spans="1:14" x14ac:dyDescent="0.4">
      <c r="A1169" s="43">
        <v>28</v>
      </c>
      <c r="B1169" s="42" t="s">
        <v>104</v>
      </c>
      <c r="C1169" s="33">
        <v>1985</v>
      </c>
      <c r="D1169" s="33" t="s">
        <v>246</v>
      </c>
      <c r="E1169" s="42" t="s">
        <v>247</v>
      </c>
      <c r="F1169" s="62">
        <f t="shared" si="131"/>
        <v>0.11756069996045172</v>
      </c>
      <c r="G1169" s="63">
        <v>375650</v>
      </c>
      <c r="H1169" s="63">
        <v>7.0713547589242154</v>
      </c>
      <c r="I1169" s="63">
        <f>(I954+I911+I868)/3</f>
        <v>222.92821708464831</v>
      </c>
      <c r="J1169" s="63">
        <f>J1170*0.95</f>
        <v>6810776.4620997105</v>
      </c>
      <c r="K1169" s="63">
        <v>35.757685475384982</v>
      </c>
      <c r="L1169" s="63">
        <v>523.69518522329508</v>
      </c>
      <c r="M1169" s="63">
        <f>(M954+M911+M868)/3</f>
        <v>10.543609403804084</v>
      </c>
      <c r="N1169" s="62">
        <v>25.469000000000001</v>
      </c>
    </row>
    <row r="1170" spans="1:14" x14ac:dyDescent="0.4">
      <c r="A1170" s="43">
        <v>28</v>
      </c>
      <c r="B1170" s="42" t="s">
        <v>104</v>
      </c>
      <c r="C1170" s="33">
        <v>1986</v>
      </c>
      <c r="D1170" s="33" t="s">
        <v>246</v>
      </c>
      <c r="E1170" s="42" t="s">
        <v>247</v>
      </c>
      <c r="F1170" s="62">
        <f t="shared" si="131"/>
        <v>0.12374810522152814</v>
      </c>
      <c r="G1170" s="63">
        <v>386068</v>
      </c>
      <c r="H1170" s="63">
        <v>7.3922763044852502</v>
      </c>
      <c r="I1170" s="63">
        <f>(I869+I912+I955)/3</f>
        <v>132.58834133494329</v>
      </c>
      <c r="J1170" s="63">
        <f>J1171*0.95</f>
        <v>7169238.3811575901</v>
      </c>
      <c r="K1170" s="63">
        <v>35.756616711657202</v>
      </c>
      <c r="L1170" s="63">
        <v>723.1827600515378</v>
      </c>
      <c r="M1170" s="63">
        <f>(M955+M912+M869)/3</f>
        <v>11.297352544992121</v>
      </c>
      <c r="N1170" s="62">
        <v>25.937999999999999</v>
      </c>
    </row>
    <row r="1171" spans="1:14" x14ac:dyDescent="0.4">
      <c r="A1171" s="43">
        <v>28</v>
      </c>
      <c r="B1171" s="42" t="s">
        <v>104</v>
      </c>
      <c r="C1171" s="33">
        <v>1987</v>
      </c>
      <c r="D1171" s="33" t="s">
        <v>246</v>
      </c>
      <c r="E1171" s="42" t="s">
        <v>247</v>
      </c>
      <c r="F1171" s="62">
        <f t="shared" si="131"/>
        <v>0.13026116339108226</v>
      </c>
      <c r="G1171" s="63">
        <v>396887</v>
      </c>
      <c r="H1171" s="63">
        <v>3.2232204203780981</v>
      </c>
      <c r="I1171" s="63">
        <f>(I913+I956+I870)/3</f>
        <v>132.5657355102116</v>
      </c>
      <c r="J1171" s="63">
        <v>7546566.71700799</v>
      </c>
      <c r="K1171" s="63">
        <v>35.756816971943458</v>
      </c>
      <c r="L1171" s="63">
        <v>850.43312743318666</v>
      </c>
      <c r="M1171" s="63">
        <f>(M913+M956+M870)/3</f>
        <v>11.681343676524856</v>
      </c>
      <c r="N1171" s="62">
        <v>26.413</v>
      </c>
    </row>
    <row r="1172" spans="1:14" x14ac:dyDescent="0.4">
      <c r="A1172" s="43">
        <v>28</v>
      </c>
      <c r="B1172" s="42" t="s">
        <v>104</v>
      </c>
      <c r="C1172" s="33">
        <v>1988</v>
      </c>
      <c r="D1172" s="33" t="s">
        <v>246</v>
      </c>
      <c r="E1172" s="42" t="s">
        <v>247</v>
      </c>
      <c r="F1172" s="62">
        <f t="shared" si="131"/>
        <v>0.13711701409587607</v>
      </c>
      <c r="G1172" s="63">
        <v>408070</v>
      </c>
      <c r="H1172" s="63">
        <v>1.9373061869664383</v>
      </c>
      <c r="I1172" s="63">
        <f>(I871+I914+I957)/3</f>
        <v>124.35080367111827</v>
      </c>
      <c r="J1172" s="63">
        <v>3767051.25949986</v>
      </c>
      <c r="K1172" s="63">
        <v>35.756531238816372</v>
      </c>
      <c r="L1172" s="63">
        <v>873.62470330167821</v>
      </c>
      <c r="M1172" s="63">
        <f>(M914+M957+M871)/3</f>
        <v>11.490077025670578</v>
      </c>
      <c r="N1172" s="62">
        <v>26.893000000000001</v>
      </c>
    </row>
    <row r="1173" spans="1:14" x14ac:dyDescent="0.4">
      <c r="A1173" s="43">
        <v>28</v>
      </c>
      <c r="B1173" s="42" t="s">
        <v>104</v>
      </c>
      <c r="C1173" s="33">
        <v>1989</v>
      </c>
      <c r="D1173" s="33" t="s">
        <v>246</v>
      </c>
      <c r="E1173" s="42" t="s">
        <v>247</v>
      </c>
      <c r="F1173" s="62">
        <f t="shared" si="131"/>
        <v>0.1443336990482906</v>
      </c>
      <c r="G1173" s="63">
        <v>419584</v>
      </c>
      <c r="H1173" s="63">
        <v>5.9606552478371952</v>
      </c>
      <c r="I1173" s="63">
        <f>(I915+I872+I958)/3</f>
        <v>115.51695344156842</v>
      </c>
      <c r="J1173" s="63">
        <v>3266400.3776545902</v>
      </c>
      <c r="K1173" s="63">
        <v>35.757759356668778</v>
      </c>
      <c r="L1173" s="63">
        <v>813.84601969100993</v>
      </c>
      <c r="M1173" s="63">
        <f>(M872+M915+M958)/3</f>
        <v>11.506872845302183</v>
      </c>
      <c r="N1173" s="62">
        <v>27.378</v>
      </c>
    </row>
    <row r="1174" spans="1:14" x14ac:dyDescent="0.4">
      <c r="A1174" s="43">
        <v>28</v>
      </c>
      <c r="B1174" s="42" t="s">
        <v>104</v>
      </c>
      <c r="C1174" s="33">
        <v>1990</v>
      </c>
      <c r="D1174" s="33" t="s">
        <v>246</v>
      </c>
      <c r="E1174" s="42" t="s">
        <v>247</v>
      </c>
      <c r="F1174" s="62">
        <v>0.15193020952451644</v>
      </c>
      <c r="G1174" s="63">
        <v>431119</v>
      </c>
      <c r="H1174" s="63">
        <v>2.1759123002758542</v>
      </c>
      <c r="I1174" s="63">
        <f>(I916+I959+I873)/3</f>
        <v>108.15398465762661</v>
      </c>
      <c r="J1174" s="63">
        <v>393003.10379242001</v>
      </c>
      <c r="K1174" s="63">
        <v>35.75703171753441</v>
      </c>
      <c r="L1174" s="63">
        <v>996.5280531010801</v>
      </c>
      <c r="M1174" s="63">
        <f>(M873+M916+M959)/3</f>
        <v>12.181927311527119</v>
      </c>
      <c r="N1174" s="62">
        <v>27.869</v>
      </c>
    </row>
    <row r="1175" spans="1:14" x14ac:dyDescent="0.4">
      <c r="A1175" s="43">
        <v>28</v>
      </c>
      <c r="B1175" s="42" t="s">
        <v>104</v>
      </c>
      <c r="C1175" s="33">
        <v>1991</v>
      </c>
      <c r="D1175" s="33" t="s">
        <v>246</v>
      </c>
      <c r="E1175" s="42" t="s">
        <v>247</v>
      </c>
      <c r="F1175" s="62">
        <v>0.15533251785645646</v>
      </c>
      <c r="G1175" s="63">
        <v>442277</v>
      </c>
      <c r="H1175" s="63">
        <v>8.1189051443011806</v>
      </c>
      <c r="I1175" s="63">
        <f>(I917+I960+I874)/3</f>
        <v>99.376150264512731</v>
      </c>
      <c r="J1175" s="63">
        <v>2506163.3340103198</v>
      </c>
      <c r="K1175" s="63">
        <v>35.757211036165927</v>
      </c>
      <c r="L1175" s="63">
        <v>958.9211500987642</v>
      </c>
      <c r="M1175" s="63">
        <f>(M917+M874+M960)/3</f>
        <v>13.019787754900053</v>
      </c>
      <c r="N1175" s="62">
        <v>28.366</v>
      </c>
    </row>
    <row r="1176" spans="1:14" x14ac:dyDescent="0.4">
      <c r="A1176" s="43">
        <v>28</v>
      </c>
      <c r="B1176" s="42" t="s">
        <v>104</v>
      </c>
      <c r="C1176" s="33">
        <v>1992</v>
      </c>
      <c r="D1176" s="33" t="s">
        <v>246</v>
      </c>
      <c r="E1176" s="42" t="s">
        <v>247</v>
      </c>
      <c r="F1176" s="62">
        <v>0.15519106382039338</v>
      </c>
      <c r="G1176" s="63">
        <v>452990</v>
      </c>
      <c r="H1176" s="63">
        <v>-6.764529310080988</v>
      </c>
      <c r="I1176" s="63">
        <f>(I875+I918+I961)/3</f>
        <v>100.00553282535947</v>
      </c>
      <c r="J1176" s="63">
        <v>-1446978.1249784101</v>
      </c>
      <c r="K1176" s="63">
        <v>35.757355492045662</v>
      </c>
      <c r="L1176" s="63">
        <v>1009.7102618180106</v>
      </c>
      <c r="M1176" s="63">
        <f>(M918+M875+M961)/3</f>
        <v>13.469258262626797</v>
      </c>
      <c r="N1176" s="62">
        <v>28.434999999999999</v>
      </c>
    </row>
    <row r="1177" spans="1:14" x14ac:dyDescent="0.4">
      <c r="A1177" s="43">
        <v>28</v>
      </c>
      <c r="B1177" s="42" t="s">
        <v>104</v>
      </c>
      <c r="C1177" s="33">
        <v>1993</v>
      </c>
      <c r="D1177" s="33" t="s">
        <v>246</v>
      </c>
      <c r="E1177" s="42" t="s">
        <v>247</v>
      </c>
      <c r="F1177" s="62">
        <v>0.15820667446548592</v>
      </c>
      <c r="G1177" s="63">
        <v>463318</v>
      </c>
      <c r="H1177" s="63">
        <v>2.8328237071293643</v>
      </c>
      <c r="I1177" s="63">
        <f>(I962+I919+I876)/3</f>
        <v>99.58946846966262</v>
      </c>
      <c r="J1177" s="63">
        <v>190704.78059666901</v>
      </c>
      <c r="K1177" s="63">
        <v>35.756951917528347</v>
      </c>
      <c r="L1177" s="63">
        <v>977.47438060211925</v>
      </c>
      <c r="M1177" s="63">
        <f>(M919+M876+M962)/3</f>
        <v>13.515272798975445</v>
      </c>
      <c r="N1177" s="62">
        <v>28.39</v>
      </c>
    </row>
    <row r="1178" spans="1:14" x14ac:dyDescent="0.4">
      <c r="A1178" s="43">
        <v>28</v>
      </c>
      <c r="B1178" s="42" t="s">
        <v>104</v>
      </c>
      <c r="C1178" s="33">
        <v>1994</v>
      </c>
      <c r="D1178" s="33" t="s">
        <v>246</v>
      </c>
      <c r="E1178" s="42" t="s">
        <v>247</v>
      </c>
      <c r="F1178" s="62">
        <v>0.15819108807589793</v>
      </c>
      <c r="G1178" s="63">
        <v>473478</v>
      </c>
      <c r="H1178" s="63">
        <v>9.4169192692152848</v>
      </c>
      <c r="I1178" s="63">
        <f>(I920+I877+I963)/3</f>
        <v>80.206056320241672</v>
      </c>
      <c r="J1178" s="63">
        <v>177714.23999435801</v>
      </c>
      <c r="K1178" s="63">
        <v>35.75727936197427</v>
      </c>
      <c r="L1178" s="63">
        <v>674.13730786993142</v>
      </c>
      <c r="M1178" s="63">
        <f>(M877+M920+M963)/3</f>
        <v>13.664466736349551</v>
      </c>
      <c r="N1178" s="62">
        <v>28.346</v>
      </c>
    </row>
    <row r="1179" spans="1:14" x14ac:dyDescent="0.4">
      <c r="A1179" s="43">
        <v>28</v>
      </c>
      <c r="B1179" s="42" t="s">
        <v>104</v>
      </c>
      <c r="C1179" s="33">
        <v>1995</v>
      </c>
      <c r="D1179" s="33" t="s">
        <v>246</v>
      </c>
      <c r="E1179" s="42" t="s">
        <v>247</v>
      </c>
      <c r="F1179" s="62">
        <v>0.16123697701339507</v>
      </c>
      <c r="G1179" s="63">
        <v>483760</v>
      </c>
      <c r="H1179" s="63">
        <v>8.3209744952185787</v>
      </c>
      <c r="I1179" s="63">
        <f>(I878+I921+I964)/3</f>
        <v>81.346784949433882</v>
      </c>
      <c r="J1179" s="63">
        <v>889525.01769817504</v>
      </c>
      <c r="K1179" s="63">
        <v>35.757238531310541</v>
      </c>
      <c r="L1179" s="63">
        <v>823.67661032208764</v>
      </c>
      <c r="M1179" s="63">
        <f>(M878+M921+M964)/3</f>
        <v>13.531574111838905</v>
      </c>
      <c r="N1179" s="62">
        <v>28.300999999999998</v>
      </c>
    </row>
    <row r="1180" spans="1:14" x14ac:dyDescent="0.4">
      <c r="A1180" s="43">
        <v>28</v>
      </c>
      <c r="B1180" s="42" t="s">
        <v>104</v>
      </c>
      <c r="C1180" s="33">
        <v>1996</v>
      </c>
      <c r="D1180" s="33" t="s">
        <v>246</v>
      </c>
      <c r="E1180" s="42" t="s">
        <v>247</v>
      </c>
      <c r="F1180" s="62">
        <v>0.16103971773540929</v>
      </c>
      <c r="G1180" s="63">
        <v>494288</v>
      </c>
      <c r="H1180" s="63">
        <v>3.198700339136451</v>
      </c>
      <c r="I1180" s="63">
        <f>(I965+I1164+I949)/3</f>
        <v>117.33310557959271</v>
      </c>
      <c r="J1180" s="63">
        <v>510000</v>
      </c>
      <c r="K1180" s="63">
        <v>35.757815070746958</v>
      </c>
      <c r="L1180" s="63">
        <v>801.26121996033544</v>
      </c>
      <c r="M1180" s="63">
        <f>(M1164+M965+M949)/3</f>
        <v>3.8618216975100128</v>
      </c>
      <c r="N1180" s="62">
        <v>28.257000000000001</v>
      </c>
    </row>
    <row r="1181" spans="1:14" x14ac:dyDescent="0.4">
      <c r="A1181" s="43">
        <v>28</v>
      </c>
      <c r="B1181" s="42" t="s">
        <v>104</v>
      </c>
      <c r="C1181" s="33">
        <v>1997</v>
      </c>
      <c r="D1181" s="33" t="s">
        <v>246</v>
      </c>
      <c r="E1181" s="42" t="s">
        <v>247</v>
      </c>
      <c r="F1181" s="62">
        <v>0.16691978543976332</v>
      </c>
      <c r="G1181" s="63">
        <v>505033</v>
      </c>
      <c r="H1181" s="63">
        <v>0.92436654960799558</v>
      </c>
      <c r="I1181" s="63">
        <f>(I880+I923+I966)/3</f>
        <v>84.404327979480271</v>
      </c>
      <c r="J1181" s="63">
        <v>20000</v>
      </c>
      <c r="K1181" s="63">
        <v>35.757043908860126</v>
      </c>
      <c r="L1181" s="63">
        <v>721.62730064271534</v>
      </c>
      <c r="M1181" s="63">
        <f>(M880+M923+M966)/3</f>
        <v>20.343660369923583</v>
      </c>
      <c r="N1181" s="62">
        <v>28.213000000000001</v>
      </c>
    </row>
    <row r="1182" spans="1:14" x14ac:dyDescent="0.4">
      <c r="A1182" s="43">
        <v>28</v>
      </c>
      <c r="B1182" s="42" t="s">
        <v>104</v>
      </c>
      <c r="C1182" s="33">
        <v>1998</v>
      </c>
      <c r="D1182" s="33" t="s">
        <v>246</v>
      </c>
      <c r="E1182" s="42" t="s">
        <v>247</v>
      </c>
      <c r="F1182" s="62">
        <v>0.17869636928515639</v>
      </c>
      <c r="G1182" s="63">
        <v>515959</v>
      </c>
      <c r="H1182" s="63">
        <v>1.3466543714139902</v>
      </c>
      <c r="I1182" s="63">
        <f>(I881+I924+I967)/3</f>
        <v>88.089769338608448</v>
      </c>
      <c r="J1182" s="63">
        <v>384216.3</v>
      </c>
      <c r="K1182" s="63">
        <v>35.757250071752658</v>
      </c>
      <c r="L1182" s="63">
        <v>717.31813173167961</v>
      </c>
      <c r="M1182" s="63">
        <f>(M924+M881+M967)/3</f>
        <v>14.354004898477221</v>
      </c>
      <c r="N1182" s="62">
        <v>28.167999999999999</v>
      </c>
    </row>
    <row r="1183" spans="1:14" x14ac:dyDescent="0.4">
      <c r="A1183" s="43">
        <v>28</v>
      </c>
      <c r="B1183" s="42" t="s">
        <v>104</v>
      </c>
      <c r="C1183" s="33">
        <v>1999</v>
      </c>
      <c r="D1183" s="33" t="s">
        <v>246</v>
      </c>
      <c r="E1183" s="42" t="s">
        <v>247</v>
      </c>
      <c r="F1183" s="62">
        <v>0.18406551136590288</v>
      </c>
      <c r="G1183" s="63">
        <v>526443</v>
      </c>
      <c r="H1183" s="63">
        <v>5.8113604228332605</v>
      </c>
      <c r="I1183" s="63">
        <f>(I925+I882+I968)/3</f>
        <v>88.222738791547883</v>
      </c>
      <c r="J1183" s="63">
        <v>271000</v>
      </c>
      <c r="K1183" s="63">
        <v>35.757157093676391</v>
      </c>
      <c r="L1183" s="63">
        <v>726.48888853173264</v>
      </c>
      <c r="M1183" s="63">
        <f>(M882+M925+M968)/3</f>
        <v>14.542086758031822</v>
      </c>
      <c r="N1183" s="62">
        <v>28.123999999999999</v>
      </c>
    </row>
    <row r="1184" spans="1:14" x14ac:dyDescent="0.4">
      <c r="A1184" s="43">
        <v>28</v>
      </c>
      <c r="B1184" s="42" t="s">
        <v>104</v>
      </c>
      <c r="C1184" s="33">
        <v>2000</v>
      </c>
      <c r="D1184" s="33" t="s">
        <v>246</v>
      </c>
      <c r="E1184" s="42" t="s">
        <v>247</v>
      </c>
      <c r="F1184" s="62">
        <v>0.19543257855495402</v>
      </c>
      <c r="G1184" s="63">
        <v>536758</v>
      </c>
      <c r="H1184" s="63">
        <v>-4.4600245133590306</v>
      </c>
      <c r="I1184" s="63">
        <f>(I883+I926+I969)/3</f>
        <v>85.964908091990651</v>
      </c>
      <c r="J1184" s="63">
        <v>93636.115000000005</v>
      </c>
      <c r="K1184" s="63">
        <v>35.757478546796058</v>
      </c>
      <c r="L1184" s="63">
        <v>654.18043075023047</v>
      </c>
      <c r="M1184" s="63">
        <f>(M883+M926+M969)/3</f>
        <v>15.085969877897336</v>
      </c>
      <c r="N1184" s="62">
        <v>28.08</v>
      </c>
    </row>
    <row r="1185" spans="1:14" x14ac:dyDescent="0.4">
      <c r="A1185" s="43">
        <v>28</v>
      </c>
      <c r="B1185" s="42" t="s">
        <v>104</v>
      </c>
      <c r="C1185" s="33">
        <v>2001</v>
      </c>
      <c r="D1185" s="33" t="s">
        <v>246</v>
      </c>
      <c r="E1185" s="42" t="s">
        <v>247</v>
      </c>
      <c r="F1185" s="62">
        <v>0.2004597063210532</v>
      </c>
      <c r="G1185" s="63">
        <v>547741</v>
      </c>
      <c r="H1185" s="63">
        <v>8.6299839892223673</v>
      </c>
      <c r="I1185" s="63">
        <f>(I927+I884+I970)/3</f>
        <v>87.91913244731326</v>
      </c>
      <c r="J1185" s="63">
        <v>1145914.9950000001</v>
      </c>
      <c r="K1185" s="63">
        <v>35.75722888089421</v>
      </c>
      <c r="L1185" s="63">
        <v>691.04197801069529</v>
      </c>
      <c r="M1185" s="63">
        <f>(M884+M927+M970)/3</f>
        <v>15.260967355870667</v>
      </c>
      <c r="N1185" s="62">
        <v>28.036000000000001</v>
      </c>
    </row>
    <row r="1186" spans="1:14" x14ac:dyDescent="0.4">
      <c r="A1186" s="43">
        <v>28</v>
      </c>
      <c r="B1186" s="42" t="s">
        <v>104</v>
      </c>
      <c r="C1186" s="33">
        <v>2002</v>
      </c>
      <c r="D1186" s="33" t="s">
        <v>246</v>
      </c>
      <c r="E1186" s="42" t="s">
        <v>247</v>
      </c>
      <c r="F1186" s="62">
        <v>0.19622679309610822</v>
      </c>
      <c r="G1186" s="63">
        <v>559047</v>
      </c>
      <c r="H1186" s="63">
        <v>4.1706559168441402</v>
      </c>
      <c r="I1186" s="63">
        <f>(I885+I928+I971)/3</f>
        <v>87.608699461493117</v>
      </c>
      <c r="J1186" s="63">
        <v>430423.47899999999</v>
      </c>
      <c r="K1186" s="63">
        <v>35.757119071576504</v>
      </c>
      <c r="L1186" s="63">
        <v>761.94788818181382</v>
      </c>
      <c r="M1186" s="63">
        <f>(M885+M928+M971)/3</f>
        <v>17.907497038535862</v>
      </c>
      <c r="N1186" s="62">
        <v>27.992000000000001</v>
      </c>
    </row>
    <row r="1187" spans="1:14" x14ac:dyDescent="0.4">
      <c r="A1187" s="43">
        <v>28</v>
      </c>
      <c r="B1187" s="42" t="s">
        <v>104</v>
      </c>
      <c r="C1187" s="33">
        <v>2003</v>
      </c>
      <c r="D1187" s="33" t="s">
        <v>246</v>
      </c>
      <c r="E1187" s="42" t="s">
        <v>247</v>
      </c>
      <c r="F1187" s="62">
        <v>0.24503183484468452</v>
      </c>
      <c r="G1187" s="63">
        <v>570130</v>
      </c>
      <c r="H1187" s="63">
        <v>5.1118291762750232</v>
      </c>
      <c r="I1187" s="63">
        <f>(I886+I929+I972)/3</f>
        <v>84.456944075370686</v>
      </c>
      <c r="J1187" s="63">
        <v>793243.73456213402</v>
      </c>
      <c r="K1187" s="63">
        <v>35.756959130219087</v>
      </c>
      <c r="L1187" s="63">
        <v>959.22898762223554</v>
      </c>
      <c r="M1187" s="63">
        <f>(M886+M929+M972)/3</f>
        <v>17.824277344600812</v>
      </c>
      <c r="N1187" s="62">
        <v>27.946999999999999</v>
      </c>
    </row>
    <row r="1188" spans="1:14" x14ac:dyDescent="0.4">
      <c r="A1188" s="43">
        <v>28</v>
      </c>
      <c r="B1188" s="42" t="s">
        <v>104</v>
      </c>
      <c r="C1188" s="33">
        <v>2004</v>
      </c>
      <c r="D1188" s="33" t="s">
        <v>246</v>
      </c>
      <c r="E1188" s="42" t="s">
        <v>247</v>
      </c>
      <c r="F1188" s="62">
        <v>0.26361343120756286</v>
      </c>
      <c r="G1188" s="63">
        <v>581154</v>
      </c>
      <c r="H1188" s="63">
        <v>3.3883617324946158</v>
      </c>
      <c r="I1188" s="63">
        <f>(I930+I887+I973)/3</f>
        <v>82.394506617435198</v>
      </c>
      <c r="J1188" s="63">
        <v>672560.37863500603</v>
      </c>
      <c r="K1188" s="63">
        <v>35.757063116189805</v>
      </c>
      <c r="L1188" s="63">
        <v>1090.4271686947254</v>
      </c>
      <c r="M1188" s="63">
        <f>(M930+M887+M973)/3</f>
        <v>18.696376348067115</v>
      </c>
      <c r="N1188" s="62">
        <v>27.902999999999999</v>
      </c>
    </row>
    <row r="1189" spans="1:14" x14ac:dyDescent="0.4">
      <c r="A1189" s="43">
        <v>28</v>
      </c>
      <c r="B1189" s="42" t="s">
        <v>104</v>
      </c>
      <c r="C1189" s="33">
        <v>2005</v>
      </c>
      <c r="D1189" s="33" t="s">
        <v>246</v>
      </c>
      <c r="E1189" s="42" t="s">
        <v>247</v>
      </c>
      <c r="F1189" s="62">
        <v>0.24802466073769622</v>
      </c>
      <c r="G1189" s="63">
        <v>592683</v>
      </c>
      <c r="H1189" s="63">
        <v>0.31588165822853398</v>
      </c>
      <c r="I1189" s="63">
        <f>(I931+I888+I974)/3</f>
        <v>81.931568358871218</v>
      </c>
      <c r="J1189" s="63">
        <v>558865.80003372906</v>
      </c>
      <c r="K1189" s="63">
        <v>35.757409334039814</v>
      </c>
      <c r="L1189" s="63">
        <v>1103.1954167212093</v>
      </c>
      <c r="M1189" s="63">
        <f>(M888+M931+M974)/3</f>
        <v>19.975305378292646</v>
      </c>
      <c r="N1189" s="62">
        <v>27.875</v>
      </c>
    </row>
    <row r="1190" spans="1:14" x14ac:dyDescent="0.4">
      <c r="A1190" s="43">
        <v>28</v>
      </c>
      <c r="B1190" s="42" t="s">
        <v>104</v>
      </c>
      <c r="C1190" s="33">
        <v>2006</v>
      </c>
      <c r="D1190" s="33" t="s">
        <v>246</v>
      </c>
      <c r="E1190" s="42" t="s">
        <v>247</v>
      </c>
      <c r="F1190" s="62">
        <v>0.28462370463964753</v>
      </c>
      <c r="G1190" s="63">
        <v>604658</v>
      </c>
      <c r="H1190" s="63">
        <v>3.1107637092896425</v>
      </c>
      <c r="I1190" s="63">
        <f>(I932+I889+I975)/3</f>
        <v>81.872399574912194</v>
      </c>
      <c r="J1190" s="63">
        <v>778420.21387879003</v>
      </c>
      <c r="K1190" s="63">
        <v>35.757274564330061</v>
      </c>
      <c r="L1190" s="63">
        <v>1155.0856746669617</v>
      </c>
      <c r="M1190" s="63">
        <f>(M889+M932+M975)/3</f>
        <v>25.736533784859432</v>
      </c>
      <c r="N1190" s="62">
        <v>27.863</v>
      </c>
    </row>
    <row r="1191" spans="1:14" x14ac:dyDescent="0.4">
      <c r="A1191" s="43">
        <v>28</v>
      </c>
      <c r="B1191" s="42" t="s">
        <v>104</v>
      </c>
      <c r="C1191" s="33">
        <v>2007</v>
      </c>
      <c r="D1191" s="33" t="s">
        <v>246</v>
      </c>
      <c r="E1191" s="42" t="s">
        <v>247</v>
      </c>
      <c r="F1191" s="62">
        <v>0.18122901804023023</v>
      </c>
      <c r="G1191" s="63">
        <v>616899</v>
      </c>
      <c r="H1191" s="63">
        <v>3.5449226957637023</v>
      </c>
      <c r="I1191" s="63">
        <f>(I890+I933+I976)/3</f>
        <v>83.849588808898872</v>
      </c>
      <c r="J1191" s="63">
        <v>7691947.2891569398</v>
      </c>
      <c r="K1191" s="63">
        <v>33.156179212749493</v>
      </c>
      <c r="L1191" s="63">
        <v>1289.7948500214345</v>
      </c>
      <c r="M1191" s="63">
        <f>(M890+M933+M976)/3</f>
        <v>30.724867811342335</v>
      </c>
      <c r="N1191" s="62">
        <v>27.867000000000001</v>
      </c>
    </row>
    <row r="1192" spans="1:14" x14ac:dyDescent="0.4">
      <c r="A1192" s="43">
        <v>28</v>
      </c>
      <c r="B1192" s="42" t="s">
        <v>104</v>
      </c>
      <c r="C1192" s="33">
        <v>2008</v>
      </c>
      <c r="D1192" s="33" t="s">
        <v>246</v>
      </c>
      <c r="E1192" s="42" t="s">
        <v>247</v>
      </c>
      <c r="F1192" s="62">
        <v>0.18126360271339378</v>
      </c>
      <c r="G1192" s="63">
        <v>629470</v>
      </c>
      <c r="H1192" s="63">
        <v>3.1442897986536451</v>
      </c>
      <c r="I1192" s="63">
        <f>(I891+I934+I977)/3</f>
        <v>89.539011416328364</v>
      </c>
      <c r="J1192" s="63">
        <v>4650574.1569067603</v>
      </c>
      <c r="K1192" s="63">
        <v>36.218526354280939</v>
      </c>
      <c r="L1192" s="63">
        <v>1454.6509091165788</v>
      </c>
      <c r="M1192" s="63">
        <f>(M891+M934+M977)/3</f>
        <v>30.570054760478353</v>
      </c>
      <c r="N1192" s="62">
        <v>27.885999999999999</v>
      </c>
    </row>
    <row r="1193" spans="1:14" x14ac:dyDescent="0.4">
      <c r="A1193" s="43">
        <v>28</v>
      </c>
      <c r="B1193" s="42" t="s">
        <v>104</v>
      </c>
      <c r="C1193" s="33">
        <v>2009</v>
      </c>
      <c r="D1193" s="33" t="s">
        <v>246</v>
      </c>
      <c r="E1193" s="42" t="s">
        <v>247</v>
      </c>
      <c r="F1193" s="62">
        <v>0.21852378158205615</v>
      </c>
      <c r="G1193" s="63">
        <v>642493</v>
      </c>
      <c r="H1193" s="63">
        <v>0.98604111094964253</v>
      </c>
      <c r="I1193" s="63">
        <f>(I892+I935+I978)/3</f>
        <v>91.612846681827364</v>
      </c>
      <c r="J1193" s="63">
        <v>13839598.167791501</v>
      </c>
      <c r="K1193" s="63">
        <v>37.896922325354176</v>
      </c>
      <c r="L1193" s="63">
        <v>1409.1066734949638</v>
      </c>
      <c r="M1193" s="63">
        <f>(M978+M935+M892)/3</f>
        <v>27.376170543148159</v>
      </c>
      <c r="N1193" s="62">
        <v>27.920999999999999</v>
      </c>
    </row>
    <row r="1194" spans="1:14" x14ac:dyDescent="0.4">
      <c r="A1194" s="43">
        <v>28</v>
      </c>
      <c r="B1194" s="42" t="s">
        <v>104</v>
      </c>
      <c r="C1194" s="33">
        <v>2010</v>
      </c>
      <c r="D1194" s="33" t="s">
        <v>246</v>
      </c>
      <c r="E1194" s="42" t="s">
        <v>247</v>
      </c>
      <c r="F1194" s="62">
        <v>0.25578332500030487</v>
      </c>
      <c r="G1194" s="63">
        <v>656024</v>
      </c>
      <c r="H1194" s="63">
        <v>1.6751524700268021</v>
      </c>
      <c r="I1194" s="63">
        <f>(I936+I893+I979)/3</f>
        <v>85.766906887749698</v>
      </c>
      <c r="J1194" s="63">
        <v>8350406.7221210599</v>
      </c>
      <c r="K1194" s="63">
        <v>39.550136965160689</v>
      </c>
      <c r="L1194" s="63">
        <v>1384.0632838160234</v>
      </c>
      <c r="M1194" s="63">
        <f>(M936+M893+M979)/3</f>
        <v>25.368104752771728</v>
      </c>
      <c r="N1194" s="62">
        <v>27.972999999999999</v>
      </c>
    </row>
    <row r="1195" spans="1:14" x14ac:dyDescent="0.4">
      <c r="A1195" s="43">
        <v>28</v>
      </c>
      <c r="B1195" s="42" t="s">
        <v>104</v>
      </c>
      <c r="C1195" s="33">
        <v>2011</v>
      </c>
      <c r="D1195" s="33" t="s">
        <v>246</v>
      </c>
      <c r="E1195" s="42" t="s">
        <v>247</v>
      </c>
      <c r="F1195" s="62">
        <v>0.22385687486848407</v>
      </c>
      <c r="G1195" s="63">
        <v>670071</v>
      </c>
      <c r="H1195" s="63">
        <v>3.0456888014940233</v>
      </c>
      <c r="I1195" s="63">
        <f>(I894+I937+I980)/3</f>
        <v>88.255316338106425</v>
      </c>
      <c r="J1195" s="63">
        <v>23118440.5401983</v>
      </c>
      <c r="K1195" s="63">
        <v>40.00099558623436</v>
      </c>
      <c r="L1195" s="63">
        <v>1526.8326381774782</v>
      </c>
      <c r="M1195" s="63">
        <f>(M894+M937+M980)/3</f>
        <v>24.432005456321871</v>
      </c>
      <c r="N1195" s="62">
        <v>28.04</v>
      </c>
    </row>
    <row r="1196" spans="1:14" x14ac:dyDescent="0.4">
      <c r="A1196" s="43">
        <v>28</v>
      </c>
      <c r="B1196" s="42" t="s">
        <v>104</v>
      </c>
      <c r="C1196" s="33">
        <v>2012</v>
      </c>
      <c r="D1196" s="33" t="s">
        <v>246</v>
      </c>
      <c r="E1196" s="42" t="s">
        <v>247</v>
      </c>
      <c r="F1196" s="62">
        <v>0.2338752441374152</v>
      </c>
      <c r="G1196" s="63">
        <v>684553</v>
      </c>
      <c r="H1196" s="63">
        <v>4.2704825693603112</v>
      </c>
      <c r="I1196" s="63">
        <f>(I895+I938+I981)/3</f>
        <v>87.99853916707508</v>
      </c>
      <c r="J1196" s="63">
        <v>10375197.461467501</v>
      </c>
      <c r="K1196" s="63">
        <v>40.810418937539851</v>
      </c>
      <c r="L1196" s="63">
        <v>1483.95155852994</v>
      </c>
      <c r="M1196" s="63">
        <f>(M895+M938+M981)/3</f>
        <v>23.983416046075462</v>
      </c>
      <c r="N1196" s="62">
        <v>28.123000000000001</v>
      </c>
    </row>
    <row r="1197" spans="1:14" x14ac:dyDescent="0.4">
      <c r="A1197" s="43">
        <v>28</v>
      </c>
      <c r="B1197" s="42" t="s">
        <v>104</v>
      </c>
      <c r="C1197" s="33">
        <v>2013</v>
      </c>
      <c r="D1197" s="33" t="s">
        <v>246</v>
      </c>
      <c r="E1197" s="42" t="s">
        <v>247</v>
      </c>
      <c r="F1197" s="62">
        <v>0.27480972786401919</v>
      </c>
      <c r="G1197" s="63">
        <v>699393</v>
      </c>
      <c r="H1197" s="63">
        <v>1.7521570355324201</v>
      </c>
      <c r="I1197" s="63">
        <f>(I896+I939+I982)/3</f>
        <v>89.237299777692542</v>
      </c>
      <c r="J1197" s="63">
        <v>4231644.4170000004</v>
      </c>
      <c r="K1197" s="63">
        <v>39.243295273981381</v>
      </c>
      <c r="L1197" s="63">
        <v>1595.9898185586032</v>
      </c>
      <c r="M1197" s="63">
        <f>(M896+M939+M982)/3</f>
        <v>24.372325253409041</v>
      </c>
      <c r="N1197" s="62">
        <v>28.222999999999999</v>
      </c>
    </row>
    <row r="1198" spans="1:14" x14ac:dyDescent="0.4">
      <c r="A1198" s="43">
        <v>28</v>
      </c>
      <c r="B1198" s="42" t="s">
        <v>104</v>
      </c>
      <c r="C1198" s="33">
        <v>2014</v>
      </c>
      <c r="D1198" s="33" t="s">
        <v>246</v>
      </c>
      <c r="E1198" s="42" t="s">
        <v>247</v>
      </c>
      <c r="F1198" s="62">
        <v>0.24055011670668838</v>
      </c>
      <c r="G1198" s="63">
        <v>714612</v>
      </c>
      <c r="H1198" s="63">
        <v>0.83504486194776462</v>
      </c>
      <c r="I1198" s="63">
        <f>(I897+I940+I983)/3</f>
        <v>90.563815271655855</v>
      </c>
      <c r="J1198" s="63">
        <v>4684558.6751838103</v>
      </c>
      <c r="K1198" s="63">
        <v>39.235823195439181</v>
      </c>
      <c r="L1198" s="63">
        <v>1608.6878750217154</v>
      </c>
      <c r="M1198" s="63">
        <f>(M897+M940+M983)/3</f>
        <v>26.340867606232493</v>
      </c>
      <c r="N1198" s="62">
        <v>28.338000000000001</v>
      </c>
    </row>
    <row r="1199" spans="1:14" x14ac:dyDescent="0.4">
      <c r="A1199" s="43">
        <v>28</v>
      </c>
      <c r="B1199" s="42" t="s">
        <v>104</v>
      </c>
      <c r="C1199" s="33">
        <v>2015</v>
      </c>
      <c r="D1199" s="33" t="s">
        <v>246</v>
      </c>
      <c r="E1199" s="42" t="s">
        <v>247</v>
      </c>
      <c r="F1199" s="62">
        <v>0.2545822058130745</v>
      </c>
      <c r="G1199" s="63">
        <v>730216</v>
      </c>
      <c r="H1199" s="63">
        <v>-0.52285992296937422</v>
      </c>
      <c r="I1199" s="63">
        <f>(I941+I898+I984)/3</f>
        <v>90.502027421818454</v>
      </c>
      <c r="J1199" s="63">
        <v>4936699.5104448199</v>
      </c>
      <c r="K1199" s="63">
        <v>37.804952071456256</v>
      </c>
      <c r="L1199" s="63">
        <v>1322.9367745998829</v>
      </c>
      <c r="M1199" s="63">
        <f>(M941+M898+M984)/3</f>
        <v>21.5050492936669</v>
      </c>
      <c r="N1199" s="62">
        <v>28.47</v>
      </c>
    </row>
    <row r="1200" spans="1:14" x14ac:dyDescent="0.4">
      <c r="A1200" s="43">
        <v>28</v>
      </c>
      <c r="B1200" s="42" t="s">
        <v>104</v>
      </c>
      <c r="C1200" s="33">
        <v>2016</v>
      </c>
      <c r="D1200" s="33" t="s">
        <v>246</v>
      </c>
      <c r="E1200" s="42" t="s">
        <v>247</v>
      </c>
      <c r="F1200" s="62">
        <v>0.29200034305685091</v>
      </c>
      <c r="G1200" s="63">
        <v>746232</v>
      </c>
      <c r="H1200" s="63">
        <v>1.7149868082195354</v>
      </c>
      <c r="I1200" s="63">
        <f>(I942+I899+I985)/3</f>
        <v>89.226823086926757</v>
      </c>
      <c r="J1200" s="63">
        <v>3569823.7299721702</v>
      </c>
      <c r="K1200" s="63">
        <v>37.132879715833738</v>
      </c>
      <c r="L1200" s="63">
        <v>1357.266228888268</v>
      </c>
      <c r="M1200" s="63">
        <f>(M942+M899+M985)/3</f>
        <v>21.685229743362665</v>
      </c>
      <c r="N1200" s="62">
        <v>28.619</v>
      </c>
    </row>
    <row r="1201" spans="1:14" x14ac:dyDescent="0.4">
      <c r="A1201" s="43">
        <v>28</v>
      </c>
      <c r="B1201" s="42" t="s">
        <v>104</v>
      </c>
      <c r="C1201" s="33">
        <v>2017</v>
      </c>
      <c r="D1201" s="33" t="s">
        <v>246</v>
      </c>
      <c r="E1201" s="42" t="s">
        <v>247</v>
      </c>
      <c r="F1201" s="62">
        <v>0.3663032518275775</v>
      </c>
      <c r="G1201" s="63">
        <v>761664</v>
      </c>
      <c r="H1201" s="63">
        <v>0.40249413511538989</v>
      </c>
      <c r="I1201" s="63">
        <f t="shared" ref="I1201:I1206" si="132">(I900+I943+I986)/3</f>
        <v>88.571174590356279</v>
      </c>
      <c r="J1201" s="63">
        <v>3919473.0250083501</v>
      </c>
      <c r="K1201" s="63">
        <v>40.164358921351955</v>
      </c>
      <c r="L1201" s="63">
        <v>1414.5866893042216</v>
      </c>
      <c r="M1201" s="63">
        <f>(M900+M943+M986)/3</f>
        <v>22.184598340455</v>
      </c>
      <c r="N1201" s="62">
        <v>28.783999999999999</v>
      </c>
    </row>
    <row r="1202" spans="1:14" x14ac:dyDescent="0.4">
      <c r="A1202" s="43">
        <v>28</v>
      </c>
      <c r="B1202" s="42" t="s">
        <v>104</v>
      </c>
      <c r="C1202" s="33">
        <v>2018</v>
      </c>
      <c r="D1202" s="33" t="s">
        <v>246</v>
      </c>
      <c r="E1202" s="42" t="s">
        <v>247</v>
      </c>
      <c r="F1202" s="62">
        <v>0.38992004513643336</v>
      </c>
      <c r="G1202" s="63">
        <v>776313</v>
      </c>
      <c r="H1202" s="63">
        <v>1.8356679398123958</v>
      </c>
      <c r="I1202" s="63">
        <f t="shared" si="132"/>
        <v>91.358922498875856</v>
      </c>
      <c r="J1202" s="63">
        <v>5672348.1285800003</v>
      </c>
      <c r="K1202" s="63">
        <v>42.996153341342996</v>
      </c>
      <c r="L1202" s="63">
        <v>1531.3378108575916</v>
      </c>
      <c r="M1202" s="63">
        <f>(M901+M944+M987)/3</f>
        <v>21.791625792494855</v>
      </c>
      <c r="N1202" s="62">
        <v>28.965</v>
      </c>
    </row>
    <row r="1203" spans="1:14" x14ac:dyDescent="0.4">
      <c r="A1203" s="43">
        <v>28</v>
      </c>
      <c r="B1203" s="42" t="s">
        <v>104</v>
      </c>
      <c r="C1203" s="33">
        <v>2019</v>
      </c>
      <c r="D1203" s="33" t="s">
        <v>246</v>
      </c>
      <c r="E1203" s="42" t="s">
        <v>247</v>
      </c>
      <c r="F1203" s="62">
        <v>0.41239667958724929</v>
      </c>
      <c r="G1203" s="63">
        <v>790986</v>
      </c>
      <c r="H1203" s="63">
        <v>4.2091059680909808</v>
      </c>
      <c r="I1203" s="63">
        <f t="shared" si="132"/>
        <v>91.949516820767826</v>
      </c>
      <c r="J1203" s="63">
        <v>4300803.9663215</v>
      </c>
      <c r="K1203" s="63">
        <v>42.268078535018383</v>
      </c>
      <c r="L1203" s="63">
        <v>1510.7973226285167</v>
      </c>
      <c r="M1203" s="63">
        <f>(M902+M945+M988)/3</f>
        <v>21.887151292104175</v>
      </c>
      <c r="N1203" s="62">
        <v>29.164000000000001</v>
      </c>
    </row>
    <row r="1204" spans="1:14" x14ac:dyDescent="0.4">
      <c r="A1204" s="43">
        <v>28</v>
      </c>
      <c r="B1204" s="42" t="s">
        <v>104</v>
      </c>
      <c r="C1204" s="33">
        <v>2020</v>
      </c>
      <c r="D1204" s="33" t="s">
        <v>246</v>
      </c>
      <c r="E1204" s="42" t="s">
        <v>247</v>
      </c>
      <c r="F1204" s="62">
        <v>0.40711218285067841</v>
      </c>
      <c r="G1204" s="63">
        <v>806166</v>
      </c>
      <c r="H1204" s="63">
        <v>0.66966839430655511</v>
      </c>
      <c r="I1204" s="63">
        <f t="shared" si="132"/>
        <v>94.152927471769047</v>
      </c>
      <c r="J1204" s="63">
        <v>3875846.0805885401</v>
      </c>
      <c r="K1204" s="63">
        <v>33.729934615749073</v>
      </c>
      <c r="L1204" s="63">
        <v>1519.586779816336</v>
      </c>
      <c r="M1204" s="63">
        <f>(M903+M946+M989)/3</f>
        <v>21.954458475018011</v>
      </c>
      <c r="N1204" s="62">
        <v>29.38</v>
      </c>
    </row>
    <row r="1205" spans="1:14" x14ac:dyDescent="0.4">
      <c r="A1205" s="43">
        <v>28</v>
      </c>
      <c r="B1205" s="42" t="s">
        <v>104</v>
      </c>
      <c r="C1205" s="33">
        <v>2021</v>
      </c>
      <c r="D1205" s="33" t="s">
        <v>246</v>
      </c>
      <c r="E1205" s="42" t="s">
        <v>247</v>
      </c>
      <c r="F1205" s="62">
        <f>(F1202+F1203+F1204)/3</f>
        <v>0.40314296919145365</v>
      </c>
      <c r="G1205" s="63">
        <v>821625</v>
      </c>
      <c r="H1205" s="63">
        <v>5.9577397380877528E-2</v>
      </c>
      <c r="I1205" s="63">
        <f t="shared" si="132"/>
        <v>93.197734388194291</v>
      </c>
      <c r="J1205" s="63">
        <v>4024772.1820532</v>
      </c>
      <c r="K1205" s="63">
        <v>42.277728726285254</v>
      </c>
      <c r="L1205" s="63">
        <v>1577.4708406612619</v>
      </c>
      <c r="M1205" s="63">
        <f>(M947+M904+M990)/3</f>
        <v>21.877745186539013</v>
      </c>
      <c r="N1205" s="62">
        <v>29.613</v>
      </c>
    </row>
    <row r="1206" spans="1:14" x14ac:dyDescent="0.4">
      <c r="A1206" s="43">
        <v>28</v>
      </c>
      <c r="B1206" s="42" t="s">
        <v>104</v>
      </c>
      <c r="C1206" s="33">
        <v>2022</v>
      </c>
      <c r="D1206" s="33" t="s">
        <v>246</v>
      </c>
      <c r="E1206" s="42" t="s">
        <v>247</v>
      </c>
      <c r="F1206" s="62">
        <f>(F1203+F1204+F1205)/3</f>
        <v>0.40755061054312708</v>
      </c>
      <c r="G1206" s="63">
        <v>836774</v>
      </c>
      <c r="H1206" s="63">
        <v>5.1626368943134366</v>
      </c>
      <c r="I1206" s="63">
        <f t="shared" si="132"/>
        <v>93.153224365852907</v>
      </c>
      <c r="J1206" s="63">
        <v>3839060.1164943399</v>
      </c>
      <c r="K1206" s="63">
        <v>47.781726606550016</v>
      </c>
      <c r="L1206" s="63">
        <v>1484.8924647254212</v>
      </c>
      <c r="M1206" s="63">
        <f>(M905+M948+M991)/3</f>
        <v>21.906451651220394</v>
      </c>
      <c r="N1206" s="62">
        <v>29.864000000000001</v>
      </c>
    </row>
    <row r="1207" spans="1:14" x14ac:dyDescent="0.4">
      <c r="A1207" s="43">
        <v>29</v>
      </c>
      <c r="B1207" s="42" t="s">
        <v>106</v>
      </c>
      <c r="C1207" s="33">
        <v>1980</v>
      </c>
      <c r="D1207" s="33" t="s">
        <v>246</v>
      </c>
      <c r="E1207" s="42" t="s">
        <v>247</v>
      </c>
      <c r="F1207" s="62">
        <f>F1208*0.95</f>
        <v>5.2890102434028641E-2</v>
      </c>
      <c r="G1207" s="63">
        <v>26708686</v>
      </c>
      <c r="H1207" s="63">
        <v>51.407554167859502</v>
      </c>
      <c r="I1207" s="63">
        <f t="shared" ref="I1207:I1218" si="133">I1208*0.95</f>
        <v>135.70715506803205</v>
      </c>
      <c r="J1207" s="63">
        <v>109620000</v>
      </c>
      <c r="K1207" s="63">
        <f t="shared" ref="K1207:L1210" si="134">K1208*0.95</f>
        <v>20.734341741729136</v>
      </c>
      <c r="L1207" s="63">
        <f t="shared" si="134"/>
        <v>257.90190655199564</v>
      </c>
      <c r="M1207" s="63">
        <v>5.0473186119873823</v>
      </c>
      <c r="N1207" s="62">
        <v>27.071999999999999</v>
      </c>
    </row>
    <row r="1208" spans="1:14" x14ac:dyDescent="0.4">
      <c r="A1208" s="43">
        <v>29</v>
      </c>
      <c r="B1208" s="42" t="s">
        <v>106</v>
      </c>
      <c r="C1208" s="33">
        <v>1981</v>
      </c>
      <c r="D1208" s="33" t="s">
        <v>246</v>
      </c>
      <c r="E1208" s="42" t="s">
        <v>247</v>
      </c>
      <c r="F1208" s="62">
        <f t="shared" ref="F1208:F1216" si="135">F1209*0.95</f>
        <v>5.5673792035819625E-2</v>
      </c>
      <c r="G1208" s="63">
        <v>27457783</v>
      </c>
      <c r="H1208" s="63">
        <v>33.230222110794614</v>
      </c>
      <c r="I1208" s="63">
        <f t="shared" si="133"/>
        <v>142.84963691371794</v>
      </c>
      <c r="J1208" s="63">
        <v>69629999.900000006</v>
      </c>
      <c r="K1208" s="63">
        <f t="shared" si="134"/>
        <v>21.825622886030668</v>
      </c>
      <c r="L1208" s="63">
        <f t="shared" si="134"/>
        <v>271.47569110736384</v>
      </c>
      <c r="M1208" s="63">
        <v>4.71976401179941</v>
      </c>
      <c r="N1208" s="62">
        <v>27.327000000000002</v>
      </c>
    </row>
    <row r="1209" spans="1:14" x14ac:dyDescent="0.4">
      <c r="A1209" s="43">
        <v>29</v>
      </c>
      <c r="B1209" s="42" t="s">
        <v>106</v>
      </c>
      <c r="C1209" s="33">
        <v>1982</v>
      </c>
      <c r="D1209" s="33" t="s">
        <v>246</v>
      </c>
      <c r="E1209" s="42" t="s">
        <v>247</v>
      </c>
      <c r="F1209" s="62">
        <f t="shared" si="135"/>
        <v>5.8603991616652237E-2</v>
      </c>
      <c r="G1209" s="63">
        <v>28219219</v>
      </c>
      <c r="H1209" s="63">
        <v>43.485283559513334</v>
      </c>
      <c r="I1209" s="63">
        <f t="shared" si="133"/>
        <v>150.36803885654521</v>
      </c>
      <c r="J1209" s="63">
        <v>-2370000</v>
      </c>
      <c r="K1209" s="63">
        <f t="shared" si="134"/>
        <v>22.974339880032282</v>
      </c>
      <c r="L1209" s="63">
        <f t="shared" si="134"/>
        <v>285.76388537617248</v>
      </c>
      <c r="M1209" s="63">
        <v>5.3231939163498101</v>
      </c>
      <c r="N1209" s="62">
        <v>27.582999999999998</v>
      </c>
    </row>
    <row r="1210" spans="1:14" x14ac:dyDescent="0.4">
      <c r="A1210" s="43">
        <v>29</v>
      </c>
      <c r="B1210" s="42" t="s">
        <v>106</v>
      </c>
      <c r="C1210" s="33">
        <v>1983</v>
      </c>
      <c r="D1210" s="33" t="s">
        <v>246</v>
      </c>
      <c r="E1210" s="42" t="s">
        <v>247</v>
      </c>
      <c r="F1210" s="62">
        <f t="shared" si="135"/>
        <v>6.168841222805499E-2</v>
      </c>
      <c r="G1210" s="63">
        <v>29005175</v>
      </c>
      <c r="H1210" s="63">
        <v>78.215472898851147</v>
      </c>
      <c r="I1210" s="63">
        <f t="shared" si="133"/>
        <v>158.28214616478445</v>
      </c>
      <c r="J1210" s="63">
        <v>-192789999.90000001</v>
      </c>
      <c r="K1210" s="63">
        <f t="shared" si="134"/>
        <v>24.183515663191876</v>
      </c>
      <c r="L1210" s="63">
        <f t="shared" si="134"/>
        <v>300.80408986965529</v>
      </c>
      <c r="M1210" s="63">
        <v>4.4692737430167595</v>
      </c>
      <c r="N1210" s="62">
        <v>27.84</v>
      </c>
    </row>
    <row r="1211" spans="1:14" x14ac:dyDescent="0.4">
      <c r="A1211" s="43">
        <v>29</v>
      </c>
      <c r="B1211" s="42" t="s">
        <v>106</v>
      </c>
      <c r="C1211" s="33">
        <v>1984</v>
      </c>
      <c r="D1211" s="33" t="s">
        <v>246</v>
      </c>
      <c r="E1211" s="42" t="s">
        <v>247</v>
      </c>
      <c r="F1211" s="62">
        <f t="shared" si="135"/>
        <v>6.4935170766373673E-2</v>
      </c>
      <c r="G1211" s="63">
        <v>29879852</v>
      </c>
      <c r="H1211" s="63">
        <v>89.603221557420653</v>
      </c>
      <c r="I1211" s="63">
        <f t="shared" si="133"/>
        <v>166.61278543661521</v>
      </c>
      <c r="J1211" s="63">
        <v>-32450000</v>
      </c>
      <c r="K1211" s="63">
        <f t="shared" ref="K1211:K1220" si="136">K1212*0.95</f>
        <v>25.456332277044083</v>
      </c>
      <c r="L1211" s="63">
        <v>316.63588407332139</v>
      </c>
      <c r="M1211" s="63">
        <v>4.6109510086455332</v>
      </c>
      <c r="N1211" s="62">
        <v>28.1</v>
      </c>
    </row>
    <row r="1212" spans="1:14" x14ac:dyDescent="0.4">
      <c r="A1212" s="43">
        <v>29</v>
      </c>
      <c r="B1212" s="42" t="s">
        <v>106</v>
      </c>
      <c r="C1212" s="33">
        <v>1985</v>
      </c>
      <c r="D1212" s="33" t="s">
        <v>246</v>
      </c>
      <c r="E1212" s="42" t="s">
        <v>247</v>
      </c>
      <c r="F1212" s="62">
        <f t="shared" si="135"/>
        <v>6.8352811333024927E-2</v>
      </c>
      <c r="G1212" s="63">
        <v>30800051</v>
      </c>
      <c r="H1212" s="63">
        <v>25.81090939356254</v>
      </c>
      <c r="I1212" s="63">
        <f t="shared" si="133"/>
        <v>175.38187940696338</v>
      </c>
      <c r="J1212" s="63">
        <v>69189999.900000006</v>
      </c>
      <c r="K1212" s="63">
        <f t="shared" si="136"/>
        <v>26.796139238993774</v>
      </c>
      <c r="L1212" s="63">
        <v>194.13442620598258</v>
      </c>
      <c r="M1212" s="63">
        <v>4.9230769230769234</v>
      </c>
      <c r="N1212" s="62">
        <v>28.513000000000002</v>
      </c>
    </row>
    <row r="1213" spans="1:14" x14ac:dyDescent="0.4">
      <c r="A1213" s="43">
        <v>29</v>
      </c>
      <c r="B1213" s="42" t="s">
        <v>106</v>
      </c>
      <c r="C1213" s="33">
        <v>1986</v>
      </c>
      <c r="D1213" s="33" t="s">
        <v>246</v>
      </c>
      <c r="E1213" s="42" t="s">
        <v>247</v>
      </c>
      <c r="F1213" s="62">
        <f t="shared" si="135"/>
        <v>7.1950327718973611E-2</v>
      </c>
      <c r="G1213" s="63">
        <v>31725132</v>
      </c>
      <c r="H1213" s="63">
        <v>28.453256506046301</v>
      </c>
      <c r="I1213" s="63">
        <f t="shared" si="133"/>
        <v>184.61250463890883</v>
      </c>
      <c r="J1213" s="63">
        <v>5549999.9000000004</v>
      </c>
      <c r="K1213" s="63">
        <f t="shared" si="136"/>
        <v>28.206462356835555</v>
      </c>
      <c r="L1213" s="63">
        <v>253.52088043321612</v>
      </c>
      <c r="M1213" s="63">
        <v>5.0000000000000009</v>
      </c>
      <c r="N1213" s="62">
        <v>28.93</v>
      </c>
    </row>
    <row r="1214" spans="1:14" x14ac:dyDescent="0.4">
      <c r="A1214" s="43">
        <v>29</v>
      </c>
      <c r="B1214" s="42" t="s">
        <v>106</v>
      </c>
      <c r="C1214" s="33">
        <v>1987</v>
      </c>
      <c r="D1214" s="33" t="s">
        <v>246</v>
      </c>
      <c r="E1214" s="42" t="s">
        <v>247</v>
      </c>
      <c r="F1214" s="62">
        <f t="shared" si="135"/>
        <v>7.5737187072603809E-2</v>
      </c>
      <c r="G1214" s="63">
        <v>32712574</v>
      </c>
      <c r="H1214" s="63">
        <v>73.767397889428622</v>
      </c>
      <c r="I1214" s="63">
        <f t="shared" si="133"/>
        <v>194.328952251483</v>
      </c>
      <c r="J1214" s="63">
        <v>-55079999.899999999</v>
      </c>
      <c r="K1214" s="63">
        <f t="shared" si="136"/>
        <v>29.691013007195323</v>
      </c>
      <c r="L1214" s="63">
        <v>219.33512430877494</v>
      </c>
      <c r="M1214" s="63">
        <v>4.8192771084337354</v>
      </c>
      <c r="N1214" s="62">
        <v>29.35</v>
      </c>
    </row>
    <row r="1215" spans="1:14" x14ac:dyDescent="0.4">
      <c r="A1215" s="43">
        <v>29</v>
      </c>
      <c r="B1215" s="42" t="s">
        <v>106</v>
      </c>
      <c r="C1215" s="33">
        <v>1988</v>
      </c>
      <c r="D1215" s="33" t="s">
        <v>246</v>
      </c>
      <c r="E1215" s="42" t="s">
        <v>247</v>
      </c>
      <c r="F1215" s="62">
        <f t="shared" si="135"/>
        <v>7.9723354813267172E-2</v>
      </c>
      <c r="G1215" s="63">
        <v>33750052</v>
      </c>
      <c r="H1215" s="63">
        <v>91.586185492103539</v>
      </c>
      <c r="I1215" s="63">
        <f t="shared" si="133"/>
        <v>204.55679184366633</v>
      </c>
      <c r="J1215" s="63">
        <v>-3939999.9</v>
      </c>
      <c r="K1215" s="63">
        <f t="shared" si="136"/>
        <v>31.253697902310869</v>
      </c>
      <c r="L1215" s="63">
        <v>272.8094682886217</v>
      </c>
      <c r="M1215" s="63">
        <v>4.3103448275862064</v>
      </c>
      <c r="N1215" s="62">
        <v>29.774999999999999</v>
      </c>
    </row>
    <row r="1216" spans="1:14" x14ac:dyDescent="0.4">
      <c r="A1216" s="43">
        <v>29</v>
      </c>
      <c r="B1216" s="42" t="s">
        <v>106</v>
      </c>
      <c r="C1216" s="33">
        <v>1989</v>
      </c>
      <c r="D1216" s="33" t="s">
        <v>246</v>
      </c>
      <c r="E1216" s="42" t="s">
        <v>247</v>
      </c>
      <c r="F1216" s="62">
        <f t="shared" si="135"/>
        <v>8.3919320856070706E-2</v>
      </c>
      <c r="G1216" s="63">
        <v>34825891</v>
      </c>
      <c r="H1216" s="63">
        <v>110.26224798857652</v>
      </c>
      <c r="I1216" s="63">
        <f t="shared" si="133"/>
        <v>215.32293878280669</v>
      </c>
      <c r="J1216" s="63">
        <v>-6110000</v>
      </c>
      <c r="K1216" s="63">
        <f t="shared" si="136"/>
        <v>32.898629370853548</v>
      </c>
      <c r="L1216" s="63">
        <v>253.31876355129884</v>
      </c>
      <c r="M1216" s="63">
        <v>1.5151515151515154</v>
      </c>
      <c r="N1216" s="62">
        <v>30.202000000000002</v>
      </c>
    </row>
    <row r="1217" spans="1:14" x14ac:dyDescent="0.4">
      <c r="A1217" s="43">
        <v>29</v>
      </c>
      <c r="B1217" s="42" t="s">
        <v>106</v>
      </c>
      <c r="C1217" s="33">
        <v>1990</v>
      </c>
      <c r="D1217" s="33" t="s">
        <v>246</v>
      </c>
      <c r="E1217" s="42" t="s">
        <v>247</v>
      </c>
      <c r="F1217" s="62">
        <v>8.8336127216916541E-2</v>
      </c>
      <c r="G1217" s="63">
        <v>35987541</v>
      </c>
      <c r="H1217" s="63">
        <v>108.95530711449663</v>
      </c>
      <c r="I1217" s="63">
        <f t="shared" si="133"/>
        <v>226.65572503453336</v>
      </c>
      <c r="J1217" s="63">
        <v>-14460000</v>
      </c>
      <c r="K1217" s="63">
        <f t="shared" si="136"/>
        <v>34.630136179845842</v>
      </c>
      <c r="L1217" s="63">
        <v>259.23709201192713</v>
      </c>
      <c r="M1217" s="63">
        <v>3.3444816053511706</v>
      </c>
      <c r="N1217" s="62">
        <v>30.632999999999999</v>
      </c>
    </row>
    <row r="1218" spans="1:14" x14ac:dyDescent="0.4">
      <c r="A1218" s="43">
        <v>29</v>
      </c>
      <c r="B1218" s="42" t="s">
        <v>106</v>
      </c>
      <c r="C1218" s="33">
        <v>1991</v>
      </c>
      <c r="D1218" s="33" t="s">
        <v>246</v>
      </c>
      <c r="E1218" s="42" t="s">
        <v>247</v>
      </c>
      <c r="F1218" s="62">
        <v>4.672425821106449E-2</v>
      </c>
      <c r="G1218" s="63">
        <v>37194812</v>
      </c>
      <c r="H1218" s="63">
        <v>2338.4496701441849</v>
      </c>
      <c r="I1218" s="63">
        <f t="shared" si="133"/>
        <v>238.58497372056144</v>
      </c>
      <c r="J1218" s="63">
        <v>12390000</v>
      </c>
      <c r="K1218" s="63">
        <f t="shared" si="136"/>
        <v>36.452774926153516</v>
      </c>
      <c r="L1218" s="63">
        <f>L1219*0.95</f>
        <v>219.33198794061465</v>
      </c>
      <c r="M1218" s="63">
        <v>4.2944785276073629</v>
      </c>
      <c r="N1218" s="62">
        <v>31.067</v>
      </c>
    </row>
    <row r="1219" spans="1:14" x14ac:dyDescent="0.4">
      <c r="A1219" s="43">
        <v>29</v>
      </c>
      <c r="B1219" s="42" t="s">
        <v>106</v>
      </c>
      <c r="C1219" s="33">
        <v>1992</v>
      </c>
      <c r="D1219" s="33" t="s">
        <v>246</v>
      </c>
      <c r="E1219" s="42" t="s">
        <v>247</v>
      </c>
      <c r="F1219" s="62">
        <v>3.8672866555209753E-2</v>
      </c>
      <c r="G1219" s="63">
        <v>38332302</v>
      </c>
      <c r="H1219" s="63">
        <v>3855.3076410705771</v>
      </c>
      <c r="I1219" s="63">
        <v>251.14207760059099</v>
      </c>
      <c r="J1219" s="63">
        <v>-730000</v>
      </c>
      <c r="K1219" s="63">
        <f t="shared" si="136"/>
        <v>38.371342027530019</v>
      </c>
      <c r="L1219" s="63">
        <v>230.87577677959439</v>
      </c>
      <c r="M1219" s="63">
        <v>3.5460992907801421</v>
      </c>
      <c r="N1219" s="62">
        <v>31.506</v>
      </c>
    </row>
    <row r="1220" spans="1:14" x14ac:dyDescent="0.4">
      <c r="A1220" s="43">
        <v>29</v>
      </c>
      <c r="B1220" s="42" t="s">
        <v>106</v>
      </c>
      <c r="C1220" s="33">
        <v>1993</v>
      </c>
      <c r="D1220" s="33" t="s">
        <v>246</v>
      </c>
      <c r="E1220" s="42" t="s">
        <v>247</v>
      </c>
      <c r="F1220" s="62">
        <v>4.7906760148924567E-2</v>
      </c>
      <c r="G1220" s="63">
        <v>39580844</v>
      </c>
      <c r="H1220" s="63">
        <v>1657.6415886577233</v>
      </c>
      <c r="I1220" s="63">
        <v>339.27722388827999</v>
      </c>
      <c r="J1220" s="63">
        <v>6870000</v>
      </c>
      <c r="K1220" s="63">
        <f t="shared" si="136"/>
        <v>40.390886344768447</v>
      </c>
      <c r="L1220" s="63">
        <v>272.0507930553477</v>
      </c>
      <c r="M1220" s="63">
        <v>4.3795620437956195</v>
      </c>
      <c r="N1220" s="62">
        <v>31.946000000000002</v>
      </c>
    </row>
    <row r="1221" spans="1:14" x14ac:dyDescent="0.4">
      <c r="A1221" s="43">
        <v>29</v>
      </c>
      <c r="B1221" s="42" t="s">
        <v>106</v>
      </c>
      <c r="C1221" s="33">
        <v>1994</v>
      </c>
      <c r="D1221" s="33" t="s">
        <v>246</v>
      </c>
      <c r="E1221" s="42" t="s">
        <v>247</v>
      </c>
      <c r="F1221" s="62">
        <v>5.3194998986437293E-2</v>
      </c>
      <c r="G1221" s="63">
        <v>41511985</v>
      </c>
      <c r="H1221" s="63">
        <v>26765.858251885493</v>
      </c>
      <c r="I1221" s="63">
        <v>305.05981462752902</v>
      </c>
      <c r="J1221" s="63">
        <v>-1500000</v>
      </c>
      <c r="K1221" s="63">
        <v>42.516722468177313</v>
      </c>
      <c r="L1221" s="63">
        <v>140.21193330201547</v>
      </c>
      <c r="M1221" s="63">
        <v>3.3057851239669422</v>
      </c>
      <c r="N1221" s="62">
        <v>32.39</v>
      </c>
    </row>
    <row r="1222" spans="1:14" x14ac:dyDescent="0.4">
      <c r="A1222" s="43">
        <v>29</v>
      </c>
      <c r="B1222" s="42" t="s">
        <v>106</v>
      </c>
      <c r="C1222" s="33">
        <v>1995</v>
      </c>
      <c r="D1222" s="33" t="s">
        <v>246</v>
      </c>
      <c r="E1222" s="42" t="s">
        <v>247</v>
      </c>
      <c r="F1222" s="62">
        <v>4.8767504329538539E-2</v>
      </c>
      <c r="G1222" s="63">
        <v>43285791</v>
      </c>
      <c r="H1222" s="63">
        <v>466.40735862754968</v>
      </c>
      <c r="I1222" s="63">
        <v>236.98106804053</v>
      </c>
      <c r="J1222" s="63">
        <v>-22350000</v>
      </c>
      <c r="K1222" s="63">
        <v>52.208531417797907</v>
      </c>
      <c r="L1222" s="63">
        <v>130.37573030101456</v>
      </c>
      <c r="M1222" s="63">
        <v>3.5087719298245621</v>
      </c>
      <c r="N1222" s="62">
        <v>32.838000000000001</v>
      </c>
    </row>
    <row r="1223" spans="1:14" x14ac:dyDescent="0.4">
      <c r="A1223" s="43">
        <v>29</v>
      </c>
      <c r="B1223" s="42" t="s">
        <v>106</v>
      </c>
      <c r="C1223" s="33">
        <v>1996</v>
      </c>
      <c r="D1223" s="33" t="s">
        <v>246</v>
      </c>
      <c r="E1223" s="42" t="s">
        <v>247</v>
      </c>
      <c r="F1223" s="62">
        <v>5.1482467449353517E-2</v>
      </c>
      <c r="G1223" s="63">
        <v>44118709</v>
      </c>
      <c r="H1223" s="63">
        <v>638.18882434587817</v>
      </c>
      <c r="I1223" s="63">
        <v>234.20419248736701</v>
      </c>
      <c r="J1223" s="63">
        <v>24789999.899999999</v>
      </c>
      <c r="K1223" s="63">
        <v>60.316256743414478</v>
      </c>
      <c r="L1223" s="63">
        <v>130.816542074946</v>
      </c>
      <c r="M1223" s="63">
        <v>3.4782608695652173</v>
      </c>
      <c r="N1223" s="62">
        <v>33.289000000000001</v>
      </c>
    </row>
    <row r="1224" spans="1:14" x14ac:dyDescent="0.4">
      <c r="A1224" s="43">
        <v>29</v>
      </c>
      <c r="B1224" s="42" t="s">
        <v>106</v>
      </c>
      <c r="C1224" s="33">
        <v>1997</v>
      </c>
      <c r="D1224" s="33" t="s">
        <v>246</v>
      </c>
      <c r="E1224" s="42" t="s">
        <v>247</v>
      </c>
      <c r="F1224" s="62">
        <v>5.0643879624109461E-2</v>
      </c>
      <c r="G1224" s="63">
        <v>44822198</v>
      </c>
      <c r="H1224" s="63">
        <v>192.6428345357138</v>
      </c>
      <c r="I1224" s="63">
        <v>223.38534682168401</v>
      </c>
      <c r="J1224" s="63">
        <v>-44350000</v>
      </c>
      <c r="K1224" s="63">
        <v>33.750000421875001</v>
      </c>
      <c r="L1224" s="63">
        <v>135.88888910069628</v>
      </c>
      <c r="M1224" s="63">
        <v>3.4782608695652173</v>
      </c>
      <c r="N1224" s="62">
        <v>33.741999999999997</v>
      </c>
    </row>
    <row r="1225" spans="1:14" x14ac:dyDescent="0.4">
      <c r="A1225" s="43">
        <v>29</v>
      </c>
      <c r="B1225" s="42" t="s">
        <v>106</v>
      </c>
      <c r="C1225" s="33">
        <v>1998</v>
      </c>
      <c r="D1225" s="33" t="s">
        <v>246</v>
      </c>
      <c r="E1225" s="42" t="s">
        <v>247</v>
      </c>
      <c r="F1225" s="62">
        <v>4.958522752676274E-2</v>
      </c>
      <c r="G1225" s="63">
        <v>45895524</v>
      </c>
      <c r="H1225" s="63">
        <v>26.935376360347732</v>
      </c>
      <c r="I1225" s="63">
        <v>238.79898992673699</v>
      </c>
      <c r="J1225" s="63">
        <v>61329999.899999999</v>
      </c>
      <c r="K1225" s="63">
        <v>62.679306726586923</v>
      </c>
      <c r="L1225" s="63">
        <v>135.47739036100864</v>
      </c>
      <c r="M1225" s="63">
        <v>3.1496062992125982</v>
      </c>
      <c r="N1225" s="62">
        <v>34.198999999999998</v>
      </c>
    </row>
    <row r="1226" spans="1:14" x14ac:dyDescent="0.4">
      <c r="A1226" s="43">
        <v>29</v>
      </c>
      <c r="B1226" s="42" t="s">
        <v>106</v>
      </c>
      <c r="C1226" s="33">
        <v>1999</v>
      </c>
      <c r="D1226" s="33" t="s">
        <v>246</v>
      </c>
      <c r="E1226" s="42" t="s">
        <v>247</v>
      </c>
      <c r="F1226" s="62">
        <v>4.4425210722676599E-2</v>
      </c>
      <c r="G1226" s="63">
        <v>47227238</v>
      </c>
      <c r="H1226" s="63">
        <v>441.9024918753521</v>
      </c>
      <c r="I1226" s="63">
        <v>368.32848511665401</v>
      </c>
      <c r="J1226" s="63">
        <v>11160000</v>
      </c>
      <c r="K1226" s="63">
        <v>41.177660819152862</v>
      </c>
      <c r="L1226" s="63">
        <v>99.757250832088189</v>
      </c>
      <c r="M1226" s="63">
        <v>3.2</v>
      </c>
      <c r="N1226" s="62">
        <v>34.658999999999999</v>
      </c>
    </row>
    <row r="1227" spans="1:14" x14ac:dyDescent="0.4">
      <c r="A1227" s="43">
        <v>29</v>
      </c>
      <c r="B1227" s="42" t="s">
        <v>106</v>
      </c>
      <c r="C1227" s="33">
        <v>2000</v>
      </c>
      <c r="D1227" s="33" t="s">
        <v>246</v>
      </c>
      <c r="E1227" s="42" t="s">
        <v>247</v>
      </c>
      <c r="F1227" s="62">
        <v>3.362924427204142E-2</v>
      </c>
      <c r="G1227" s="63">
        <v>48616317</v>
      </c>
      <c r="H1227" s="63">
        <v>2630.1226744223991</v>
      </c>
      <c r="I1227" s="63">
        <v>511.05108865402099</v>
      </c>
      <c r="J1227" s="63">
        <v>94190399.900000006</v>
      </c>
      <c r="K1227" s="63">
        <v>27.014402922756858</v>
      </c>
      <c r="L1227" s="63">
        <v>392.62633378413057</v>
      </c>
      <c r="M1227" s="63">
        <f>(M1141+M1098+M1055)/3</f>
        <v>42.542493216012772</v>
      </c>
      <c r="N1227" s="62">
        <v>35.122</v>
      </c>
    </row>
    <row r="1228" spans="1:14" x14ac:dyDescent="0.4">
      <c r="A1228" s="43">
        <v>29</v>
      </c>
      <c r="B1228" s="42" t="s">
        <v>106</v>
      </c>
      <c r="C1228" s="33">
        <v>2001</v>
      </c>
      <c r="D1228" s="33" t="s">
        <v>246</v>
      </c>
      <c r="E1228" s="42" t="s">
        <v>247</v>
      </c>
      <c r="F1228" s="62">
        <v>3.1242156107121659E-2</v>
      </c>
      <c r="G1228" s="63">
        <v>50106657</v>
      </c>
      <c r="H1228" s="63">
        <v>73.059711361527036</v>
      </c>
      <c r="I1228" s="63">
        <v>246.008426928955</v>
      </c>
      <c r="J1228" s="63">
        <v>102221899.90000001</v>
      </c>
      <c r="K1228" s="63">
        <v>25.041937513839134</v>
      </c>
      <c r="L1228" s="63">
        <v>148.44712350962334</v>
      </c>
      <c r="M1228" s="63">
        <v>1.4084507042253522</v>
      </c>
      <c r="N1228" s="62">
        <v>35.587000000000003</v>
      </c>
    </row>
    <row r="1229" spans="1:14" x14ac:dyDescent="0.4">
      <c r="A1229" s="43">
        <v>29</v>
      </c>
      <c r="B1229" s="42" t="s">
        <v>106</v>
      </c>
      <c r="C1229" s="33">
        <v>2002</v>
      </c>
      <c r="D1229" s="33" t="s">
        <v>246</v>
      </c>
      <c r="E1229" s="42" t="s">
        <v>247</v>
      </c>
      <c r="F1229" s="62">
        <v>3.1942196045528254E-2</v>
      </c>
      <c r="G1229" s="63">
        <v>51662071</v>
      </c>
      <c r="H1229" s="63">
        <v>31.719461228940474</v>
      </c>
      <c r="I1229" s="63">
        <v>110.401762100941</v>
      </c>
      <c r="J1229" s="63">
        <v>187598693.59999999</v>
      </c>
      <c r="K1229" s="63">
        <v>29.316845642982127</v>
      </c>
      <c r="L1229" s="63">
        <v>168.94480527387947</v>
      </c>
      <c r="M1229" s="63">
        <v>1.2987012987012987</v>
      </c>
      <c r="N1229" s="62">
        <v>36.055</v>
      </c>
    </row>
    <row r="1230" spans="1:14" x14ac:dyDescent="0.4">
      <c r="A1230" s="43">
        <v>29</v>
      </c>
      <c r="B1230" s="42" t="s">
        <v>106</v>
      </c>
      <c r="C1230" s="33">
        <v>2003</v>
      </c>
      <c r="D1230" s="33" t="s">
        <v>246</v>
      </c>
      <c r="E1230" s="42" t="s">
        <v>247</v>
      </c>
      <c r="F1230" s="62">
        <v>3.7563687563267494E-2</v>
      </c>
      <c r="G1230" s="63">
        <v>53205639</v>
      </c>
      <c r="H1230" s="63">
        <v>13.415453520497309</v>
      </c>
      <c r="I1230" s="63">
        <v>91.068756997562005</v>
      </c>
      <c r="J1230" s="63">
        <v>391254723.5</v>
      </c>
      <c r="K1230" s="63">
        <v>54.031356177641911</v>
      </c>
      <c r="L1230" s="63">
        <v>167.98157540928213</v>
      </c>
      <c r="M1230" s="63">
        <v>1.0638297872340428</v>
      </c>
      <c r="N1230" s="62">
        <v>36.526000000000003</v>
      </c>
    </row>
    <row r="1231" spans="1:14" x14ac:dyDescent="0.4">
      <c r="A1231" s="43">
        <v>29</v>
      </c>
      <c r="B1231" s="42" t="s">
        <v>106</v>
      </c>
      <c r="C1231" s="33">
        <v>2004</v>
      </c>
      <c r="D1231" s="33" t="s">
        <v>246</v>
      </c>
      <c r="E1231" s="42" t="s">
        <v>247</v>
      </c>
      <c r="F1231" s="62">
        <v>3.5385907520827056E-2</v>
      </c>
      <c r="G1231" s="63">
        <v>54815607</v>
      </c>
      <c r="H1231" s="63">
        <v>6.3654582626611216</v>
      </c>
      <c r="I1231" s="63">
        <v>86.999514446753693</v>
      </c>
      <c r="J1231" s="63">
        <v>409032814.39999998</v>
      </c>
      <c r="K1231" s="63">
        <v>49.336414625499422</v>
      </c>
      <c r="L1231" s="63">
        <v>187.85678102995399</v>
      </c>
      <c r="M1231" s="63">
        <v>0.99009900990099009</v>
      </c>
      <c r="N1231" s="62">
        <v>37</v>
      </c>
    </row>
    <row r="1232" spans="1:14" x14ac:dyDescent="0.4">
      <c r="A1232" s="43">
        <v>29</v>
      </c>
      <c r="B1232" s="42" t="s">
        <v>106</v>
      </c>
      <c r="C1232" s="33">
        <v>2005</v>
      </c>
      <c r="D1232" s="33" t="s">
        <v>246</v>
      </c>
      <c r="E1232" s="42" t="s">
        <v>247</v>
      </c>
      <c r="F1232" s="62">
        <v>3.9057300669261441E-2</v>
      </c>
      <c r="G1232" s="63">
        <v>56550247</v>
      </c>
      <c r="H1232" s="63">
        <v>29.869546622257388</v>
      </c>
      <c r="I1232" s="63">
        <v>85.233983022613799</v>
      </c>
      <c r="J1232" s="63">
        <v>180000000</v>
      </c>
      <c r="K1232" s="63">
        <v>52.314604695007901</v>
      </c>
      <c r="L1232" s="63">
        <v>211.57262966400128</v>
      </c>
      <c r="M1232" s="63">
        <v>0.78125</v>
      </c>
      <c r="N1232" s="62">
        <v>37.481000000000002</v>
      </c>
    </row>
    <row r="1233" spans="1:14" x14ac:dyDescent="0.4">
      <c r="A1233" s="43">
        <v>29</v>
      </c>
      <c r="B1233" s="42" t="s">
        <v>106</v>
      </c>
      <c r="C1233" s="33">
        <v>2006</v>
      </c>
      <c r="D1233" s="33" t="s">
        <v>246</v>
      </c>
      <c r="E1233" s="42" t="s">
        <v>247</v>
      </c>
      <c r="F1233" s="62">
        <v>3.9101340610051487E-2</v>
      </c>
      <c r="G1233" s="63">
        <v>58381630</v>
      </c>
      <c r="H1233" s="63">
        <v>13.325225383839424</v>
      </c>
      <c r="I1233" s="63">
        <v>93.918253898018094</v>
      </c>
      <c r="J1233" s="63">
        <v>256100000</v>
      </c>
      <c r="K1233" s="63">
        <v>47.963259623037374</v>
      </c>
      <c r="L1233" s="63">
        <v>247.54193564632968</v>
      </c>
      <c r="M1233" s="63">
        <v>2.1582733812949639</v>
      </c>
      <c r="N1233" s="62">
        <v>37.970999999999997</v>
      </c>
    </row>
    <row r="1234" spans="1:14" x14ac:dyDescent="0.4">
      <c r="A1234" s="43">
        <v>29</v>
      </c>
      <c r="B1234" s="42" t="s">
        <v>106</v>
      </c>
      <c r="C1234" s="33">
        <v>2007</v>
      </c>
      <c r="D1234" s="33" t="s">
        <v>246</v>
      </c>
      <c r="E1234" s="42" t="s">
        <v>247</v>
      </c>
      <c r="F1234" s="62">
        <v>4.1015486929033756E-2</v>
      </c>
      <c r="G1234" s="63">
        <v>60289422</v>
      </c>
      <c r="H1234" s="63">
        <v>20.271464976046701</v>
      </c>
      <c r="I1234" s="63">
        <v>91.380485651849398</v>
      </c>
      <c r="J1234" s="63">
        <v>1808000000</v>
      </c>
      <c r="K1234" s="63">
        <v>80.142055052808743</v>
      </c>
      <c r="L1234" s="63">
        <v>277.61207955153384</v>
      </c>
      <c r="M1234" s="63">
        <v>3.8961038961038961</v>
      </c>
      <c r="N1234" s="62">
        <v>38.47</v>
      </c>
    </row>
    <row r="1235" spans="1:14" x14ac:dyDescent="0.4">
      <c r="A1235" s="43">
        <v>29</v>
      </c>
      <c r="B1235" s="42" t="s">
        <v>106</v>
      </c>
      <c r="C1235" s="33">
        <v>2008</v>
      </c>
      <c r="D1235" s="33" t="s">
        <v>246</v>
      </c>
      <c r="E1235" s="42" t="s">
        <v>247</v>
      </c>
      <c r="F1235" s="62">
        <v>4.1017049328604255E-2</v>
      </c>
      <c r="G1235" s="63">
        <v>62249724</v>
      </c>
      <c r="H1235" s="63">
        <v>20.465316617956717</v>
      </c>
      <c r="I1235" s="63">
        <v>92.591381591389904</v>
      </c>
      <c r="J1235" s="63">
        <v>1726800000</v>
      </c>
      <c r="K1235" s="63">
        <v>83.772291650798266</v>
      </c>
      <c r="L1235" s="63">
        <v>317.88921008113027</v>
      </c>
      <c r="M1235" s="63">
        <v>3.4883720930232567</v>
      </c>
      <c r="N1235" s="62">
        <v>38.975999999999999</v>
      </c>
    </row>
    <row r="1236" spans="1:14" x14ac:dyDescent="0.4">
      <c r="A1236" s="43">
        <v>29</v>
      </c>
      <c r="B1236" s="42" t="s">
        <v>106</v>
      </c>
      <c r="C1236" s="33">
        <v>2009</v>
      </c>
      <c r="D1236" s="33" t="s">
        <v>246</v>
      </c>
      <c r="E1236" s="42" t="s">
        <v>247</v>
      </c>
      <c r="F1236" s="62">
        <v>3.8941823020025822E-2</v>
      </c>
      <c r="G1236" s="63">
        <v>64270232</v>
      </c>
      <c r="H1236" s="63">
        <v>32.657929155267311</v>
      </c>
      <c r="I1236" s="63">
        <v>96.259862591051899</v>
      </c>
      <c r="J1236" s="63">
        <v>-243200000</v>
      </c>
      <c r="K1236" s="63">
        <v>62.946879362656382</v>
      </c>
      <c r="L1236" s="63">
        <v>290.15567507352506</v>
      </c>
      <c r="M1236" s="63">
        <v>3.4482758620689653</v>
      </c>
      <c r="N1236" s="62">
        <v>39.491</v>
      </c>
    </row>
    <row r="1237" spans="1:14" x14ac:dyDescent="0.4">
      <c r="A1237" s="43">
        <v>29</v>
      </c>
      <c r="B1237" s="42" t="s">
        <v>106</v>
      </c>
      <c r="C1237" s="33">
        <v>2010</v>
      </c>
      <c r="D1237" s="33" t="s">
        <v>246</v>
      </c>
      <c r="E1237" s="42" t="s">
        <v>247</v>
      </c>
      <c r="F1237" s="62">
        <v>3.9973636890170645E-2</v>
      </c>
      <c r="G1237" s="63">
        <v>66391257</v>
      </c>
      <c r="H1237" s="63">
        <v>20.786325148869338</v>
      </c>
      <c r="I1237" s="63">
        <v>100</v>
      </c>
      <c r="J1237" s="63">
        <v>2742300000</v>
      </c>
      <c r="K1237" s="63">
        <v>90.747610292954278</v>
      </c>
      <c r="L1237" s="63">
        <v>324.82772610927077</v>
      </c>
      <c r="M1237" s="63">
        <v>3.2085561497326207</v>
      </c>
      <c r="N1237" s="62">
        <v>40.012999999999998</v>
      </c>
    </row>
    <row r="1238" spans="1:14" x14ac:dyDescent="0.4">
      <c r="A1238" s="43">
        <v>29</v>
      </c>
      <c r="B1238" s="42" t="s">
        <v>106</v>
      </c>
      <c r="C1238" s="33">
        <v>2011</v>
      </c>
      <c r="D1238" s="33" t="s">
        <v>246</v>
      </c>
      <c r="E1238" s="42" t="s">
        <v>247</v>
      </c>
      <c r="F1238" s="62">
        <v>4.3943370804807494E-2</v>
      </c>
      <c r="G1238" s="63">
        <v>68654269</v>
      </c>
      <c r="H1238" s="63">
        <v>13.791660106754961</v>
      </c>
      <c r="I1238" s="63">
        <v>105.481614686391</v>
      </c>
      <c r="J1238" s="63">
        <v>1596024303.8568599</v>
      </c>
      <c r="K1238" s="63">
        <v>85.198144191941765</v>
      </c>
      <c r="L1238" s="63">
        <v>376.37498112997292</v>
      </c>
      <c r="M1238" s="63">
        <v>2.5641025641025643</v>
      </c>
      <c r="N1238" s="62">
        <v>40.543999999999997</v>
      </c>
    </row>
    <row r="1239" spans="1:14" x14ac:dyDescent="0.4">
      <c r="A1239" s="43">
        <v>29</v>
      </c>
      <c r="B1239" s="42" t="s">
        <v>106</v>
      </c>
      <c r="C1239" s="33">
        <v>2012</v>
      </c>
      <c r="D1239" s="33" t="s">
        <v>246</v>
      </c>
      <c r="E1239" s="42" t="s">
        <v>247</v>
      </c>
      <c r="F1239" s="62">
        <v>3.9822321430206288E-2</v>
      </c>
      <c r="G1239" s="63">
        <v>70997870</v>
      </c>
      <c r="H1239" s="63">
        <v>5.9399922119393551</v>
      </c>
      <c r="I1239" s="63">
        <v>107.205955032047</v>
      </c>
      <c r="J1239" s="63">
        <v>2891607809.0954199</v>
      </c>
      <c r="K1239" s="63">
        <v>68.35171139520358</v>
      </c>
      <c r="L1239" s="63">
        <v>412.77626054499467</v>
      </c>
      <c r="M1239" s="63">
        <f>(M1153+M1110)/2</f>
        <v>50.19502584579368</v>
      </c>
      <c r="N1239" s="62">
        <v>41.082000000000001</v>
      </c>
    </row>
    <row r="1240" spans="1:14" x14ac:dyDescent="0.4">
      <c r="A1240" s="43">
        <v>29</v>
      </c>
      <c r="B1240" s="42" t="s">
        <v>106</v>
      </c>
      <c r="C1240" s="33">
        <v>2013</v>
      </c>
      <c r="D1240" s="33" t="s">
        <v>246</v>
      </c>
      <c r="E1240" s="42" t="s">
        <v>247</v>
      </c>
      <c r="F1240" s="62">
        <v>5.3900066268698726E-2</v>
      </c>
      <c r="G1240" s="63">
        <v>73460021</v>
      </c>
      <c r="H1240" s="63">
        <v>2.7712914145542982</v>
      </c>
      <c r="I1240" s="63">
        <v>108.05472959380999</v>
      </c>
      <c r="J1240" s="63">
        <v>1697585830.8062601</v>
      </c>
      <c r="K1240" s="63">
        <v>77.46594514722652</v>
      </c>
      <c r="L1240" s="63">
        <v>444.86435755909639</v>
      </c>
      <c r="M1240" s="63">
        <f>(M1283+M1928+M1885)/3</f>
        <v>50.74764309623739</v>
      </c>
      <c r="N1240" s="62">
        <v>41.627000000000002</v>
      </c>
    </row>
    <row r="1241" spans="1:14" x14ac:dyDescent="0.4">
      <c r="A1241" s="43">
        <v>29</v>
      </c>
      <c r="B1241" s="42" t="s">
        <v>106</v>
      </c>
      <c r="C1241" s="33">
        <v>2014</v>
      </c>
      <c r="D1241" s="33" t="s">
        <v>246</v>
      </c>
      <c r="E1241" s="42" t="s">
        <v>247</v>
      </c>
      <c r="F1241" s="62">
        <v>6.754863262187176E-2</v>
      </c>
      <c r="G1241" s="63">
        <v>76035588</v>
      </c>
      <c r="H1241" s="63">
        <v>0.99363066697173963</v>
      </c>
      <c r="I1241" s="63">
        <v>109.458264326655</v>
      </c>
      <c r="J1241" s="63">
        <v>1499572152.4979701</v>
      </c>
      <c r="K1241" s="63">
        <v>78.69015012421599</v>
      </c>
      <c r="L1241" s="63">
        <v>472.26623572553251</v>
      </c>
      <c r="M1241" s="63">
        <f>(M1284+M1155+M1112)/3</f>
        <v>37.564228150455733</v>
      </c>
      <c r="N1241" s="62">
        <v>42.18</v>
      </c>
    </row>
    <row r="1242" spans="1:14" x14ac:dyDescent="0.4">
      <c r="A1242" s="43">
        <v>29</v>
      </c>
      <c r="B1242" s="42" t="s">
        <v>106</v>
      </c>
      <c r="C1242" s="33">
        <v>2015</v>
      </c>
      <c r="D1242" s="33" t="s">
        <v>246</v>
      </c>
      <c r="E1242" s="42" t="s">
        <v>247</v>
      </c>
      <c r="F1242" s="62">
        <v>4.1082217016830458E-2</v>
      </c>
      <c r="G1242" s="63">
        <v>78656904</v>
      </c>
      <c r="H1242" s="63">
        <v>-1.1558785928701241</v>
      </c>
      <c r="I1242" s="63">
        <v>121.612628222583</v>
      </c>
      <c r="J1242" s="63">
        <v>1165720010.3076701</v>
      </c>
      <c r="K1242" s="63">
        <v>59.332430964424532</v>
      </c>
      <c r="L1242" s="63">
        <v>482.0645686382378</v>
      </c>
      <c r="M1242" s="63">
        <f>(M1285+M1887+M1930)/3</f>
        <v>50.569893438921412</v>
      </c>
      <c r="N1242" s="62">
        <v>42.74</v>
      </c>
    </row>
    <row r="1243" spans="1:14" x14ac:dyDescent="0.4">
      <c r="A1243" s="43">
        <v>29</v>
      </c>
      <c r="B1243" s="42" t="s">
        <v>106</v>
      </c>
      <c r="C1243" s="33">
        <v>2016</v>
      </c>
      <c r="D1243" s="33" t="s">
        <v>246</v>
      </c>
      <c r="E1243" s="42" t="s">
        <v>247</v>
      </c>
      <c r="F1243" s="62">
        <v>2.9732419887335992E-2</v>
      </c>
      <c r="G1243" s="63">
        <v>81430977</v>
      </c>
      <c r="H1243" s="63">
        <v>4.3492289447587922</v>
      </c>
      <c r="I1243" s="63">
        <v>118.309318169691</v>
      </c>
      <c r="J1243" s="63">
        <v>932374669.38090706</v>
      </c>
      <c r="K1243" s="63">
        <v>55.925210262411561</v>
      </c>
      <c r="L1243" s="63">
        <v>456.02795058362364</v>
      </c>
      <c r="M1243" s="63">
        <f>(M1286+M1888+M1931)/3</f>
        <v>50.535131851964842</v>
      </c>
      <c r="N1243" s="62">
        <v>43.307000000000002</v>
      </c>
    </row>
    <row r="1244" spans="1:14" x14ac:dyDescent="0.4">
      <c r="A1244" s="43">
        <v>29</v>
      </c>
      <c r="B1244" s="42" t="s">
        <v>106</v>
      </c>
      <c r="C1244" s="33">
        <v>2017</v>
      </c>
      <c r="D1244" s="33" t="s">
        <v>246</v>
      </c>
      <c r="E1244" s="42" t="s">
        <v>247</v>
      </c>
      <c r="F1244" s="62">
        <v>3.3755214987913437E-2</v>
      </c>
      <c r="G1244" s="63">
        <v>84283273</v>
      </c>
      <c r="H1244" s="63">
        <v>43.068659764167705</v>
      </c>
      <c r="I1244" s="63">
        <v>104.102175461035</v>
      </c>
      <c r="J1244" s="63">
        <v>1047979482.5552599</v>
      </c>
      <c r="K1244" s="63">
        <v>74.291379617190358</v>
      </c>
      <c r="L1244" s="63">
        <v>451.08908851731871</v>
      </c>
      <c r="M1244" s="63">
        <f>(M1241+M1242+M1243)/3</f>
        <v>46.223084480447334</v>
      </c>
      <c r="N1244" s="62">
        <v>43.88</v>
      </c>
    </row>
    <row r="1245" spans="1:14" x14ac:dyDescent="0.4">
      <c r="A1245" s="43">
        <v>29</v>
      </c>
      <c r="B1245" s="42" t="s">
        <v>106</v>
      </c>
      <c r="C1245" s="33">
        <v>2018</v>
      </c>
      <c r="D1245" s="33" t="s">
        <v>246</v>
      </c>
      <c r="E1245" s="42" t="s">
        <v>247</v>
      </c>
      <c r="F1245" s="62">
        <v>3.2311235081143523E-2</v>
      </c>
      <c r="G1245" s="63">
        <v>87087355</v>
      </c>
      <c r="H1245" s="63">
        <v>30.998612148703</v>
      </c>
      <c r="I1245" s="63">
        <v>118.07731716473501</v>
      </c>
      <c r="J1245" s="63">
        <v>1407563588.4242301</v>
      </c>
      <c r="K1245" s="63">
        <v>69.919729150181695</v>
      </c>
      <c r="L1245" s="63">
        <v>546.21259320388322</v>
      </c>
      <c r="M1245" s="63">
        <f>(M1242+M1243+M1244)/3</f>
        <v>49.109369923777869</v>
      </c>
      <c r="N1245" s="62">
        <v>44.46</v>
      </c>
    </row>
    <row r="1246" spans="1:14" x14ac:dyDescent="0.4">
      <c r="A1246" s="43">
        <v>29</v>
      </c>
      <c r="B1246" s="42" t="s">
        <v>106</v>
      </c>
      <c r="C1246" s="33">
        <v>2019</v>
      </c>
      <c r="D1246" s="33" t="s">
        <v>246</v>
      </c>
      <c r="E1246" s="42" t="s">
        <v>247</v>
      </c>
      <c r="F1246" s="62">
        <v>3.371487991632232E-2</v>
      </c>
      <c r="G1246" s="63">
        <v>89906890</v>
      </c>
      <c r="H1246" s="63">
        <v>5.8954053744032535</v>
      </c>
      <c r="I1246" s="63">
        <v>124.785482202742</v>
      </c>
      <c r="J1246" s="63">
        <v>1350994226.2053499</v>
      </c>
      <c r="K1246" s="63">
        <v>55.235158039985443</v>
      </c>
      <c r="L1246" s="63">
        <v>575.882781366465</v>
      </c>
      <c r="M1246" s="63">
        <f>(M1289+M1891+M1934)/3</f>
        <v>50.50751110321594</v>
      </c>
      <c r="N1246" s="62">
        <v>45.045999999999999</v>
      </c>
    </row>
    <row r="1247" spans="1:14" x14ac:dyDescent="0.4">
      <c r="A1247" s="43">
        <v>29</v>
      </c>
      <c r="B1247" s="42" t="s">
        <v>106</v>
      </c>
      <c r="C1247" s="33">
        <v>2020</v>
      </c>
      <c r="D1247" s="33" t="s">
        <v>246</v>
      </c>
      <c r="E1247" s="42" t="s">
        <v>247</v>
      </c>
      <c r="F1247" s="62">
        <v>3.2584780848178743E-2</v>
      </c>
      <c r="G1247" s="63">
        <v>92853164</v>
      </c>
      <c r="H1247" s="63">
        <v>3.9015495706452725</v>
      </c>
      <c r="I1247" s="63">
        <v>126.256764411471</v>
      </c>
      <c r="J1247" s="63">
        <v>1498084807.8648</v>
      </c>
      <c r="K1247" s="63">
        <v>58.491757328202254</v>
      </c>
      <c r="L1247" s="63">
        <v>524.66668621149506</v>
      </c>
      <c r="M1247" s="63">
        <f>(M1290+M1892+M1935)/3</f>
        <v>50.498304186966301</v>
      </c>
      <c r="N1247" s="62">
        <v>45.637999999999998</v>
      </c>
    </row>
    <row r="1248" spans="1:14" x14ac:dyDescent="0.4">
      <c r="A1248" s="43">
        <v>29</v>
      </c>
      <c r="B1248" s="42" t="s">
        <v>106</v>
      </c>
      <c r="C1248" s="33">
        <v>2021</v>
      </c>
      <c r="D1248" s="33" t="s">
        <v>246</v>
      </c>
      <c r="E1248" s="42" t="s">
        <v>247</v>
      </c>
      <c r="F1248" s="62">
        <f>(F1245+F1246+F1247)/3</f>
        <v>3.2870298615214864E-2</v>
      </c>
      <c r="G1248" s="63">
        <v>95894118</v>
      </c>
      <c r="H1248" s="63">
        <v>14.975434553120891</v>
      </c>
      <c r="I1248" s="63">
        <v>118.311304439873</v>
      </c>
      <c r="J1248" s="63">
        <v>1677673789.73561</v>
      </c>
      <c r="K1248" s="63">
        <v>80.481311420690602</v>
      </c>
      <c r="L1248" s="63">
        <v>576.97472939413603</v>
      </c>
      <c r="M1248" s="63">
        <f>(M1162+M1119+M1076)/3</f>
        <v>20.699257337139013</v>
      </c>
      <c r="N1248" s="62">
        <v>46.234999999999999</v>
      </c>
    </row>
    <row r="1249" spans="1:14" x14ac:dyDescent="0.4">
      <c r="A1249" s="43">
        <v>29</v>
      </c>
      <c r="B1249" s="42" t="s">
        <v>106</v>
      </c>
      <c r="C1249" s="33">
        <v>2022</v>
      </c>
      <c r="D1249" s="33" t="s">
        <v>246</v>
      </c>
      <c r="E1249" s="42" t="s">
        <v>247</v>
      </c>
      <c r="F1249" s="62">
        <f>(F1246+F1247+F1248)/3</f>
        <v>3.3056653126571973E-2</v>
      </c>
      <c r="G1249" s="63">
        <v>99010212</v>
      </c>
      <c r="H1249" s="63">
        <v>8.445461981379168</v>
      </c>
      <c r="I1249" s="63">
        <v>128.497714702411</v>
      </c>
      <c r="J1249" s="63">
        <v>1845773308.5999999</v>
      </c>
      <c r="K1249" s="63">
        <v>95.164219284668519</v>
      </c>
      <c r="L1249" s="63">
        <v>653.65622306935416</v>
      </c>
      <c r="M1249" s="63">
        <f>(M1292+M45+M1894)/3</f>
        <v>28.727243843430774</v>
      </c>
      <c r="N1249" s="62">
        <v>46.837000000000003</v>
      </c>
    </row>
    <row r="1250" spans="1:14" x14ac:dyDescent="0.4">
      <c r="A1250" s="43">
        <v>30</v>
      </c>
      <c r="B1250" s="42" t="s">
        <v>108</v>
      </c>
      <c r="C1250" s="33">
        <v>1980</v>
      </c>
      <c r="D1250" s="33" t="s">
        <v>250</v>
      </c>
      <c r="E1250" s="42" t="s">
        <v>247</v>
      </c>
      <c r="F1250" s="62">
        <f>F1251*0.95</f>
        <v>0.80347892650310571</v>
      </c>
      <c r="G1250" s="63">
        <v>1829256</v>
      </c>
      <c r="H1250" s="63">
        <v>20.144008536564641</v>
      </c>
      <c r="I1250" s="63">
        <f t="shared" ref="I1250:I1259" si="137">(I1207+I1121+I1078)/3</f>
        <v>189.85251977434837</v>
      </c>
      <c r="J1250" s="63">
        <v>40032269.016272902</v>
      </c>
      <c r="K1250" s="63">
        <v>120.14428412874585</v>
      </c>
      <c r="L1250" s="63">
        <v>932.50854603988444</v>
      </c>
      <c r="M1250" s="63">
        <v>11.594202898550726</v>
      </c>
      <c r="N1250" s="62">
        <v>47.856999999999999</v>
      </c>
    </row>
    <row r="1251" spans="1:14" x14ac:dyDescent="0.4">
      <c r="A1251" s="43">
        <v>30</v>
      </c>
      <c r="B1251" s="42" t="s">
        <v>108</v>
      </c>
      <c r="C1251" s="33">
        <v>1981</v>
      </c>
      <c r="D1251" s="33" t="s">
        <v>250</v>
      </c>
      <c r="E1251" s="42" t="s">
        <v>247</v>
      </c>
      <c r="F1251" s="62">
        <f t="shared" ref="F1251:F1259" si="138">F1252*0.95</f>
        <v>0.84576729105590076</v>
      </c>
      <c r="G1251" s="63">
        <v>1870540</v>
      </c>
      <c r="H1251" s="63">
        <v>27.78912691647399</v>
      </c>
      <c r="I1251" s="63">
        <f t="shared" si="137"/>
        <v>193.14631600587799</v>
      </c>
      <c r="J1251" s="63">
        <v>30842951.455712602</v>
      </c>
      <c r="K1251" s="63">
        <v>134.11482370315673</v>
      </c>
      <c r="L1251" s="63">
        <v>1065.7416161236386</v>
      </c>
      <c r="M1251" s="63">
        <v>11.111111111111112</v>
      </c>
      <c r="N1251" s="62">
        <v>48.780999999999999</v>
      </c>
    </row>
    <row r="1252" spans="1:14" x14ac:dyDescent="0.4">
      <c r="A1252" s="43">
        <v>30</v>
      </c>
      <c r="B1252" s="42" t="s">
        <v>108</v>
      </c>
      <c r="C1252" s="33">
        <v>1982</v>
      </c>
      <c r="D1252" s="33" t="s">
        <v>250</v>
      </c>
      <c r="E1252" s="42" t="s">
        <v>247</v>
      </c>
      <c r="F1252" s="62">
        <f t="shared" si="138"/>
        <v>0.89028135900621141</v>
      </c>
      <c r="G1252" s="63">
        <v>1911634</v>
      </c>
      <c r="H1252" s="63">
        <v>6.0447381653128502</v>
      </c>
      <c r="I1252" s="63">
        <f t="shared" si="137"/>
        <v>185.58459441360773</v>
      </c>
      <c r="J1252" s="63">
        <v>35349296.930878803</v>
      </c>
      <c r="K1252" s="63">
        <v>123.77464788732395</v>
      </c>
      <c r="L1252" s="63">
        <v>1130.2584932892003</v>
      </c>
      <c r="M1252" s="63">
        <v>3.75</v>
      </c>
      <c r="N1252" s="62">
        <v>49.707000000000001</v>
      </c>
    </row>
    <row r="1253" spans="1:14" x14ac:dyDescent="0.4">
      <c r="A1253" s="43">
        <v>30</v>
      </c>
      <c r="B1253" s="42" t="s">
        <v>108</v>
      </c>
      <c r="C1253" s="33">
        <v>1983</v>
      </c>
      <c r="D1253" s="33" t="s">
        <v>250</v>
      </c>
      <c r="E1253" s="42" t="s">
        <v>247</v>
      </c>
      <c r="F1253" s="62">
        <f t="shared" si="138"/>
        <v>0.93713827263811733</v>
      </c>
      <c r="G1253" s="63">
        <v>1951851</v>
      </c>
      <c r="H1253" s="63">
        <v>6.3383715278553012</v>
      </c>
      <c r="I1253" s="63">
        <f t="shared" si="137"/>
        <v>176.3259127159848</v>
      </c>
      <c r="J1253" s="63">
        <v>56079518.980324097</v>
      </c>
      <c r="K1253" s="63">
        <v>109.7097097097097</v>
      </c>
      <c r="L1253" s="63">
        <v>1074.5053232806508</v>
      </c>
      <c r="M1253" s="63">
        <f>(M1210+M1124+M1081)/3</f>
        <v>19.050840838293126</v>
      </c>
      <c r="N1253" s="62">
        <v>50.633000000000003</v>
      </c>
    </row>
    <row r="1254" spans="1:14" x14ac:dyDescent="0.4">
      <c r="A1254" s="43">
        <v>30</v>
      </c>
      <c r="B1254" s="42" t="s">
        <v>108</v>
      </c>
      <c r="C1254" s="33">
        <v>1984</v>
      </c>
      <c r="D1254" s="33" t="s">
        <v>250</v>
      </c>
      <c r="E1254" s="42" t="s">
        <v>247</v>
      </c>
      <c r="F1254" s="62">
        <f t="shared" si="138"/>
        <v>0.9864613396190709</v>
      </c>
      <c r="G1254" s="63">
        <v>2001739</v>
      </c>
      <c r="H1254" s="63">
        <v>12.111394616947365</v>
      </c>
      <c r="I1254" s="63">
        <f t="shared" si="137"/>
        <v>170.47371701866575</v>
      </c>
      <c r="J1254" s="63">
        <v>34948545.692649603</v>
      </c>
      <c r="K1254" s="63">
        <v>107.25091288471572</v>
      </c>
      <c r="L1254" s="63">
        <v>1095.8378516594762</v>
      </c>
      <c r="M1254" s="63">
        <f>(M1211+M1125+M1082)/3</f>
        <v>19.487491748023999</v>
      </c>
      <c r="N1254" s="62">
        <v>51.56</v>
      </c>
    </row>
    <row r="1255" spans="1:14" x14ac:dyDescent="0.4">
      <c r="A1255" s="43">
        <v>30</v>
      </c>
      <c r="B1255" s="42" t="s">
        <v>108</v>
      </c>
      <c r="C1255" s="33">
        <v>1985</v>
      </c>
      <c r="D1255" s="33" t="s">
        <v>250</v>
      </c>
      <c r="E1255" s="42" t="s">
        <v>247</v>
      </c>
      <c r="F1255" s="62">
        <f t="shared" si="138"/>
        <v>1.0383803574937589</v>
      </c>
      <c r="G1255" s="63">
        <v>2062555</v>
      </c>
      <c r="H1255" s="63">
        <v>2.4985401529200999</v>
      </c>
      <c r="I1255" s="63">
        <f t="shared" si="137"/>
        <v>155.89433145825581</v>
      </c>
      <c r="J1255" s="63">
        <v>12689672.804521</v>
      </c>
      <c r="K1255" s="63">
        <v>112.79357231149567</v>
      </c>
      <c r="L1255" s="63">
        <v>1047.6678391760461</v>
      </c>
      <c r="M1255" s="63">
        <f>(M1212+M1126+M1083)/3</f>
        <v>19.88122923563429</v>
      </c>
      <c r="N1255" s="62">
        <v>52.220999999999997</v>
      </c>
    </row>
    <row r="1256" spans="1:14" x14ac:dyDescent="0.4">
      <c r="A1256" s="43">
        <v>30</v>
      </c>
      <c r="B1256" s="42" t="s">
        <v>108</v>
      </c>
      <c r="C1256" s="33">
        <v>1986</v>
      </c>
      <c r="D1256" s="33" t="s">
        <v>250</v>
      </c>
      <c r="E1256" s="42" t="s">
        <v>247</v>
      </c>
      <c r="F1256" s="62">
        <f t="shared" si="138"/>
        <v>1.0930319552565884</v>
      </c>
      <c r="G1256" s="63">
        <v>2124863</v>
      </c>
      <c r="H1256" s="63">
        <v>-29.17266248172885</v>
      </c>
      <c r="I1256" s="63">
        <f t="shared" si="137"/>
        <v>136.72048394142462</v>
      </c>
      <c r="J1256" s="63">
        <v>22439698.313653499</v>
      </c>
      <c r="K1256" s="63">
        <v>93.502234887670056</v>
      </c>
      <c r="L1256" s="63">
        <v>870.29997336432655</v>
      </c>
      <c r="M1256" s="63">
        <f>(M1858+M1901)/3</f>
        <v>35.836633306835552</v>
      </c>
      <c r="N1256" s="62">
        <v>52.642000000000003</v>
      </c>
    </row>
    <row r="1257" spans="1:14" x14ac:dyDescent="0.4">
      <c r="A1257" s="43">
        <v>30</v>
      </c>
      <c r="B1257" s="42" t="s">
        <v>108</v>
      </c>
      <c r="C1257" s="33">
        <v>1987</v>
      </c>
      <c r="D1257" s="33" t="s">
        <v>250</v>
      </c>
      <c r="E1257" s="42" t="s">
        <v>247</v>
      </c>
      <c r="F1257" s="62">
        <f t="shared" si="138"/>
        <v>1.1505599529016719</v>
      </c>
      <c r="G1257" s="63">
        <v>2188654</v>
      </c>
      <c r="H1257" s="63">
        <v>7.6265215785214195</v>
      </c>
      <c r="I1257" s="63">
        <f t="shared" si="137"/>
        <v>131.56864728913908</v>
      </c>
      <c r="J1257" s="63">
        <v>43448956.412019499</v>
      </c>
      <c r="K1257" s="63">
        <v>80.355192483246569</v>
      </c>
      <c r="L1257" s="63">
        <v>1049.8478299216292</v>
      </c>
      <c r="M1257" s="63">
        <f>(M1214+M1128+M1085)/3</f>
        <v>19.451605891035374</v>
      </c>
      <c r="N1257" s="62">
        <v>53.064</v>
      </c>
    </row>
    <row r="1258" spans="1:14" x14ac:dyDescent="0.4">
      <c r="A1258" s="43">
        <v>30</v>
      </c>
      <c r="B1258" s="42" t="s">
        <v>108</v>
      </c>
      <c r="C1258" s="33">
        <v>1988</v>
      </c>
      <c r="D1258" s="33" t="s">
        <v>250</v>
      </c>
      <c r="E1258" s="42" t="s">
        <v>247</v>
      </c>
      <c r="F1258" s="62">
        <f t="shared" si="138"/>
        <v>1.2111157398964967</v>
      </c>
      <c r="G1258" s="63">
        <v>2253336</v>
      </c>
      <c r="H1258" s="63">
        <v>-6.2263529839170815</v>
      </c>
      <c r="I1258" s="63">
        <f t="shared" si="137"/>
        <v>136.41777979195598</v>
      </c>
      <c r="J1258" s="63">
        <v>9095236.5293236803</v>
      </c>
      <c r="K1258" s="63">
        <v>81.047040971168443</v>
      </c>
      <c r="L1258" s="63">
        <v>981.89365101040869</v>
      </c>
      <c r="M1258" s="63">
        <f>(M1215+M1129+M1086)/3</f>
        <v>20.731850998716329</v>
      </c>
      <c r="N1258" s="62">
        <v>53.484999999999999</v>
      </c>
    </row>
    <row r="1259" spans="1:14" x14ac:dyDescent="0.4">
      <c r="A1259" s="43">
        <v>30</v>
      </c>
      <c r="B1259" s="42" t="s">
        <v>108</v>
      </c>
      <c r="C1259" s="33">
        <v>1989</v>
      </c>
      <c r="D1259" s="33" t="s">
        <v>250</v>
      </c>
      <c r="E1259" s="42" t="s">
        <v>247</v>
      </c>
      <c r="F1259" s="62">
        <f t="shared" si="138"/>
        <v>1.2748586735752598</v>
      </c>
      <c r="G1259" s="63">
        <v>2319177</v>
      </c>
      <c r="H1259" s="63">
        <v>12.74406017884499</v>
      </c>
      <c r="I1259" s="63">
        <f t="shared" si="137"/>
        <v>147.18866433104984</v>
      </c>
      <c r="J1259" s="63">
        <v>-7125213.0999999996</v>
      </c>
      <c r="K1259" s="63">
        <v>83.353009322498679</v>
      </c>
      <c r="L1259" s="63">
        <v>1030.3625060111353</v>
      </c>
      <c r="M1259" s="63">
        <f>(M1216+M1130+M1087)/3</f>
        <v>22.349764239837612</v>
      </c>
      <c r="N1259" s="62">
        <v>53.905000000000001</v>
      </c>
    </row>
    <row r="1260" spans="1:14" x14ac:dyDescent="0.4">
      <c r="A1260" s="43">
        <v>30</v>
      </c>
      <c r="B1260" s="42" t="s">
        <v>108</v>
      </c>
      <c r="C1260" s="33">
        <v>1990</v>
      </c>
      <c r="D1260" s="33" t="s">
        <v>250</v>
      </c>
      <c r="E1260" s="42" t="s">
        <v>247</v>
      </c>
      <c r="F1260" s="62">
        <v>1.3419564985002737</v>
      </c>
      <c r="G1260" s="63">
        <v>2385435</v>
      </c>
      <c r="H1260" s="63">
        <v>-1.0290682709095762</v>
      </c>
      <c r="I1260" s="63">
        <f>(I1131+I1217+I1088)/3</f>
        <v>137.81332231206039</v>
      </c>
      <c r="J1260" s="63">
        <v>22551558.199999999</v>
      </c>
      <c r="K1260" s="63">
        <v>70.819354330708663</v>
      </c>
      <c r="L1260" s="63">
        <v>1173.2644360938523</v>
      </c>
      <c r="M1260" s="63">
        <f>(M1217+M1131+M1088)/3</f>
        <v>24.778815259238105</v>
      </c>
      <c r="N1260" s="62">
        <v>54.323999999999998</v>
      </c>
    </row>
    <row r="1261" spans="1:14" x14ac:dyDescent="0.4">
      <c r="A1261" s="43">
        <v>30</v>
      </c>
      <c r="B1261" s="42" t="s">
        <v>108</v>
      </c>
      <c r="C1261" s="33">
        <v>1991</v>
      </c>
      <c r="D1261" s="33" t="s">
        <v>250</v>
      </c>
      <c r="E1261" s="42" t="s">
        <v>247</v>
      </c>
      <c r="F1261" s="62">
        <v>1.3020151467275525</v>
      </c>
      <c r="G1261" s="63">
        <v>2452675</v>
      </c>
      <c r="H1261" s="63">
        <v>-1.4806356951598616</v>
      </c>
      <c r="I1261" s="63">
        <f t="shared" ref="I1261:I1279" si="139">(I1218+I1132+I1089)/3</f>
        <v>138.39846073314428</v>
      </c>
      <c r="J1261" s="63">
        <v>32753529.600000001</v>
      </c>
      <c r="K1261" s="63">
        <v>69.684542994666316</v>
      </c>
      <c r="L1261" s="63">
        <v>1110.9721042548899</v>
      </c>
      <c r="M1261" s="63">
        <f>(M1218+M1132+M1089)/3</f>
        <v>23.374122134560093</v>
      </c>
      <c r="N1261" s="62">
        <v>54.743000000000002</v>
      </c>
    </row>
    <row r="1262" spans="1:14" x14ac:dyDescent="0.4">
      <c r="A1262" s="43">
        <v>30</v>
      </c>
      <c r="B1262" s="42" t="s">
        <v>108</v>
      </c>
      <c r="C1262" s="33">
        <v>1992</v>
      </c>
      <c r="D1262" s="33" t="s">
        <v>250</v>
      </c>
      <c r="E1262" s="42" t="s">
        <v>247</v>
      </c>
      <c r="F1262" s="62">
        <v>1.2408655757057436</v>
      </c>
      <c r="G1262" s="63">
        <v>2520958</v>
      </c>
      <c r="H1262" s="63">
        <v>-1.5692684126463803</v>
      </c>
      <c r="I1262" s="63">
        <f t="shared" si="139"/>
        <v>143.00070125166431</v>
      </c>
      <c r="J1262" s="63">
        <v>2739032.5</v>
      </c>
      <c r="K1262" s="63">
        <v>57.140705886141163</v>
      </c>
      <c r="L1262" s="63">
        <v>1163.5349351450536</v>
      </c>
      <c r="M1262" s="63">
        <v>1.639344262295082</v>
      </c>
      <c r="N1262" s="62">
        <v>55.161999999999999</v>
      </c>
    </row>
    <row r="1263" spans="1:14" x14ac:dyDescent="0.4">
      <c r="A1263" s="43">
        <v>30</v>
      </c>
      <c r="B1263" s="42" t="s">
        <v>108</v>
      </c>
      <c r="C1263" s="33">
        <v>1993</v>
      </c>
      <c r="D1263" s="33" t="s">
        <v>250</v>
      </c>
      <c r="E1263" s="42" t="s">
        <v>247</v>
      </c>
      <c r="F1263" s="62">
        <v>1.0371302089918617</v>
      </c>
      <c r="G1263" s="63">
        <v>2594168</v>
      </c>
      <c r="H1263" s="63">
        <v>-1.1308286110912888</v>
      </c>
      <c r="I1263" s="63">
        <f t="shared" si="139"/>
        <v>174.79528998994428</v>
      </c>
      <c r="J1263" s="63">
        <v>286054322</v>
      </c>
      <c r="K1263" s="63">
        <v>74.176194277068802</v>
      </c>
      <c r="L1263" s="63">
        <v>1034.7531937575827</v>
      </c>
      <c r="M1263" s="63">
        <f t="shared" ref="M1263:M1268" si="140">(M1220+M1134+M1091)/3</f>
        <v>22.5451000400586</v>
      </c>
      <c r="N1263" s="62">
        <v>55.58</v>
      </c>
    </row>
    <row r="1264" spans="1:14" x14ac:dyDescent="0.4">
      <c r="A1264" s="43">
        <v>30</v>
      </c>
      <c r="B1264" s="42" t="s">
        <v>108</v>
      </c>
      <c r="C1264" s="33">
        <v>1994</v>
      </c>
      <c r="D1264" s="33" t="s">
        <v>250</v>
      </c>
      <c r="E1264" s="42" t="s">
        <v>247</v>
      </c>
      <c r="F1264" s="62">
        <v>0.76977544001618436</v>
      </c>
      <c r="G1264" s="63">
        <v>2669220</v>
      </c>
      <c r="H1264" s="63">
        <v>36.752825653822043</v>
      </c>
      <c r="I1264" s="63">
        <f t="shared" si="139"/>
        <v>158.01722615369354</v>
      </c>
      <c r="J1264" s="63">
        <v>2990000</v>
      </c>
      <c r="K1264" s="63">
        <v>132.73624842216702</v>
      </c>
      <c r="L1264" s="63">
        <v>662.8773341230816</v>
      </c>
      <c r="M1264" s="63">
        <f t="shared" si="140"/>
        <v>24.092671588514193</v>
      </c>
      <c r="N1264" s="62">
        <v>55.996000000000002</v>
      </c>
    </row>
    <row r="1265" spans="1:14" x14ac:dyDescent="0.4">
      <c r="A1265" s="43">
        <v>30</v>
      </c>
      <c r="B1265" s="42" t="s">
        <v>108</v>
      </c>
      <c r="C1265" s="33">
        <v>1995</v>
      </c>
      <c r="D1265" s="33" t="s">
        <v>250</v>
      </c>
      <c r="E1265" s="42" t="s">
        <v>247</v>
      </c>
      <c r="F1265" s="62">
        <v>0.96079982233949568</v>
      </c>
      <c r="G1265" s="63">
        <v>2742309</v>
      </c>
      <c r="H1265" s="63">
        <v>3.3959295103905589</v>
      </c>
      <c r="I1265" s="63">
        <f t="shared" si="139"/>
        <v>140.00106625901154</v>
      </c>
      <c r="J1265" s="63">
        <v>112782084.60409001</v>
      </c>
      <c r="K1265" s="63">
        <v>128.31250426055672</v>
      </c>
      <c r="L1265" s="63">
        <v>771.61394567693128</v>
      </c>
      <c r="M1265" s="63">
        <f t="shared" si="140"/>
        <v>23.925117924411591</v>
      </c>
      <c r="N1265" s="62">
        <v>56.412999999999997</v>
      </c>
    </row>
    <row r="1266" spans="1:14" x14ac:dyDescent="0.4">
      <c r="A1266" s="43">
        <v>30</v>
      </c>
      <c r="B1266" s="42" t="s">
        <v>108</v>
      </c>
      <c r="C1266" s="33">
        <v>1996</v>
      </c>
      <c r="D1266" s="33" t="s">
        <v>250</v>
      </c>
      <c r="E1266" s="42" t="s">
        <v>247</v>
      </c>
      <c r="F1266" s="62">
        <v>1.1247765475689617</v>
      </c>
      <c r="G1266" s="63">
        <v>2816595</v>
      </c>
      <c r="H1266" s="63">
        <v>17.991924026720497</v>
      </c>
      <c r="I1266" s="63">
        <f t="shared" si="139"/>
        <v>142.49738497322332</v>
      </c>
      <c r="J1266" s="63">
        <v>62427618.578583397</v>
      </c>
      <c r="K1266" s="63">
        <v>128.40766330691699</v>
      </c>
      <c r="L1266" s="63">
        <v>902.04574639155658</v>
      </c>
      <c r="M1266" s="63">
        <f t="shared" si="140"/>
        <v>27.406548388700912</v>
      </c>
      <c r="N1266" s="62">
        <v>56.832000000000001</v>
      </c>
    </row>
    <row r="1267" spans="1:14" x14ac:dyDescent="0.4">
      <c r="A1267" s="43">
        <v>30</v>
      </c>
      <c r="B1267" s="42" t="s">
        <v>108</v>
      </c>
      <c r="C1267" s="33">
        <v>1997</v>
      </c>
      <c r="D1267" s="33" t="s">
        <v>250</v>
      </c>
      <c r="E1267" s="42" t="s">
        <v>247</v>
      </c>
      <c r="F1267" s="62">
        <v>1.1360629445812351</v>
      </c>
      <c r="G1267" s="63">
        <v>2875037</v>
      </c>
      <c r="H1267" s="63">
        <v>4.9645176820283865</v>
      </c>
      <c r="I1267" s="63">
        <f t="shared" si="139"/>
        <v>143.71541280092265</v>
      </c>
      <c r="J1267" s="63">
        <v>-49200799.905280299</v>
      </c>
      <c r="K1267" s="63">
        <v>135.75817953824591</v>
      </c>
      <c r="L1267" s="63">
        <v>807.891899370651</v>
      </c>
      <c r="M1267" s="63">
        <f t="shared" si="140"/>
        <v>27.019789851756499</v>
      </c>
      <c r="N1267" s="62">
        <v>57.298999999999999</v>
      </c>
    </row>
    <row r="1268" spans="1:14" x14ac:dyDescent="0.4">
      <c r="A1268" s="43">
        <v>30</v>
      </c>
      <c r="B1268" s="42" t="s">
        <v>108</v>
      </c>
      <c r="C1268" s="33">
        <v>1998</v>
      </c>
      <c r="D1268" s="33" t="s">
        <v>250</v>
      </c>
      <c r="E1268" s="42" t="s">
        <v>247</v>
      </c>
      <c r="F1268" s="62">
        <v>1.3195372682374777</v>
      </c>
      <c r="G1268" s="63">
        <v>2937166</v>
      </c>
      <c r="H1268" s="63">
        <v>-18.222089661454916</v>
      </c>
      <c r="I1268" s="63">
        <f t="shared" si="139"/>
        <v>149.84196317968519</v>
      </c>
      <c r="J1268" s="63">
        <v>-169664715.51578701</v>
      </c>
      <c r="K1268" s="63">
        <v>148.90166246413355</v>
      </c>
      <c r="L1268" s="63">
        <v>663.72870284468547</v>
      </c>
      <c r="M1268" s="63">
        <f t="shared" si="140"/>
        <v>29.106435454724149</v>
      </c>
      <c r="N1268" s="62">
        <v>57.765999999999998</v>
      </c>
    </row>
    <row r="1269" spans="1:14" x14ac:dyDescent="0.4">
      <c r="A1269" s="43">
        <v>30</v>
      </c>
      <c r="B1269" s="42" t="s">
        <v>108</v>
      </c>
      <c r="C1269" s="33">
        <v>1999</v>
      </c>
      <c r="D1269" s="33" t="s">
        <v>250</v>
      </c>
      <c r="E1269" s="42" t="s">
        <v>247</v>
      </c>
      <c r="F1269" s="62">
        <v>1.3133072050901347</v>
      </c>
      <c r="G1269" s="63">
        <v>3016659</v>
      </c>
      <c r="H1269" s="63">
        <v>29.355341928193297</v>
      </c>
      <c r="I1269" s="63">
        <f t="shared" si="139"/>
        <v>189.45432447096479</v>
      </c>
      <c r="J1269" s="63">
        <v>-68298651.836834505</v>
      </c>
      <c r="K1269" s="63">
        <v>131.39419029876493</v>
      </c>
      <c r="L1269" s="63">
        <v>780.58970545990258</v>
      </c>
      <c r="M1269" s="63">
        <v>5.4054054054054053</v>
      </c>
      <c r="N1269" s="62">
        <v>58.231000000000002</v>
      </c>
    </row>
    <row r="1270" spans="1:14" x14ac:dyDescent="0.4">
      <c r="A1270" s="43">
        <v>30</v>
      </c>
      <c r="B1270" s="42" t="s">
        <v>108</v>
      </c>
      <c r="C1270" s="33">
        <v>2000</v>
      </c>
      <c r="D1270" s="33" t="s">
        <v>250</v>
      </c>
      <c r="E1270" s="42" t="s">
        <v>247</v>
      </c>
      <c r="F1270" s="62">
        <v>1.3870275651477491</v>
      </c>
      <c r="G1270" s="63">
        <v>3134030</v>
      </c>
      <c r="H1270" s="63">
        <v>47.040083076182242</v>
      </c>
      <c r="I1270" s="63">
        <f t="shared" si="139"/>
        <v>236.76657409209292</v>
      </c>
      <c r="J1270" s="63">
        <v>-98141674.346360594</v>
      </c>
      <c r="K1270" s="63">
        <v>123.90988440567065</v>
      </c>
      <c r="L1270" s="63">
        <v>1029.9606888189367</v>
      </c>
      <c r="M1270" s="63">
        <f>(M1227+M1141+M1098)/3</f>
        <v>42.542493216012765</v>
      </c>
      <c r="N1270" s="62">
        <v>58.695</v>
      </c>
    </row>
    <row r="1271" spans="1:14" x14ac:dyDescent="0.4">
      <c r="A1271" s="43">
        <v>30</v>
      </c>
      <c r="B1271" s="42" t="s">
        <v>108</v>
      </c>
      <c r="C1271" s="33">
        <v>2001</v>
      </c>
      <c r="D1271" s="33" t="s">
        <v>250</v>
      </c>
      <c r="E1271" s="42" t="s">
        <v>247</v>
      </c>
      <c r="F1271" s="62">
        <v>1.3040468012517128</v>
      </c>
      <c r="G1271" s="63">
        <v>3254101</v>
      </c>
      <c r="H1271" s="63">
        <v>-13.92520816832311</v>
      </c>
      <c r="I1271" s="63">
        <f t="shared" si="139"/>
        <v>146.23486424537899</v>
      </c>
      <c r="J1271" s="63">
        <v>-135479673.01522401</v>
      </c>
      <c r="K1271" s="63">
        <v>130.73248108187278</v>
      </c>
      <c r="L1271" s="63">
        <v>859.44001247598737</v>
      </c>
      <c r="M1271" s="63">
        <f>(M1228+M1142+M1099)/3</f>
        <v>28.003294496741191</v>
      </c>
      <c r="N1271" s="62">
        <v>59.155999999999999</v>
      </c>
    </row>
    <row r="1272" spans="1:14" x14ac:dyDescent="0.4">
      <c r="A1272" s="43">
        <v>30</v>
      </c>
      <c r="B1272" s="42" t="s">
        <v>108</v>
      </c>
      <c r="C1272" s="33">
        <v>2002</v>
      </c>
      <c r="D1272" s="33" t="s">
        <v>250</v>
      </c>
      <c r="E1272" s="42" t="s">
        <v>247</v>
      </c>
      <c r="F1272" s="62">
        <v>0.82709976530683915</v>
      </c>
      <c r="G1272" s="63">
        <v>3331158</v>
      </c>
      <c r="H1272" s="63">
        <v>-1.7389275602747034</v>
      </c>
      <c r="I1272" s="63">
        <f t="shared" si="139"/>
        <v>98.874351156930445</v>
      </c>
      <c r="J1272" s="63">
        <v>200095651.48564401</v>
      </c>
      <c r="K1272" s="63">
        <v>135.45607107225996</v>
      </c>
      <c r="L1272" s="63">
        <v>910.86971076642567</v>
      </c>
      <c r="M1272" s="63">
        <f>(M1229+M1143+M1100)/3</f>
        <v>29.047855010439473</v>
      </c>
      <c r="N1272" s="62">
        <v>59.616999999999997</v>
      </c>
    </row>
    <row r="1273" spans="1:14" x14ac:dyDescent="0.4">
      <c r="A1273" s="43">
        <v>30</v>
      </c>
      <c r="B1273" s="42" t="s">
        <v>108</v>
      </c>
      <c r="C1273" s="33">
        <v>2003</v>
      </c>
      <c r="D1273" s="33" t="s">
        <v>250</v>
      </c>
      <c r="E1273" s="42" t="s">
        <v>247</v>
      </c>
      <c r="F1273" s="62">
        <v>0.94167204677379002</v>
      </c>
      <c r="G1273" s="63">
        <v>3424653</v>
      </c>
      <c r="H1273" s="63">
        <v>-4.2515369203041047</v>
      </c>
      <c r="I1273" s="63">
        <f t="shared" si="139"/>
        <v>88.5553829471</v>
      </c>
      <c r="J1273" s="63">
        <v>220038914.195923</v>
      </c>
      <c r="K1273" s="63">
        <v>156.86177733536766</v>
      </c>
      <c r="L1273" s="63">
        <v>1023.0884961906597</v>
      </c>
      <c r="M1273" s="63">
        <v>4</v>
      </c>
      <c r="N1273" s="62">
        <v>60.076000000000001</v>
      </c>
    </row>
    <row r="1274" spans="1:14" x14ac:dyDescent="0.4">
      <c r="A1274" s="43">
        <v>30</v>
      </c>
      <c r="B1274" s="42" t="s">
        <v>108</v>
      </c>
      <c r="C1274" s="33">
        <v>2004</v>
      </c>
      <c r="D1274" s="33" t="s">
        <v>250</v>
      </c>
      <c r="E1274" s="42" t="s">
        <v>247</v>
      </c>
      <c r="F1274" s="62">
        <v>0.99195260981334521</v>
      </c>
      <c r="G1274" s="63">
        <v>3543012</v>
      </c>
      <c r="H1274" s="63">
        <v>16.807238305784992</v>
      </c>
      <c r="I1274" s="63">
        <f t="shared" si="139"/>
        <v>87.963509579826564</v>
      </c>
      <c r="J1274" s="63">
        <v>88557997.224403903</v>
      </c>
      <c r="K1274" s="63">
        <v>131.36819871732226</v>
      </c>
      <c r="L1274" s="63">
        <v>1314.4112806073501</v>
      </c>
      <c r="M1274" s="63">
        <v>5.1282051282051277</v>
      </c>
      <c r="N1274" s="62">
        <v>60.533000000000001</v>
      </c>
    </row>
    <row r="1275" spans="1:14" x14ac:dyDescent="0.4">
      <c r="A1275" s="43">
        <v>30</v>
      </c>
      <c r="B1275" s="42" t="s">
        <v>108</v>
      </c>
      <c r="C1275" s="33">
        <v>2005</v>
      </c>
      <c r="D1275" s="33" t="s">
        <v>250</v>
      </c>
      <c r="E1275" s="42" t="s">
        <v>247</v>
      </c>
      <c r="F1275" s="62">
        <v>1.1743585820124431</v>
      </c>
      <c r="G1275" s="63">
        <v>3672839</v>
      </c>
      <c r="H1275" s="63">
        <v>32.498739510546443</v>
      </c>
      <c r="I1275" s="63">
        <f t="shared" si="139"/>
        <v>88.826686165738593</v>
      </c>
      <c r="J1275" s="63">
        <v>801314933.87191701</v>
      </c>
      <c r="K1275" s="63">
        <v>119.552892262402</v>
      </c>
      <c r="L1275" s="63">
        <v>1810.5889423645947</v>
      </c>
      <c r="M1275" s="63">
        <v>4.7619047619047628</v>
      </c>
      <c r="N1275" s="62">
        <v>60.988</v>
      </c>
    </row>
    <row r="1276" spans="1:14" x14ac:dyDescent="0.4">
      <c r="A1276" s="43">
        <v>30</v>
      </c>
      <c r="B1276" s="42" t="s">
        <v>108</v>
      </c>
      <c r="C1276" s="33">
        <v>2006</v>
      </c>
      <c r="D1276" s="33" t="s">
        <v>250</v>
      </c>
      <c r="E1276" s="42" t="s">
        <v>247</v>
      </c>
      <c r="F1276" s="62">
        <v>1.252964933733649</v>
      </c>
      <c r="G1276" s="63">
        <v>3813323</v>
      </c>
      <c r="H1276" s="63">
        <v>11.380301762570639</v>
      </c>
      <c r="I1276" s="63">
        <f t="shared" si="139"/>
        <v>93.440179925227326</v>
      </c>
      <c r="J1276" s="63">
        <v>1489015781.2532401</v>
      </c>
      <c r="K1276" s="63">
        <v>125.60076297449076</v>
      </c>
      <c r="L1276" s="63">
        <v>2116.8689431934149</v>
      </c>
      <c r="M1276" s="63">
        <v>4.9019607843137258</v>
      </c>
      <c r="N1276" s="62">
        <v>61.441000000000003</v>
      </c>
    </row>
    <row r="1277" spans="1:14" x14ac:dyDescent="0.4">
      <c r="A1277" s="43">
        <v>30</v>
      </c>
      <c r="B1277" s="42" t="s">
        <v>108</v>
      </c>
      <c r="C1277" s="33">
        <v>2007</v>
      </c>
      <c r="D1277" s="33" t="s">
        <v>250</v>
      </c>
      <c r="E1277" s="42" t="s">
        <v>247</v>
      </c>
      <c r="F1277" s="62">
        <v>1.0491341847455053</v>
      </c>
      <c r="G1277" s="63">
        <v>3956329</v>
      </c>
      <c r="H1277" s="63">
        <v>6.7401171318129514</v>
      </c>
      <c r="I1277" s="63">
        <f t="shared" si="139"/>
        <v>92.742178716851029</v>
      </c>
      <c r="J1277" s="63">
        <v>1424251935.6347101</v>
      </c>
      <c r="K1277" s="63">
        <v>148.58662539506881</v>
      </c>
      <c r="L1277" s="63">
        <v>2219.9123067626283</v>
      </c>
      <c r="M1277" s="63">
        <v>3.6363636363636362</v>
      </c>
      <c r="N1277" s="62">
        <v>61.893000000000001</v>
      </c>
    </row>
    <row r="1278" spans="1:14" x14ac:dyDescent="0.4">
      <c r="A1278" s="43">
        <v>30</v>
      </c>
      <c r="B1278" s="42" t="s">
        <v>108</v>
      </c>
      <c r="C1278" s="33">
        <v>2008</v>
      </c>
      <c r="D1278" s="33" t="s">
        <v>250</v>
      </c>
      <c r="E1278" s="42" t="s">
        <v>247</v>
      </c>
      <c r="F1278" s="62">
        <v>1.0662626827745096</v>
      </c>
      <c r="G1278" s="63">
        <v>4089602</v>
      </c>
      <c r="H1278" s="63">
        <v>16.269203427653608</v>
      </c>
      <c r="I1278" s="63">
        <f t="shared" si="139"/>
        <v>95.954540987343464</v>
      </c>
      <c r="J1278" s="63">
        <v>1947972913.2063899</v>
      </c>
      <c r="K1278" s="63">
        <v>133.10848665960847</v>
      </c>
      <c r="L1278" s="63">
        <v>2848.6531631791008</v>
      </c>
      <c r="M1278" s="63">
        <v>3.6496350364963499</v>
      </c>
      <c r="N1278" s="62">
        <v>62.345999999999997</v>
      </c>
    </row>
    <row r="1279" spans="1:14" x14ac:dyDescent="0.4">
      <c r="A1279" s="43">
        <v>30</v>
      </c>
      <c r="B1279" s="42" t="s">
        <v>108</v>
      </c>
      <c r="C1279" s="33">
        <v>2009</v>
      </c>
      <c r="D1279" s="33" t="s">
        <v>250</v>
      </c>
      <c r="E1279" s="42" t="s">
        <v>247</v>
      </c>
      <c r="F1279" s="62">
        <v>1.1365512316694188</v>
      </c>
      <c r="G1279" s="63">
        <v>4257230</v>
      </c>
      <c r="H1279" s="63">
        <v>-21.165233112896161</v>
      </c>
      <c r="I1279" s="63">
        <f t="shared" si="139"/>
        <v>97.5004435954869</v>
      </c>
      <c r="J1279" s="63">
        <v>1189051286.3796899</v>
      </c>
      <c r="K1279" s="63">
        <v>135.55236568197543</v>
      </c>
      <c r="L1279" s="63">
        <v>2283.9498723942847</v>
      </c>
      <c r="M1279" s="63">
        <v>8.9171974522293009</v>
      </c>
      <c r="N1279" s="62">
        <v>62.8</v>
      </c>
    </row>
    <row r="1280" spans="1:14" x14ac:dyDescent="0.4">
      <c r="A1280" s="43">
        <v>30</v>
      </c>
      <c r="B1280" s="42" t="s">
        <v>108</v>
      </c>
      <c r="C1280" s="33">
        <v>2010</v>
      </c>
      <c r="D1280" s="33" t="s">
        <v>250</v>
      </c>
      <c r="E1280" s="42" t="s">
        <v>247</v>
      </c>
      <c r="F1280" s="62">
        <v>1.2220576292665604</v>
      </c>
      <c r="G1280" s="63">
        <v>4437884</v>
      </c>
      <c r="H1280" s="63">
        <v>29.417683796629632</v>
      </c>
      <c r="I1280" s="63">
        <v>100</v>
      </c>
      <c r="J1280" s="63">
        <v>1522228646.3391199</v>
      </c>
      <c r="K1280" s="63">
        <v>124.06475439960735</v>
      </c>
      <c r="L1280" s="63">
        <v>2962.76248130765</v>
      </c>
      <c r="M1280" s="63">
        <v>11.475409836065573</v>
      </c>
      <c r="N1280" s="62">
        <v>63.256</v>
      </c>
    </row>
    <row r="1281" spans="1:14" x14ac:dyDescent="0.4">
      <c r="A1281" s="43">
        <v>30</v>
      </c>
      <c r="B1281" s="42" t="s">
        <v>108</v>
      </c>
      <c r="C1281" s="33">
        <v>2011</v>
      </c>
      <c r="D1281" s="33" t="s">
        <v>250</v>
      </c>
      <c r="E1281" s="42" t="s">
        <v>247</v>
      </c>
      <c r="F1281" s="62">
        <v>1.1744581843438442</v>
      </c>
      <c r="G1281" s="63">
        <v>4584216</v>
      </c>
      <c r="H1281" s="63">
        <v>10.953325511461955</v>
      </c>
      <c r="I1281" s="63">
        <f t="shared" ref="I1281:I1286" si="141">(I1238+I1152+I1109)/3</f>
        <v>102.96152493016966</v>
      </c>
      <c r="J1281" s="63">
        <v>298678855.10598302</v>
      </c>
      <c r="K1281" s="63">
        <v>124.59174271014146</v>
      </c>
      <c r="L1281" s="63">
        <v>3415.0623741663853</v>
      </c>
      <c r="M1281" s="63">
        <v>14.354066985645932</v>
      </c>
      <c r="N1281" s="62">
        <v>63.712000000000003</v>
      </c>
    </row>
    <row r="1282" spans="1:14" x14ac:dyDescent="0.4">
      <c r="A1282" s="43">
        <v>30</v>
      </c>
      <c r="B1282" s="42" t="s">
        <v>108</v>
      </c>
      <c r="C1282" s="33">
        <v>2012</v>
      </c>
      <c r="D1282" s="33" t="s">
        <v>250</v>
      </c>
      <c r="E1282" s="42" t="s">
        <v>247</v>
      </c>
      <c r="F1282" s="62">
        <v>1.1161602263572727</v>
      </c>
      <c r="G1282" s="63">
        <v>4713257</v>
      </c>
      <c r="H1282" s="63">
        <v>11.364090236871775</v>
      </c>
      <c r="I1282" s="63">
        <f t="shared" si="141"/>
        <v>106.25894764131</v>
      </c>
      <c r="J1282" s="63">
        <v>-69249948.217356503</v>
      </c>
      <c r="K1282" s="63">
        <v>97.444435145443023</v>
      </c>
      <c r="L1282" s="63">
        <v>3753.8609280810247</v>
      </c>
      <c r="M1282" s="63">
        <v>18.834080717488789</v>
      </c>
      <c r="N1282" s="62">
        <v>64.168999999999997</v>
      </c>
    </row>
    <row r="1283" spans="1:14" x14ac:dyDescent="0.4">
      <c r="A1283" s="43">
        <v>30</v>
      </c>
      <c r="B1283" s="42" t="s">
        <v>108</v>
      </c>
      <c r="C1283" s="33">
        <v>2013</v>
      </c>
      <c r="D1283" s="33" t="s">
        <v>250</v>
      </c>
      <c r="E1283" s="42" t="s">
        <v>247</v>
      </c>
      <c r="F1283" s="62">
        <v>1.1001527319634818</v>
      </c>
      <c r="G1283" s="63">
        <v>4828066</v>
      </c>
      <c r="H1283" s="63">
        <v>-1.1045621892685773</v>
      </c>
      <c r="I1283" s="63">
        <f t="shared" si="141"/>
        <v>108.02410410846166</v>
      </c>
      <c r="J1283" s="63">
        <v>1878859499.3496599</v>
      </c>
      <c r="K1283" s="63">
        <v>93.002863391523533</v>
      </c>
      <c r="L1283" s="63">
        <v>3719.6510360643006</v>
      </c>
      <c r="M1283" s="63">
        <v>16.929133858267718</v>
      </c>
      <c r="N1283" s="62">
        <v>64.626999999999995</v>
      </c>
    </row>
    <row r="1284" spans="1:14" x14ac:dyDescent="0.4">
      <c r="A1284" s="43">
        <v>30</v>
      </c>
      <c r="B1284" s="42" t="s">
        <v>108</v>
      </c>
      <c r="C1284" s="33">
        <v>2014</v>
      </c>
      <c r="D1284" s="33" t="s">
        <v>250</v>
      </c>
      <c r="E1284" s="42" t="s">
        <v>247</v>
      </c>
      <c r="F1284" s="62">
        <v>1.0465612683551673</v>
      </c>
      <c r="G1284" s="63">
        <v>4944861</v>
      </c>
      <c r="H1284" s="63">
        <v>-6.4645633129211859</v>
      </c>
      <c r="I1284" s="63">
        <f t="shared" si="141"/>
        <v>106.56574917407524</v>
      </c>
      <c r="J1284" s="63">
        <v>2891102397.1238799</v>
      </c>
      <c r="K1284" s="63">
        <v>104.19762010341688</v>
      </c>
      <c r="L1284" s="63">
        <v>3623.8074598175604</v>
      </c>
      <c r="M1284" s="63">
        <v>17.424242424242426</v>
      </c>
      <c r="N1284" s="62">
        <v>65.084999999999994</v>
      </c>
    </row>
    <row r="1285" spans="1:14" x14ac:dyDescent="0.4">
      <c r="A1285" s="43">
        <v>30</v>
      </c>
      <c r="B1285" s="42" t="s">
        <v>108</v>
      </c>
      <c r="C1285" s="33">
        <v>2015</v>
      </c>
      <c r="D1285" s="33" t="s">
        <v>250</v>
      </c>
      <c r="E1285" s="42" t="s">
        <v>247</v>
      </c>
      <c r="F1285" s="62">
        <v>1.1166210474478051</v>
      </c>
      <c r="G1285" s="63">
        <v>5064386</v>
      </c>
      <c r="H1285" s="63">
        <v>-17.253987544945787</v>
      </c>
      <c r="I1285" s="63">
        <f t="shared" si="141"/>
        <v>114.21478469634513</v>
      </c>
      <c r="J1285" s="63">
        <v>4279839199.1127801</v>
      </c>
      <c r="K1285" s="63">
        <v>117.32072155858117</v>
      </c>
      <c r="L1285" s="63">
        <v>2455.3479100978352</v>
      </c>
      <c r="M1285" s="63">
        <f t="shared" ref="M1285:M1292" si="142">(M1284+M1283+M1282)/3</f>
        <v>17.729152333332976</v>
      </c>
      <c r="N1285" s="62">
        <v>65.543000000000006</v>
      </c>
    </row>
    <row r="1286" spans="1:14" x14ac:dyDescent="0.4">
      <c r="A1286" s="43">
        <v>30</v>
      </c>
      <c r="B1286" s="42" t="s">
        <v>108</v>
      </c>
      <c r="C1286" s="33">
        <v>2016</v>
      </c>
      <c r="D1286" s="33" t="s">
        <v>250</v>
      </c>
      <c r="E1286" s="42" t="s">
        <v>247</v>
      </c>
      <c r="F1286" s="62">
        <v>1.0599164344115013</v>
      </c>
      <c r="G1286" s="63">
        <v>5186824</v>
      </c>
      <c r="H1286" s="63">
        <v>-3.5024872890262913</v>
      </c>
      <c r="I1286" s="63">
        <f t="shared" si="141"/>
        <v>111.61302175470196</v>
      </c>
      <c r="J1286" s="63">
        <v>50608700.352612302</v>
      </c>
      <c r="K1286" s="63">
        <v>122.25981828402067</v>
      </c>
      <c r="L1286" s="63">
        <v>2107.5030239722028</v>
      </c>
      <c r="M1286" s="63">
        <f t="shared" si="142"/>
        <v>17.360842871947707</v>
      </c>
      <c r="N1286" s="62">
        <v>66.001000000000005</v>
      </c>
    </row>
    <row r="1287" spans="1:14" x14ac:dyDescent="0.4">
      <c r="A1287" s="43">
        <v>30</v>
      </c>
      <c r="B1287" s="42" t="s">
        <v>108</v>
      </c>
      <c r="C1287" s="33">
        <v>2017</v>
      </c>
      <c r="D1287" s="33" t="s">
        <v>250</v>
      </c>
      <c r="E1287" s="42" t="s">
        <v>247</v>
      </c>
      <c r="F1287" s="62">
        <v>1.0177624173151567</v>
      </c>
      <c r="G1287" s="63">
        <v>5312340</v>
      </c>
      <c r="H1287" s="63">
        <v>12.365676852804228</v>
      </c>
      <c r="I1287" s="63" t="s">
        <v>34</v>
      </c>
      <c r="J1287" s="63">
        <v>4416953733.8540001</v>
      </c>
      <c r="K1287" s="63">
        <v>94.617095258342161</v>
      </c>
      <c r="L1287" s="63">
        <v>2227.7201385607391</v>
      </c>
      <c r="M1287" s="63">
        <f t="shared" si="142"/>
        <v>17.504745876507702</v>
      </c>
      <c r="N1287" s="62">
        <v>66.459000000000003</v>
      </c>
    </row>
    <row r="1288" spans="1:14" x14ac:dyDescent="0.4">
      <c r="A1288" s="43">
        <v>30</v>
      </c>
      <c r="B1288" s="42" t="s">
        <v>108</v>
      </c>
      <c r="C1288" s="33">
        <v>2018</v>
      </c>
      <c r="D1288" s="33" t="s">
        <v>250</v>
      </c>
      <c r="E1288" s="42" t="s">
        <v>247</v>
      </c>
      <c r="F1288" s="62">
        <v>1.1425894430168226</v>
      </c>
      <c r="G1288" s="63">
        <v>5441062</v>
      </c>
      <c r="H1288" s="63">
        <v>22.234441292158394</v>
      </c>
      <c r="I1288" s="63">
        <f>(I1245+I1159+I1116)/3</f>
        <v>112.3932877577803</v>
      </c>
      <c r="J1288" s="63">
        <v>4315250918.3879995</v>
      </c>
      <c r="K1288" s="63">
        <v>100.58321677971374</v>
      </c>
      <c r="L1288" s="63">
        <v>2715.2431047716132</v>
      </c>
      <c r="M1288" s="63">
        <f t="shared" si="142"/>
        <v>17.531580360596127</v>
      </c>
      <c r="N1288" s="62">
        <v>66.915999999999997</v>
      </c>
    </row>
    <row r="1289" spans="1:14" x14ac:dyDescent="0.4">
      <c r="A1289" s="43">
        <v>30</v>
      </c>
      <c r="B1289" s="42" t="s">
        <v>108</v>
      </c>
      <c r="C1289" s="33">
        <v>2019</v>
      </c>
      <c r="D1289" s="33" t="s">
        <v>250</v>
      </c>
      <c r="E1289" s="42" t="s">
        <v>247</v>
      </c>
      <c r="F1289" s="62">
        <v>1.2576621424864556</v>
      </c>
      <c r="G1289" s="63">
        <v>5570733</v>
      </c>
      <c r="H1289" s="63">
        <v>-1.3173727345035644</v>
      </c>
      <c r="I1289" s="63">
        <f>(I1246+I1160+I1117)/3</f>
        <v>112.82891475688547</v>
      </c>
      <c r="J1289" s="63">
        <v>-1427679257.0589399</v>
      </c>
      <c r="K1289" s="63">
        <v>91.575757720664768</v>
      </c>
      <c r="L1289" s="63">
        <v>2508.9447830009021</v>
      </c>
      <c r="M1289" s="63">
        <f t="shared" si="142"/>
        <v>17.465723036350511</v>
      </c>
      <c r="N1289" s="62">
        <v>67.373000000000005</v>
      </c>
    </row>
    <row r="1290" spans="1:14" x14ac:dyDescent="0.4">
      <c r="A1290" s="43">
        <v>30</v>
      </c>
      <c r="B1290" s="42" t="s">
        <v>108</v>
      </c>
      <c r="C1290" s="33">
        <v>2020</v>
      </c>
      <c r="D1290" s="33" t="s">
        <v>250</v>
      </c>
      <c r="E1290" s="42" t="s">
        <v>247</v>
      </c>
      <c r="F1290" s="62">
        <v>1.2545916697736688</v>
      </c>
      <c r="G1290" s="63">
        <v>5702174</v>
      </c>
      <c r="H1290" s="63">
        <v>-13.999554899506535</v>
      </c>
      <c r="I1290" s="63">
        <f>(I1247+I1161+I1118)/3</f>
        <v>111.61774994806076</v>
      </c>
      <c r="J1290" s="63">
        <v>-1983178866.50125</v>
      </c>
      <c r="K1290" s="63">
        <v>69.306620688247179</v>
      </c>
      <c r="L1290" s="63">
        <v>2011.2694790098988</v>
      </c>
      <c r="M1290" s="63">
        <f t="shared" si="142"/>
        <v>17.500683091151444</v>
      </c>
      <c r="N1290" s="62">
        <v>67.828999999999994</v>
      </c>
    </row>
    <row r="1291" spans="1:14" x14ac:dyDescent="0.4">
      <c r="A1291" s="43">
        <v>30</v>
      </c>
      <c r="B1291" s="42" t="s">
        <v>108</v>
      </c>
      <c r="C1291" s="33">
        <v>2021</v>
      </c>
      <c r="D1291" s="33" t="s">
        <v>250</v>
      </c>
      <c r="E1291" s="42" t="s">
        <v>247</v>
      </c>
      <c r="F1291" s="62">
        <f>(F1289+F1288+F1290)/3</f>
        <v>1.2182810850923156</v>
      </c>
      <c r="G1291" s="63">
        <v>5835806</v>
      </c>
      <c r="H1291" s="63">
        <v>23.290714713115307</v>
      </c>
      <c r="I1291" s="63">
        <f>(I1248+I1162+I1119)/3</f>
        <v>111.16465539944471</v>
      </c>
      <c r="J1291" s="63">
        <v>-320209517.69602299</v>
      </c>
      <c r="K1291" s="63">
        <v>85.546201226621747</v>
      </c>
      <c r="L1291" s="63">
        <v>2540.4732115331731</v>
      </c>
      <c r="M1291" s="63">
        <f t="shared" si="142"/>
        <v>17.499328829366025</v>
      </c>
      <c r="N1291" s="62">
        <v>68.283000000000001</v>
      </c>
    </row>
    <row r="1292" spans="1:14" x14ac:dyDescent="0.4">
      <c r="A1292" s="43">
        <v>30</v>
      </c>
      <c r="B1292" s="42" t="s">
        <v>108</v>
      </c>
      <c r="C1292" s="33">
        <v>2022</v>
      </c>
      <c r="D1292" s="33" t="s">
        <v>250</v>
      </c>
      <c r="E1292" s="42" t="s">
        <v>247</v>
      </c>
      <c r="F1292" s="62">
        <f>(F1290+F1289+F1291)/3</f>
        <v>1.2435116324508133</v>
      </c>
      <c r="G1292" s="63">
        <v>5970424</v>
      </c>
      <c r="H1292" s="63">
        <v>18.260703425617166</v>
      </c>
      <c r="I1292" s="63">
        <f>(I1249+I1163+I1120)/3</f>
        <v>113.03916365643907</v>
      </c>
      <c r="J1292" s="63">
        <v>532256251.03299999</v>
      </c>
      <c r="K1292" s="63">
        <v>98.161510677065806</v>
      </c>
      <c r="L1292" s="63">
        <v>2649.2250223064207</v>
      </c>
      <c r="M1292" s="63">
        <f t="shared" si="142"/>
        <v>17.488578318955991</v>
      </c>
      <c r="N1292" s="62">
        <v>68.736000000000004</v>
      </c>
    </row>
    <row r="1293" spans="1:14" x14ac:dyDescent="0.4">
      <c r="A1293" s="53">
        <v>31</v>
      </c>
      <c r="B1293" s="54" t="s">
        <v>112</v>
      </c>
      <c r="C1293" s="55">
        <v>1980</v>
      </c>
      <c r="D1293" s="55" t="s">
        <v>249</v>
      </c>
      <c r="E1293" s="54" t="s">
        <v>247</v>
      </c>
      <c r="F1293" s="62">
        <f>F1294*0.95</f>
        <v>0.54431785545402245</v>
      </c>
      <c r="G1293" s="63">
        <v>2414303</v>
      </c>
      <c r="H1293" s="63">
        <v>18.829580408312225</v>
      </c>
      <c r="I1293" s="63">
        <v>141.442267876084</v>
      </c>
      <c r="J1293" s="63">
        <v>52600000</v>
      </c>
      <c r="K1293" s="63">
        <v>63.296903777577306</v>
      </c>
      <c r="L1293" s="63">
        <v>2001.1767376202824</v>
      </c>
      <c r="M1293" s="63">
        <v>6.9444444444444446</v>
      </c>
      <c r="N1293" s="62">
        <v>43.098999999999997</v>
      </c>
    </row>
    <row r="1294" spans="1:14" x14ac:dyDescent="0.4">
      <c r="A1294" s="53">
        <v>31</v>
      </c>
      <c r="B1294" s="54" t="s">
        <v>112</v>
      </c>
      <c r="C1294" s="55">
        <v>1981</v>
      </c>
      <c r="D1294" s="55" t="s">
        <v>249</v>
      </c>
      <c r="E1294" s="54" t="s">
        <v>247</v>
      </c>
      <c r="F1294" s="62">
        <f t="shared" ref="F1294:F1302" si="143">F1295*0.95</f>
        <v>0.5729661636358131</v>
      </c>
      <c r="G1294" s="63">
        <v>2481334</v>
      </c>
      <c r="H1294" s="63">
        <v>41.102148614046712</v>
      </c>
      <c r="I1294" s="63">
        <v>77.088702122326097</v>
      </c>
      <c r="J1294" s="63">
        <v>69600000</v>
      </c>
      <c r="K1294" s="63">
        <v>91.444536848130326</v>
      </c>
      <c r="L1294" s="63">
        <v>1057.4163316123534</v>
      </c>
      <c r="M1294" s="63">
        <v>6.435643564356436</v>
      </c>
      <c r="N1294" s="62">
        <v>43.45</v>
      </c>
    </row>
    <row r="1295" spans="1:14" x14ac:dyDescent="0.4">
      <c r="A1295" s="53">
        <v>31</v>
      </c>
      <c r="B1295" s="54" t="s">
        <v>112</v>
      </c>
      <c r="C1295" s="55">
        <v>1982</v>
      </c>
      <c r="D1295" s="55" t="s">
        <v>249</v>
      </c>
      <c r="E1295" s="54" t="s">
        <v>247</v>
      </c>
      <c r="F1295" s="62">
        <f t="shared" si="143"/>
        <v>0.60312227751138225</v>
      </c>
      <c r="G1295" s="63">
        <v>2550780</v>
      </c>
      <c r="H1295" s="63">
        <v>84.171889396047476</v>
      </c>
      <c r="I1295" s="63">
        <v>79.019254620101904</v>
      </c>
      <c r="J1295" s="63">
        <v>28900000</v>
      </c>
      <c r="K1295" s="63">
        <v>87.248770177910075</v>
      </c>
      <c r="L1295" s="63">
        <v>1021.8927365612955</v>
      </c>
      <c r="M1295" s="63">
        <v>12.5</v>
      </c>
      <c r="N1295" s="62">
        <v>43.802999999999997</v>
      </c>
    </row>
    <row r="1296" spans="1:14" x14ac:dyDescent="0.4">
      <c r="A1296" s="53">
        <v>31</v>
      </c>
      <c r="B1296" s="54" t="s">
        <v>112</v>
      </c>
      <c r="C1296" s="55">
        <v>1983</v>
      </c>
      <c r="D1296" s="55" t="s">
        <v>249</v>
      </c>
      <c r="E1296" s="54" t="s">
        <v>247</v>
      </c>
      <c r="F1296" s="62">
        <f t="shared" si="143"/>
        <v>0.63486555527513922</v>
      </c>
      <c r="G1296" s="63">
        <v>2622532</v>
      </c>
      <c r="H1296" s="63">
        <v>28.931507692581562</v>
      </c>
      <c r="I1296" s="63">
        <v>95.619357384810797</v>
      </c>
      <c r="J1296" s="63">
        <v>60700000</v>
      </c>
      <c r="K1296" s="63">
        <v>72.820112284826081</v>
      </c>
      <c r="L1296" s="63">
        <v>1199.8986593004909</v>
      </c>
      <c r="M1296" s="63">
        <v>8.6705202312138727</v>
      </c>
      <c r="N1296" s="62">
        <v>44.155999999999999</v>
      </c>
    </row>
    <row r="1297" spans="1:14" x14ac:dyDescent="0.4">
      <c r="A1297" s="53">
        <v>31</v>
      </c>
      <c r="B1297" s="54" t="s">
        <v>112</v>
      </c>
      <c r="C1297" s="55">
        <v>1984</v>
      </c>
      <c r="D1297" s="55" t="s">
        <v>249</v>
      </c>
      <c r="E1297" s="54" t="s">
        <v>247</v>
      </c>
      <c r="F1297" s="62">
        <f t="shared" si="143"/>
        <v>0.66827953186856759</v>
      </c>
      <c r="G1297" s="63">
        <v>2696200</v>
      </c>
      <c r="H1297" s="63">
        <v>16.694506313104696</v>
      </c>
      <c r="I1297" s="63">
        <v>98.337661474810403</v>
      </c>
      <c r="J1297" s="63">
        <v>55900000</v>
      </c>
      <c r="K1297" s="63">
        <v>68.353527279464132</v>
      </c>
      <c r="L1297" s="63">
        <v>1357.6432965765787</v>
      </c>
      <c r="M1297" s="63">
        <v>7.608695652173914</v>
      </c>
      <c r="N1297" s="62">
        <v>44.542000000000002</v>
      </c>
    </row>
    <row r="1298" spans="1:14" x14ac:dyDescent="0.4">
      <c r="A1298" s="53">
        <v>31</v>
      </c>
      <c r="B1298" s="54" t="s">
        <v>112</v>
      </c>
      <c r="C1298" s="55">
        <v>1985</v>
      </c>
      <c r="D1298" s="55" t="s">
        <v>249</v>
      </c>
      <c r="E1298" s="54" t="s">
        <v>247</v>
      </c>
      <c r="F1298" s="62">
        <f t="shared" si="143"/>
        <v>0.70345213880901858</v>
      </c>
      <c r="G1298" s="63">
        <v>2771463</v>
      </c>
      <c r="H1298" s="63">
        <v>20.545214663163861</v>
      </c>
      <c r="I1298" s="63">
        <v>101.08764957380799</v>
      </c>
      <c r="J1298" s="63">
        <v>69900000</v>
      </c>
      <c r="K1298" s="63">
        <v>63.199336296823262</v>
      </c>
      <c r="L1298" s="63">
        <v>1414.1281916432006</v>
      </c>
      <c r="M1298" s="63">
        <v>6.666666666666667</v>
      </c>
      <c r="N1298" s="62">
        <v>45.445</v>
      </c>
    </row>
    <row r="1299" spans="1:14" x14ac:dyDescent="0.4">
      <c r="A1299" s="53">
        <v>31</v>
      </c>
      <c r="B1299" s="54" t="s">
        <v>112</v>
      </c>
      <c r="C1299" s="55">
        <v>1986</v>
      </c>
      <c r="D1299" s="55" t="s">
        <v>249</v>
      </c>
      <c r="E1299" s="54" t="s">
        <v>247</v>
      </c>
      <c r="F1299" s="62">
        <f t="shared" si="143"/>
        <v>0.7404759355884406</v>
      </c>
      <c r="G1299" s="63">
        <v>2847849</v>
      </c>
      <c r="H1299" s="63">
        <v>18.04992351872275</v>
      </c>
      <c r="I1299" s="63">
        <v>93.186915579290599</v>
      </c>
      <c r="J1299" s="63">
        <v>61000000</v>
      </c>
      <c r="K1299" s="63">
        <v>61.836212528788913</v>
      </c>
      <c r="L1299" s="63">
        <v>1551.6917754304186</v>
      </c>
      <c r="M1299" s="63">
        <v>8.7378640776699026</v>
      </c>
      <c r="N1299" s="62">
        <v>46.353000000000002</v>
      </c>
    </row>
    <row r="1300" spans="1:14" x14ac:dyDescent="0.4">
      <c r="A1300" s="53">
        <v>31</v>
      </c>
      <c r="B1300" s="54" t="s">
        <v>112</v>
      </c>
      <c r="C1300" s="55">
        <v>1987</v>
      </c>
      <c r="D1300" s="55" t="s">
        <v>249</v>
      </c>
      <c r="E1300" s="54" t="s">
        <v>247</v>
      </c>
      <c r="F1300" s="62">
        <f t="shared" si="143"/>
        <v>0.77944835325099016</v>
      </c>
      <c r="G1300" s="63">
        <v>2924595</v>
      </c>
      <c r="H1300" s="63">
        <v>10.14438326894971</v>
      </c>
      <c r="I1300" s="63">
        <v>89.220547353072604</v>
      </c>
      <c r="J1300" s="63">
        <v>80300000</v>
      </c>
      <c r="K1300" s="63">
        <v>67.398800984348412</v>
      </c>
      <c r="L1300" s="63">
        <v>1549.9418029355463</v>
      </c>
      <c r="M1300" s="63">
        <v>10.454545454545453</v>
      </c>
      <c r="N1300" s="62">
        <v>47.264000000000003</v>
      </c>
    </row>
    <row r="1301" spans="1:14" x14ac:dyDescent="0.4">
      <c r="A1301" s="53">
        <v>31</v>
      </c>
      <c r="B1301" s="54" t="s">
        <v>112</v>
      </c>
      <c r="C1301" s="55">
        <v>1988</v>
      </c>
      <c r="D1301" s="55" t="s">
        <v>249</v>
      </c>
      <c r="E1301" s="54" t="s">
        <v>247</v>
      </c>
      <c r="F1301" s="62">
        <f t="shared" si="143"/>
        <v>0.82047195079051594</v>
      </c>
      <c r="G1301" s="63">
        <v>3001461</v>
      </c>
      <c r="H1301" s="63">
        <v>18.83927342819743</v>
      </c>
      <c r="I1301" s="63">
        <v>84.113410594383197</v>
      </c>
      <c r="J1301" s="63">
        <v>122200000</v>
      </c>
      <c r="K1301" s="63">
        <v>69.835490537617929</v>
      </c>
      <c r="L1301" s="63">
        <v>1537.4612225191277</v>
      </c>
      <c r="M1301" s="63">
        <v>10.822510822510822</v>
      </c>
      <c r="N1301" s="62">
        <v>48.177</v>
      </c>
    </row>
    <row r="1302" spans="1:14" x14ac:dyDescent="0.4">
      <c r="A1302" s="53">
        <v>31</v>
      </c>
      <c r="B1302" s="54" t="s">
        <v>112</v>
      </c>
      <c r="C1302" s="55">
        <v>1989</v>
      </c>
      <c r="D1302" s="55" t="s">
        <v>249</v>
      </c>
      <c r="E1302" s="54" t="s">
        <v>247</v>
      </c>
      <c r="F1302" s="62">
        <f t="shared" si="143"/>
        <v>0.86365468504264842</v>
      </c>
      <c r="G1302" s="63">
        <v>3079001</v>
      </c>
      <c r="H1302" s="63">
        <v>15.248319453039485</v>
      </c>
      <c r="I1302" s="63">
        <v>88.670443375543996</v>
      </c>
      <c r="J1302" s="63">
        <v>101300000</v>
      </c>
      <c r="K1302" s="63">
        <v>73.582959996074294</v>
      </c>
      <c r="L1302" s="63">
        <v>1705.4316537981854</v>
      </c>
      <c r="M1302" s="63">
        <v>7.2243346007604572</v>
      </c>
      <c r="N1302" s="62">
        <v>49.088999999999999</v>
      </c>
    </row>
    <row r="1303" spans="1:14" x14ac:dyDescent="0.4">
      <c r="A1303" s="53">
        <v>31</v>
      </c>
      <c r="B1303" s="54" t="s">
        <v>112</v>
      </c>
      <c r="C1303" s="55">
        <v>1990</v>
      </c>
      <c r="D1303" s="55" t="s">
        <v>249</v>
      </c>
      <c r="E1303" s="54" t="s">
        <v>247</v>
      </c>
      <c r="F1303" s="62">
        <v>0.90911019478173527</v>
      </c>
      <c r="G1303" s="63">
        <v>3158253</v>
      </c>
      <c r="H1303" s="63">
        <v>18.547900299178011</v>
      </c>
      <c r="I1303" s="63">
        <v>87.537621448142005</v>
      </c>
      <c r="J1303" s="63">
        <v>162500000</v>
      </c>
      <c r="K1303" s="63">
        <v>75.285164194022769</v>
      </c>
      <c r="L1303" s="63">
        <v>1808.4959586074599</v>
      </c>
      <c r="M1303" s="63">
        <v>7.3076923076923084</v>
      </c>
      <c r="N1303" s="62">
        <v>50.003</v>
      </c>
    </row>
    <row r="1304" spans="1:14" x14ac:dyDescent="0.4">
      <c r="A1304" s="53">
        <v>31</v>
      </c>
      <c r="B1304" s="54" t="s">
        <v>112</v>
      </c>
      <c r="C1304" s="55">
        <v>1991</v>
      </c>
      <c r="D1304" s="55" t="s">
        <v>249</v>
      </c>
      <c r="E1304" s="54" t="s">
        <v>247</v>
      </c>
      <c r="F1304" s="62">
        <v>0.94510920802342646</v>
      </c>
      <c r="G1304" s="63">
        <v>3239414</v>
      </c>
      <c r="H1304" s="63">
        <v>64.774686623290791</v>
      </c>
      <c r="I1304" s="63">
        <v>80.995259960771904</v>
      </c>
      <c r="J1304" s="63">
        <v>178400000</v>
      </c>
      <c r="K1304" s="63">
        <v>71.439675703653165</v>
      </c>
      <c r="L1304" s="63">
        <v>2221.4746532740173</v>
      </c>
      <c r="M1304" s="63">
        <v>9.4202898550724647</v>
      </c>
      <c r="N1304" s="62">
        <v>50.917000000000002</v>
      </c>
    </row>
    <row r="1305" spans="1:14" x14ac:dyDescent="0.4">
      <c r="A1305" s="53">
        <v>31</v>
      </c>
      <c r="B1305" s="54" t="s">
        <v>112</v>
      </c>
      <c r="C1305" s="55">
        <v>1992</v>
      </c>
      <c r="D1305" s="55" t="s">
        <v>249</v>
      </c>
      <c r="E1305" s="54" t="s">
        <v>247</v>
      </c>
      <c r="F1305" s="62">
        <v>1.2488188374319937</v>
      </c>
      <c r="G1305" s="63">
        <v>3321939</v>
      </c>
      <c r="H1305" s="63">
        <v>19.72885313437429</v>
      </c>
      <c r="I1305" s="63">
        <v>85.682573784932103</v>
      </c>
      <c r="J1305" s="63">
        <v>226000000</v>
      </c>
      <c r="K1305" s="63">
        <v>76.096235481470828</v>
      </c>
      <c r="L1305" s="63">
        <v>2578.0250378326482</v>
      </c>
      <c r="M1305" s="63">
        <v>17.357512953367877</v>
      </c>
      <c r="N1305" s="62">
        <v>51.832000000000001</v>
      </c>
    </row>
    <row r="1306" spans="1:14" x14ac:dyDescent="0.4">
      <c r="A1306" s="53">
        <v>31</v>
      </c>
      <c r="B1306" s="54" t="s">
        <v>112</v>
      </c>
      <c r="C1306" s="55">
        <v>1993</v>
      </c>
      <c r="D1306" s="55" t="s">
        <v>249</v>
      </c>
      <c r="E1306" s="54" t="s">
        <v>247</v>
      </c>
      <c r="F1306" s="62">
        <v>1.2277366466864705</v>
      </c>
      <c r="G1306" s="63">
        <v>3405372</v>
      </c>
      <c r="H1306" s="63">
        <v>10.435572170321279</v>
      </c>
      <c r="I1306" s="63">
        <v>88.372643250534793</v>
      </c>
      <c r="J1306" s="63">
        <v>246700000</v>
      </c>
      <c r="K1306" s="63">
        <v>79.352336826869902</v>
      </c>
      <c r="L1306" s="63">
        <v>2814.0445412225645</v>
      </c>
      <c r="M1306" s="63">
        <v>13.385826771653544</v>
      </c>
      <c r="N1306" s="62">
        <v>52.743000000000002</v>
      </c>
    </row>
    <row r="1307" spans="1:14" x14ac:dyDescent="0.4">
      <c r="A1307" s="53">
        <v>31</v>
      </c>
      <c r="B1307" s="54" t="s">
        <v>112</v>
      </c>
      <c r="C1307" s="55">
        <v>1994</v>
      </c>
      <c r="D1307" s="55" t="s">
        <v>249</v>
      </c>
      <c r="E1307" s="54" t="s">
        <v>247</v>
      </c>
      <c r="F1307" s="62">
        <v>1.3901658626508677</v>
      </c>
      <c r="G1307" s="63">
        <v>3489152</v>
      </c>
      <c r="H1307" s="63">
        <v>15.670477339123437</v>
      </c>
      <c r="I1307" s="63">
        <v>87.677496008397199</v>
      </c>
      <c r="J1307" s="63">
        <v>297600000</v>
      </c>
      <c r="K1307" s="63">
        <v>77.997307996021163</v>
      </c>
      <c r="L1307" s="63">
        <v>3005.5403169860638</v>
      </c>
      <c r="M1307" s="63">
        <v>20.224719101123593</v>
      </c>
      <c r="N1307" s="62">
        <v>53.652999999999999</v>
      </c>
    </row>
    <row r="1308" spans="1:14" x14ac:dyDescent="0.4">
      <c r="A1308" s="53">
        <v>31</v>
      </c>
      <c r="B1308" s="54" t="s">
        <v>112</v>
      </c>
      <c r="C1308" s="55">
        <v>1995</v>
      </c>
      <c r="D1308" s="55" t="s">
        <v>249</v>
      </c>
      <c r="E1308" s="54" t="s">
        <v>247</v>
      </c>
      <c r="F1308" s="62">
        <v>1.346205948406541</v>
      </c>
      <c r="G1308" s="63">
        <v>3572856</v>
      </c>
      <c r="H1308" s="63">
        <v>21.236243785601843</v>
      </c>
      <c r="I1308" s="63">
        <v>89.398288031848395</v>
      </c>
      <c r="J1308" s="63">
        <v>336900000</v>
      </c>
      <c r="K1308" s="63">
        <v>79.774374548939889</v>
      </c>
      <c r="L1308" s="63">
        <v>3240.711145332335</v>
      </c>
      <c r="M1308" s="63">
        <v>19.36936936936937</v>
      </c>
      <c r="N1308" s="62">
        <v>54.561</v>
      </c>
    </row>
    <row r="1309" spans="1:14" x14ac:dyDescent="0.4">
      <c r="A1309" s="53">
        <v>31</v>
      </c>
      <c r="B1309" s="54" t="s">
        <v>112</v>
      </c>
      <c r="C1309" s="55">
        <v>1996</v>
      </c>
      <c r="D1309" s="55" t="s">
        <v>249</v>
      </c>
      <c r="E1309" s="54" t="s">
        <v>247</v>
      </c>
      <c r="F1309" s="62">
        <v>1.2381319138764093</v>
      </c>
      <c r="G1309" s="63">
        <v>3656234</v>
      </c>
      <c r="H1309" s="63">
        <v>15.075066835389862</v>
      </c>
      <c r="I1309" s="63">
        <v>89.547038761400103</v>
      </c>
      <c r="J1309" s="63">
        <v>426950000</v>
      </c>
      <c r="K1309" s="63">
        <v>84.057164006104685</v>
      </c>
      <c r="L1309" s="63">
        <v>3194.1129881855695</v>
      </c>
      <c r="M1309" s="63">
        <v>12.470023980815348</v>
      </c>
      <c r="N1309" s="62">
        <v>55.466999999999999</v>
      </c>
    </row>
    <row r="1310" spans="1:14" x14ac:dyDescent="0.4">
      <c r="A1310" s="53">
        <v>31</v>
      </c>
      <c r="B1310" s="54" t="s">
        <v>112</v>
      </c>
      <c r="C1310" s="55">
        <v>1997</v>
      </c>
      <c r="D1310" s="55" t="s">
        <v>249</v>
      </c>
      <c r="E1310" s="54" t="s">
        <v>247</v>
      </c>
      <c r="F1310" s="62">
        <v>1.2017635885341607</v>
      </c>
      <c r="G1310" s="63">
        <v>3739421</v>
      </c>
      <c r="H1310" s="63">
        <v>14.679892925466632</v>
      </c>
      <c r="I1310" s="63">
        <v>90.672463823243007</v>
      </c>
      <c r="J1310" s="63">
        <v>409440000</v>
      </c>
      <c r="K1310" s="63">
        <v>87.613198097870352</v>
      </c>
      <c r="L1310" s="63">
        <v>3373.4105847405799</v>
      </c>
      <c r="M1310" s="63">
        <v>7.0904645476772625</v>
      </c>
      <c r="N1310" s="62">
        <v>56.366999999999997</v>
      </c>
    </row>
    <row r="1311" spans="1:14" x14ac:dyDescent="0.4">
      <c r="A1311" s="53">
        <v>31</v>
      </c>
      <c r="B1311" s="54" t="s">
        <v>112</v>
      </c>
      <c r="C1311" s="55">
        <v>1998</v>
      </c>
      <c r="D1311" s="55" t="s">
        <v>249</v>
      </c>
      <c r="E1311" s="54" t="s">
        <v>247</v>
      </c>
      <c r="F1311" s="62">
        <v>1.312417553574966</v>
      </c>
      <c r="G1311" s="63">
        <v>3821421</v>
      </c>
      <c r="H1311" s="63">
        <v>11.938194929587979</v>
      </c>
      <c r="I1311" s="63">
        <v>92.577483365872396</v>
      </c>
      <c r="J1311" s="63">
        <v>614500000</v>
      </c>
      <c r="K1311" s="63">
        <v>92.038021236618619</v>
      </c>
      <c r="L1311" s="63">
        <v>3580.9338846927521</v>
      </c>
      <c r="M1311" s="63">
        <v>8.1318681318681314</v>
      </c>
      <c r="N1311" s="62">
        <v>57.264000000000003</v>
      </c>
    </row>
    <row r="1312" spans="1:14" x14ac:dyDescent="0.4">
      <c r="A1312" s="53">
        <v>31</v>
      </c>
      <c r="B1312" s="54" t="s">
        <v>112</v>
      </c>
      <c r="C1312" s="55">
        <v>1999</v>
      </c>
      <c r="D1312" s="55" t="s">
        <v>249</v>
      </c>
      <c r="E1312" s="54" t="s">
        <v>247</v>
      </c>
      <c r="F1312" s="62">
        <v>1.290296122191094</v>
      </c>
      <c r="G1312" s="63">
        <v>3901430</v>
      </c>
      <c r="H1312" s="63">
        <v>11.029471355423809</v>
      </c>
      <c r="I1312" s="63">
        <v>90.252530033400205</v>
      </c>
      <c r="J1312" s="63">
        <v>619469212</v>
      </c>
      <c r="K1312" s="63">
        <v>87.538613789233224</v>
      </c>
      <c r="L1312" s="63">
        <v>3653.7542083681465</v>
      </c>
      <c r="M1312" s="63">
        <v>2.8508771929824563</v>
      </c>
      <c r="N1312" s="62">
        <v>58.156999999999996</v>
      </c>
    </row>
    <row r="1313" spans="1:14" x14ac:dyDescent="0.4">
      <c r="A1313" s="53">
        <v>31</v>
      </c>
      <c r="B1313" s="54" t="s">
        <v>112</v>
      </c>
      <c r="C1313" s="55">
        <v>2000</v>
      </c>
      <c r="D1313" s="55" t="s">
        <v>249</v>
      </c>
      <c r="E1313" s="54" t="s">
        <v>247</v>
      </c>
      <c r="F1313" s="62">
        <v>1.2431666420804419</v>
      </c>
      <c r="G1313" s="63">
        <v>3979193</v>
      </c>
      <c r="H1313" s="63">
        <v>9.3897135490407067</v>
      </c>
      <c r="I1313" s="63">
        <v>92.136684895816302</v>
      </c>
      <c r="J1313" s="63">
        <v>723426415.26423895</v>
      </c>
      <c r="K1313" s="63">
        <v>86.52492353177027</v>
      </c>
      <c r="L1313" s="63">
        <v>3773.0337931967938</v>
      </c>
      <c r="M1313" s="63">
        <v>1.3333333333333333</v>
      </c>
      <c r="N1313" s="62">
        <v>59.052</v>
      </c>
    </row>
    <row r="1314" spans="1:14" x14ac:dyDescent="0.4">
      <c r="A1314" s="53">
        <v>31</v>
      </c>
      <c r="B1314" s="54" t="s">
        <v>112</v>
      </c>
      <c r="C1314" s="55">
        <v>2001</v>
      </c>
      <c r="D1314" s="55" t="s">
        <v>249</v>
      </c>
      <c r="E1314" s="54" t="s">
        <v>247</v>
      </c>
      <c r="F1314" s="62">
        <v>1.3378739185763819</v>
      </c>
      <c r="G1314" s="63">
        <v>4053222</v>
      </c>
      <c r="H1314" s="63">
        <v>9.7209379059262346</v>
      </c>
      <c r="I1314" s="63">
        <v>95.845293340013896</v>
      </c>
      <c r="J1314" s="63">
        <v>621846413.15973401</v>
      </c>
      <c r="K1314" s="63">
        <v>80.852758718109001</v>
      </c>
      <c r="L1314" s="63">
        <v>3941.5986434920305</v>
      </c>
      <c r="M1314" s="63">
        <v>3.8696537678207736</v>
      </c>
      <c r="N1314" s="62">
        <v>60.41</v>
      </c>
    </row>
    <row r="1315" spans="1:14" x14ac:dyDescent="0.4">
      <c r="A1315" s="53">
        <v>31</v>
      </c>
      <c r="B1315" s="54" t="s">
        <v>112</v>
      </c>
      <c r="C1315" s="55">
        <v>2002</v>
      </c>
      <c r="D1315" s="55" t="s">
        <v>249</v>
      </c>
      <c r="E1315" s="54" t="s">
        <v>247</v>
      </c>
      <c r="F1315" s="62">
        <v>1.3397295847813395</v>
      </c>
      <c r="G1315" s="63">
        <v>4122623</v>
      </c>
      <c r="H1315" s="63">
        <v>9.7868862840208948</v>
      </c>
      <c r="I1315" s="63">
        <v>93.613181875311199</v>
      </c>
      <c r="J1315" s="63">
        <v>723172624.76883495</v>
      </c>
      <c r="K1315" s="63">
        <v>80.413944336003908</v>
      </c>
      <c r="L1315" s="63">
        <v>4021.4253613022802</v>
      </c>
      <c r="M1315" s="63">
        <v>3.7848605577689245</v>
      </c>
      <c r="N1315" s="62">
        <v>61.753</v>
      </c>
    </row>
    <row r="1316" spans="1:14" x14ac:dyDescent="0.4">
      <c r="A1316" s="53">
        <v>31</v>
      </c>
      <c r="B1316" s="54" t="s">
        <v>112</v>
      </c>
      <c r="C1316" s="55">
        <v>2003</v>
      </c>
      <c r="D1316" s="55" t="s">
        <v>249</v>
      </c>
      <c r="E1316" s="54" t="s">
        <v>247</v>
      </c>
      <c r="F1316" s="62">
        <v>1.3844449590675665</v>
      </c>
      <c r="G1316" s="63">
        <v>4188610</v>
      </c>
      <c r="H1316" s="63">
        <v>10.648236989935484</v>
      </c>
      <c r="I1316" s="63">
        <v>87.561445838139406</v>
      </c>
      <c r="J1316" s="63">
        <v>774386239.76420498</v>
      </c>
      <c r="K1316" s="63">
        <v>83.327707535564173</v>
      </c>
      <c r="L1316" s="63">
        <v>4123.5064871039021</v>
      </c>
      <c r="M1316" s="63">
        <v>4.3233082706766917</v>
      </c>
      <c r="N1316" s="62">
        <v>63.08</v>
      </c>
    </row>
    <row r="1317" spans="1:14" x14ac:dyDescent="0.4">
      <c r="A1317" s="53">
        <v>31</v>
      </c>
      <c r="B1317" s="54" t="s">
        <v>112</v>
      </c>
      <c r="C1317" s="55">
        <v>2004</v>
      </c>
      <c r="D1317" s="55" t="s">
        <v>249</v>
      </c>
      <c r="E1317" s="54" t="s">
        <v>247</v>
      </c>
      <c r="F1317" s="62">
        <v>1.3975733634311513</v>
      </c>
      <c r="G1317" s="63">
        <v>4252800</v>
      </c>
      <c r="H1317" s="63">
        <v>13.350349429511169</v>
      </c>
      <c r="I1317" s="63">
        <v>84.814196490716697</v>
      </c>
      <c r="J1317" s="63">
        <v>1083718486.4979899</v>
      </c>
      <c r="K1317" s="63">
        <v>85.256477196587227</v>
      </c>
      <c r="L1317" s="63">
        <v>4376.0804284726055</v>
      </c>
      <c r="M1317" s="63">
        <v>2.4482109227871942</v>
      </c>
      <c r="N1317" s="62">
        <v>64.388000000000005</v>
      </c>
    </row>
    <row r="1318" spans="1:14" x14ac:dyDescent="0.4">
      <c r="A1318" s="53">
        <v>31</v>
      </c>
      <c r="B1318" s="54" t="s">
        <v>112</v>
      </c>
      <c r="C1318" s="55">
        <v>2005</v>
      </c>
      <c r="D1318" s="55" t="s">
        <v>249</v>
      </c>
      <c r="E1318" s="54" t="s">
        <v>247</v>
      </c>
      <c r="F1318" s="62">
        <v>1.4536756870603886</v>
      </c>
      <c r="G1318" s="63">
        <v>4315887</v>
      </c>
      <c r="H1318" s="63">
        <v>13.013325443748911</v>
      </c>
      <c r="I1318" s="63">
        <v>84.703968345496094</v>
      </c>
      <c r="J1318" s="63">
        <v>1528787464.115</v>
      </c>
      <c r="K1318" s="63">
        <v>89.22266389232243</v>
      </c>
      <c r="L1318" s="63">
        <v>4643.4585699258741</v>
      </c>
      <c r="M1318" s="63">
        <v>5.3308823529411766</v>
      </c>
      <c r="N1318" s="62">
        <v>65.671999999999997</v>
      </c>
    </row>
    <row r="1319" spans="1:14" x14ac:dyDescent="0.4">
      <c r="A1319" s="53">
        <v>31</v>
      </c>
      <c r="B1319" s="54" t="s">
        <v>112</v>
      </c>
      <c r="C1319" s="55">
        <v>2006</v>
      </c>
      <c r="D1319" s="55" t="s">
        <v>249</v>
      </c>
      <c r="E1319" s="54" t="s">
        <v>247</v>
      </c>
      <c r="F1319" s="62">
        <v>1.4976570130182185</v>
      </c>
      <c r="G1319" s="63">
        <v>4378172</v>
      </c>
      <c r="H1319" s="63">
        <v>12.984310489578618</v>
      </c>
      <c r="I1319" s="63">
        <v>85.295777947499204</v>
      </c>
      <c r="J1319" s="63">
        <v>1801002598.41588</v>
      </c>
      <c r="K1319" s="63">
        <v>89.81455461214631</v>
      </c>
      <c r="L1319" s="63">
        <v>5188.3617922489975</v>
      </c>
      <c r="M1319" s="63">
        <v>9.3802345058626457</v>
      </c>
      <c r="N1319" s="62">
        <v>66.935000000000002</v>
      </c>
    </row>
    <row r="1320" spans="1:14" x14ac:dyDescent="0.4">
      <c r="A1320" s="53">
        <v>31</v>
      </c>
      <c r="B1320" s="54" t="s">
        <v>112</v>
      </c>
      <c r="C1320" s="55">
        <v>2007</v>
      </c>
      <c r="D1320" s="55" t="s">
        <v>249</v>
      </c>
      <c r="E1320" s="54" t="s">
        <v>247</v>
      </c>
      <c r="F1320" s="62">
        <v>1.7122674475041662</v>
      </c>
      <c r="G1320" s="63">
        <v>4440019</v>
      </c>
      <c r="H1320" s="63">
        <v>10.516785943753959</v>
      </c>
      <c r="I1320" s="63">
        <v>86.520080266169003</v>
      </c>
      <c r="J1320" s="63">
        <v>2241492021.1967702</v>
      </c>
      <c r="K1320" s="63">
        <v>86.45659584455737</v>
      </c>
      <c r="L1320" s="63">
        <v>6055.0867788720279</v>
      </c>
      <c r="M1320" s="63">
        <v>10.944527736131935</v>
      </c>
      <c r="N1320" s="62">
        <v>68.174000000000007</v>
      </c>
    </row>
    <row r="1321" spans="1:14" x14ac:dyDescent="0.4">
      <c r="A1321" s="53">
        <v>31</v>
      </c>
      <c r="B1321" s="54" t="s">
        <v>112</v>
      </c>
      <c r="C1321" s="55">
        <v>2008</v>
      </c>
      <c r="D1321" s="55" t="s">
        <v>249</v>
      </c>
      <c r="E1321" s="54" t="s">
        <v>247</v>
      </c>
      <c r="F1321" s="62">
        <v>1.6693540379762328</v>
      </c>
      <c r="G1321" s="63">
        <v>4501921</v>
      </c>
      <c r="H1321" s="63">
        <v>11.423785789756963</v>
      </c>
      <c r="I1321" s="63">
        <v>89.122887853976195</v>
      </c>
      <c r="J1321" s="63">
        <v>2436112218.26755</v>
      </c>
      <c r="K1321" s="63">
        <v>86.401512708660192</v>
      </c>
      <c r="L1321" s="63">
        <v>6841.9114600078974</v>
      </c>
      <c r="M1321" s="63">
        <v>10.179640718562874</v>
      </c>
      <c r="N1321" s="62">
        <v>69.39</v>
      </c>
    </row>
    <row r="1322" spans="1:14" x14ac:dyDescent="0.4">
      <c r="A1322" s="53">
        <v>31</v>
      </c>
      <c r="B1322" s="54" t="s">
        <v>112</v>
      </c>
      <c r="C1322" s="55">
        <v>2009</v>
      </c>
      <c r="D1322" s="55" t="s">
        <v>249</v>
      </c>
      <c r="E1322" s="54" t="s">
        <v>247</v>
      </c>
      <c r="F1322" s="62">
        <v>1.5775366322261029</v>
      </c>
      <c r="G1322" s="63">
        <v>4563127</v>
      </c>
      <c r="H1322" s="63">
        <v>9.701330913435811</v>
      </c>
      <c r="I1322" s="63">
        <v>90.276212299453206</v>
      </c>
      <c r="J1322" s="63">
        <v>1614614468.4523399</v>
      </c>
      <c r="K1322" s="63">
        <v>69.759317724361907</v>
      </c>
      <c r="L1322" s="63">
        <v>6737.8607505314958</v>
      </c>
      <c r="M1322" s="63">
        <v>6.9182389937106921</v>
      </c>
      <c r="N1322" s="62">
        <v>70.575000000000003</v>
      </c>
    </row>
    <row r="1323" spans="1:14" x14ac:dyDescent="0.4">
      <c r="A1323" s="53">
        <v>31</v>
      </c>
      <c r="B1323" s="54" t="s">
        <v>112</v>
      </c>
      <c r="C1323" s="55">
        <v>2010</v>
      </c>
      <c r="D1323" s="55" t="s">
        <v>249</v>
      </c>
      <c r="E1323" s="54" t="s">
        <v>247</v>
      </c>
      <c r="F1323" s="62">
        <v>1.537237692795633</v>
      </c>
      <c r="G1323" s="63">
        <v>4622252</v>
      </c>
      <c r="H1323" s="63">
        <v>6.6288449121507256</v>
      </c>
      <c r="I1323" s="63">
        <v>100</v>
      </c>
      <c r="J1323" s="63">
        <v>1906923793.4507799</v>
      </c>
      <c r="K1323" s="63">
        <v>67.512089683084227</v>
      </c>
      <c r="L1323" s="63">
        <v>8147.2439849337543</v>
      </c>
      <c r="M1323" s="63">
        <v>9.2284417549167941</v>
      </c>
      <c r="N1323" s="62">
        <v>71.736000000000004</v>
      </c>
    </row>
    <row r="1324" spans="1:14" x14ac:dyDescent="0.4">
      <c r="A1324" s="53">
        <v>31</v>
      </c>
      <c r="B1324" s="54" t="s">
        <v>112</v>
      </c>
      <c r="C1324" s="55">
        <v>2011</v>
      </c>
      <c r="D1324" s="55" t="s">
        <v>249</v>
      </c>
      <c r="E1324" s="54" t="s">
        <v>247</v>
      </c>
      <c r="F1324" s="62">
        <v>1.5878028840626968</v>
      </c>
      <c r="G1324" s="63">
        <v>4679926</v>
      </c>
      <c r="H1324" s="63">
        <v>4.5932251422023995</v>
      </c>
      <c r="I1324" s="63">
        <v>101.815694964057</v>
      </c>
      <c r="J1324" s="63">
        <v>2733268839.9815502</v>
      </c>
      <c r="K1324" s="63">
        <v>68.63914650581448</v>
      </c>
      <c r="L1324" s="63">
        <v>9137.4551007756017</v>
      </c>
      <c r="M1324" s="63">
        <v>9.9112426035502956</v>
      </c>
      <c r="N1324" s="62">
        <v>72.867999999999995</v>
      </c>
    </row>
    <row r="1325" spans="1:14" x14ac:dyDescent="0.4">
      <c r="A1325" s="53">
        <v>31</v>
      </c>
      <c r="B1325" s="54" t="s">
        <v>112</v>
      </c>
      <c r="C1325" s="55">
        <v>2012</v>
      </c>
      <c r="D1325" s="55" t="s">
        <v>249</v>
      </c>
      <c r="E1325" s="54" t="s">
        <v>247</v>
      </c>
      <c r="F1325" s="62">
        <v>1.5721637894579501</v>
      </c>
      <c r="G1325" s="63">
        <v>4736593</v>
      </c>
      <c r="H1325" s="63">
        <v>4.733632968425411</v>
      </c>
      <c r="I1325" s="63">
        <v>106.189547641167</v>
      </c>
      <c r="J1325" s="63">
        <v>2696295210.6789298</v>
      </c>
      <c r="K1325" s="63">
        <v>67.048539295944437</v>
      </c>
      <c r="L1325" s="63">
        <v>9971.651655765847</v>
      </c>
      <c r="M1325" s="63">
        <v>8.6257309941520468</v>
      </c>
      <c r="N1325" s="62">
        <v>73.945999999999998</v>
      </c>
    </row>
    <row r="1326" spans="1:14" x14ac:dyDescent="0.4">
      <c r="A1326" s="53">
        <v>31</v>
      </c>
      <c r="B1326" s="54" t="s">
        <v>112</v>
      </c>
      <c r="C1326" s="55">
        <v>2013</v>
      </c>
      <c r="D1326" s="55" t="s">
        <v>249</v>
      </c>
      <c r="E1326" s="54" t="s">
        <v>247</v>
      </c>
      <c r="F1326" s="62">
        <v>1.6234254784740172</v>
      </c>
      <c r="G1326" s="63">
        <v>4791535</v>
      </c>
      <c r="H1326" s="63">
        <v>4.5902116726891649</v>
      </c>
      <c r="I1326" s="63">
        <v>110.566123221458</v>
      </c>
      <c r="J1326" s="63">
        <v>3205384976.8029399</v>
      </c>
      <c r="K1326" s="63">
        <v>64.06641058895066</v>
      </c>
      <c r="L1326" s="63">
        <v>10633.266550462269</v>
      </c>
      <c r="M1326" s="63">
        <v>11.921458625525947</v>
      </c>
      <c r="N1326" s="62">
        <v>74.97</v>
      </c>
    </row>
    <row r="1327" spans="1:14" x14ac:dyDescent="0.4">
      <c r="A1327" s="53">
        <v>31</v>
      </c>
      <c r="B1327" s="54" t="s">
        <v>112</v>
      </c>
      <c r="C1327" s="55">
        <v>2014</v>
      </c>
      <c r="D1327" s="55" t="s">
        <v>249</v>
      </c>
      <c r="E1327" s="54" t="s">
        <v>247</v>
      </c>
      <c r="F1327" s="62">
        <v>1.6168113869365321</v>
      </c>
      <c r="G1327" s="63">
        <v>4844288</v>
      </c>
      <c r="H1327" s="63">
        <v>6.2069204254105301</v>
      </c>
      <c r="I1327" s="63">
        <v>106.42245805619601</v>
      </c>
      <c r="J1327" s="63">
        <v>3242149796.9724002</v>
      </c>
      <c r="K1327" s="63">
        <v>65.191242052072695</v>
      </c>
      <c r="L1327" s="63">
        <v>10737.67888115291</v>
      </c>
      <c r="M1327" s="63">
        <v>10.739191073919107</v>
      </c>
      <c r="N1327" s="62">
        <v>75.941000000000003</v>
      </c>
    </row>
    <row r="1328" spans="1:14" x14ac:dyDescent="0.4">
      <c r="A1328" s="53">
        <v>31</v>
      </c>
      <c r="B1328" s="54" t="s">
        <v>112</v>
      </c>
      <c r="C1328" s="55">
        <v>2015</v>
      </c>
      <c r="D1328" s="55" t="s">
        <v>249</v>
      </c>
      <c r="E1328" s="54" t="s">
        <v>247</v>
      </c>
      <c r="F1328" s="62">
        <v>1.5398421569352443</v>
      </c>
      <c r="G1328" s="63">
        <v>4895242</v>
      </c>
      <c r="H1328" s="63">
        <v>3.9552153961299297</v>
      </c>
      <c r="I1328" s="63">
        <v>114.75330065773301</v>
      </c>
      <c r="J1328" s="63">
        <v>2955521680.8396702</v>
      </c>
      <c r="K1328" s="63">
        <v>60.753561938916924</v>
      </c>
      <c r="L1328" s="63">
        <v>11529.955173019154</v>
      </c>
      <c r="M1328" s="63">
        <f t="shared" ref="M1328:M1335" si="144">(M1327+M1326+M1325)/3</f>
        <v>10.428793564532366</v>
      </c>
      <c r="N1328" s="62">
        <v>76.861999999999995</v>
      </c>
    </row>
    <row r="1329" spans="1:14" x14ac:dyDescent="0.4">
      <c r="A1329" s="53">
        <v>31</v>
      </c>
      <c r="B1329" s="54" t="s">
        <v>112</v>
      </c>
      <c r="C1329" s="55">
        <v>2016</v>
      </c>
      <c r="D1329" s="55" t="s">
        <v>249</v>
      </c>
      <c r="E1329" s="54" t="s">
        <v>247</v>
      </c>
      <c r="F1329" s="62">
        <v>1.6195284118656355</v>
      </c>
      <c r="G1329" s="63">
        <v>4945205</v>
      </c>
      <c r="H1329" s="63">
        <v>1.958764798509165</v>
      </c>
      <c r="I1329" s="63">
        <v>113.96776654834299</v>
      </c>
      <c r="J1329" s="63">
        <v>2620435490.6153402</v>
      </c>
      <c r="K1329" s="63">
        <v>62.178478175581731</v>
      </c>
      <c r="L1329" s="63">
        <v>11899.813983374785</v>
      </c>
      <c r="M1329" s="63">
        <f t="shared" si="144"/>
        <v>11.029814421325804</v>
      </c>
      <c r="N1329" s="62">
        <v>77.734999999999999</v>
      </c>
    </row>
    <row r="1330" spans="1:14" x14ac:dyDescent="0.4">
      <c r="A1330" s="53">
        <v>31</v>
      </c>
      <c r="B1330" s="54" t="s">
        <v>112</v>
      </c>
      <c r="C1330" s="55">
        <v>2017</v>
      </c>
      <c r="D1330" s="55" t="s">
        <v>249</v>
      </c>
      <c r="E1330" s="54" t="s">
        <v>247</v>
      </c>
      <c r="F1330" s="62">
        <v>1.6367157791536056</v>
      </c>
      <c r="G1330" s="63">
        <v>4993842</v>
      </c>
      <c r="H1330" s="63">
        <v>2.8588837295795599</v>
      </c>
      <c r="I1330" s="63">
        <v>108.536891189748</v>
      </c>
      <c r="J1330" s="63">
        <v>2924906990.98245</v>
      </c>
      <c r="K1330" s="63">
        <v>65.071953744288336</v>
      </c>
      <c r="L1330" s="63">
        <v>12118.133624817414</v>
      </c>
      <c r="M1330" s="63">
        <f t="shared" si="144"/>
        <v>10.732599686592428</v>
      </c>
      <c r="N1330" s="62">
        <v>78.56</v>
      </c>
    </row>
    <row r="1331" spans="1:14" x14ac:dyDescent="0.4">
      <c r="A1331" s="53">
        <v>31</v>
      </c>
      <c r="B1331" s="54" t="s">
        <v>112</v>
      </c>
      <c r="C1331" s="55">
        <v>2018</v>
      </c>
      <c r="D1331" s="55" t="s">
        <v>249</v>
      </c>
      <c r="E1331" s="54" t="s">
        <v>247</v>
      </c>
      <c r="F1331" s="62">
        <v>1.620121196635252</v>
      </c>
      <c r="G1331" s="63">
        <v>5040734</v>
      </c>
      <c r="H1331" s="63">
        <v>2.1924784282276022</v>
      </c>
      <c r="I1331" s="63">
        <v>106.11944836567299</v>
      </c>
      <c r="J1331" s="63">
        <v>3014543618.02812</v>
      </c>
      <c r="K1331" s="63">
        <v>66.94534201552537</v>
      </c>
      <c r="L1331" s="63">
        <v>12383.149952276284</v>
      </c>
      <c r="M1331" s="63">
        <f t="shared" si="144"/>
        <v>10.730402557483535</v>
      </c>
      <c r="N1331" s="62">
        <v>79.34</v>
      </c>
    </row>
    <row r="1332" spans="1:14" x14ac:dyDescent="0.4">
      <c r="A1332" s="53">
        <v>31</v>
      </c>
      <c r="B1332" s="54" t="s">
        <v>112</v>
      </c>
      <c r="C1332" s="55">
        <v>2019</v>
      </c>
      <c r="D1332" s="55" t="s">
        <v>249</v>
      </c>
      <c r="E1332" s="54" t="s">
        <v>247</v>
      </c>
      <c r="F1332" s="62">
        <v>1.5648244518866239</v>
      </c>
      <c r="G1332" s="63">
        <v>5084532</v>
      </c>
      <c r="H1332" s="63">
        <v>2.5667921177562505</v>
      </c>
      <c r="I1332" s="63">
        <v>106.743709119854</v>
      </c>
      <c r="J1332" s="63">
        <v>2719031329.4226799</v>
      </c>
      <c r="K1332" s="63">
        <v>65.760530017571682</v>
      </c>
      <c r="L1332" s="63">
        <v>12669.341154935053</v>
      </c>
      <c r="M1332" s="63">
        <f t="shared" si="144"/>
        <v>10.830938888467257</v>
      </c>
      <c r="N1332" s="62">
        <v>80.075999999999993</v>
      </c>
    </row>
    <row r="1333" spans="1:14" x14ac:dyDescent="0.4">
      <c r="A1333" s="53">
        <v>31</v>
      </c>
      <c r="B1333" s="54" t="s">
        <v>112</v>
      </c>
      <c r="C1333" s="55">
        <v>2020</v>
      </c>
      <c r="D1333" s="55" t="s">
        <v>249</v>
      </c>
      <c r="E1333" s="54" t="s">
        <v>247</v>
      </c>
      <c r="F1333" s="62">
        <v>1.35999554957394</v>
      </c>
      <c r="G1333" s="63">
        <v>5123105</v>
      </c>
      <c r="H1333" s="63">
        <v>0.77259324675162588</v>
      </c>
      <c r="I1333" s="63">
        <v>107.860511655919</v>
      </c>
      <c r="J1333" s="63">
        <v>2103003648.9835999</v>
      </c>
      <c r="K1333" s="63">
        <v>60.139886248979643</v>
      </c>
      <c r="L1333" s="63">
        <v>12179.256673519512</v>
      </c>
      <c r="M1333" s="63">
        <f t="shared" si="144"/>
        <v>10.764647044181073</v>
      </c>
      <c r="N1333" s="62">
        <v>80.771000000000001</v>
      </c>
    </row>
    <row r="1334" spans="1:14" x14ac:dyDescent="0.4">
      <c r="A1334" s="53">
        <v>31</v>
      </c>
      <c r="B1334" s="54" t="s">
        <v>112</v>
      </c>
      <c r="C1334" s="55">
        <v>2021</v>
      </c>
      <c r="D1334" s="55" t="s">
        <v>249</v>
      </c>
      <c r="E1334" s="54" t="s">
        <v>247</v>
      </c>
      <c r="F1334" s="62">
        <f>(F1331+F1332+F1333)/3</f>
        <v>1.514980399365272</v>
      </c>
      <c r="G1334" s="63">
        <v>5153957</v>
      </c>
      <c r="H1334" s="63">
        <v>2.3741308256793872</v>
      </c>
      <c r="I1334" s="63">
        <v>97.9898889061365</v>
      </c>
      <c r="J1334" s="63">
        <v>3592802258.0967698</v>
      </c>
      <c r="K1334" s="63">
        <v>70.781642302674967</v>
      </c>
      <c r="L1334" s="63">
        <v>12604.048837473065</v>
      </c>
      <c r="M1334" s="63">
        <f t="shared" si="144"/>
        <v>10.77532949671062</v>
      </c>
      <c r="N1334" s="62">
        <v>81.424999999999997</v>
      </c>
    </row>
    <row r="1335" spans="1:14" x14ac:dyDescent="0.4">
      <c r="A1335" s="53">
        <v>31</v>
      </c>
      <c r="B1335" s="54" t="s">
        <v>112</v>
      </c>
      <c r="C1335" s="55">
        <v>2022</v>
      </c>
      <c r="D1335" s="55" t="s">
        <v>249</v>
      </c>
      <c r="E1335" s="54" t="s">
        <v>247</v>
      </c>
      <c r="F1335" s="62">
        <f>(F1332+F1333+F1334)/3</f>
        <v>1.4799334669419453</v>
      </c>
      <c r="G1335" s="63">
        <v>5180829</v>
      </c>
      <c r="H1335" s="63">
        <v>6.280385136814175</v>
      </c>
      <c r="I1335" s="63">
        <v>99.747781621072903</v>
      </c>
      <c r="J1335" s="63">
        <v>3673404328.9731398</v>
      </c>
      <c r="K1335" s="63">
        <v>79.65919533226095</v>
      </c>
      <c r="L1335" s="63">
        <v>13365.356399269232</v>
      </c>
      <c r="M1335" s="63">
        <f t="shared" si="144"/>
        <v>10.790305143119651</v>
      </c>
      <c r="N1335" s="62">
        <v>82.042000000000002</v>
      </c>
    </row>
    <row r="1336" spans="1:14" x14ac:dyDescent="0.4">
      <c r="A1336" s="43">
        <v>32</v>
      </c>
      <c r="B1336" s="42" t="s">
        <v>114</v>
      </c>
      <c r="C1336" s="33">
        <v>1980</v>
      </c>
      <c r="D1336" s="33" t="s">
        <v>250</v>
      </c>
      <c r="E1336" s="42" t="s">
        <v>247</v>
      </c>
      <c r="F1336" s="62">
        <f>F1337*0.95</f>
        <v>0.13599911636378451</v>
      </c>
      <c r="G1336" s="63">
        <v>8303810</v>
      </c>
      <c r="H1336" s="63">
        <v>24.143677109116751</v>
      </c>
      <c r="I1336" s="63">
        <v>132.19111386968899</v>
      </c>
      <c r="J1336" s="63">
        <v>94659999.900000006</v>
      </c>
      <c r="K1336" s="63">
        <v>76.180289694570675</v>
      </c>
      <c r="L1336" s="63">
        <v>1225.4155127734368</v>
      </c>
      <c r="M1336" s="63">
        <v>19.469026548672566</v>
      </c>
      <c r="N1336" s="62">
        <v>36.829000000000001</v>
      </c>
    </row>
    <row r="1337" spans="1:14" x14ac:dyDescent="0.4">
      <c r="A1337" s="43">
        <v>32</v>
      </c>
      <c r="B1337" s="42" t="s">
        <v>114</v>
      </c>
      <c r="C1337" s="33">
        <v>1981</v>
      </c>
      <c r="D1337" s="33" t="s">
        <v>250</v>
      </c>
      <c r="E1337" s="42" t="s">
        <v>247</v>
      </c>
      <c r="F1337" s="62">
        <f t="shared" ref="F1337:F1345" si="145">F1338*0.95</f>
        <v>0.14315696459345739</v>
      </c>
      <c r="G1337" s="63">
        <v>8621621</v>
      </c>
      <c r="H1337" s="63">
        <v>2.9769911583763928</v>
      </c>
      <c r="I1337" s="63">
        <v>113.61844257383601</v>
      </c>
      <c r="J1337" s="63">
        <v>32750000</v>
      </c>
      <c r="K1337" s="63">
        <v>77.459198875202048</v>
      </c>
      <c r="L1337" s="63">
        <v>978.07476765088086</v>
      </c>
      <c r="M1337" s="63">
        <v>13.712374581939798</v>
      </c>
      <c r="N1337" s="62">
        <v>37.043999999999997</v>
      </c>
    </row>
    <row r="1338" spans="1:14" x14ac:dyDescent="0.4">
      <c r="A1338" s="43">
        <v>32</v>
      </c>
      <c r="B1338" s="42" t="s">
        <v>114</v>
      </c>
      <c r="C1338" s="33">
        <v>1982</v>
      </c>
      <c r="D1338" s="33" t="s">
        <v>250</v>
      </c>
      <c r="E1338" s="42" t="s">
        <v>247</v>
      </c>
      <c r="F1338" s="62">
        <f t="shared" si="145"/>
        <v>0.15069154167732357</v>
      </c>
      <c r="G1338" s="63">
        <v>8948119</v>
      </c>
      <c r="H1338" s="63">
        <v>8.3013175895620037</v>
      </c>
      <c r="I1338" s="63">
        <v>103.453206103901</v>
      </c>
      <c r="J1338" s="63">
        <v>47469999.899999999</v>
      </c>
      <c r="K1338" s="63">
        <v>75.75002166650296</v>
      </c>
      <c r="L1338" s="63">
        <v>845.66497784103115</v>
      </c>
      <c r="M1338" s="63">
        <v>16.891891891891891</v>
      </c>
      <c r="N1338" s="62">
        <v>37.26</v>
      </c>
    </row>
    <row r="1339" spans="1:14" x14ac:dyDescent="0.4">
      <c r="A1339" s="43">
        <v>32</v>
      </c>
      <c r="B1339" s="42" t="s">
        <v>114</v>
      </c>
      <c r="C1339" s="33">
        <v>1983</v>
      </c>
      <c r="D1339" s="33" t="s">
        <v>250</v>
      </c>
      <c r="E1339" s="42" t="s">
        <v>247</v>
      </c>
      <c r="F1339" s="62">
        <f t="shared" si="145"/>
        <v>0.15862267544981429</v>
      </c>
      <c r="G1339" s="63">
        <v>9282050</v>
      </c>
      <c r="H1339" s="63">
        <v>9.0467819094663042</v>
      </c>
      <c r="I1339" s="63">
        <v>96.695592858363</v>
      </c>
      <c r="J1339" s="63">
        <v>37530000</v>
      </c>
      <c r="K1339" s="63">
        <v>72.680176968919426</v>
      </c>
      <c r="L1339" s="63">
        <v>736.71061587458462</v>
      </c>
      <c r="M1339" s="63">
        <v>32.887700534759354</v>
      </c>
      <c r="N1339" s="62">
        <v>37.475999999999999</v>
      </c>
    </row>
    <row r="1340" spans="1:14" x14ac:dyDescent="0.4">
      <c r="A1340" s="43">
        <v>32</v>
      </c>
      <c r="B1340" s="42" t="s">
        <v>114</v>
      </c>
      <c r="C1340" s="33">
        <v>1984</v>
      </c>
      <c r="D1340" s="33" t="s">
        <v>250</v>
      </c>
      <c r="E1340" s="42" t="s">
        <v>247</v>
      </c>
      <c r="F1340" s="62">
        <f t="shared" si="145"/>
        <v>0.16697123731559399</v>
      </c>
      <c r="G1340" s="63">
        <v>9621405</v>
      </c>
      <c r="H1340" s="63">
        <v>17.909895891775605</v>
      </c>
      <c r="I1340" s="63">
        <v>96.067313410304806</v>
      </c>
      <c r="J1340" s="63">
        <v>21739999.899999999</v>
      </c>
      <c r="K1340" s="63">
        <v>77.10319819192803</v>
      </c>
      <c r="L1340" s="63">
        <v>711.08525732144733</v>
      </c>
      <c r="M1340" s="63">
        <v>44.910179640718567</v>
      </c>
      <c r="N1340" s="62">
        <v>37.692999999999998</v>
      </c>
    </row>
    <row r="1341" spans="1:14" x14ac:dyDescent="0.4">
      <c r="A1341" s="43">
        <v>32</v>
      </c>
      <c r="B1341" s="42" t="s">
        <v>114</v>
      </c>
      <c r="C1341" s="33">
        <v>1985</v>
      </c>
      <c r="D1341" s="33" t="s">
        <v>250</v>
      </c>
      <c r="E1341" s="42" t="s">
        <v>247</v>
      </c>
      <c r="F1341" s="62">
        <f t="shared" si="145"/>
        <v>0.17575919717430946</v>
      </c>
      <c r="G1341" s="63">
        <v>9964075</v>
      </c>
      <c r="H1341" s="63">
        <v>0.34365706477201741</v>
      </c>
      <c r="I1341" s="63">
        <v>96.349211357800201</v>
      </c>
      <c r="J1341" s="63">
        <v>29160000</v>
      </c>
      <c r="K1341" s="63">
        <v>79.172513712059839</v>
      </c>
      <c r="L1341" s="63">
        <v>700.28082370656693</v>
      </c>
      <c r="M1341" s="63">
        <v>32.786885245901644</v>
      </c>
      <c r="N1341" s="62">
        <v>37.909999999999997</v>
      </c>
    </row>
    <row r="1342" spans="1:14" x14ac:dyDescent="0.4">
      <c r="A1342" s="43">
        <v>32</v>
      </c>
      <c r="B1342" s="42" t="s">
        <v>114</v>
      </c>
      <c r="C1342" s="33">
        <v>1986</v>
      </c>
      <c r="D1342" s="33" t="s">
        <v>250</v>
      </c>
      <c r="E1342" s="42" t="s">
        <v>247</v>
      </c>
      <c r="F1342" s="62">
        <f t="shared" si="145"/>
        <v>0.18500968123611522</v>
      </c>
      <c r="G1342" s="63">
        <v>10309440</v>
      </c>
      <c r="H1342" s="63">
        <v>-2.0204048360965032</v>
      </c>
      <c r="I1342" s="63">
        <v>115.40476065468199</v>
      </c>
      <c r="J1342" s="63">
        <v>70750000</v>
      </c>
      <c r="K1342" s="63">
        <v>69.677357163760263</v>
      </c>
      <c r="L1342" s="63">
        <v>888.34137560927763</v>
      </c>
      <c r="M1342" s="63">
        <v>33.116883116883116</v>
      </c>
      <c r="N1342" s="62">
        <v>38.127000000000002</v>
      </c>
    </row>
    <row r="1343" spans="1:14" x14ac:dyDescent="0.4">
      <c r="A1343" s="43">
        <v>32</v>
      </c>
      <c r="B1343" s="42" t="s">
        <v>114</v>
      </c>
      <c r="C1343" s="33">
        <v>1987</v>
      </c>
      <c r="D1343" s="33" t="s">
        <v>250</v>
      </c>
      <c r="E1343" s="42" t="s">
        <v>247</v>
      </c>
      <c r="F1343" s="62">
        <f t="shared" si="145"/>
        <v>0.1947470328801213</v>
      </c>
      <c r="G1343" s="63">
        <v>10663498</v>
      </c>
      <c r="H1343" s="63">
        <v>-4.0752068006097204</v>
      </c>
      <c r="I1343" s="63">
        <v>128.340976894834</v>
      </c>
      <c r="J1343" s="63">
        <v>87510000</v>
      </c>
      <c r="K1343" s="63">
        <v>63.050248281060981</v>
      </c>
      <c r="L1343" s="63">
        <v>945.99862552991772</v>
      </c>
      <c r="M1343" s="63">
        <v>32.786885245901644</v>
      </c>
      <c r="N1343" s="62">
        <v>38.345999999999997</v>
      </c>
    </row>
    <row r="1344" spans="1:14" x14ac:dyDescent="0.4">
      <c r="A1344" s="43">
        <v>32</v>
      </c>
      <c r="B1344" s="42" t="s">
        <v>114</v>
      </c>
      <c r="C1344" s="33">
        <v>1988</v>
      </c>
      <c r="D1344" s="33" t="s">
        <v>250</v>
      </c>
      <c r="E1344" s="42" t="s">
        <v>247</v>
      </c>
      <c r="F1344" s="62">
        <f t="shared" si="145"/>
        <v>0.20499687671591715</v>
      </c>
      <c r="G1344" s="63">
        <v>11043193</v>
      </c>
      <c r="H1344" s="63">
        <v>-0.38092601495539213</v>
      </c>
      <c r="I1344" s="63">
        <v>131.32710345193399</v>
      </c>
      <c r="J1344" s="63">
        <v>51700000</v>
      </c>
      <c r="K1344" s="63">
        <v>58.378271517831323</v>
      </c>
      <c r="L1344" s="63">
        <v>928.64172635745967</v>
      </c>
      <c r="M1344" s="63">
        <v>29.411764705882348</v>
      </c>
      <c r="N1344" s="62">
        <v>38.607999999999997</v>
      </c>
    </row>
    <row r="1345" spans="1:14" x14ac:dyDescent="0.4">
      <c r="A1345" s="43">
        <v>32</v>
      </c>
      <c r="B1345" s="42" t="s">
        <v>114</v>
      </c>
      <c r="C1345" s="33">
        <v>1989</v>
      </c>
      <c r="D1345" s="33" t="s">
        <v>250</v>
      </c>
      <c r="E1345" s="42" t="s">
        <v>247</v>
      </c>
      <c r="F1345" s="62">
        <f t="shared" si="145"/>
        <v>0.21578618601675492</v>
      </c>
      <c r="G1345" s="63">
        <v>11462943</v>
      </c>
      <c r="H1345" s="63">
        <v>-1.0124065238401698</v>
      </c>
      <c r="I1345" s="63">
        <v>124.162645978565</v>
      </c>
      <c r="J1345" s="63">
        <v>18489999.899999999</v>
      </c>
      <c r="K1345" s="63">
        <v>61.088544044965474</v>
      </c>
      <c r="L1345" s="63">
        <v>851.21339517648812</v>
      </c>
      <c r="M1345" s="63">
        <v>23.208191126279861</v>
      </c>
      <c r="N1345" s="62">
        <v>38.975999999999999</v>
      </c>
    </row>
    <row r="1346" spans="1:14" x14ac:dyDescent="0.4">
      <c r="A1346" s="43">
        <v>32</v>
      </c>
      <c r="B1346" s="42" t="s">
        <v>114</v>
      </c>
      <c r="C1346" s="33">
        <v>1990</v>
      </c>
      <c r="D1346" s="33" t="s">
        <v>250</v>
      </c>
      <c r="E1346" s="42" t="s">
        <v>247</v>
      </c>
      <c r="F1346" s="62">
        <v>0.22714335370184729</v>
      </c>
      <c r="G1346" s="63">
        <v>11910540</v>
      </c>
      <c r="H1346" s="63">
        <v>-4.5232735428308359</v>
      </c>
      <c r="I1346" s="63">
        <v>126.19816837437</v>
      </c>
      <c r="J1346" s="63">
        <v>48434429.600000001</v>
      </c>
      <c r="K1346" s="63">
        <v>58.801495610320906</v>
      </c>
      <c r="L1346" s="63">
        <v>906.41151321328891</v>
      </c>
      <c r="M1346" s="63">
        <v>22.222222222222221</v>
      </c>
      <c r="N1346" s="62">
        <v>39.344999999999999</v>
      </c>
    </row>
    <row r="1347" spans="1:14" x14ac:dyDescent="0.4">
      <c r="A1347" s="43">
        <v>32</v>
      </c>
      <c r="B1347" s="42" t="s">
        <v>114</v>
      </c>
      <c r="C1347" s="33">
        <v>1991</v>
      </c>
      <c r="D1347" s="33" t="s">
        <v>250</v>
      </c>
      <c r="E1347" s="42" t="s">
        <v>247</v>
      </c>
      <c r="F1347" s="62">
        <v>0.22568027261756535</v>
      </c>
      <c r="G1347" s="63">
        <v>12369269</v>
      </c>
      <c r="H1347" s="63">
        <v>0.66348926714647405</v>
      </c>
      <c r="I1347" s="63">
        <v>121.396839224323</v>
      </c>
      <c r="J1347" s="63">
        <v>18524885.899999999</v>
      </c>
      <c r="K1347" s="63">
        <v>56.997821314296878</v>
      </c>
      <c r="L1347" s="63">
        <v>848.28202764571336</v>
      </c>
      <c r="M1347" s="63">
        <v>22.58064516129032</v>
      </c>
      <c r="N1347" s="62">
        <v>39.716000000000001</v>
      </c>
    </row>
    <row r="1348" spans="1:14" x14ac:dyDescent="0.4">
      <c r="A1348" s="43">
        <v>32</v>
      </c>
      <c r="B1348" s="42" t="s">
        <v>114</v>
      </c>
      <c r="C1348" s="33">
        <v>1992</v>
      </c>
      <c r="D1348" s="33" t="s">
        <v>250</v>
      </c>
      <c r="E1348" s="42" t="s">
        <v>247</v>
      </c>
      <c r="F1348" s="62">
        <v>0.21592399126551975</v>
      </c>
      <c r="G1348" s="63">
        <v>12838314</v>
      </c>
      <c r="H1348" s="63">
        <v>-2.3837137265090291E-2</v>
      </c>
      <c r="I1348" s="63">
        <v>126.473173436251</v>
      </c>
      <c r="J1348" s="63">
        <v>69053843.700000003</v>
      </c>
      <c r="K1348" s="63">
        <v>60.025065336090087</v>
      </c>
      <c r="L1348" s="63">
        <v>868.72554172395598</v>
      </c>
      <c r="M1348" s="63">
        <v>24.909747292418775</v>
      </c>
      <c r="N1348" s="62">
        <v>40.088000000000001</v>
      </c>
    </row>
    <row r="1349" spans="1:14" x14ac:dyDescent="0.4">
      <c r="A1349" s="43">
        <v>32</v>
      </c>
      <c r="B1349" s="42" t="s">
        <v>114</v>
      </c>
      <c r="C1349" s="33">
        <v>1993</v>
      </c>
      <c r="D1349" s="33" t="s">
        <v>250</v>
      </c>
      <c r="E1349" s="42" t="s">
        <v>247</v>
      </c>
      <c r="F1349" s="62">
        <v>0.22207874051699072</v>
      </c>
      <c r="G1349" s="63">
        <v>13316448</v>
      </c>
      <c r="H1349" s="63">
        <v>6.154194290898829</v>
      </c>
      <c r="I1349" s="63">
        <v>124.193366746007</v>
      </c>
      <c r="J1349" s="63">
        <v>175153533.40000001</v>
      </c>
      <c r="K1349" s="63">
        <v>55.348521849084278</v>
      </c>
      <c r="L1349" s="63">
        <v>829.48247675478365</v>
      </c>
      <c r="M1349" s="63">
        <v>30.743243243243246</v>
      </c>
      <c r="N1349" s="62">
        <v>40.460999999999999</v>
      </c>
    </row>
    <row r="1350" spans="1:14" x14ac:dyDescent="0.4">
      <c r="A1350" s="43">
        <v>32</v>
      </c>
      <c r="B1350" s="42" t="s">
        <v>114</v>
      </c>
      <c r="C1350" s="33">
        <v>1994</v>
      </c>
      <c r="D1350" s="33" t="s">
        <v>250</v>
      </c>
      <c r="E1350" s="42" t="s">
        <v>247</v>
      </c>
      <c r="F1350" s="62">
        <v>0.22413680053701251</v>
      </c>
      <c r="G1350" s="63">
        <v>13802285</v>
      </c>
      <c r="H1350" s="63">
        <v>46.38606943541896</v>
      </c>
      <c r="I1350" s="63">
        <v>76.950519235979399</v>
      </c>
      <c r="J1350" s="63">
        <v>117538566.8</v>
      </c>
      <c r="K1350" s="63">
        <v>69.836658016698678</v>
      </c>
      <c r="L1350" s="63">
        <v>602.33197004979149</v>
      </c>
      <c r="M1350" s="63">
        <v>34.3042071197411</v>
      </c>
      <c r="N1350" s="62">
        <v>40.835000000000001</v>
      </c>
    </row>
    <row r="1351" spans="1:14" x14ac:dyDescent="0.4">
      <c r="A1351" s="43">
        <v>32</v>
      </c>
      <c r="B1351" s="42" t="s">
        <v>114</v>
      </c>
      <c r="C1351" s="33">
        <v>1995</v>
      </c>
      <c r="D1351" s="33" t="s">
        <v>250</v>
      </c>
      <c r="E1351" s="42" t="s">
        <v>247</v>
      </c>
      <c r="F1351" s="62">
        <v>0.23532617091221392</v>
      </c>
      <c r="G1351" s="63">
        <v>14299727</v>
      </c>
      <c r="H1351" s="63">
        <v>11.043789851394052</v>
      </c>
      <c r="I1351" s="63">
        <v>88.497552766439895</v>
      </c>
      <c r="J1351" s="63">
        <v>211760840.40000001</v>
      </c>
      <c r="K1351" s="63">
        <v>76.202343905241989</v>
      </c>
      <c r="L1351" s="63">
        <v>769.25568360272212</v>
      </c>
      <c r="M1351" s="63">
        <v>31.288343558282211</v>
      </c>
      <c r="N1351" s="62">
        <v>41.21</v>
      </c>
    </row>
    <row r="1352" spans="1:14" x14ac:dyDescent="0.4">
      <c r="A1352" s="43">
        <v>32</v>
      </c>
      <c r="B1352" s="42" t="s">
        <v>114</v>
      </c>
      <c r="C1352" s="33">
        <v>1996</v>
      </c>
      <c r="D1352" s="33" t="s">
        <v>250</v>
      </c>
      <c r="E1352" s="42" t="s">
        <v>247</v>
      </c>
      <c r="F1352" s="62">
        <v>0.27368947263733184</v>
      </c>
      <c r="G1352" s="63">
        <v>14810946</v>
      </c>
      <c r="H1352" s="63">
        <v>56.283776273896592</v>
      </c>
      <c r="I1352" s="63">
        <v>88.556890736231495</v>
      </c>
      <c r="J1352" s="63">
        <v>269194529.588</v>
      </c>
      <c r="K1352" s="63">
        <v>52.804294421156662</v>
      </c>
      <c r="L1352" s="63">
        <v>1220.1214440368699</v>
      </c>
      <c r="M1352" s="63">
        <v>38.501291989664089</v>
      </c>
      <c r="N1352" s="62">
        <v>41.587000000000003</v>
      </c>
    </row>
    <row r="1353" spans="1:14" x14ac:dyDescent="0.4">
      <c r="A1353" s="43">
        <v>32</v>
      </c>
      <c r="B1353" s="42" t="s">
        <v>114</v>
      </c>
      <c r="C1353" s="33">
        <v>1997</v>
      </c>
      <c r="D1353" s="33" t="s">
        <v>250</v>
      </c>
      <c r="E1353" s="42" t="s">
        <v>247</v>
      </c>
      <c r="F1353" s="62">
        <v>0.32425517524653497</v>
      </c>
      <c r="G1353" s="63">
        <v>15335453</v>
      </c>
      <c r="H1353" s="63">
        <v>3.921474201352197</v>
      </c>
      <c r="I1353" s="63">
        <v>86.634689481533002</v>
      </c>
      <c r="J1353" s="63">
        <v>415458076.41000003</v>
      </c>
      <c r="K1353" s="63">
        <v>54.006290338036656</v>
      </c>
      <c r="L1353" s="63">
        <v>1176.8519669344805</v>
      </c>
      <c r="M1353" s="63">
        <v>44.56066945606694</v>
      </c>
      <c r="N1353" s="62">
        <v>41.963999999999999</v>
      </c>
    </row>
    <row r="1354" spans="1:14" x14ac:dyDescent="0.4">
      <c r="A1354" s="43">
        <v>32</v>
      </c>
      <c r="B1354" s="42" t="s">
        <v>114</v>
      </c>
      <c r="C1354" s="33">
        <v>1998</v>
      </c>
      <c r="D1354" s="33" t="s">
        <v>250</v>
      </c>
      <c r="E1354" s="42" t="s">
        <v>247</v>
      </c>
      <c r="F1354" s="62">
        <v>0.31462911572552854</v>
      </c>
      <c r="G1354" s="63">
        <v>15858990</v>
      </c>
      <c r="H1354" s="63">
        <v>5.3873613906569631</v>
      </c>
      <c r="I1354" s="63">
        <v>92.506972632305605</v>
      </c>
      <c r="J1354" s="63">
        <v>760099126.70899999</v>
      </c>
      <c r="K1354" s="63">
        <v>53.653833794476078</v>
      </c>
      <c r="L1354" s="63">
        <v>1237.1314169426432</v>
      </c>
      <c r="M1354" s="63">
        <v>51.138716356107651</v>
      </c>
      <c r="N1354" s="62">
        <v>42.341999999999999</v>
      </c>
    </row>
    <row r="1355" spans="1:14" x14ac:dyDescent="0.4">
      <c r="A1355" s="43">
        <v>32</v>
      </c>
      <c r="B1355" s="42" t="s">
        <v>114</v>
      </c>
      <c r="C1355" s="33">
        <v>1999</v>
      </c>
      <c r="D1355" s="33" t="s">
        <v>250</v>
      </c>
      <c r="E1355" s="42" t="s">
        <v>247</v>
      </c>
      <c r="F1355" s="62">
        <v>0.41792758475002956</v>
      </c>
      <c r="G1355" s="63">
        <v>16345894</v>
      </c>
      <c r="H1355" s="63">
        <v>-0.77591192944338161</v>
      </c>
      <c r="I1355" s="63">
        <v>91.531655774100699</v>
      </c>
      <c r="J1355" s="63">
        <v>235348766.199</v>
      </c>
      <c r="K1355" s="63">
        <v>55.893562690874653</v>
      </c>
      <c r="L1355" s="63">
        <v>1154.4790670713994</v>
      </c>
      <c r="M1355" s="63">
        <v>37.369207772795214</v>
      </c>
      <c r="N1355" s="62">
        <v>42.741</v>
      </c>
    </row>
    <row r="1356" spans="1:14" x14ac:dyDescent="0.4">
      <c r="A1356" s="43">
        <v>32</v>
      </c>
      <c r="B1356" s="42" t="s">
        <v>114</v>
      </c>
      <c r="C1356" s="33">
        <v>2000</v>
      </c>
      <c r="D1356" s="33" t="s">
        <v>250</v>
      </c>
      <c r="E1356" s="42" t="s">
        <v>247</v>
      </c>
      <c r="F1356" s="62">
        <v>0.38628139719411153</v>
      </c>
      <c r="G1356" s="63">
        <v>16799670</v>
      </c>
      <c r="H1356" s="63">
        <v>1.6010172872691726</v>
      </c>
      <c r="I1356" s="63">
        <v>86.561348552303997</v>
      </c>
      <c r="J1356" s="63">
        <v>234701731.51899999</v>
      </c>
      <c r="K1356" s="63">
        <v>54.963991629515206</v>
      </c>
      <c r="L1356" s="63">
        <v>986.77735283956724</v>
      </c>
      <c r="M1356" s="63">
        <v>37.440758293838869</v>
      </c>
      <c r="N1356" s="62">
        <v>43.155000000000001</v>
      </c>
    </row>
    <row r="1357" spans="1:14" x14ac:dyDescent="0.4">
      <c r="A1357" s="43">
        <v>32</v>
      </c>
      <c r="B1357" s="42" t="s">
        <v>114</v>
      </c>
      <c r="C1357" s="33">
        <v>2001</v>
      </c>
      <c r="D1357" s="33" t="s">
        <v>250</v>
      </c>
      <c r="E1357" s="42" t="s">
        <v>247</v>
      </c>
      <c r="F1357" s="62">
        <v>0.37658009628964545</v>
      </c>
      <c r="G1357" s="63">
        <v>17245468</v>
      </c>
      <c r="H1357" s="63">
        <v>6.8759687974264523</v>
      </c>
      <c r="I1357" s="63">
        <v>89.635751762105997</v>
      </c>
      <c r="J1357" s="63">
        <v>272679898.34100002</v>
      </c>
      <c r="K1357" s="63">
        <v>53.114104718044665</v>
      </c>
      <c r="L1357" s="63">
        <v>974.77998497187957</v>
      </c>
      <c r="M1357" s="63">
        <v>39.29712460063898</v>
      </c>
      <c r="N1357" s="62">
        <v>43.567999999999998</v>
      </c>
    </row>
    <row r="1358" spans="1:14" x14ac:dyDescent="0.4">
      <c r="A1358" s="43">
        <v>32</v>
      </c>
      <c r="B1358" s="42" t="s">
        <v>114</v>
      </c>
      <c r="C1358" s="33">
        <v>2002</v>
      </c>
      <c r="D1358" s="33" t="s">
        <v>250</v>
      </c>
      <c r="E1358" s="42" t="s">
        <v>247</v>
      </c>
      <c r="F1358" s="62">
        <v>0.38673036831191671</v>
      </c>
      <c r="G1358" s="63">
        <v>17683897</v>
      </c>
      <c r="H1358" s="63">
        <v>4.582137352165546</v>
      </c>
      <c r="I1358" s="63">
        <v>93.200106011533407</v>
      </c>
      <c r="J1358" s="63">
        <v>212580417.45300001</v>
      </c>
      <c r="K1358" s="63">
        <v>55.901948227538831</v>
      </c>
      <c r="L1358" s="63">
        <v>1020.9504915042322</v>
      </c>
      <c r="M1358" s="63">
        <v>41.379310344827594</v>
      </c>
      <c r="N1358" s="62">
        <v>43.982999999999997</v>
      </c>
    </row>
    <row r="1359" spans="1:14" x14ac:dyDescent="0.4">
      <c r="A1359" s="43">
        <v>32</v>
      </c>
      <c r="B1359" s="42" t="s">
        <v>114</v>
      </c>
      <c r="C1359" s="33">
        <v>2003</v>
      </c>
      <c r="D1359" s="33" t="s">
        <v>250</v>
      </c>
      <c r="E1359" s="42" t="s">
        <v>247</v>
      </c>
      <c r="F1359" s="62">
        <v>0.29297128891304375</v>
      </c>
      <c r="G1359" s="63">
        <v>18116451</v>
      </c>
      <c r="H1359" s="63">
        <v>3.2781206928541167</v>
      </c>
      <c r="I1359" s="63">
        <v>99.665592942836597</v>
      </c>
      <c r="J1359" s="63">
        <v>165390571.23199999</v>
      </c>
      <c r="K1359" s="63">
        <v>53.260060681877007</v>
      </c>
      <c r="L1359" s="63">
        <v>1173.0638817834949</v>
      </c>
      <c r="M1359" s="63">
        <v>42.33009708737864</v>
      </c>
      <c r="N1359" s="62">
        <v>44.399000000000001</v>
      </c>
    </row>
    <row r="1360" spans="1:14" x14ac:dyDescent="0.4">
      <c r="A1360" s="43">
        <v>32</v>
      </c>
      <c r="B1360" s="42" t="s">
        <v>114</v>
      </c>
      <c r="C1360" s="33">
        <v>2004</v>
      </c>
      <c r="D1360" s="33" t="s">
        <v>250</v>
      </c>
      <c r="E1360" s="42" t="s">
        <v>247</v>
      </c>
      <c r="F1360" s="62">
        <v>0.29474945218101167</v>
      </c>
      <c r="G1360" s="63">
        <v>18544903</v>
      </c>
      <c r="H1360" s="63">
        <v>-2.5033575200438634</v>
      </c>
      <c r="I1360" s="63">
        <v>100.90949870403099</v>
      </c>
      <c r="J1360" s="63">
        <v>282979830.96200001</v>
      </c>
      <c r="K1360" s="63">
        <v>58.118296303594555</v>
      </c>
      <c r="L1360" s="63">
        <v>1267.7648229510519</v>
      </c>
      <c r="M1360" s="63">
        <v>42.988929889298895</v>
      </c>
      <c r="N1360" s="62">
        <v>44.817</v>
      </c>
    </row>
    <row r="1361" spans="1:14" x14ac:dyDescent="0.4">
      <c r="A1361" s="43">
        <v>32</v>
      </c>
      <c r="B1361" s="42" t="s">
        <v>114</v>
      </c>
      <c r="C1361" s="33">
        <v>2005</v>
      </c>
      <c r="D1361" s="33" t="s">
        <v>250</v>
      </c>
      <c r="E1361" s="42" t="s">
        <v>247</v>
      </c>
      <c r="F1361" s="62">
        <v>0.30977508689279487</v>
      </c>
      <c r="G1361" s="63">
        <v>18970215</v>
      </c>
      <c r="H1361" s="63">
        <v>1.2151349397056492</v>
      </c>
      <c r="I1361" s="63">
        <v>101.112547104673</v>
      </c>
      <c r="J1361" s="63">
        <v>349059586.54327202</v>
      </c>
      <c r="K1361" s="63">
        <v>62.820936040280614</v>
      </c>
      <c r="L1361" s="63">
        <v>1267.0873112998836</v>
      </c>
      <c r="M1361" s="63">
        <v>53.87263339070568</v>
      </c>
      <c r="N1361" s="62">
        <v>45.234000000000002</v>
      </c>
    </row>
    <row r="1362" spans="1:14" x14ac:dyDescent="0.4">
      <c r="A1362" s="43">
        <v>32</v>
      </c>
      <c r="B1362" s="42" t="s">
        <v>114</v>
      </c>
      <c r="C1362" s="33">
        <v>2006</v>
      </c>
      <c r="D1362" s="33" t="s">
        <v>250</v>
      </c>
      <c r="E1362" s="42" t="s">
        <v>247</v>
      </c>
      <c r="F1362" s="62">
        <v>0.29383743690141778</v>
      </c>
      <c r="G1362" s="63">
        <v>19394057</v>
      </c>
      <c r="H1362" s="63">
        <v>1.359538259600896</v>
      </c>
      <c r="I1362" s="63">
        <v>100.88205031844301</v>
      </c>
      <c r="J1362" s="63">
        <v>350964618.55939698</v>
      </c>
      <c r="K1362" s="63">
        <v>63.690377061451983</v>
      </c>
      <c r="L1362" s="63">
        <v>1303.5649667426705</v>
      </c>
      <c r="M1362" s="63">
        <v>41.56305506216696</v>
      </c>
      <c r="N1362" s="62">
        <v>45.652000000000001</v>
      </c>
    </row>
    <row r="1363" spans="1:14" x14ac:dyDescent="0.4">
      <c r="A1363" s="43">
        <v>32</v>
      </c>
      <c r="B1363" s="42" t="s">
        <v>114</v>
      </c>
      <c r="C1363" s="33">
        <v>2007</v>
      </c>
      <c r="D1363" s="33" t="s">
        <v>250</v>
      </c>
      <c r="E1363" s="42" t="s">
        <v>247</v>
      </c>
      <c r="F1363" s="62">
        <v>0.28549226196783684</v>
      </c>
      <c r="G1363" s="63">
        <v>19817700</v>
      </c>
      <c r="H1363" s="63">
        <v>3.0885494457229186</v>
      </c>
      <c r="I1363" s="63">
        <v>102.575309271831</v>
      </c>
      <c r="J1363" s="63">
        <v>443801751.42317301</v>
      </c>
      <c r="K1363" s="63">
        <v>61.430942348442628</v>
      </c>
      <c r="L1363" s="63">
        <v>1451.2325307409976</v>
      </c>
      <c r="M1363" s="63">
        <v>44.14414414414415</v>
      </c>
      <c r="N1363" s="62">
        <v>46.070999999999998</v>
      </c>
    </row>
    <row r="1364" spans="1:14" x14ac:dyDescent="0.4">
      <c r="A1364" s="43">
        <v>32</v>
      </c>
      <c r="B1364" s="42" t="s">
        <v>114</v>
      </c>
      <c r="C1364" s="33">
        <v>2008</v>
      </c>
      <c r="D1364" s="33" t="s">
        <v>250</v>
      </c>
      <c r="E1364" s="42" t="s">
        <v>247</v>
      </c>
      <c r="F1364" s="62">
        <v>0.31982594339811371</v>
      </c>
      <c r="G1364" s="63">
        <v>20244449</v>
      </c>
      <c r="H1364" s="63">
        <v>5.3729334850033865</v>
      </c>
      <c r="I1364" s="63">
        <v>107.044050068031</v>
      </c>
      <c r="J1364" s="63">
        <v>468377743.88890201</v>
      </c>
      <c r="K1364" s="63">
        <v>61.940621296949928</v>
      </c>
      <c r="L1364" s="63">
        <v>1683.3375045376754</v>
      </c>
      <c r="M1364" s="63">
        <v>44.654088050314463</v>
      </c>
      <c r="N1364" s="62">
        <v>46.491</v>
      </c>
    </row>
    <row r="1365" spans="1:14" x14ac:dyDescent="0.4">
      <c r="A1365" s="43">
        <v>32</v>
      </c>
      <c r="B1365" s="42" t="s">
        <v>114</v>
      </c>
      <c r="C1365" s="33">
        <v>2009</v>
      </c>
      <c r="D1365" s="33" t="s">
        <v>250</v>
      </c>
      <c r="E1365" s="42" t="s">
        <v>247</v>
      </c>
      <c r="F1365" s="62">
        <v>0.29167566586751509</v>
      </c>
      <c r="G1365" s="63">
        <v>20677762</v>
      </c>
      <c r="H1365" s="63">
        <v>1.2077792972368826</v>
      </c>
      <c r="I1365" s="63">
        <v>107.345185172841</v>
      </c>
      <c r="J1365" s="63">
        <v>397624744.26800501</v>
      </c>
      <c r="K1365" s="63">
        <v>66.672903746918479</v>
      </c>
      <c r="L1365" s="63">
        <v>1638.8046842644294</v>
      </c>
      <c r="M1365" s="63">
        <v>42.567567567567565</v>
      </c>
      <c r="N1365" s="62">
        <v>46.91</v>
      </c>
    </row>
    <row r="1366" spans="1:14" x14ac:dyDescent="0.4">
      <c r="A1366" s="43">
        <v>32</v>
      </c>
      <c r="B1366" s="42" t="s">
        <v>114</v>
      </c>
      <c r="C1366" s="33">
        <v>2010</v>
      </c>
      <c r="D1366" s="33" t="s">
        <v>250</v>
      </c>
      <c r="E1366" s="42" t="s">
        <v>247</v>
      </c>
      <c r="F1366" s="62">
        <v>0.30069068991434772</v>
      </c>
      <c r="G1366" s="63">
        <v>21120042</v>
      </c>
      <c r="H1366" s="63">
        <v>1.5162179241976048</v>
      </c>
      <c r="I1366" s="63">
        <v>100</v>
      </c>
      <c r="J1366" s="63">
        <v>358468317.34200197</v>
      </c>
      <c r="K1366" s="63">
        <v>67.472940081256993</v>
      </c>
      <c r="L1366" s="63">
        <v>1654.1779587620767</v>
      </c>
      <c r="M1366" s="63">
        <v>46.859903381642511</v>
      </c>
      <c r="N1366" s="62">
        <v>47.33</v>
      </c>
    </row>
    <row r="1367" spans="1:14" x14ac:dyDescent="0.4">
      <c r="A1367" s="43">
        <v>32</v>
      </c>
      <c r="B1367" s="42" t="s">
        <v>114</v>
      </c>
      <c r="C1367" s="33">
        <v>2011</v>
      </c>
      <c r="D1367" s="33" t="s">
        <v>250</v>
      </c>
      <c r="E1367" s="42" t="s">
        <v>247</v>
      </c>
      <c r="F1367" s="62">
        <v>0.28374179853427972</v>
      </c>
      <c r="G1367" s="63">
        <v>21562914</v>
      </c>
      <c r="H1367" s="63">
        <v>5.7093205000567906</v>
      </c>
      <c r="I1367" s="63">
        <v>102.203145823263</v>
      </c>
      <c r="J1367" s="63">
        <v>301972462.51786101</v>
      </c>
      <c r="K1367" s="63">
        <v>64.715903061134512</v>
      </c>
      <c r="L1367" s="63">
        <v>1701.7046408105975</v>
      </c>
      <c r="M1367" s="63">
        <v>47.781569965870304</v>
      </c>
      <c r="N1367" s="62">
        <v>47.750999999999998</v>
      </c>
    </row>
    <row r="1368" spans="1:14" x14ac:dyDescent="0.4">
      <c r="A1368" s="43">
        <v>32</v>
      </c>
      <c r="B1368" s="42" t="s">
        <v>114</v>
      </c>
      <c r="C1368" s="33">
        <v>2012</v>
      </c>
      <c r="D1368" s="33" t="s">
        <v>250</v>
      </c>
      <c r="E1368" s="42" t="s">
        <v>247</v>
      </c>
      <c r="F1368" s="62">
        <v>0.36517219433882919</v>
      </c>
      <c r="G1368" s="63">
        <v>22010712</v>
      </c>
      <c r="H1368" s="63">
        <v>-0.4040983607408748</v>
      </c>
      <c r="I1368" s="63">
        <v>97.328432385530604</v>
      </c>
      <c r="J1368" s="63">
        <v>330255520.654571</v>
      </c>
      <c r="K1368" s="63">
        <v>70.301089319124898</v>
      </c>
      <c r="L1368" s="63">
        <v>1649.3016148365036</v>
      </c>
      <c r="M1368" s="63">
        <v>46.192893401015226</v>
      </c>
      <c r="N1368" s="62">
        <v>48.171999999999997</v>
      </c>
    </row>
    <row r="1369" spans="1:14" x14ac:dyDescent="0.4">
      <c r="A1369" s="43">
        <v>32</v>
      </c>
      <c r="B1369" s="42" t="s">
        <v>114</v>
      </c>
      <c r="C1369" s="33">
        <v>2013</v>
      </c>
      <c r="D1369" s="33" t="s">
        <v>250</v>
      </c>
      <c r="E1369" s="42" t="s">
        <v>247</v>
      </c>
      <c r="F1369" s="62">
        <v>0.38685728435835115</v>
      </c>
      <c r="G1369" s="63">
        <v>22469268</v>
      </c>
      <c r="H1369" s="63">
        <v>2.876730428525164</v>
      </c>
      <c r="I1369" s="63">
        <v>100.48059637610299</v>
      </c>
      <c r="J1369" s="63">
        <v>407592122.10142702</v>
      </c>
      <c r="K1369" s="63">
        <v>58.352679252723441</v>
      </c>
      <c r="L1369" s="63">
        <v>1903.0542293409751</v>
      </c>
      <c r="M1369" s="63">
        <v>41.782407407407405</v>
      </c>
      <c r="N1369" s="62">
        <v>48.593000000000004</v>
      </c>
    </row>
    <row r="1370" spans="1:14" x14ac:dyDescent="0.4">
      <c r="A1370" s="43">
        <v>32</v>
      </c>
      <c r="B1370" s="42" t="s">
        <v>114</v>
      </c>
      <c r="C1370" s="33">
        <v>2014</v>
      </c>
      <c r="D1370" s="33" t="s">
        <v>250</v>
      </c>
      <c r="E1370" s="42" t="s">
        <v>247</v>
      </c>
      <c r="F1370" s="62">
        <v>0.39994251062868452</v>
      </c>
      <c r="G1370" s="63">
        <v>22995555</v>
      </c>
      <c r="H1370" s="63">
        <v>4.4073323557207544</v>
      </c>
      <c r="I1370" s="63">
        <v>100.70636628718501</v>
      </c>
      <c r="J1370" s="63">
        <v>439356961.15090102</v>
      </c>
      <c r="K1370" s="63">
        <v>53.680417561034446</v>
      </c>
      <c r="L1370" s="63">
        <v>2124.0194300846229</v>
      </c>
      <c r="M1370" s="63">
        <v>42.032085561497325</v>
      </c>
      <c r="N1370" s="62">
        <v>49.014000000000003</v>
      </c>
    </row>
    <row r="1371" spans="1:14" x14ac:dyDescent="0.4">
      <c r="A1371" s="43">
        <v>32</v>
      </c>
      <c r="B1371" s="42" t="s">
        <v>114</v>
      </c>
      <c r="C1371" s="33">
        <v>2015</v>
      </c>
      <c r="D1371" s="33" t="s">
        <v>250</v>
      </c>
      <c r="E1371" s="42" t="s">
        <v>247</v>
      </c>
      <c r="F1371" s="62">
        <v>0.415553147784264</v>
      </c>
      <c r="G1371" s="63">
        <v>23596741</v>
      </c>
      <c r="H1371" s="63">
        <v>4.7756823727082747</v>
      </c>
      <c r="I1371" s="63">
        <v>93.7769682067172</v>
      </c>
      <c r="J1371" s="63">
        <v>494408755.77634102</v>
      </c>
      <c r="K1371" s="63">
        <v>52.712864741144507</v>
      </c>
      <c r="L1371" s="63">
        <v>1941.5818977211713</v>
      </c>
      <c r="M1371" s="63">
        <f t="shared" ref="M1371:M1378" si="146">(M1370+M1369+M1368)/3</f>
        <v>43.335795456639993</v>
      </c>
      <c r="N1371" s="62">
        <v>49.444000000000003</v>
      </c>
    </row>
    <row r="1372" spans="1:14" x14ac:dyDescent="0.4">
      <c r="A1372" s="43">
        <v>32</v>
      </c>
      <c r="B1372" s="42" t="s">
        <v>114</v>
      </c>
      <c r="C1372" s="33">
        <v>2016</v>
      </c>
      <c r="D1372" s="33" t="s">
        <v>250</v>
      </c>
      <c r="E1372" s="42" t="s">
        <v>247</v>
      </c>
      <c r="F1372" s="62">
        <v>0.39620260033794202</v>
      </c>
      <c r="G1372" s="63">
        <v>24213622</v>
      </c>
      <c r="H1372" s="63">
        <v>-1.1798324356569623</v>
      </c>
      <c r="I1372" s="63">
        <v>94.848460319774901</v>
      </c>
      <c r="J1372" s="63">
        <v>577871524.15621495</v>
      </c>
      <c r="K1372" s="63">
        <v>47.565578361353452</v>
      </c>
      <c r="L1372" s="63">
        <v>1999.1953715938332</v>
      </c>
      <c r="M1372" s="63">
        <f t="shared" si="146"/>
        <v>42.383429475181579</v>
      </c>
      <c r="N1372" s="62">
        <v>49.881</v>
      </c>
    </row>
    <row r="1373" spans="1:14" x14ac:dyDescent="0.4">
      <c r="A1373" s="43">
        <v>32</v>
      </c>
      <c r="B1373" s="42" t="s">
        <v>114</v>
      </c>
      <c r="C1373" s="33">
        <v>2017</v>
      </c>
      <c r="D1373" s="33" t="s">
        <v>250</v>
      </c>
      <c r="E1373" s="42" t="s">
        <v>247</v>
      </c>
      <c r="F1373" s="62">
        <v>0.42513655818637591</v>
      </c>
      <c r="G1373" s="63">
        <v>24848016</v>
      </c>
      <c r="H1373" s="63">
        <v>-1.0416772484881989</v>
      </c>
      <c r="I1373" s="63">
        <v>95.150127520667994</v>
      </c>
      <c r="J1373" s="63">
        <v>975014998.79549301</v>
      </c>
      <c r="K1373" s="63">
        <v>48.662507472948249</v>
      </c>
      <c r="L1373" s="63">
        <v>2113.3415252859127</v>
      </c>
      <c r="M1373" s="63">
        <f t="shared" si="146"/>
        <v>42.583770164439635</v>
      </c>
      <c r="N1373" s="62">
        <v>50.326000000000001</v>
      </c>
    </row>
    <row r="1374" spans="1:14" x14ac:dyDescent="0.4">
      <c r="A1374" s="43">
        <v>32</v>
      </c>
      <c r="B1374" s="42" t="s">
        <v>114</v>
      </c>
      <c r="C1374" s="33">
        <v>2018</v>
      </c>
      <c r="D1374" s="33" t="s">
        <v>250</v>
      </c>
      <c r="E1374" s="42" t="s">
        <v>247</v>
      </c>
      <c r="F1374" s="62">
        <v>0.39989035846412097</v>
      </c>
      <c r="G1374" s="63">
        <v>25493988</v>
      </c>
      <c r="H1374" s="63">
        <v>1.6819764711251963</v>
      </c>
      <c r="I1374" s="63">
        <v>96.228648613674295</v>
      </c>
      <c r="J1374" s="63">
        <v>620330654.35979104</v>
      </c>
      <c r="K1374" s="63">
        <v>46.037508710287419</v>
      </c>
      <c r="L1374" s="63">
        <v>2295.5403346288695</v>
      </c>
      <c r="M1374" s="63">
        <f t="shared" si="146"/>
        <v>42.767665032087073</v>
      </c>
      <c r="N1374" s="62">
        <v>50.779000000000003</v>
      </c>
    </row>
    <row r="1375" spans="1:14" x14ac:dyDescent="0.4">
      <c r="A1375" s="43">
        <v>32</v>
      </c>
      <c r="B1375" s="42" t="s">
        <v>114</v>
      </c>
      <c r="C1375" s="33">
        <v>2019</v>
      </c>
      <c r="D1375" s="33" t="s">
        <v>250</v>
      </c>
      <c r="E1375" s="42" t="s">
        <v>247</v>
      </c>
      <c r="F1375" s="62">
        <v>0.41452830515561473</v>
      </c>
      <c r="G1375" s="63">
        <v>26147551</v>
      </c>
      <c r="H1375" s="63">
        <v>1.3580816209424853</v>
      </c>
      <c r="I1375" s="63">
        <v>92.304537253539294</v>
      </c>
      <c r="J1375" s="63">
        <v>848881139.44287705</v>
      </c>
      <c r="K1375" s="63">
        <v>44.527491938422656</v>
      </c>
      <c r="L1375" s="63">
        <v>2290.7873789492673</v>
      </c>
      <c r="M1375" s="63">
        <f t="shared" si="146"/>
        <v>42.578288223902767</v>
      </c>
      <c r="N1375" s="62">
        <v>51.238999999999997</v>
      </c>
    </row>
    <row r="1376" spans="1:14" x14ac:dyDescent="0.4">
      <c r="A1376" s="43">
        <v>32</v>
      </c>
      <c r="B1376" s="42" t="s">
        <v>114</v>
      </c>
      <c r="C1376" s="33">
        <v>2020</v>
      </c>
      <c r="D1376" s="33" t="s">
        <v>250</v>
      </c>
      <c r="E1376" s="42" t="s">
        <v>247</v>
      </c>
      <c r="F1376" s="62">
        <v>0.40634735689038293</v>
      </c>
      <c r="G1376" s="63">
        <v>26811790</v>
      </c>
      <c r="H1376" s="63">
        <v>1.5319983178241756</v>
      </c>
      <c r="I1376" s="63">
        <v>95.742130790670004</v>
      </c>
      <c r="J1376" s="63">
        <v>712915894.48161602</v>
      </c>
      <c r="K1376" s="63">
        <v>41.10945675411012</v>
      </c>
      <c r="L1376" s="63">
        <v>2349.0698820041771</v>
      </c>
      <c r="M1376" s="63">
        <f t="shared" si="146"/>
        <v>42.643241140143154</v>
      </c>
      <c r="N1376" s="62">
        <v>51.706000000000003</v>
      </c>
    </row>
    <row r="1377" spans="1:14" x14ac:dyDescent="0.4">
      <c r="A1377" s="43">
        <v>32</v>
      </c>
      <c r="B1377" s="42" t="s">
        <v>114</v>
      </c>
      <c r="C1377" s="33">
        <v>2021</v>
      </c>
      <c r="D1377" s="33" t="s">
        <v>250</v>
      </c>
      <c r="E1377" s="42" t="s">
        <v>247</v>
      </c>
      <c r="F1377" s="62">
        <f>(F1374+F1375+F1376)/3</f>
        <v>0.40692200683670626</v>
      </c>
      <c r="G1377" s="63">
        <v>27478249</v>
      </c>
      <c r="H1377" s="63">
        <v>2.6600000053623489</v>
      </c>
      <c r="I1377" s="63">
        <v>97.615213689546493</v>
      </c>
      <c r="J1377" s="63">
        <v>1392435143.3830099</v>
      </c>
      <c r="K1377" s="63">
        <v>45.124345592723294</v>
      </c>
      <c r="L1377" s="63">
        <v>2613.3788930684045</v>
      </c>
      <c r="M1377" s="63">
        <f t="shared" si="146"/>
        <v>42.663064798710998</v>
      </c>
      <c r="N1377" s="62">
        <v>52.18</v>
      </c>
    </row>
    <row r="1378" spans="1:14" x14ac:dyDescent="0.4">
      <c r="A1378" s="43">
        <v>32</v>
      </c>
      <c r="B1378" s="42" t="s">
        <v>114</v>
      </c>
      <c r="C1378" s="33">
        <v>2022</v>
      </c>
      <c r="D1378" s="33" t="s">
        <v>250</v>
      </c>
      <c r="E1378" s="42" t="s">
        <v>247</v>
      </c>
      <c r="F1378" s="62">
        <f>(F1375+F1376+F1377)/3</f>
        <v>0.40926588962756799</v>
      </c>
      <c r="G1378" s="63">
        <v>28160542</v>
      </c>
      <c r="H1378" s="63">
        <v>2.7499999979222878</v>
      </c>
      <c r="I1378" s="63">
        <v>92.797428425366903</v>
      </c>
      <c r="J1378" s="63">
        <v>1599115748.8332701</v>
      </c>
      <c r="K1378" s="63">
        <v>52.335671620103263</v>
      </c>
      <c r="L1378" s="63">
        <v>2486.4121939424799</v>
      </c>
      <c r="M1378" s="63">
        <f t="shared" si="146"/>
        <v>42.628198054252302</v>
      </c>
      <c r="N1378" s="62">
        <v>52.661000000000001</v>
      </c>
    </row>
    <row r="1379" spans="1:14" s="67" customFormat="1" x14ac:dyDescent="0.4">
      <c r="A1379" s="44">
        <v>33</v>
      </c>
      <c r="B1379" s="45" t="s">
        <v>116</v>
      </c>
      <c r="C1379" s="37">
        <v>1980</v>
      </c>
      <c r="D1379" s="37" t="s">
        <v>251</v>
      </c>
      <c r="E1379" s="42" t="s">
        <v>247</v>
      </c>
      <c r="F1379" s="62">
        <f>F1380*0.95</f>
        <v>2.5493425618088361</v>
      </c>
      <c r="G1379" s="66">
        <v>4599782</v>
      </c>
      <c r="H1379" s="66">
        <f t="shared" ref="H1379:H1388" si="147">H1380*0.95</f>
        <v>1.6958535871870697</v>
      </c>
      <c r="I1379" s="66">
        <f t="shared" ref="I1379:I1388" si="148">I1380*0.95</f>
        <v>38.700657059719639</v>
      </c>
      <c r="J1379" s="66">
        <f t="shared" ref="J1379:J1388" si="149">J1380*0.95</f>
        <v>7024681.1396142785</v>
      </c>
      <c r="K1379" s="66">
        <f t="shared" ref="K1379:K1388" si="150">K1380*0.95</f>
        <v>29.089125663864987</v>
      </c>
      <c r="L1379" s="66">
        <f t="shared" ref="L1379:L1388" si="151">L1380*0.95</f>
        <v>2284.1811102270199</v>
      </c>
      <c r="M1379" s="66">
        <f t="shared" ref="M1379:M1388" si="152">M1380*0.95</f>
        <v>23.24820103637208</v>
      </c>
      <c r="N1379" s="62">
        <v>47.284999999999997</v>
      </c>
    </row>
    <row r="1380" spans="1:14" x14ac:dyDescent="0.4">
      <c r="A1380" s="44">
        <v>33</v>
      </c>
      <c r="B1380" s="42" t="s">
        <v>116</v>
      </c>
      <c r="C1380" s="33">
        <v>1981</v>
      </c>
      <c r="D1380" s="37" t="s">
        <v>251</v>
      </c>
      <c r="E1380" s="42" t="s">
        <v>247</v>
      </c>
      <c r="F1380" s="62">
        <f t="shared" ref="F1380:F1388" si="153">F1381*0.95</f>
        <v>2.6835184861145644</v>
      </c>
      <c r="G1380" s="63">
        <v>4611509</v>
      </c>
      <c r="H1380" s="63">
        <f t="shared" si="147"/>
        <v>1.7851090391442839</v>
      </c>
      <c r="I1380" s="63">
        <f t="shared" si="148"/>
        <v>40.737533747073307</v>
      </c>
      <c r="J1380" s="63">
        <f t="shared" si="149"/>
        <v>7394401.199593978</v>
      </c>
      <c r="K1380" s="63">
        <f t="shared" si="150"/>
        <v>30.620132277752621</v>
      </c>
      <c r="L1380" s="63">
        <f t="shared" si="151"/>
        <v>2404.4011686600211</v>
      </c>
      <c r="M1380" s="63">
        <f t="shared" si="152"/>
        <v>24.471790564602191</v>
      </c>
      <c r="N1380" s="62">
        <v>47.887</v>
      </c>
    </row>
    <row r="1381" spans="1:14" x14ac:dyDescent="0.4">
      <c r="A1381" s="44">
        <v>33</v>
      </c>
      <c r="B1381" s="42" t="s">
        <v>116</v>
      </c>
      <c r="C1381" s="33">
        <v>1982</v>
      </c>
      <c r="D1381" s="37" t="s">
        <v>251</v>
      </c>
      <c r="E1381" s="42" t="s">
        <v>247</v>
      </c>
      <c r="F1381" s="62">
        <f t="shared" si="153"/>
        <v>2.8247563011732257</v>
      </c>
      <c r="G1381" s="63">
        <v>4634234</v>
      </c>
      <c r="H1381" s="63">
        <f t="shared" si="147"/>
        <v>1.8790621464676673</v>
      </c>
      <c r="I1381" s="63">
        <f t="shared" si="148"/>
        <v>42.881614470603481</v>
      </c>
      <c r="J1381" s="63">
        <f t="shared" si="149"/>
        <v>7783580.210098925</v>
      </c>
      <c r="K1381" s="63">
        <f t="shared" si="150"/>
        <v>32.231718187108022</v>
      </c>
      <c r="L1381" s="63">
        <f t="shared" si="151"/>
        <v>2530.9485985894958</v>
      </c>
      <c r="M1381" s="63">
        <f t="shared" si="152"/>
        <v>25.75977954168652</v>
      </c>
      <c r="N1381" s="62">
        <v>48.237000000000002</v>
      </c>
    </row>
    <row r="1382" spans="1:14" x14ac:dyDescent="0.4">
      <c r="A1382" s="44">
        <v>33</v>
      </c>
      <c r="B1382" s="42" t="s">
        <v>116</v>
      </c>
      <c r="C1382" s="33">
        <v>1983</v>
      </c>
      <c r="D1382" s="37" t="s">
        <v>251</v>
      </c>
      <c r="E1382" s="42" t="s">
        <v>247</v>
      </c>
      <c r="F1382" s="62">
        <f t="shared" si="153"/>
        <v>2.9734276854455008</v>
      </c>
      <c r="G1382" s="63">
        <v>4658254</v>
      </c>
      <c r="H1382" s="63">
        <f t="shared" si="147"/>
        <v>1.977960154176492</v>
      </c>
      <c r="I1382" s="63">
        <f t="shared" si="148"/>
        <v>45.138541548003666</v>
      </c>
      <c r="J1382" s="63">
        <f t="shared" si="149"/>
        <v>8193242.3264199216</v>
      </c>
      <c r="K1382" s="63">
        <f t="shared" si="150"/>
        <v>33.92812440748213</v>
      </c>
      <c r="L1382" s="63">
        <f t="shared" si="151"/>
        <v>2664.1564195678902</v>
      </c>
      <c r="M1382" s="63">
        <f t="shared" si="152"/>
        <v>27.115557412301602</v>
      </c>
      <c r="N1382" s="62">
        <v>48.587000000000003</v>
      </c>
    </row>
    <row r="1383" spans="1:14" x14ac:dyDescent="0.4">
      <c r="A1383" s="44">
        <v>33</v>
      </c>
      <c r="B1383" s="42" t="s">
        <v>116</v>
      </c>
      <c r="C1383" s="33">
        <v>1984</v>
      </c>
      <c r="D1383" s="37" t="s">
        <v>251</v>
      </c>
      <c r="E1383" s="42" t="s">
        <v>247</v>
      </c>
      <c r="F1383" s="62">
        <f t="shared" si="153"/>
        <v>3.1299238794163169</v>
      </c>
      <c r="G1383" s="63">
        <v>4680285</v>
      </c>
      <c r="H1383" s="63">
        <f t="shared" si="147"/>
        <v>2.0820633201857812</v>
      </c>
      <c r="I1383" s="63">
        <f t="shared" si="148"/>
        <v>47.514254261056493</v>
      </c>
      <c r="J1383" s="63">
        <f t="shared" si="149"/>
        <v>8624465.6067578122</v>
      </c>
      <c r="K1383" s="63">
        <f t="shared" si="150"/>
        <v>35.713815165770662</v>
      </c>
      <c r="L1383" s="63">
        <f t="shared" si="151"/>
        <v>2804.3751784925162</v>
      </c>
      <c r="M1383" s="63">
        <f t="shared" si="152"/>
        <v>28.542692012949054</v>
      </c>
      <c r="N1383" s="62">
        <v>48.936999999999998</v>
      </c>
    </row>
    <row r="1384" spans="1:14" x14ac:dyDescent="0.4">
      <c r="A1384" s="44">
        <v>33</v>
      </c>
      <c r="B1384" s="42" t="s">
        <v>116</v>
      </c>
      <c r="C1384" s="33">
        <v>1985</v>
      </c>
      <c r="D1384" s="37" t="s">
        <v>251</v>
      </c>
      <c r="E1384" s="42" t="s">
        <v>247</v>
      </c>
      <c r="F1384" s="62">
        <f t="shared" si="153"/>
        <v>3.2946567151750705</v>
      </c>
      <c r="G1384" s="63">
        <v>4701417</v>
      </c>
      <c r="H1384" s="63">
        <f t="shared" si="147"/>
        <v>2.1916456001955593</v>
      </c>
      <c r="I1384" s="63">
        <f t="shared" si="148"/>
        <v>50.015004485322628</v>
      </c>
      <c r="J1384" s="63">
        <f t="shared" si="149"/>
        <v>9078384.8492187504</v>
      </c>
      <c r="K1384" s="63">
        <f t="shared" si="150"/>
        <v>37.593489648179649</v>
      </c>
      <c r="L1384" s="63">
        <f t="shared" si="151"/>
        <v>2951.9738720973855</v>
      </c>
      <c r="M1384" s="63">
        <f t="shared" si="152"/>
        <v>30.044938960999005</v>
      </c>
      <c r="N1384" s="62">
        <v>49.286999999999999</v>
      </c>
    </row>
    <row r="1385" spans="1:14" x14ac:dyDescent="0.4">
      <c r="A1385" s="44">
        <v>33</v>
      </c>
      <c r="B1385" s="42" t="s">
        <v>116</v>
      </c>
      <c r="C1385" s="33">
        <v>1986</v>
      </c>
      <c r="D1385" s="37" t="s">
        <v>251</v>
      </c>
      <c r="E1385" s="42" t="s">
        <v>247</v>
      </c>
      <c r="F1385" s="62">
        <f t="shared" si="153"/>
        <v>3.468059700184285</v>
      </c>
      <c r="G1385" s="63">
        <v>4721446</v>
      </c>
      <c r="H1385" s="63">
        <f t="shared" si="147"/>
        <v>2.3069953686269047</v>
      </c>
      <c r="I1385" s="63">
        <f t="shared" si="148"/>
        <v>52.647373142444877</v>
      </c>
      <c r="J1385" s="63">
        <f t="shared" si="149"/>
        <v>9556194.578125</v>
      </c>
      <c r="K1385" s="63">
        <f t="shared" si="150"/>
        <v>39.572094366504892</v>
      </c>
      <c r="L1385" s="63">
        <f t="shared" si="151"/>
        <v>3107.3409179972482</v>
      </c>
      <c r="M1385" s="63">
        <f t="shared" si="152"/>
        <v>31.62625153789369</v>
      </c>
      <c r="N1385" s="62">
        <v>49.637</v>
      </c>
    </row>
    <row r="1386" spans="1:14" x14ac:dyDescent="0.4">
      <c r="A1386" s="44">
        <v>33</v>
      </c>
      <c r="B1386" s="42" t="s">
        <v>116</v>
      </c>
      <c r="C1386" s="33">
        <v>1987</v>
      </c>
      <c r="D1386" s="37" t="s">
        <v>251</v>
      </c>
      <c r="E1386" s="42" t="s">
        <v>247</v>
      </c>
      <c r="F1386" s="62">
        <f t="shared" si="153"/>
        <v>3.6505891580887213</v>
      </c>
      <c r="G1386" s="63">
        <v>4739745</v>
      </c>
      <c r="H1386" s="63">
        <f t="shared" si="147"/>
        <v>2.428416177502005</v>
      </c>
      <c r="I1386" s="63">
        <f t="shared" si="148"/>
        <v>55.41828751836303</v>
      </c>
      <c r="J1386" s="63">
        <f t="shared" si="149"/>
        <v>10059152.1875</v>
      </c>
      <c r="K1386" s="63">
        <f t="shared" si="150"/>
        <v>41.654836175268308</v>
      </c>
      <c r="L1386" s="63">
        <f t="shared" si="151"/>
        <v>3270.8851768392087</v>
      </c>
      <c r="M1386" s="63">
        <f t="shared" si="152"/>
        <v>33.290791092519676</v>
      </c>
      <c r="N1386" s="62">
        <v>49.987000000000002</v>
      </c>
    </row>
    <row r="1387" spans="1:14" x14ac:dyDescent="0.4">
      <c r="A1387" s="44">
        <v>33</v>
      </c>
      <c r="B1387" s="42" t="s">
        <v>116</v>
      </c>
      <c r="C1387" s="33">
        <v>1988</v>
      </c>
      <c r="D1387" s="37" t="s">
        <v>251</v>
      </c>
      <c r="E1387" s="42" t="s">
        <v>247</v>
      </c>
      <c r="F1387" s="62">
        <f t="shared" si="153"/>
        <v>3.8427254295670754</v>
      </c>
      <c r="G1387" s="63">
        <v>4755207</v>
      </c>
      <c r="H1387" s="63">
        <f t="shared" si="147"/>
        <v>2.5562275552652687</v>
      </c>
      <c r="I1387" s="63">
        <f t="shared" si="148"/>
        <v>58.335039493013717</v>
      </c>
      <c r="J1387" s="63">
        <f t="shared" si="149"/>
        <v>10588581.25</v>
      </c>
      <c r="K1387" s="63">
        <f t="shared" si="150"/>
        <v>43.847195973966642</v>
      </c>
      <c r="L1387" s="63">
        <f t="shared" si="151"/>
        <v>3443.0370282517988</v>
      </c>
      <c r="M1387" s="63">
        <f t="shared" si="152"/>
        <v>35.042937992125978</v>
      </c>
      <c r="N1387" s="62">
        <v>50.338000000000001</v>
      </c>
    </row>
    <row r="1388" spans="1:14" x14ac:dyDescent="0.4">
      <c r="A1388" s="44">
        <v>33</v>
      </c>
      <c r="B1388" s="42" t="s">
        <v>116</v>
      </c>
      <c r="C1388" s="33">
        <v>1989</v>
      </c>
      <c r="D1388" s="37" t="s">
        <v>251</v>
      </c>
      <c r="E1388" s="42" t="s">
        <v>247</v>
      </c>
      <c r="F1388" s="62">
        <f t="shared" si="153"/>
        <v>4.0449741363863954</v>
      </c>
      <c r="G1388" s="63">
        <v>4767260</v>
      </c>
      <c r="H1388" s="63">
        <f t="shared" si="147"/>
        <v>2.6907658476476515</v>
      </c>
      <c r="I1388" s="63">
        <f t="shared" si="148"/>
        <v>61.40530472948813</v>
      </c>
      <c r="J1388" s="63">
        <f t="shared" si="149"/>
        <v>11145875</v>
      </c>
      <c r="K1388" s="63">
        <f t="shared" si="150"/>
        <v>46.154943130491205</v>
      </c>
      <c r="L1388" s="63">
        <f t="shared" si="151"/>
        <v>3624.2495034229464</v>
      </c>
      <c r="M1388" s="63">
        <f t="shared" si="152"/>
        <v>36.887303149606296</v>
      </c>
      <c r="N1388" s="62">
        <v>50.686999999999998</v>
      </c>
    </row>
    <row r="1389" spans="1:14" x14ac:dyDescent="0.4">
      <c r="A1389" s="44">
        <v>33</v>
      </c>
      <c r="B1389" s="42" t="s">
        <v>116</v>
      </c>
      <c r="C1389" s="33">
        <v>1990</v>
      </c>
      <c r="D1389" s="37" t="s">
        <v>251</v>
      </c>
      <c r="E1389" s="42" t="s">
        <v>247</v>
      </c>
      <c r="F1389" s="62">
        <v>4.2578675119856797</v>
      </c>
      <c r="G1389" s="63">
        <v>4777368</v>
      </c>
      <c r="H1389" s="63">
        <f t="shared" ref="H1389:L1390" si="154">H1390*0.95</f>
        <v>2.8323851027870015</v>
      </c>
      <c r="I1389" s="63">
        <f t="shared" si="154"/>
        <v>64.6371628731454</v>
      </c>
      <c r="J1389" s="63">
        <f t="shared" si="154"/>
        <v>11732500</v>
      </c>
      <c r="K1389" s="63">
        <f t="shared" si="154"/>
        <v>48.584150663674954</v>
      </c>
      <c r="L1389" s="63">
        <f t="shared" si="154"/>
        <v>3814.9994772873124</v>
      </c>
      <c r="M1389" s="63">
        <v>38.828740157480311</v>
      </c>
      <c r="N1389" s="62">
        <v>51.036999999999999</v>
      </c>
    </row>
    <row r="1390" spans="1:14" x14ac:dyDescent="0.4">
      <c r="A1390" s="44">
        <v>33</v>
      </c>
      <c r="B1390" s="42" t="s">
        <v>116</v>
      </c>
      <c r="C1390" s="33">
        <v>1991</v>
      </c>
      <c r="D1390" s="37" t="s">
        <v>251</v>
      </c>
      <c r="E1390" s="42" t="s">
        <v>247</v>
      </c>
      <c r="F1390" s="62">
        <v>3.1445576497615066</v>
      </c>
      <c r="G1390" s="63">
        <v>4689022</v>
      </c>
      <c r="H1390" s="63">
        <f t="shared" si="154"/>
        <v>2.9814580029336861</v>
      </c>
      <c r="I1390" s="63">
        <f t="shared" si="154"/>
        <v>68.039118813837263</v>
      </c>
      <c r="J1390" s="63">
        <f t="shared" si="154"/>
        <v>12350000</v>
      </c>
      <c r="K1390" s="63">
        <f t="shared" si="154"/>
        <v>51.141211224921008</v>
      </c>
      <c r="L1390" s="63">
        <f t="shared" si="154"/>
        <v>4015.788923460329</v>
      </c>
      <c r="M1390" s="63">
        <v>38.16689466484268</v>
      </c>
      <c r="N1390" s="62">
        <v>51.356999999999999</v>
      </c>
    </row>
    <row r="1391" spans="1:14" x14ac:dyDescent="0.4">
      <c r="A1391" s="44">
        <v>33</v>
      </c>
      <c r="B1391" s="42" t="s">
        <v>116</v>
      </c>
      <c r="C1391" s="33">
        <v>1992</v>
      </c>
      <c r="D1391" s="37" t="s">
        <v>251</v>
      </c>
      <c r="E1391" s="42" t="s">
        <v>247</v>
      </c>
      <c r="F1391" s="62">
        <v>3.2849208600516895</v>
      </c>
      <c r="G1391" s="63">
        <v>4575818</v>
      </c>
      <c r="H1391" s="63">
        <f t="shared" ref="H1391:I1394" si="155">H1392*0.95</f>
        <v>3.138376845193354</v>
      </c>
      <c r="I1391" s="63">
        <f t="shared" si="155"/>
        <v>71.620125067197122</v>
      </c>
      <c r="J1391" s="63">
        <v>13000000</v>
      </c>
      <c r="K1391" s="63">
        <f t="shared" ref="K1391:L1393" si="156">K1392*0.95</f>
        <v>53.832853920969484</v>
      </c>
      <c r="L1391" s="63">
        <f t="shared" si="156"/>
        <v>4227.1462352213994</v>
      </c>
      <c r="M1391" s="63">
        <v>43.705799151343697</v>
      </c>
      <c r="N1391" s="62">
        <v>51.588000000000001</v>
      </c>
    </row>
    <row r="1392" spans="1:14" x14ac:dyDescent="0.4">
      <c r="A1392" s="44">
        <v>33</v>
      </c>
      <c r="B1392" s="42" t="s">
        <v>116</v>
      </c>
      <c r="C1392" s="33">
        <v>1993</v>
      </c>
      <c r="D1392" s="37" t="s">
        <v>251</v>
      </c>
      <c r="E1392" s="42" t="s">
        <v>247</v>
      </c>
      <c r="F1392" s="62">
        <v>3.3771600814961449</v>
      </c>
      <c r="G1392" s="63">
        <v>4600463</v>
      </c>
      <c r="H1392" s="63">
        <f t="shared" si="155"/>
        <v>3.3035545738877414</v>
      </c>
      <c r="I1392" s="63">
        <f t="shared" si="155"/>
        <v>75.389605333891708</v>
      </c>
      <c r="J1392" s="63">
        <v>144186480.15365499</v>
      </c>
      <c r="K1392" s="63">
        <f t="shared" si="156"/>
        <v>56.666162022073145</v>
      </c>
      <c r="L1392" s="63">
        <f t="shared" si="156"/>
        <v>4449.6276160225261</v>
      </c>
      <c r="M1392" s="63">
        <v>44.939271255060731</v>
      </c>
      <c r="N1392" s="62">
        <v>51.817999999999998</v>
      </c>
    </row>
    <row r="1393" spans="1:14" x14ac:dyDescent="0.4">
      <c r="A1393" s="44">
        <v>33</v>
      </c>
      <c r="B1393" s="42" t="s">
        <v>116</v>
      </c>
      <c r="C1393" s="33">
        <v>1994</v>
      </c>
      <c r="D1393" s="37" t="s">
        <v>251</v>
      </c>
      <c r="E1393" s="42" t="s">
        <v>247</v>
      </c>
      <c r="F1393" s="62">
        <v>3.1953833428202434</v>
      </c>
      <c r="G1393" s="63">
        <v>4652024</v>
      </c>
      <c r="H1393" s="63">
        <f t="shared" si="155"/>
        <v>3.4774258672502545</v>
      </c>
      <c r="I1393" s="63">
        <f t="shared" si="155"/>
        <v>79.357479298833383</v>
      </c>
      <c r="J1393" s="63">
        <v>114440874.376863</v>
      </c>
      <c r="K1393" s="63">
        <f t="shared" si="156"/>
        <v>59.648591602182258</v>
      </c>
      <c r="L1393" s="63">
        <f t="shared" si="156"/>
        <v>4683.8185431816064</v>
      </c>
      <c r="M1393" s="63">
        <v>38.813438170121515</v>
      </c>
      <c r="N1393" s="62">
        <v>52.048000000000002</v>
      </c>
    </row>
    <row r="1394" spans="1:14" x14ac:dyDescent="0.4">
      <c r="A1394" s="44">
        <v>33</v>
      </c>
      <c r="B1394" s="42" t="s">
        <v>116</v>
      </c>
      <c r="C1394" s="33">
        <v>1995</v>
      </c>
      <c r="D1394" s="37" t="s">
        <v>251</v>
      </c>
      <c r="E1394" s="42" t="s">
        <v>247</v>
      </c>
      <c r="F1394" s="62">
        <v>3.3447618305508837</v>
      </c>
      <c r="G1394" s="63">
        <v>4620030</v>
      </c>
      <c r="H1394" s="63">
        <f t="shared" si="155"/>
        <v>3.6604482813160577</v>
      </c>
      <c r="I1394" s="63">
        <f t="shared" si="155"/>
        <v>83.534188735614094</v>
      </c>
      <c r="J1394" s="63">
        <v>108053139.664729</v>
      </c>
      <c r="K1394" s="63">
        <v>62.787991160191851</v>
      </c>
      <c r="L1394" s="63">
        <v>4930.3353086122179</v>
      </c>
      <c r="M1394" s="63">
        <v>41.136671177266578</v>
      </c>
      <c r="N1394" s="62">
        <v>52.279000000000003</v>
      </c>
    </row>
    <row r="1395" spans="1:14" x14ac:dyDescent="0.4">
      <c r="A1395" s="44">
        <v>33</v>
      </c>
      <c r="B1395" s="42" t="s">
        <v>116</v>
      </c>
      <c r="C1395" s="33">
        <v>1996</v>
      </c>
      <c r="D1395" s="37" t="s">
        <v>251</v>
      </c>
      <c r="E1395" s="42" t="s">
        <v>247</v>
      </c>
      <c r="F1395" s="62">
        <v>3.347394185377226</v>
      </c>
      <c r="G1395" s="63">
        <v>4557097</v>
      </c>
      <c r="H1395" s="63">
        <v>3.8531034540169031</v>
      </c>
      <c r="I1395" s="63">
        <f>I1396*0.95</f>
        <v>87.930724984856951</v>
      </c>
      <c r="J1395" s="63">
        <v>492528182.65630901</v>
      </c>
      <c r="K1395" s="63">
        <v>67.063816959394956</v>
      </c>
      <c r="L1395" s="63">
        <v>5298.8850801094131</v>
      </c>
      <c r="M1395" s="63">
        <v>40.477815699658699</v>
      </c>
      <c r="N1395" s="62">
        <v>52.509</v>
      </c>
    </row>
    <row r="1396" spans="1:14" x14ac:dyDescent="0.4">
      <c r="A1396" s="44">
        <v>33</v>
      </c>
      <c r="B1396" s="42" t="s">
        <v>116</v>
      </c>
      <c r="C1396" s="33">
        <v>1997</v>
      </c>
      <c r="D1396" s="37" t="s">
        <v>251</v>
      </c>
      <c r="E1396" s="42" t="s">
        <v>247</v>
      </c>
      <c r="F1396" s="62">
        <v>3.7640355287414105</v>
      </c>
      <c r="G1396" s="63">
        <v>4534920</v>
      </c>
      <c r="H1396" s="63">
        <v>6.8904093383886504</v>
      </c>
      <c r="I1396" s="63">
        <v>92.558657878796794</v>
      </c>
      <c r="J1396" s="63">
        <v>596514805.24647605</v>
      </c>
      <c r="K1396" s="63">
        <v>74.893932204202869</v>
      </c>
      <c r="L1396" s="63">
        <v>5330.3288931039397</v>
      </c>
      <c r="M1396" s="63">
        <v>38.929889298892981</v>
      </c>
      <c r="N1396" s="62">
        <v>52.738999999999997</v>
      </c>
    </row>
    <row r="1397" spans="1:14" x14ac:dyDescent="0.4">
      <c r="A1397" s="44">
        <v>33</v>
      </c>
      <c r="B1397" s="42" t="s">
        <v>116</v>
      </c>
      <c r="C1397" s="33">
        <v>1998</v>
      </c>
      <c r="D1397" s="37" t="s">
        <v>251</v>
      </c>
      <c r="E1397" s="42" t="s">
        <v>247</v>
      </c>
      <c r="F1397" s="62">
        <v>4.0880291518235881</v>
      </c>
      <c r="G1397" s="63">
        <v>4532135</v>
      </c>
      <c r="H1397" s="63">
        <v>8.1776025487084496</v>
      </c>
      <c r="I1397" s="63">
        <v>94.554273541390998</v>
      </c>
      <c r="J1397" s="63">
        <v>1004077219.78391</v>
      </c>
      <c r="K1397" s="63">
        <v>64.996892503300543</v>
      </c>
      <c r="L1397" s="63">
        <v>5711.4857035794084</v>
      </c>
      <c r="M1397" s="63">
        <v>42.111237230419974</v>
      </c>
      <c r="N1397" s="62">
        <v>52.968000000000004</v>
      </c>
    </row>
    <row r="1398" spans="1:14" x14ac:dyDescent="0.4">
      <c r="A1398" s="44">
        <v>33</v>
      </c>
      <c r="B1398" s="42" t="s">
        <v>116</v>
      </c>
      <c r="C1398" s="33">
        <v>1999</v>
      </c>
      <c r="D1398" s="37" t="s">
        <v>251</v>
      </c>
      <c r="E1398" s="42" t="s">
        <v>247</v>
      </c>
      <c r="F1398" s="62">
        <v>4.1026486522062573</v>
      </c>
      <c r="G1398" s="63">
        <v>4512597</v>
      </c>
      <c r="H1398" s="63">
        <v>3.5133477495724179</v>
      </c>
      <c r="I1398" s="63">
        <v>90.004109610301299</v>
      </c>
      <c r="J1398" s="63">
        <v>1454741833.6414599</v>
      </c>
      <c r="K1398" s="63">
        <v>66.281428542312725</v>
      </c>
      <c r="L1398" s="63">
        <v>5267.5122073292241</v>
      </c>
      <c r="M1398" s="63">
        <v>39.010356731875724</v>
      </c>
      <c r="N1398" s="62">
        <v>53.198</v>
      </c>
    </row>
    <row r="1399" spans="1:14" x14ac:dyDescent="0.4">
      <c r="A1399" s="44">
        <v>33</v>
      </c>
      <c r="B1399" s="42" t="s">
        <v>116</v>
      </c>
      <c r="C1399" s="33">
        <v>2000</v>
      </c>
      <c r="D1399" s="37" t="s">
        <v>251</v>
      </c>
      <c r="E1399" s="42" t="s">
        <v>247</v>
      </c>
      <c r="F1399" s="62">
        <v>4.0360745536000033</v>
      </c>
      <c r="G1399" s="63">
        <v>4468302</v>
      </c>
      <c r="H1399" s="63">
        <v>4.3392366162732685</v>
      </c>
      <c r="I1399" s="63">
        <v>89.625567490790402</v>
      </c>
      <c r="J1399" s="63">
        <v>1015069996.97348</v>
      </c>
      <c r="K1399" s="63">
        <v>74.621902763148597</v>
      </c>
      <c r="L1399" s="63">
        <v>4952.3777529893059</v>
      </c>
      <c r="M1399" s="63">
        <v>36.829558998808096</v>
      </c>
      <c r="N1399" s="62">
        <v>53.427999999999997</v>
      </c>
    </row>
    <row r="1400" spans="1:14" x14ac:dyDescent="0.4">
      <c r="A1400" s="44">
        <v>33</v>
      </c>
      <c r="B1400" s="42" t="s">
        <v>116</v>
      </c>
      <c r="C1400" s="33">
        <v>2001</v>
      </c>
      <c r="D1400" s="37" t="s">
        <v>251</v>
      </c>
      <c r="E1400" s="42" t="s">
        <v>247</v>
      </c>
      <c r="F1400" s="62">
        <v>4.4645577469007884</v>
      </c>
      <c r="G1400" s="63">
        <v>4299642</v>
      </c>
      <c r="H1400" s="63">
        <v>4.2270605480428429</v>
      </c>
      <c r="I1400" s="63">
        <v>93.020818799301196</v>
      </c>
      <c r="J1400" s="63">
        <v>1036758145.8720599</v>
      </c>
      <c r="K1400" s="63">
        <v>79.455475306869644</v>
      </c>
      <c r="L1400" s="63">
        <v>5364.0102414342209</v>
      </c>
      <c r="M1400" s="63">
        <v>37.74647887323944</v>
      </c>
      <c r="N1400" s="62">
        <v>53.642000000000003</v>
      </c>
    </row>
    <row r="1401" spans="1:14" x14ac:dyDescent="0.4">
      <c r="A1401" s="44">
        <v>33</v>
      </c>
      <c r="B1401" s="42" t="s">
        <v>116</v>
      </c>
      <c r="C1401" s="33">
        <v>2002</v>
      </c>
      <c r="D1401" s="37" t="s">
        <v>251</v>
      </c>
      <c r="E1401" s="42" t="s">
        <v>247</v>
      </c>
      <c r="F1401" s="62">
        <v>4.7131287576932035</v>
      </c>
      <c r="G1401" s="63">
        <v>4302174</v>
      </c>
      <c r="H1401" s="63">
        <v>3.8442745212496874</v>
      </c>
      <c r="I1401" s="63">
        <v>93.951985826511304</v>
      </c>
      <c r="J1401" s="63">
        <v>980784304.81326497</v>
      </c>
      <c r="K1401" s="63">
        <v>81.160187338678753</v>
      </c>
      <c r="L1401" s="63">
        <v>6219.4732132588415</v>
      </c>
      <c r="M1401" s="63">
        <v>39.893899204244029</v>
      </c>
      <c r="N1401" s="62">
        <v>53.81</v>
      </c>
    </row>
    <row r="1402" spans="1:14" x14ac:dyDescent="0.4">
      <c r="A1402" s="44">
        <v>33</v>
      </c>
      <c r="B1402" s="42" t="s">
        <v>116</v>
      </c>
      <c r="C1402" s="33">
        <v>2003</v>
      </c>
      <c r="D1402" s="37" t="s">
        <v>251</v>
      </c>
      <c r="E1402" s="42" t="s">
        <v>247</v>
      </c>
      <c r="F1402" s="62">
        <v>5.0211239998893902</v>
      </c>
      <c r="G1402" s="63">
        <v>4303399</v>
      </c>
      <c r="H1402" s="63">
        <v>4.3003785525849594</v>
      </c>
      <c r="I1402" s="63">
        <v>94.547149450160703</v>
      </c>
      <c r="J1402" s="63">
        <v>1846434012.0476899</v>
      </c>
      <c r="K1402" s="63">
        <v>81.418419984389203</v>
      </c>
      <c r="L1402" s="63">
        <v>8192.3226334351093</v>
      </c>
      <c r="M1402" s="63">
        <v>40.584737363726461</v>
      </c>
      <c r="N1402" s="62">
        <v>53.978999999999999</v>
      </c>
    </row>
    <row r="1403" spans="1:14" x14ac:dyDescent="0.4">
      <c r="A1403" s="44">
        <v>33</v>
      </c>
      <c r="B1403" s="42" t="s">
        <v>116</v>
      </c>
      <c r="C1403" s="33">
        <v>2004</v>
      </c>
      <c r="D1403" s="37" t="s">
        <v>251</v>
      </c>
      <c r="E1403" s="42" t="s">
        <v>247</v>
      </c>
      <c r="F1403" s="62">
        <v>4.9000371695395621</v>
      </c>
      <c r="G1403" s="63">
        <v>4304600</v>
      </c>
      <c r="H1403" s="63">
        <v>3.6299330414324231</v>
      </c>
      <c r="I1403" s="63">
        <v>95.688265021964895</v>
      </c>
      <c r="J1403" s="63">
        <v>1314179917.3329201</v>
      </c>
      <c r="K1403" s="63">
        <v>81.607538919792262</v>
      </c>
      <c r="L1403" s="63">
        <v>9723.3810238563237</v>
      </c>
      <c r="M1403" s="63">
        <v>36.326530612244888</v>
      </c>
      <c r="N1403" s="62">
        <v>54.146999999999998</v>
      </c>
    </row>
    <row r="1404" spans="1:14" x14ac:dyDescent="0.4">
      <c r="A1404" s="44">
        <v>33</v>
      </c>
      <c r="B1404" s="42" t="s">
        <v>116</v>
      </c>
      <c r="C1404" s="33">
        <v>2005</v>
      </c>
      <c r="D1404" s="37" t="s">
        <v>251</v>
      </c>
      <c r="E1404" s="42" t="s">
        <v>247</v>
      </c>
      <c r="F1404" s="62">
        <v>4.9754706628199283</v>
      </c>
      <c r="G1404" s="63">
        <v>4310145</v>
      </c>
      <c r="H1404" s="63">
        <v>3.1159152076654806</v>
      </c>
      <c r="I1404" s="63">
        <v>96.826274358834894</v>
      </c>
      <c r="J1404" s="63">
        <v>1814728743.1626401</v>
      </c>
      <c r="K1404" s="63">
        <v>81.469602374900234</v>
      </c>
      <c r="L1404" s="63">
        <v>10446.361488922239</v>
      </c>
      <c r="M1404" s="63">
        <v>35.710698141637366</v>
      </c>
      <c r="N1404" s="62">
        <v>54.314999999999998</v>
      </c>
    </row>
    <row r="1405" spans="1:14" x14ac:dyDescent="0.4">
      <c r="A1405" s="44">
        <v>33</v>
      </c>
      <c r="B1405" s="42" t="s">
        <v>116</v>
      </c>
      <c r="C1405" s="33">
        <v>2006</v>
      </c>
      <c r="D1405" s="37" t="s">
        <v>251</v>
      </c>
      <c r="E1405" s="42" t="s">
        <v>247</v>
      </c>
      <c r="F1405" s="62">
        <v>5.0098592976969769</v>
      </c>
      <c r="G1405" s="63">
        <v>4311159</v>
      </c>
      <c r="H1405" s="63">
        <v>3.8802138323032409</v>
      </c>
      <c r="I1405" s="63">
        <v>98.306526284935501</v>
      </c>
      <c r="J1405" s="63">
        <v>3346611893.3291998</v>
      </c>
      <c r="K1405" s="63">
        <v>83.486592874864542</v>
      </c>
      <c r="L1405" s="63">
        <v>11505.399839937978</v>
      </c>
      <c r="M1405" s="63">
        <v>34.601902854281427</v>
      </c>
      <c r="N1405" s="62">
        <v>54.482999999999997</v>
      </c>
    </row>
    <row r="1406" spans="1:14" x14ac:dyDescent="0.4">
      <c r="A1406" s="44">
        <v>33</v>
      </c>
      <c r="B1406" s="42" t="s">
        <v>116</v>
      </c>
      <c r="C1406" s="33">
        <v>2007</v>
      </c>
      <c r="D1406" s="37" t="s">
        <v>251</v>
      </c>
      <c r="E1406" s="42" t="s">
        <v>247</v>
      </c>
      <c r="F1406" s="62">
        <v>5.3064613684183417</v>
      </c>
      <c r="G1406" s="63">
        <v>4310217</v>
      </c>
      <c r="H1406" s="63">
        <v>4.2746309497066193</v>
      </c>
      <c r="I1406" s="63">
        <v>98.801221757424798</v>
      </c>
      <c r="J1406" s="63">
        <v>4645807617.3541803</v>
      </c>
      <c r="K1406" s="63">
        <v>83.220834286377794</v>
      </c>
      <c r="L1406" s="63">
        <v>13762.456263033375</v>
      </c>
      <c r="M1406" s="63">
        <v>37.888784165881248</v>
      </c>
      <c r="N1406" s="62">
        <v>54.651000000000003</v>
      </c>
    </row>
    <row r="1407" spans="1:14" x14ac:dyDescent="0.4">
      <c r="A1407" s="44">
        <v>33</v>
      </c>
      <c r="B1407" s="42" t="s">
        <v>116</v>
      </c>
      <c r="C1407" s="33">
        <v>2008</v>
      </c>
      <c r="D1407" s="37" t="s">
        <v>251</v>
      </c>
      <c r="E1407" s="42" t="s">
        <v>247</v>
      </c>
      <c r="F1407" s="62">
        <v>5.0412499231385901</v>
      </c>
      <c r="G1407" s="63">
        <v>4309705</v>
      </c>
      <c r="H1407" s="63">
        <v>5.5112144158146066</v>
      </c>
      <c r="I1407" s="63">
        <v>102.29549263316299</v>
      </c>
      <c r="J1407" s="63">
        <v>5249620116.0288095</v>
      </c>
      <c r="K1407" s="63">
        <v>82.02114225050191</v>
      </c>
      <c r="L1407" s="63">
        <v>15898.799896087619</v>
      </c>
      <c r="M1407" s="63">
        <v>34.424603174603178</v>
      </c>
      <c r="N1407" s="62">
        <v>54.819000000000003</v>
      </c>
    </row>
    <row r="1408" spans="1:14" x14ac:dyDescent="0.4">
      <c r="A1408" s="44">
        <v>33</v>
      </c>
      <c r="B1408" s="42" t="s">
        <v>116</v>
      </c>
      <c r="C1408" s="33">
        <v>2009</v>
      </c>
      <c r="D1408" s="37" t="s">
        <v>251</v>
      </c>
      <c r="E1408" s="42" t="s">
        <v>247</v>
      </c>
      <c r="F1408" s="62">
        <v>4.7166193477115135</v>
      </c>
      <c r="G1408" s="63">
        <v>4305181</v>
      </c>
      <c r="H1408" s="63">
        <v>2.9792943014995927</v>
      </c>
      <c r="I1408" s="63">
        <v>102.93992309393499</v>
      </c>
      <c r="J1408" s="63">
        <v>3069599255.9198198</v>
      </c>
      <c r="K1408" s="63">
        <v>69.959195185292472</v>
      </c>
      <c r="L1408" s="63">
        <v>14421.171475853611</v>
      </c>
      <c r="M1408" s="63">
        <v>34.15529905561386</v>
      </c>
      <c r="N1408" s="62">
        <v>54.987000000000002</v>
      </c>
    </row>
    <row r="1409" spans="1:14" x14ac:dyDescent="0.4">
      <c r="A1409" s="44">
        <v>33</v>
      </c>
      <c r="B1409" s="42" t="s">
        <v>116</v>
      </c>
      <c r="C1409" s="33">
        <v>2010</v>
      </c>
      <c r="D1409" s="37" t="s">
        <v>251</v>
      </c>
      <c r="E1409" s="42" t="s">
        <v>247</v>
      </c>
      <c r="F1409" s="62">
        <v>4.5297708469961186</v>
      </c>
      <c r="G1409" s="63">
        <v>4295427</v>
      </c>
      <c r="H1409" s="63">
        <v>0.92924586890991634</v>
      </c>
      <c r="I1409" s="63">
        <v>100</v>
      </c>
      <c r="J1409" s="63">
        <v>1545050408.3373401</v>
      </c>
      <c r="K1409" s="63">
        <v>72.839969506956947</v>
      </c>
      <c r="L1409" s="63">
        <v>13693.500029269126</v>
      </c>
      <c r="M1409" s="63">
        <v>33.059210526315788</v>
      </c>
      <c r="N1409" s="62">
        <v>55.155000000000001</v>
      </c>
    </row>
    <row r="1410" spans="1:14" x14ac:dyDescent="0.4">
      <c r="A1410" s="44">
        <v>33</v>
      </c>
      <c r="B1410" s="42" t="s">
        <v>116</v>
      </c>
      <c r="C1410" s="33">
        <v>2011</v>
      </c>
      <c r="D1410" s="37" t="s">
        <v>251</v>
      </c>
      <c r="E1410" s="42" t="s">
        <v>247</v>
      </c>
      <c r="F1410" s="62">
        <v>4.4450549476220971</v>
      </c>
      <c r="G1410" s="63">
        <v>4280622</v>
      </c>
      <c r="H1410" s="63">
        <v>1.6678448365725416</v>
      </c>
      <c r="I1410" s="63">
        <v>97.493750156729703</v>
      </c>
      <c r="J1410" s="63">
        <v>1248979435.6312499</v>
      </c>
      <c r="K1410" s="63">
        <v>77.970854824433061</v>
      </c>
      <c r="L1410" s="63">
        <v>14655.874388197342</v>
      </c>
      <c r="M1410" s="63">
        <v>35.208913649025078</v>
      </c>
      <c r="N1410" s="62">
        <v>55.322000000000003</v>
      </c>
    </row>
    <row r="1411" spans="1:14" x14ac:dyDescent="0.4">
      <c r="A1411" s="44">
        <v>33</v>
      </c>
      <c r="B1411" s="42" t="s">
        <v>116</v>
      </c>
      <c r="C1411" s="33">
        <v>2012</v>
      </c>
      <c r="D1411" s="37" t="s">
        <v>251</v>
      </c>
      <c r="E1411" s="42" t="s">
        <v>247</v>
      </c>
      <c r="F1411" s="62">
        <v>4.0779762102823209</v>
      </c>
      <c r="G1411" s="63">
        <v>4267558</v>
      </c>
      <c r="H1411" s="63">
        <v>1.4204864473487362</v>
      </c>
      <c r="I1411" s="63">
        <v>95.411370909515895</v>
      </c>
      <c r="J1411" s="63">
        <v>1465100044.5276301</v>
      </c>
      <c r="K1411" s="63">
        <v>79.273469470470033</v>
      </c>
      <c r="L1411" s="63">
        <v>13439.664555518946</v>
      </c>
      <c r="M1411" s="63">
        <v>34.369287020109688</v>
      </c>
      <c r="N1411" s="62">
        <v>55.506</v>
      </c>
    </row>
    <row r="1412" spans="1:14" x14ac:dyDescent="0.4">
      <c r="A1412" s="44">
        <v>33</v>
      </c>
      <c r="B1412" s="42" t="s">
        <v>116</v>
      </c>
      <c r="C1412" s="33">
        <v>2013</v>
      </c>
      <c r="D1412" s="37" t="s">
        <v>251</v>
      </c>
      <c r="E1412" s="42" t="s">
        <v>247</v>
      </c>
      <c r="F1412" s="62">
        <v>3.9971435882650259</v>
      </c>
      <c r="G1412" s="63">
        <v>4255689</v>
      </c>
      <c r="H1412" s="63">
        <v>0.7408463185652181</v>
      </c>
      <c r="I1412" s="63">
        <v>96.813600650011495</v>
      </c>
      <c r="J1412" s="63">
        <v>959210069.34358501</v>
      </c>
      <c r="K1412" s="63">
        <v>81.403017002246997</v>
      </c>
      <c r="L1412" s="63">
        <v>13979.185560295606</v>
      </c>
      <c r="M1412" s="63">
        <v>32.830188679245282</v>
      </c>
      <c r="N1412" s="62">
        <v>55.706000000000003</v>
      </c>
    </row>
    <row r="1413" spans="1:14" x14ac:dyDescent="0.4">
      <c r="A1413" s="44">
        <v>33</v>
      </c>
      <c r="B1413" s="42" t="s">
        <v>116</v>
      </c>
      <c r="C1413" s="33">
        <v>2014</v>
      </c>
      <c r="D1413" s="37" t="s">
        <v>251</v>
      </c>
      <c r="E1413" s="42" t="s">
        <v>247</v>
      </c>
      <c r="F1413" s="62">
        <v>3.8307951440983827</v>
      </c>
      <c r="G1413" s="63">
        <v>4238389</v>
      </c>
      <c r="H1413" s="63">
        <v>0.14755626626454443</v>
      </c>
      <c r="I1413" s="63">
        <v>95.816198610065499</v>
      </c>
      <c r="J1413" s="63">
        <v>3180984833.00284</v>
      </c>
      <c r="K1413" s="63">
        <v>85.596643116632919</v>
      </c>
      <c r="L1413" s="63">
        <v>14001.160343895752</v>
      </c>
      <c r="M1413" s="63">
        <v>31.770145310435932</v>
      </c>
      <c r="N1413" s="62">
        <v>55.923000000000002</v>
      </c>
    </row>
    <row r="1414" spans="1:14" x14ac:dyDescent="0.4">
      <c r="A1414" s="44">
        <v>33</v>
      </c>
      <c r="B1414" s="42" t="s">
        <v>116</v>
      </c>
      <c r="C1414" s="33">
        <v>2015</v>
      </c>
      <c r="D1414" s="37" t="s">
        <v>251</v>
      </c>
      <c r="E1414" s="42" t="s">
        <v>247</v>
      </c>
      <c r="F1414" s="62">
        <v>3.9495394903991912</v>
      </c>
      <c r="G1414" s="63">
        <v>4203604</v>
      </c>
      <c r="H1414" s="63">
        <v>9.1906789275171263E-2</v>
      </c>
      <c r="I1414" s="63">
        <v>92.634290935233906</v>
      </c>
      <c r="J1414" s="63">
        <v>33194697.015237201</v>
      </c>
      <c r="K1414" s="63">
        <v>90.905509659908589</v>
      </c>
      <c r="L1414" s="63">
        <v>12098.512025463075</v>
      </c>
      <c r="M1414" s="63">
        <f t="shared" ref="M1414:M1421" si="157">(M1413+M1412+M1411)/3</f>
        <v>32.989873669930297</v>
      </c>
      <c r="N1414" s="62">
        <v>56.155000000000001</v>
      </c>
    </row>
    <row r="1415" spans="1:14" x14ac:dyDescent="0.4">
      <c r="A1415" s="44">
        <v>33</v>
      </c>
      <c r="B1415" s="42" t="s">
        <v>116</v>
      </c>
      <c r="C1415" s="33">
        <v>2016</v>
      </c>
      <c r="D1415" s="37" t="s">
        <v>251</v>
      </c>
      <c r="E1415" s="42" t="s">
        <v>247</v>
      </c>
      <c r="F1415" s="62">
        <v>4.0429777194000796</v>
      </c>
      <c r="G1415" s="63">
        <v>4174349</v>
      </c>
      <c r="H1415" s="63">
        <v>-6.1211861003442891E-2</v>
      </c>
      <c r="I1415" s="63">
        <v>92.953592283678006</v>
      </c>
      <c r="J1415" s="63">
        <v>437265723.85013402</v>
      </c>
      <c r="K1415" s="63">
        <v>92.379949686626063</v>
      </c>
      <c r="L1415" s="63">
        <v>12579.922703148095</v>
      </c>
      <c r="M1415" s="63">
        <f t="shared" si="157"/>
        <v>32.530069219870505</v>
      </c>
      <c r="N1415" s="62">
        <v>56.402999999999999</v>
      </c>
    </row>
    <row r="1416" spans="1:14" x14ac:dyDescent="0.4">
      <c r="A1416" s="44">
        <v>33</v>
      </c>
      <c r="B1416" s="42" t="s">
        <v>116</v>
      </c>
      <c r="C1416" s="33">
        <v>2017</v>
      </c>
      <c r="D1416" s="37" t="s">
        <v>251</v>
      </c>
      <c r="E1416" s="42" t="s">
        <v>247</v>
      </c>
      <c r="F1416" s="62">
        <v>4.2205768364936525</v>
      </c>
      <c r="G1416" s="63">
        <v>4124531</v>
      </c>
      <c r="H1416" s="63">
        <v>1.1659372111781465</v>
      </c>
      <c r="I1416" s="63">
        <v>93.6034481681382</v>
      </c>
      <c r="J1416" s="63">
        <v>449635784.22545898</v>
      </c>
      <c r="K1416" s="63">
        <v>97.435666961640649</v>
      </c>
      <c r="L1416" s="63">
        <v>13592.254524061731</v>
      </c>
      <c r="M1416" s="63">
        <f t="shared" si="157"/>
        <v>32.430029400078915</v>
      </c>
      <c r="N1416" s="62">
        <v>56.667000000000002</v>
      </c>
    </row>
    <row r="1417" spans="1:14" x14ac:dyDescent="0.4">
      <c r="A1417" s="44">
        <v>33</v>
      </c>
      <c r="B1417" s="42" t="s">
        <v>116</v>
      </c>
      <c r="C1417" s="33">
        <v>2018</v>
      </c>
      <c r="D1417" s="37" t="s">
        <v>251</v>
      </c>
      <c r="E1417" s="42" t="s">
        <v>247</v>
      </c>
      <c r="F1417" s="62">
        <v>4.0200663283790501</v>
      </c>
      <c r="G1417" s="63">
        <v>4087843</v>
      </c>
      <c r="H1417" s="63">
        <v>2.0283347471785618</v>
      </c>
      <c r="I1417" s="63">
        <v>95.276229260186298</v>
      </c>
      <c r="J1417" s="63">
        <v>1312177885.50368</v>
      </c>
      <c r="K1417" s="63">
        <v>99.365017371778507</v>
      </c>
      <c r="L1417" s="63">
        <v>15040.036918279127</v>
      </c>
      <c r="M1417" s="63">
        <f t="shared" si="157"/>
        <v>32.649990763293239</v>
      </c>
      <c r="N1417" s="62">
        <v>56.947000000000003</v>
      </c>
    </row>
    <row r="1418" spans="1:14" x14ac:dyDescent="0.4">
      <c r="A1418" s="44">
        <v>33</v>
      </c>
      <c r="B1418" s="42" t="s">
        <v>116</v>
      </c>
      <c r="C1418" s="33">
        <v>2019</v>
      </c>
      <c r="D1418" s="37" t="s">
        <v>251</v>
      </c>
      <c r="E1418" s="42" t="s">
        <v>247</v>
      </c>
      <c r="F1418" s="62">
        <v>4.064519477631527</v>
      </c>
      <c r="G1418" s="63">
        <v>4065253</v>
      </c>
      <c r="H1418" s="63">
        <v>2.005080961222987</v>
      </c>
      <c r="I1418" s="63">
        <v>94.079620458038207</v>
      </c>
      <c r="J1418" s="63">
        <v>3939470164.8538699</v>
      </c>
      <c r="K1418" s="63">
        <v>101.37523872559346</v>
      </c>
      <c r="L1418" s="63">
        <v>15120.902902682412</v>
      </c>
      <c r="M1418" s="63">
        <f t="shared" si="157"/>
        <v>32.536696461080886</v>
      </c>
      <c r="N1418" s="62">
        <v>57.241999999999997</v>
      </c>
    </row>
    <row r="1419" spans="1:14" x14ac:dyDescent="0.4">
      <c r="A1419" s="44">
        <v>33</v>
      </c>
      <c r="B1419" s="42" t="s">
        <v>116</v>
      </c>
      <c r="C1419" s="33">
        <v>2020</v>
      </c>
      <c r="D1419" s="37" t="s">
        <v>251</v>
      </c>
      <c r="E1419" s="42" t="s">
        <v>247</v>
      </c>
      <c r="F1419" s="62">
        <v>3.8607053917305714</v>
      </c>
      <c r="G1419" s="63">
        <v>4047680</v>
      </c>
      <c r="H1419" s="63">
        <v>0.7508351567478968</v>
      </c>
      <c r="I1419" s="63">
        <v>92.850815644692005</v>
      </c>
      <c r="J1419" s="63">
        <v>1251530441.9391899</v>
      </c>
      <c r="K1419" s="63">
        <v>89.848310752566121</v>
      </c>
      <c r="L1419" s="63">
        <v>14269.908854933165</v>
      </c>
      <c r="M1419" s="63">
        <f t="shared" si="157"/>
        <v>32.538905541484347</v>
      </c>
      <c r="N1419" s="62">
        <v>57.552999999999997</v>
      </c>
    </row>
    <row r="1420" spans="1:14" x14ac:dyDescent="0.4">
      <c r="A1420" s="44">
        <v>33</v>
      </c>
      <c r="B1420" s="42" t="s">
        <v>116</v>
      </c>
      <c r="C1420" s="33">
        <v>2021</v>
      </c>
      <c r="D1420" s="37" t="s">
        <v>251</v>
      </c>
      <c r="E1420" s="42" t="s">
        <v>247</v>
      </c>
      <c r="F1420" s="62">
        <f>(F1417+F1418+F1419)/3</f>
        <v>3.9817637325803825</v>
      </c>
      <c r="G1420" s="63">
        <v>3879000</v>
      </c>
      <c r="H1420" s="63">
        <v>1.5077498593478111</v>
      </c>
      <c r="I1420" s="63">
        <v>92.7658035184635</v>
      </c>
      <c r="J1420" s="63">
        <v>4680375500.2885904</v>
      </c>
      <c r="K1420" s="63">
        <v>102.20168311169451</v>
      </c>
      <c r="L1420" s="63">
        <v>17809.032390112636</v>
      </c>
      <c r="M1420" s="63">
        <f t="shared" si="157"/>
        <v>32.575197588619488</v>
      </c>
      <c r="N1420" s="62">
        <v>57.878</v>
      </c>
    </row>
    <row r="1421" spans="1:14" x14ac:dyDescent="0.4">
      <c r="A1421" s="44">
        <v>33</v>
      </c>
      <c r="B1421" s="42" t="s">
        <v>116</v>
      </c>
      <c r="C1421" s="33">
        <v>2022</v>
      </c>
      <c r="D1421" s="37" t="s">
        <v>251</v>
      </c>
      <c r="E1421" s="42" t="s">
        <v>247</v>
      </c>
      <c r="F1421" s="62">
        <f>(F1418+F1419+F1420)/3</f>
        <v>3.9689962006474939</v>
      </c>
      <c r="G1421" s="63">
        <v>3855600</v>
      </c>
      <c r="H1421" s="63">
        <v>9.4632849534363288</v>
      </c>
      <c r="I1421" s="63">
        <v>92.963643108264307</v>
      </c>
      <c r="J1421" s="63">
        <v>3589230734.0503302</v>
      </c>
      <c r="K1421" s="63">
        <v>124.51766715371302</v>
      </c>
      <c r="L1421" s="63">
        <v>18570.40399683447</v>
      </c>
      <c r="M1421" s="63">
        <f t="shared" si="157"/>
        <v>32.550266530394907</v>
      </c>
      <c r="N1421" s="62">
        <v>58.219000000000001</v>
      </c>
    </row>
    <row r="1422" spans="1:14" x14ac:dyDescent="0.4">
      <c r="A1422" s="43">
        <v>35</v>
      </c>
      <c r="B1422" s="42" t="s">
        <v>118</v>
      </c>
      <c r="C1422" s="33">
        <v>1980</v>
      </c>
      <c r="D1422" s="33" t="s">
        <v>249</v>
      </c>
      <c r="E1422" s="5" t="s">
        <v>247</v>
      </c>
      <c r="F1422" s="62">
        <f>F1423*0.95</f>
        <v>2.0070207962198752</v>
      </c>
      <c r="G1422" s="63">
        <v>9809107</v>
      </c>
      <c r="H1422" s="63">
        <v>5.3953285718984603</v>
      </c>
      <c r="I1422" s="63">
        <f>I2325*0.95</f>
        <v>203.63510710330459</v>
      </c>
      <c r="J1422" s="63">
        <f>(J519+J734+J1379)/3</f>
        <v>12108226.914186897</v>
      </c>
      <c r="K1422" s="63">
        <v>77.033792049562095</v>
      </c>
      <c r="L1422" s="63">
        <v>2030.0410487021002</v>
      </c>
      <c r="M1422" s="63">
        <v>31.725721784776905</v>
      </c>
      <c r="N1422" s="62">
        <v>68.105999999999995</v>
      </c>
    </row>
    <row r="1423" spans="1:14" x14ac:dyDescent="0.4">
      <c r="A1423" s="43">
        <v>34</v>
      </c>
      <c r="B1423" s="42" t="s">
        <v>118</v>
      </c>
      <c r="C1423" s="33">
        <v>1981</v>
      </c>
      <c r="D1423" s="33" t="s">
        <v>249</v>
      </c>
      <c r="E1423" s="5" t="s">
        <v>247</v>
      </c>
      <c r="F1423" s="62">
        <f t="shared" ref="F1423:F1431" si="158">F1424*0.95</f>
        <v>2.112653469705132</v>
      </c>
      <c r="G1423" s="63">
        <v>9848560</v>
      </c>
      <c r="H1423" s="63">
        <v>-2.5369477140830554</v>
      </c>
      <c r="I1423" s="63">
        <f>(I176+I1380+I5766)/3</f>
        <v>118.05154286310103</v>
      </c>
      <c r="J1423" s="63">
        <f>(J176+J1380+J5766)/3</f>
        <v>88493335.490796134</v>
      </c>
      <c r="K1423" s="63">
        <v>76.780093699556872</v>
      </c>
      <c r="L1423" s="63">
        <v>2046.0101879244824</v>
      </c>
      <c r="M1423" s="63">
        <v>31.116233124794206</v>
      </c>
      <c r="N1423" s="62">
        <v>68.852999999999994</v>
      </c>
    </row>
    <row r="1424" spans="1:14" x14ac:dyDescent="0.4">
      <c r="A1424" s="43">
        <v>34</v>
      </c>
      <c r="B1424" s="42" t="s">
        <v>118</v>
      </c>
      <c r="C1424" s="33">
        <v>1982</v>
      </c>
      <c r="D1424" s="33" t="s">
        <v>249</v>
      </c>
      <c r="E1424" s="5" t="s">
        <v>247</v>
      </c>
      <c r="F1424" s="62">
        <f t="shared" si="158"/>
        <v>2.2238457575843498</v>
      </c>
      <c r="G1424" s="63">
        <v>9908874</v>
      </c>
      <c r="H1424" s="63">
        <v>-2.2275495472442515</v>
      </c>
      <c r="I1424" s="63">
        <f>(I521+I736+I1381)/3</f>
        <v>173.99947159380301</v>
      </c>
      <c r="J1424" s="63">
        <f>(J521+J736+J1381)/3</f>
        <v>14311193.451909969</v>
      </c>
      <c r="K1424" s="63">
        <v>76.786275040918738</v>
      </c>
      <c r="L1424" s="63">
        <v>2114.62071626848</v>
      </c>
      <c r="M1424" s="63">
        <v>33.36610947230416</v>
      </c>
      <c r="N1424" s="62">
        <v>69.414000000000001</v>
      </c>
    </row>
    <row r="1425" spans="1:14" x14ac:dyDescent="0.4">
      <c r="A1425" s="43">
        <v>34</v>
      </c>
      <c r="B1425" s="42" t="s">
        <v>118</v>
      </c>
      <c r="C1425" s="33">
        <v>1983</v>
      </c>
      <c r="D1425" s="33" t="s">
        <v>249</v>
      </c>
      <c r="E1425" s="5" t="s">
        <v>247</v>
      </c>
      <c r="F1425" s="62">
        <f t="shared" si="158"/>
        <v>2.3408902711414208</v>
      </c>
      <c r="G1425" s="63">
        <v>9984591</v>
      </c>
      <c r="H1425" s="63">
        <v>1.5966038871106889</v>
      </c>
      <c r="I1425" s="63">
        <f t="shared" ref="I1425:I1438" si="159">(I522+I737+I1382)/3</f>
        <v>168.83937240107659</v>
      </c>
      <c r="J1425" s="63">
        <f>(J737+J1382+J522)/3</f>
        <v>8114414.1401923923</v>
      </c>
      <c r="K1425" s="63">
        <v>76.511347968534352</v>
      </c>
      <c r="L1425" s="63">
        <v>2223.9208909231752</v>
      </c>
      <c r="M1425" s="63">
        <v>30.310334438083757</v>
      </c>
      <c r="N1425" s="62">
        <v>69.924999999999997</v>
      </c>
    </row>
    <row r="1426" spans="1:14" x14ac:dyDescent="0.4">
      <c r="A1426" s="43">
        <v>34</v>
      </c>
      <c r="B1426" s="42" t="s">
        <v>118</v>
      </c>
      <c r="C1426" s="33">
        <v>1984</v>
      </c>
      <c r="D1426" s="33" t="s">
        <v>249</v>
      </c>
      <c r="E1426" s="5" t="s">
        <v>247</v>
      </c>
      <c r="F1426" s="62">
        <f t="shared" si="158"/>
        <v>2.4640950222541274</v>
      </c>
      <c r="G1426" s="63">
        <v>10065539</v>
      </c>
      <c r="H1426" s="63">
        <v>2.5843897754317595</v>
      </c>
      <c r="I1426" s="63">
        <f t="shared" si="159"/>
        <v>159.8678489193405</v>
      </c>
      <c r="J1426" s="63">
        <f>(J523+J738+J1383)/3</f>
        <v>14874821.875969185</v>
      </c>
      <c r="K1426" s="63">
        <v>76.414228434713607</v>
      </c>
      <c r="L1426" s="63">
        <v>2388.2857747035155</v>
      </c>
      <c r="M1426" s="63">
        <v>29.107710077967081</v>
      </c>
      <c r="N1426" s="62">
        <v>70.433000000000007</v>
      </c>
    </row>
    <row r="1427" spans="1:14" x14ac:dyDescent="0.4">
      <c r="A1427" s="43">
        <v>34</v>
      </c>
      <c r="B1427" s="42" t="s">
        <v>118</v>
      </c>
      <c r="C1427" s="33">
        <v>1985</v>
      </c>
      <c r="D1427" s="33" t="s">
        <v>249</v>
      </c>
      <c r="E1427" s="5" t="s">
        <v>247</v>
      </c>
      <c r="F1427" s="62">
        <f t="shared" si="158"/>
        <v>2.593784233951713</v>
      </c>
      <c r="G1427" s="63">
        <v>10149044</v>
      </c>
      <c r="H1427" s="63">
        <v>-2.1575351724759599</v>
      </c>
      <c r="I1427" s="63">
        <f t="shared" si="159"/>
        <v>163.28320287593274</v>
      </c>
      <c r="J1427" s="63">
        <f>(J524+J739+J1384)/3</f>
        <v>4642794.9844585285</v>
      </c>
      <c r="K1427" s="63">
        <v>78.677015573496305</v>
      </c>
      <c r="L1427" s="63">
        <v>2258.3891422780289</v>
      </c>
      <c r="M1427" s="63">
        <v>32.88778364936276</v>
      </c>
      <c r="N1427" s="62">
        <v>70.933000000000007</v>
      </c>
    </row>
    <row r="1428" spans="1:14" x14ac:dyDescent="0.4">
      <c r="A1428" s="43">
        <v>34</v>
      </c>
      <c r="B1428" s="42" t="s">
        <v>118</v>
      </c>
      <c r="C1428" s="33">
        <v>1986</v>
      </c>
      <c r="D1428" s="33" t="s">
        <v>249</v>
      </c>
      <c r="E1428" s="5" t="s">
        <v>247</v>
      </c>
      <c r="F1428" s="62">
        <f t="shared" si="158"/>
        <v>2.7302991936333822</v>
      </c>
      <c r="G1428" s="63">
        <v>10235480</v>
      </c>
      <c r="H1428" s="63">
        <v>-3.9140610420045903</v>
      </c>
      <c r="I1428" s="63">
        <f t="shared" si="159"/>
        <v>157.62623976343102</v>
      </c>
      <c r="J1428" s="63">
        <f>(J740+J525+J1385)/3</f>
        <v>5768731.4405380534</v>
      </c>
      <c r="K1428" s="63">
        <v>75.511600490000532</v>
      </c>
      <c r="L1428" s="63">
        <v>2366.9212029166465</v>
      </c>
      <c r="M1428" s="63">
        <v>34.992366412213741</v>
      </c>
      <c r="N1428" s="62">
        <v>71.430000000000007</v>
      </c>
    </row>
    <row r="1429" spans="1:14" x14ac:dyDescent="0.4">
      <c r="A1429" s="43">
        <v>34</v>
      </c>
      <c r="B1429" s="42" t="s">
        <v>118</v>
      </c>
      <c r="C1429" s="33">
        <v>1987</v>
      </c>
      <c r="D1429" s="33" t="s">
        <v>249</v>
      </c>
      <c r="E1429" s="5" t="s">
        <v>247</v>
      </c>
      <c r="F1429" s="62">
        <f t="shared" si="158"/>
        <v>2.8739991511930341</v>
      </c>
      <c r="G1429" s="63">
        <v>10326910</v>
      </c>
      <c r="H1429" s="63">
        <v>0.6104853874295344</v>
      </c>
      <c r="I1429" s="63">
        <f t="shared" si="159"/>
        <v>112.30439844449431</v>
      </c>
      <c r="J1429" s="63">
        <f t="shared" ref="J1429:J1438" si="160">(J526+J741+J1386)/3</f>
        <v>5719717.3949862299</v>
      </c>
      <c r="K1429" s="63">
        <v>76.817181054197519</v>
      </c>
      <c r="L1429" s="63">
        <v>2441.5759420854738</v>
      </c>
      <c r="M1429" s="63">
        <v>35.212489158716394</v>
      </c>
      <c r="N1429" s="62">
        <v>71.921000000000006</v>
      </c>
    </row>
    <row r="1430" spans="1:14" x14ac:dyDescent="0.4">
      <c r="A1430" s="43">
        <v>34</v>
      </c>
      <c r="B1430" s="42" t="s">
        <v>118</v>
      </c>
      <c r="C1430" s="33">
        <v>1988</v>
      </c>
      <c r="D1430" s="33" t="s">
        <v>249</v>
      </c>
      <c r="E1430" s="5" t="s">
        <v>247</v>
      </c>
      <c r="F1430" s="62">
        <f t="shared" si="158"/>
        <v>3.0252622644137204</v>
      </c>
      <c r="G1430" s="63">
        <v>10425433</v>
      </c>
      <c r="H1430" s="63">
        <v>1.2332204045959259</v>
      </c>
      <c r="I1430" s="63">
        <f t="shared" si="159"/>
        <v>66.95450840387339</v>
      </c>
      <c r="J1430" s="63">
        <f t="shared" si="160"/>
        <v>12189330.192365341</v>
      </c>
      <c r="K1430" s="63">
        <v>75.136712823978343</v>
      </c>
      <c r="L1430" s="63">
        <v>2633.8473876620292</v>
      </c>
      <c r="M1430" s="63">
        <v>35.497124075595735</v>
      </c>
      <c r="N1430" s="62">
        <v>72.408000000000001</v>
      </c>
    </row>
    <row r="1431" spans="1:14" x14ac:dyDescent="0.4">
      <c r="A1431" s="43">
        <v>34</v>
      </c>
      <c r="B1431" s="42" t="s">
        <v>118</v>
      </c>
      <c r="C1431" s="33">
        <v>1989</v>
      </c>
      <c r="D1431" s="33" t="s">
        <v>249</v>
      </c>
      <c r="E1431" s="5" t="s">
        <v>247</v>
      </c>
      <c r="F1431" s="62">
        <f t="shared" si="158"/>
        <v>3.184486594119706</v>
      </c>
      <c r="G1431" s="63">
        <v>10527187</v>
      </c>
      <c r="H1431" s="63">
        <v>0.62484395052292996</v>
      </c>
      <c r="I1431" s="63">
        <f t="shared" si="159"/>
        <v>66.285199548548462</v>
      </c>
      <c r="J1431" s="63">
        <f t="shared" si="160"/>
        <v>6609613.0849829018</v>
      </c>
      <c r="K1431" s="63">
        <v>75.928631881176415</v>
      </c>
      <c r="L1431" s="63">
        <v>2567.017064092975</v>
      </c>
      <c r="M1431" s="63">
        <v>35.479597244303129</v>
      </c>
      <c r="N1431" s="62">
        <v>72.888000000000005</v>
      </c>
    </row>
    <row r="1432" spans="1:14" x14ac:dyDescent="0.4">
      <c r="A1432" s="43">
        <v>34</v>
      </c>
      <c r="B1432" s="42" t="s">
        <v>118</v>
      </c>
      <c r="C1432" s="33">
        <v>1990</v>
      </c>
      <c r="D1432" s="33" t="s">
        <v>249</v>
      </c>
      <c r="E1432" s="5" t="s">
        <v>247</v>
      </c>
      <c r="F1432" s="62">
        <v>3.3520911517049541</v>
      </c>
      <c r="G1432" s="63">
        <v>10626680</v>
      </c>
      <c r="H1432" s="63">
        <v>5.2612745720604437</v>
      </c>
      <c r="I1432" s="63">
        <f t="shared" si="159"/>
        <v>88.087616408502001</v>
      </c>
      <c r="J1432" s="63">
        <f t="shared" si="160"/>
        <v>7648594.3312787088</v>
      </c>
      <c r="K1432" s="63">
        <v>71.114493223719691</v>
      </c>
      <c r="L1432" s="63">
        <v>2695.6148645813118</v>
      </c>
      <c r="M1432" s="63">
        <v>37.683284457478003</v>
      </c>
      <c r="N1432" s="62">
        <v>73.364000000000004</v>
      </c>
    </row>
    <row r="1433" spans="1:14" x14ac:dyDescent="0.4">
      <c r="A1433" s="43">
        <v>34</v>
      </c>
      <c r="B1433" s="42" t="s">
        <v>118</v>
      </c>
      <c r="C1433" s="33">
        <v>1991</v>
      </c>
      <c r="D1433" s="33" t="s">
        <v>249</v>
      </c>
      <c r="E1433" s="5" t="s">
        <v>247</v>
      </c>
      <c r="F1433" s="62">
        <v>2.5591264808454728</v>
      </c>
      <c r="G1433" s="63">
        <v>10713812</v>
      </c>
      <c r="H1433" s="63">
        <v>-7.3878434552455019</v>
      </c>
      <c r="I1433" s="63">
        <f t="shared" si="159"/>
        <v>45.770582865293726</v>
      </c>
      <c r="J1433" s="63">
        <f t="shared" si="160"/>
        <v>6591640.4616901232</v>
      </c>
      <c r="K1433" s="63">
        <v>50.996116539969158</v>
      </c>
      <c r="L1433" s="63">
        <v>2269.6455776579355</v>
      </c>
      <c r="M1433" s="63">
        <v>41.657250470809785</v>
      </c>
      <c r="N1433" s="62">
        <v>73.676000000000002</v>
      </c>
    </row>
    <row r="1434" spans="1:14" x14ac:dyDescent="0.4">
      <c r="A1434" s="43">
        <v>34</v>
      </c>
      <c r="B1434" s="42" t="s">
        <v>118</v>
      </c>
      <c r="C1434" s="33">
        <v>1992</v>
      </c>
      <c r="D1434" s="33" t="s">
        <v>249</v>
      </c>
      <c r="E1434" s="5" t="s">
        <v>247</v>
      </c>
      <c r="F1434" s="62">
        <v>2.0189455465761994</v>
      </c>
      <c r="G1434" s="63">
        <v>10783748</v>
      </c>
      <c r="H1434" s="63">
        <v>3.7457213436469203</v>
      </c>
      <c r="I1434" s="63">
        <f t="shared" si="159"/>
        <v>60.649590785168208</v>
      </c>
      <c r="J1434" s="63">
        <f t="shared" si="160"/>
        <v>9150000.0557728857</v>
      </c>
      <c r="K1434" s="63">
        <v>35.146867338388745</v>
      </c>
      <c r="L1434" s="63">
        <v>2048.0688387046175</v>
      </c>
      <c r="M1434" s="63">
        <v>42.76966556759303</v>
      </c>
      <c r="N1434" s="62">
        <v>73.826999999999998</v>
      </c>
    </row>
    <row r="1435" spans="1:14" x14ac:dyDescent="0.4">
      <c r="A1435" s="43">
        <v>34</v>
      </c>
      <c r="B1435" s="42" t="s">
        <v>118</v>
      </c>
      <c r="C1435" s="33">
        <v>1993</v>
      </c>
      <c r="D1435" s="33" t="s">
        <v>249</v>
      </c>
      <c r="E1435" s="5" t="s">
        <v>247</v>
      </c>
      <c r="F1435" s="62">
        <v>1.8589080977709116</v>
      </c>
      <c r="G1435" s="63">
        <v>10840934</v>
      </c>
      <c r="H1435" s="63">
        <v>18.975491835044139</v>
      </c>
      <c r="I1435" s="63">
        <f t="shared" si="159"/>
        <v>61.454240460499413</v>
      </c>
      <c r="J1435" s="63">
        <f t="shared" si="160"/>
        <v>51196198.072834887</v>
      </c>
      <c r="K1435" s="63">
        <v>28.915830179017849</v>
      </c>
      <c r="L1435" s="63">
        <v>2063.2221231920485</v>
      </c>
      <c r="M1435" s="63">
        <v>46.968925114620475</v>
      </c>
      <c r="N1435" s="62">
        <v>73.977000000000004</v>
      </c>
    </row>
    <row r="1436" spans="1:14" x14ac:dyDescent="0.4">
      <c r="A1436" s="43">
        <v>34</v>
      </c>
      <c r="B1436" s="42" t="s">
        <v>118</v>
      </c>
      <c r="C1436" s="33">
        <v>1994</v>
      </c>
      <c r="D1436" s="33" t="s">
        <v>249</v>
      </c>
      <c r="E1436" s="5" t="s">
        <v>247</v>
      </c>
      <c r="F1436" s="62">
        <v>1.9949469133819171</v>
      </c>
      <c r="G1436" s="63">
        <v>10887207</v>
      </c>
      <c r="H1436" s="63">
        <v>26.282031722522419</v>
      </c>
      <c r="I1436" s="63">
        <f t="shared" si="159"/>
        <v>54.165133967070595</v>
      </c>
      <c r="J1436" s="63">
        <f t="shared" si="160"/>
        <v>42463624.840323575</v>
      </c>
      <c r="K1436" s="63">
        <v>27.775896647282032</v>
      </c>
      <c r="L1436" s="63">
        <v>2613.0050394703394</v>
      </c>
      <c r="M1436" s="63">
        <v>49.38505203405866</v>
      </c>
      <c r="N1436" s="62">
        <v>74.126999999999995</v>
      </c>
    </row>
    <row r="1437" spans="1:14" x14ac:dyDescent="0.4">
      <c r="A1437" s="43">
        <v>34</v>
      </c>
      <c r="B1437" s="42" t="s">
        <v>118</v>
      </c>
      <c r="C1437" s="33">
        <v>1995</v>
      </c>
      <c r="D1437" s="33" t="s">
        <v>249</v>
      </c>
      <c r="E1437" s="5" t="s">
        <v>247</v>
      </c>
      <c r="F1437" s="62">
        <v>2.120996608034464</v>
      </c>
      <c r="G1437" s="63">
        <v>10926703</v>
      </c>
      <c r="H1437" s="63">
        <v>10.508667229749122</v>
      </c>
      <c r="I1437" s="63">
        <f t="shared" si="159"/>
        <v>55.387372297178352</v>
      </c>
      <c r="J1437" s="63">
        <f t="shared" si="160"/>
        <v>57285634.04152295</v>
      </c>
      <c r="K1437" s="63">
        <v>29.308417622848637</v>
      </c>
      <c r="L1437" s="63">
        <v>2784.9026052249428</v>
      </c>
      <c r="M1437" s="63">
        <v>49.064171122994651</v>
      </c>
      <c r="N1437" s="62">
        <v>74.277000000000001</v>
      </c>
    </row>
    <row r="1438" spans="1:14" x14ac:dyDescent="0.4">
      <c r="A1438" s="43">
        <v>34</v>
      </c>
      <c r="B1438" s="42" t="s">
        <v>118</v>
      </c>
      <c r="C1438" s="33">
        <v>1996</v>
      </c>
      <c r="D1438" s="33" t="s">
        <v>249</v>
      </c>
      <c r="E1438" s="5" t="s">
        <v>247</v>
      </c>
      <c r="F1438" s="62">
        <v>2.2989445163477145</v>
      </c>
      <c r="G1438" s="63">
        <v>10963031</v>
      </c>
      <c r="H1438" s="63">
        <v>-2.671616987856325</v>
      </c>
      <c r="I1438" s="63">
        <f t="shared" si="159"/>
        <v>58.861204416281588</v>
      </c>
      <c r="J1438" s="63">
        <f t="shared" si="160"/>
        <v>169454893.16442561</v>
      </c>
      <c r="K1438" s="63">
        <v>32.625333614721839</v>
      </c>
      <c r="L1438" s="63">
        <v>2281.9755503747092</v>
      </c>
      <c r="M1438" s="63">
        <v>47.377049180327866</v>
      </c>
      <c r="N1438" s="62">
        <v>74.426000000000002</v>
      </c>
    </row>
    <row r="1439" spans="1:14" x14ac:dyDescent="0.4">
      <c r="A1439" s="43">
        <v>34</v>
      </c>
      <c r="B1439" s="42" t="s">
        <v>118</v>
      </c>
      <c r="C1439" s="33">
        <v>1997</v>
      </c>
      <c r="D1439" s="33" t="s">
        <v>249</v>
      </c>
      <c r="E1439" s="5" t="s">
        <v>247</v>
      </c>
      <c r="F1439" s="62">
        <v>2.4957154075934191</v>
      </c>
      <c r="G1439" s="63">
        <v>10998129</v>
      </c>
      <c r="H1439" s="63">
        <v>-1.3525871262923346</v>
      </c>
      <c r="I1439" s="63">
        <f>(I1436+I1437+I1438)/3</f>
        <v>56.137903560176845</v>
      </c>
      <c r="J1439" s="63">
        <f>(J1436+J1437+J1438)/3</f>
        <v>89734717.348757386</v>
      </c>
      <c r="K1439" s="63">
        <v>32.75419893206977</v>
      </c>
      <c r="L1439" s="63">
        <v>2306.3839403956799</v>
      </c>
      <c r="M1439" s="63">
        <v>41.341417203486166</v>
      </c>
      <c r="N1439" s="62">
        <v>74.617999999999995</v>
      </c>
    </row>
    <row r="1440" spans="1:14" x14ac:dyDescent="0.4">
      <c r="A1440" s="43">
        <v>34</v>
      </c>
      <c r="B1440" s="42" t="s">
        <v>118</v>
      </c>
      <c r="C1440" s="33">
        <v>1998</v>
      </c>
      <c r="D1440" s="33" t="s">
        <v>249</v>
      </c>
      <c r="E1440" s="5" t="s">
        <v>247</v>
      </c>
      <c r="F1440" s="62">
        <v>2.4572317065500258</v>
      </c>
      <c r="G1440" s="63">
        <v>11033758</v>
      </c>
      <c r="H1440" s="63">
        <v>1.2991051775933471</v>
      </c>
      <c r="I1440" s="63">
        <f t="shared" ref="I1440:I1464" si="161">(I1437+I1438+I1439)/3</f>
        <v>56.79549342454559</v>
      </c>
      <c r="J1440" s="63">
        <f t="shared" ref="J1440:J1464" si="162">(J1437+J1438+J1439)/3</f>
        <v>105491748.184902</v>
      </c>
      <c r="K1440" s="63">
        <v>32.504632983585481</v>
      </c>
      <c r="L1440" s="63">
        <v>2332.5082170553314</v>
      </c>
      <c r="M1440" s="63">
        <v>41.381957773512482</v>
      </c>
      <c r="N1440" s="62">
        <v>74.855000000000004</v>
      </c>
    </row>
    <row r="1441" spans="1:14" x14ac:dyDescent="0.4">
      <c r="A1441" s="43">
        <v>34</v>
      </c>
      <c r="B1441" s="42" t="s">
        <v>118</v>
      </c>
      <c r="C1441" s="33">
        <v>1999</v>
      </c>
      <c r="D1441" s="33" t="s">
        <v>249</v>
      </c>
      <c r="E1441" s="5" t="s">
        <v>247</v>
      </c>
      <c r="F1441" s="62">
        <v>2.5292016490555547</v>
      </c>
      <c r="G1441" s="63">
        <v>11070094</v>
      </c>
      <c r="H1441" s="63">
        <v>3.7890959635107606</v>
      </c>
      <c r="I1441" s="63">
        <f t="shared" si="161"/>
        <v>57.264867133668012</v>
      </c>
      <c r="J1441" s="63">
        <f t="shared" si="162"/>
        <v>121560452.89936167</v>
      </c>
      <c r="K1441" s="63">
        <v>31.868932246258712</v>
      </c>
      <c r="L1441" s="63">
        <v>2562.2741053508671</v>
      </c>
      <c r="M1441" s="63">
        <v>38.415767943473419</v>
      </c>
      <c r="N1441" s="62">
        <v>75.088999999999999</v>
      </c>
    </row>
    <row r="1442" spans="1:14" x14ac:dyDescent="0.4">
      <c r="A1442" s="43">
        <v>34</v>
      </c>
      <c r="B1442" s="42" t="s">
        <v>118</v>
      </c>
      <c r="C1442" s="33">
        <v>2000</v>
      </c>
      <c r="D1442" s="33" t="s">
        <v>249</v>
      </c>
      <c r="E1442" s="5" t="s">
        <v>247</v>
      </c>
      <c r="F1442" s="62">
        <v>2.5530014026015797</v>
      </c>
      <c r="G1442" s="63">
        <v>11105791</v>
      </c>
      <c r="H1442" s="63">
        <v>1.7411637418705652</v>
      </c>
      <c r="I1442" s="63">
        <f t="shared" si="161"/>
        <v>56.732754706130152</v>
      </c>
      <c r="J1442" s="63">
        <f t="shared" si="162"/>
        <v>105595639.47767369</v>
      </c>
      <c r="K1442" s="63">
        <v>31.075987881722472</v>
      </c>
      <c r="L1442" s="63">
        <v>2752.2037826931914</v>
      </c>
      <c r="M1442" s="63">
        <v>39.978054133138258</v>
      </c>
      <c r="N1442" s="62">
        <v>75.322999999999993</v>
      </c>
    </row>
    <row r="1443" spans="1:14" x14ac:dyDescent="0.4">
      <c r="A1443" s="43">
        <v>34</v>
      </c>
      <c r="B1443" s="42" t="s">
        <v>118</v>
      </c>
      <c r="C1443" s="33">
        <v>2001</v>
      </c>
      <c r="D1443" s="33" t="s">
        <v>249</v>
      </c>
      <c r="E1443" s="5" t="s">
        <v>247</v>
      </c>
      <c r="F1443" s="62">
        <v>2.4656420561503607</v>
      </c>
      <c r="G1443" s="63">
        <v>11139127</v>
      </c>
      <c r="H1443" s="63">
        <v>0.45493911213958427</v>
      </c>
      <c r="I1443" s="63">
        <f t="shared" si="161"/>
        <v>56.931038421447916</v>
      </c>
      <c r="J1443" s="63">
        <f t="shared" si="162"/>
        <v>110882613.5206458</v>
      </c>
      <c r="K1443" s="63">
        <v>29.361096381587252</v>
      </c>
      <c r="L1443" s="63">
        <v>2844.244436749846</v>
      </c>
      <c r="M1443" s="63">
        <v>36.432350718065003</v>
      </c>
      <c r="N1443" s="62">
        <v>75.555000000000007</v>
      </c>
    </row>
    <row r="1444" spans="1:14" x14ac:dyDescent="0.4">
      <c r="A1444" s="43">
        <v>34</v>
      </c>
      <c r="B1444" s="42" t="s">
        <v>118</v>
      </c>
      <c r="C1444" s="33">
        <v>2002</v>
      </c>
      <c r="D1444" s="33" t="s">
        <v>249</v>
      </c>
      <c r="E1444" s="5" t="s">
        <v>247</v>
      </c>
      <c r="F1444" s="62">
        <v>2.3655666388631529</v>
      </c>
      <c r="G1444" s="63">
        <v>11170051</v>
      </c>
      <c r="H1444" s="63">
        <v>4.5331757592785777</v>
      </c>
      <c r="I1444" s="63">
        <f t="shared" si="161"/>
        <v>56.976220087082027</v>
      </c>
      <c r="J1444" s="63">
        <f t="shared" si="162"/>
        <v>112679568.63256039</v>
      </c>
      <c r="K1444" s="63">
        <v>24.729313347523853</v>
      </c>
      <c r="L1444" s="63">
        <v>3007.1930736932177</v>
      </c>
      <c r="M1444" s="63">
        <v>50.950871632329644</v>
      </c>
      <c r="N1444" s="62">
        <v>75.784999999999997</v>
      </c>
    </row>
    <row r="1445" spans="1:14" x14ac:dyDescent="0.4">
      <c r="A1445" s="43">
        <v>34</v>
      </c>
      <c r="B1445" s="42" t="s">
        <v>118</v>
      </c>
      <c r="C1445" s="33">
        <v>2003</v>
      </c>
      <c r="D1445" s="33" t="s">
        <v>249</v>
      </c>
      <c r="E1445" s="5" t="s">
        <v>247</v>
      </c>
      <c r="F1445" s="62">
        <v>2.2884278427679363</v>
      </c>
      <c r="G1445" s="63">
        <v>11199217</v>
      </c>
      <c r="H1445" s="63">
        <v>2.9735105432378504</v>
      </c>
      <c r="I1445" s="63">
        <f t="shared" si="161"/>
        <v>56.880004404886698</v>
      </c>
      <c r="J1445" s="63">
        <f t="shared" si="162"/>
        <v>109719273.87695996</v>
      </c>
      <c r="K1445" s="63">
        <v>26.587133577707711</v>
      </c>
      <c r="L1445" s="63">
        <v>3205.688397679945</v>
      </c>
      <c r="M1445" s="63">
        <v>54.897959183673464</v>
      </c>
      <c r="N1445" s="62">
        <v>75.947000000000003</v>
      </c>
    </row>
    <row r="1446" spans="1:14" x14ac:dyDescent="0.4">
      <c r="A1446" s="43">
        <v>34</v>
      </c>
      <c r="B1446" s="42" t="s">
        <v>118</v>
      </c>
      <c r="C1446" s="33">
        <v>2004</v>
      </c>
      <c r="D1446" s="33" t="s">
        <v>249</v>
      </c>
      <c r="E1446" s="5" t="s">
        <v>247</v>
      </c>
      <c r="F1446" s="62">
        <v>2.2596111959294785</v>
      </c>
      <c r="G1446" s="63">
        <v>11225294</v>
      </c>
      <c r="H1446" s="63">
        <v>0.60597855920229904</v>
      </c>
      <c r="I1446" s="63">
        <f t="shared" si="161"/>
        <v>56.929087637805544</v>
      </c>
      <c r="J1446" s="63">
        <f t="shared" si="162"/>
        <v>111093818.67672205</v>
      </c>
      <c r="K1446" s="63">
        <v>31.311415333874304</v>
      </c>
      <c r="L1446" s="63">
        <v>3403.29616311163</v>
      </c>
      <c r="M1446" s="63">
        <v>54.789430222956234</v>
      </c>
      <c r="N1446" s="62">
        <v>76.040999999999997</v>
      </c>
    </row>
    <row r="1447" spans="1:14" x14ac:dyDescent="0.4">
      <c r="A1447" s="43">
        <v>34</v>
      </c>
      <c r="B1447" s="42" t="s">
        <v>118</v>
      </c>
      <c r="C1447" s="33">
        <v>2005</v>
      </c>
      <c r="D1447" s="33" t="s">
        <v>249</v>
      </c>
      <c r="E1447" s="5" t="s">
        <v>247</v>
      </c>
      <c r="F1447" s="62">
        <v>2.3401772381108712</v>
      </c>
      <c r="G1447" s="63">
        <v>11246114</v>
      </c>
      <c r="H1447" s="63">
        <v>0.38008060806788535</v>
      </c>
      <c r="I1447" s="63">
        <f t="shared" si="161"/>
        <v>56.928437376591425</v>
      </c>
      <c r="J1447" s="63">
        <f t="shared" si="162"/>
        <v>111164220.39541413</v>
      </c>
      <c r="K1447" s="63">
        <v>39.36137443319739</v>
      </c>
      <c r="L1447" s="63">
        <v>3791.8730060890366</v>
      </c>
      <c r="M1447" s="63">
        <v>52.215568862275454</v>
      </c>
      <c r="N1447" s="62">
        <v>76.134</v>
      </c>
    </row>
    <row r="1448" spans="1:14" x14ac:dyDescent="0.4">
      <c r="A1448" s="43">
        <v>34</v>
      </c>
      <c r="B1448" s="42" t="s">
        <v>118</v>
      </c>
      <c r="C1448" s="33">
        <v>2006</v>
      </c>
      <c r="D1448" s="33" t="s">
        <v>249</v>
      </c>
      <c r="E1448" s="5" t="s">
        <v>247</v>
      </c>
      <c r="F1448" s="62">
        <v>2.3782150732241445</v>
      </c>
      <c r="G1448" s="63">
        <v>11260630</v>
      </c>
      <c r="H1448" s="63">
        <v>10.36556133371171</v>
      </c>
      <c r="I1448" s="63">
        <f t="shared" si="161"/>
        <v>56.912509806427892</v>
      </c>
      <c r="J1448" s="63">
        <f t="shared" si="162"/>
        <v>110659104.31636538</v>
      </c>
      <c r="K1448" s="63">
        <v>37.188014288206162</v>
      </c>
      <c r="L1448" s="63">
        <v>4336.8733299936084</v>
      </c>
      <c r="M1448" s="63">
        <v>51.415094339622648</v>
      </c>
      <c r="N1448" s="62">
        <v>76.227000000000004</v>
      </c>
    </row>
    <row r="1449" spans="1:14" x14ac:dyDescent="0.4">
      <c r="A1449" s="43">
        <v>34</v>
      </c>
      <c r="B1449" s="42" t="s">
        <v>118</v>
      </c>
      <c r="C1449" s="33">
        <v>2007</v>
      </c>
      <c r="D1449" s="33" t="s">
        <v>249</v>
      </c>
      <c r="E1449" s="5" t="s">
        <v>247</v>
      </c>
      <c r="F1449" s="62">
        <v>2.4558808797284306</v>
      </c>
      <c r="G1449" s="63">
        <v>11269887</v>
      </c>
      <c r="H1449" s="63">
        <v>3.5897754619145843</v>
      </c>
      <c r="I1449" s="63">
        <f t="shared" si="161"/>
        <v>56.923344940274951</v>
      </c>
      <c r="J1449" s="63">
        <f t="shared" si="162"/>
        <v>110972381.12950051</v>
      </c>
      <c r="K1449" s="63">
        <v>37.967609664203231</v>
      </c>
      <c r="L1449" s="63">
        <v>4814.8548756851214</v>
      </c>
      <c r="M1449" s="63">
        <v>51.463321930824776</v>
      </c>
      <c r="N1449" s="62">
        <v>76.319999999999993</v>
      </c>
    </row>
    <row r="1450" spans="1:14" x14ac:dyDescent="0.4">
      <c r="A1450" s="43">
        <v>34</v>
      </c>
      <c r="B1450" s="42" t="s">
        <v>118</v>
      </c>
      <c r="C1450" s="33">
        <v>2008</v>
      </c>
      <c r="D1450" s="33" t="s">
        <v>249</v>
      </c>
      <c r="E1450" s="5" t="s">
        <v>247</v>
      </c>
      <c r="F1450" s="62">
        <v>2.3719098533965308</v>
      </c>
      <c r="G1450" s="63">
        <v>11276609</v>
      </c>
      <c r="H1450" s="63">
        <v>-0.34453256681308631</v>
      </c>
      <c r="I1450" s="63">
        <f t="shared" si="161"/>
        <v>56.921430707764756</v>
      </c>
      <c r="J1450" s="63">
        <f t="shared" si="162"/>
        <v>110931901.94709332</v>
      </c>
      <c r="K1450" s="63">
        <v>44.917220748507972</v>
      </c>
      <c r="L1450" s="63">
        <v>4992.824494458363</v>
      </c>
      <c r="M1450" s="63">
        <v>54.416961130742045</v>
      </c>
      <c r="N1450" s="62">
        <v>76.412999999999997</v>
      </c>
    </row>
    <row r="1451" spans="1:14" x14ac:dyDescent="0.4">
      <c r="A1451" s="43">
        <v>34</v>
      </c>
      <c r="B1451" s="42" t="s">
        <v>118</v>
      </c>
      <c r="C1451" s="33">
        <v>2009</v>
      </c>
      <c r="D1451" s="33" t="s">
        <v>249</v>
      </c>
      <c r="E1451" s="5" t="s">
        <v>247</v>
      </c>
      <c r="F1451" s="62">
        <v>2.3911333546334657</v>
      </c>
      <c r="G1451" s="63">
        <v>11283185</v>
      </c>
      <c r="H1451" s="63">
        <v>0.63417502065715325</v>
      </c>
      <c r="I1451" s="63">
        <f t="shared" si="161"/>
        <v>56.919095151489195</v>
      </c>
      <c r="J1451" s="63">
        <f t="shared" si="162"/>
        <v>110854462.46431972</v>
      </c>
      <c r="K1451" s="63">
        <v>32.913981958762889</v>
      </c>
      <c r="L1451" s="63">
        <v>5094.4375618658632</v>
      </c>
      <c r="M1451" s="63">
        <v>48.994203886805323</v>
      </c>
      <c r="N1451" s="62">
        <v>76.504999999999995</v>
      </c>
    </row>
    <row r="1452" spans="1:14" x14ac:dyDescent="0.4">
      <c r="A1452" s="43">
        <v>34</v>
      </c>
      <c r="B1452" s="42" t="s">
        <v>118</v>
      </c>
      <c r="C1452" s="33">
        <v>2010</v>
      </c>
      <c r="D1452" s="33" t="s">
        <v>249</v>
      </c>
      <c r="E1452" s="5" t="s">
        <v>247</v>
      </c>
      <c r="F1452" s="62">
        <v>2.4897220359531453</v>
      </c>
      <c r="G1452" s="63">
        <v>11290417</v>
      </c>
      <c r="H1452" s="63">
        <v>1.2020485294816865</v>
      </c>
      <c r="I1452" s="63">
        <f t="shared" si="161"/>
        <v>56.921290266509629</v>
      </c>
      <c r="J1452" s="63">
        <f t="shared" si="162"/>
        <v>110919581.84697117</v>
      </c>
      <c r="K1452" s="63">
        <v>40.29194130083323</v>
      </c>
      <c r="L1452" s="63">
        <v>5275.5326010512244</v>
      </c>
      <c r="M1452" s="63">
        <v>49.724602203182378</v>
      </c>
      <c r="N1452" s="62">
        <v>76.596999999999994</v>
      </c>
    </row>
    <row r="1453" spans="1:14" x14ac:dyDescent="0.4">
      <c r="A1453" s="43">
        <v>34</v>
      </c>
      <c r="B1453" s="42" t="s">
        <v>118</v>
      </c>
      <c r="C1453" s="33">
        <v>2011</v>
      </c>
      <c r="D1453" s="33" t="s">
        <v>249</v>
      </c>
      <c r="E1453" s="5" t="s">
        <v>247</v>
      </c>
      <c r="F1453" s="62">
        <v>2.4415442116843429</v>
      </c>
      <c r="G1453" s="63">
        <v>11298710</v>
      </c>
      <c r="H1453" s="63">
        <v>4.3237671322372506</v>
      </c>
      <c r="I1453" s="63">
        <f t="shared" si="161"/>
        <v>56.920605375254524</v>
      </c>
      <c r="J1453" s="63">
        <f t="shared" si="162"/>
        <v>110901982.08612807</v>
      </c>
      <c r="K1453" s="63">
        <v>46.960429047688066</v>
      </c>
      <c r="L1453" s="63">
        <v>6106.0067919258036</v>
      </c>
      <c r="M1453" s="63">
        <v>51.461202552905618</v>
      </c>
      <c r="N1453" s="62">
        <v>76.688999999999993</v>
      </c>
    </row>
    <row r="1454" spans="1:14" x14ac:dyDescent="0.4">
      <c r="A1454" s="43">
        <v>34</v>
      </c>
      <c r="B1454" s="42" t="s">
        <v>118</v>
      </c>
      <c r="C1454" s="33">
        <v>2012</v>
      </c>
      <c r="D1454" s="33" t="s">
        <v>249</v>
      </c>
      <c r="E1454" s="5" t="s">
        <v>247</v>
      </c>
      <c r="F1454" s="62">
        <v>2.5369320266789517</v>
      </c>
      <c r="G1454" s="63">
        <v>11309290</v>
      </c>
      <c r="H1454" s="63">
        <v>2.9140578048515238</v>
      </c>
      <c r="I1454" s="63">
        <f t="shared" si="161"/>
        <v>56.920330264417778</v>
      </c>
      <c r="J1454" s="63">
        <f t="shared" si="162"/>
        <v>110892008.79913966</v>
      </c>
      <c r="K1454" s="63">
        <v>45.866203634076648</v>
      </c>
      <c r="L1454" s="63">
        <v>6467.3379142280373</v>
      </c>
      <c r="M1454" s="63">
        <v>51.900393184796854</v>
      </c>
      <c r="N1454" s="62">
        <v>76.781000000000006</v>
      </c>
    </row>
    <row r="1455" spans="1:14" x14ac:dyDescent="0.4">
      <c r="A1455" s="43">
        <v>34</v>
      </c>
      <c r="B1455" s="42" t="s">
        <v>118</v>
      </c>
      <c r="C1455" s="33">
        <v>2013</v>
      </c>
      <c r="D1455" s="33" t="s">
        <v>249</v>
      </c>
      <c r="E1455" s="5" t="s">
        <v>247</v>
      </c>
      <c r="F1455" s="62">
        <v>2.5499711656828081</v>
      </c>
      <c r="G1455" s="63">
        <v>11321579</v>
      </c>
      <c r="H1455" s="63">
        <v>2.6578302396626441</v>
      </c>
      <c r="I1455" s="63">
        <f t="shared" si="161"/>
        <v>56.920741968727306</v>
      </c>
      <c r="J1455" s="63">
        <f t="shared" si="162"/>
        <v>110904524.24407963</v>
      </c>
      <c r="K1455" s="63">
        <v>44.323896925390159</v>
      </c>
      <c r="L1455" s="63">
        <v>6814.2438435486783</v>
      </c>
      <c r="M1455" s="63">
        <v>53.093133922501693</v>
      </c>
      <c r="N1455" s="62">
        <v>76.826999999999998</v>
      </c>
    </row>
    <row r="1456" spans="1:14" x14ac:dyDescent="0.4">
      <c r="A1456" s="43">
        <v>34</v>
      </c>
      <c r="B1456" s="42" t="s">
        <v>118</v>
      </c>
      <c r="C1456" s="33">
        <v>2014</v>
      </c>
      <c r="D1456" s="33" t="s">
        <v>249</v>
      </c>
      <c r="E1456" s="5" t="s">
        <v>247</v>
      </c>
      <c r="F1456" s="62">
        <v>2.3541333209083706</v>
      </c>
      <c r="G1456" s="63">
        <v>11332026</v>
      </c>
      <c r="H1456" s="63">
        <v>3.4633757412947404</v>
      </c>
      <c r="I1456" s="63">
        <f t="shared" si="161"/>
        <v>56.920559202799865</v>
      </c>
      <c r="J1456" s="63">
        <f t="shared" si="162"/>
        <v>110899505.04311579</v>
      </c>
      <c r="K1456" s="63">
        <v>39.274152853906898</v>
      </c>
      <c r="L1456" s="63">
        <v>7117.5357345632638</v>
      </c>
      <c r="M1456" s="63">
        <v>52.801358234295414</v>
      </c>
      <c r="N1456" s="62">
        <v>76.861000000000004</v>
      </c>
    </row>
    <row r="1457" spans="1:14" x14ac:dyDescent="0.4">
      <c r="A1457" s="43">
        <v>34</v>
      </c>
      <c r="B1457" s="42" t="s">
        <v>118</v>
      </c>
      <c r="C1457" s="33">
        <v>2015</v>
      </c>
      <c r="D1457" s="33" t="s">
        <v>249</v>
      </c>
      <c r="E1457" s="5" t="s">
        <v>247</v>
      </c>
      <c r="F1457" s="62">
        <v>2.5758441833759647</v>
      </c>
      <c r="G1457" s="63">
        <v>11339894</v>
      </c>
      <c r="H1457" s="63">
        <v>3.4390487630235214</v>
      </c>
      <c r="I1457" s="63">
        <f t="shared" si="161"/>
        <v>56.920543811981645</v>
      </c>
      <c r="J1457" s="63">
        <f t="shared" si="162"/>
        <v>110898679.36211169</v>
      </c>
      <c r="K1457" s="63">
        <v>31.613812479341881</v>
      </c>
      <c r="L1457" s="63">
        <v>7683.7402536566924</v>
      </c>
      <c r="M1457" s="63">
        <f t="shared" ref="M1457:M1464" si="163">(M1456+M1455+M1454)/3</f>
        <v>52.598295113864651</v>
      </c>
      <c r="N1457" s="62">
        <v>76.896000000000001</v>
      </c>
    </row>
    <row r="1458" spans="1:14" x14ac:dyDescent="0.4">
      <c r="A1458" s="43">
        <v>34</v>
      </c>
      <c r="B1458" s="42" t="s">
        <v>118</v>
      </c>
      <c r="C1458" s="33">
        <v>2016</v>
      </c>
      <c r="D1458" s="33" t="s">
        <v>249</v>
      </c>
      <c r="E1458" s="5" t="s">
        <v>247</v>
      </c>
      <c r="F1458" s="62">
        <v>2.396082811409475</v>
      </c>
      <c r="G1458" s="63">
        <v>11342012</v>
      </c>
      <c r="H1458" s="63">
        <v>4.3283492431374242</v>
      </c>
      <c r="I1458" s="63">
        <f t="shared" si="161"/>
        <v>56.920614994502934</v>
      </c>
      <c r="J1458" s="63">
        <f t="shared" si="162"/>
        <v>110900902.88310237</v>
      </c>
      <c r="K1458" s="63">
        <v>27.269222697536765</v>
      </c>
      <c r="L1458" s="63">
        <v>8055.9258678001761</v>
      </c>
      <c r="M1458" s="63">
        <f t="shared" si="163"/>
        <v>52.830929090220586</v>
      </c>
      <c r="N1458" s="62">
        <v>76.930000000000007</v>
      </c>
    </row>
    <row r="1459" spans="1:14" x14ac:dyDescent="0.4">
      <c r="A1459" s="43">
        <v>34</v>
      </c>
      <c r="B1459" s="42" t="s">
        <v>118</v>
      </c>
      <c r="C1459" s="33">
        <v>2017</v>
      </c>
      <c r="D1459" s="33" t="s">
        <v>249</v>
      </c>
      <c r="E1459" s="5" t="s">
        <v>247</v>
      </c>
      <c r="F1459" s="62">
        <v>2.3147814496747423</v>
      </c>
      <c r="G1459" s="63">
        <v>11336405</v>
      </c>
      <c r="H1459" s="63">
        <v>4.1135909011628371</v>
      </c>
      <c r="I1459" s="63">
        <f t="shared" si="161"/>
        <v>56.920572669761476</v>
      </c>
      <c r="J1459" s="63">
        <f t="shared" si="162"/>
        <v>110899695.76277661</v>
      </c>
      <c r="K1459" s="63">
        <v>26.222849388036529</v>
      </c>
      <c r="L1459" s="63">
        <v>8543.3300673132799</v>
      </c>
      <c r="M1459" s="63">
        <f t="shared" si="163"/>
        <v>52.743527479460219</v>
      </c>
      <c r="N1459" s="62">
        <v>76.977000000000004</v>
      </c>
    </row>
    <row r="1460" spans="1:14" x14ac:dyDescent="0.4">
      <c r="A1460" s="43">
        <v>34</v>
      </c>
      <c r="B1460" s="42" t="s">
        <v>118</v>
      </c>
      <c r="C1460" s="33">
        <v>2018</v>
      </c>
      <c r="D1460" s="33" t="s">
        <v>249</v>
      </c>
      <c r="E1460" s="5" t="s">
        <v>247</v>
      </c>
      <c r="F1460" s="62">
        <v>2.3546985746422835</v>
      </c>
      <c r="G1460" s="63">
        <v>11328244</v>
      </c>
      <c r="H1460" s="63">
        <v>1.0322693349190217</v>
      </c>
      <c r="I1460" s="63">
        <f t="shared" si="161"/>
        <v>56.920577158748678</v>
      </c>
      <c r="J1460" s="63">
        <f t="shared" si="162"/>
        <v>110899759.33599688</v>
      </c>
      <c r="K1460" s="63">
        <v>27.083448499675278</v>
      </c>
      <c r="L1460" s="63">
        <v>8831.9104087202741</v>
      </c>
      <c r="M1460" s="63">
        <f t="shared" si="163"/>
        <v>52.724250561181826</v>
      </c>
      <c r="N1460" s="62">
        <v>77.037000000000006</v>
      </c>
    </row>
    <row r="1461" spans="1:14" x14ac:dyDescent="0.4">
      <c r="A1461" s="43">
        <v>34</v>
      </c>
      <c r="B1461" s="42" t="s">
        <v>118</v>
      </c>
      <c r="C1461" s="33">
        <v>2019</v>
      </c>
      <c r="D1461" s="33" t="s">
        <v>249</v>
      </c>
      <c r="E1461" s="5" t="s">
        <v>247</v>
      </c>
      <c r="F1461" s="62">
        <v>2.1577409026679781</v>
      </c>
      <c r="G1461" s="63">
        <v>11316697</v>
      </c>
      <c r="H1461" s="63">
        <v>3.5447429944834425</v>
      </c>
      <c r="I1461" s="63">
        <f t="shared" si="161"/>
        <v>56.920588274337696</v>
      </c>
      <c r="J1461" s="63">
        <f t="shared" si="162"/>
        <v>110900119.32729195</v>
      </c>
      <c r="K1461" s="63">
        <v>22.820794449450631</v>
      </c>
      <c r="L1461" s="63">
        <v>9139.3805100551872</v>
      </c>
      <c r="M1461" s="63">
        <f t="shared" si="163"/>
        <v>52.766235710287539</v>
      </c>
      <c r="N1461" s="62">
        <v>77.108999999999995</v>
      </c>
    </row>
    <row r="1462" spans="1:14" x14ac:dyDescent="0.4">
      <c r="A1462" s="43">
        <v>34</v>
      </c>
      <c r="B1462" s="42" t="s">
        <v>118</v>
      </c>
      <c r="C1462" s="33">
        <v>2020</v>
      </c>
      <c r="D1462" s="33" t="s">
        <v>249</v>
      </c>
      <c r="E1462" s="5" t="s">
        <v>247</v>
      </c>
      <c r="F1462" s="62">
        <v>2.1527696784747281</v>
      </c>
      <c r="G1462" s="63">
        <v>11300698</v>
      </c>
      <c r="H1462" s="63">
        <v>16.555962616722468</v>
      </c>
      <c r="I1462" s="63">
        <f t="shared" si="161"/>
        <v>56.92057936761595</v>
      </c>
      <c r="J1462" s="63">
        <f t="shared" si="162"/>
        <v>110899858.14202182</v>
      </c>
      <c r="K1462" s="63">
        <v>15.683016027677226</v>
      </c>
      <c r="L1462" s="63">
        <v>9499.5725042824797</v>
      </c>
      <c r="M1462" s="63">
        <f t="shared" si="163"/>
        <v>52.744671250309864</v>
      </c>
      <c r="N1462" s="62">
        <v>77.194000000000003</v>
      </c>
    </row>
    <row r="1463" spans="1:14" x14ac:dyDescent="0.4">
      <c r="A1463" s="43">
        <v>34</v>
      </c>
      <c r="B1463" s="42" t="s">
        <v>118</v>
      </c>
      <c r="C1463" s="33">
        <v>2021</v>
      </c>
      <c r="D1463" s="33" t="s">
        <v>249</v>
      </c>
      <c r="E1463" s="5" t="s">
        <v>247</v>
      </c>
      <c r="F1463" s="62">
        <f>(F1460+F1461+F1462)/3</f>
        <v>2.2217363852616629</v>
      </c>
      <c r="G1463" s="63">
        <v>11256372</v>
      </c>
      <c r="H1463" s="63">
        <v>401.59119126365613</v>
      </c>
      <c r="I1463" s="63">
        <f t="shared" si="161"/>
        <v>56.920581600234108</v>
      </c>
      <c r="J1463" s="63">
        <f t="shared" si="162"/>
        <v>110899912.26843689</v>
      </c>
      <c r="K1463" s="63">
        <v>80.023784985782754</v>
      </c>
      <c r="L1463" s="63">
        <f>(L1462+L1461+L1460)/3</f>
        <v>9156.9544743526476</v>
      </c>
      <c r="M1463" s="63">
        <f t="shared" si="163"/>
        <v>52.745052507259743</v>
      </c>
      <c r="N1463" s="62">
        <v>77.292000000000002</v>
      </c>
    </row>
    <row r="1464" spans="1:14" x14ac:dyDescent="0.4">
      <c r="A1464" s="43">
        <v>34</v>
      </c>
      <c r="B1464" s="42" t="s">
        <v>118</v>
      </c>
      <c r="C1464" s="33">
        <v>2022</v>
      </c>
      <c r="D1464" s="33" t="s">
        <v>249</v>
      </c>
      <c r="E1464" s="5" t="s">
        <v>247</v>
      </c>
      <c r="F1464" s="62">
        <f>(F1461+F1462+F1463)/3</f>
        <v>2.1774156554681228</v>
      </c>
      <c r="G1464" s="63">
        <v>11212191</v>
      </c>
      <c r="H1464" s="63">
        <v>14.1554019623172</v>
      </c>
      <c r="I1464" s="63">
        <f t="shared" si="161"/>
        <v>56.920583080729251</v>
      </c>
      <c r="J1464" s="63">
        <f t="shared" si="162"/>
        <v>110899963.24591689</v>
      </c>
      <c r="K1464" s="63">
        <v>88.803036993266787</v>
      </c>
      <c r="L1464" s="63">
        <f>(L1463+L1462+L1461)/3</f>
        <v>9265.3024962301042</v>
      </c>
      <c r="M1464" s="63">
        <f t="shared" si="163"/>
        <v>52.751986489285713</v>
      </c>
      <c r="N1464" s="62">
        <v>77.400999999999996</v>
      </c>
    </row>
    <row r="1465" spans="1:14" s="82" customFormat="1" x14ac:dyDescent="0.4">
      <c r="A1465" s="72">
        <v>35</v>
      </c>
      <c r="B1465" s="73" t="s">
        <v>120</v>
      </c>
      <c r="C1465" s="74">
        <v>1980</v>
      </c>
      <c r="D1465" s="74" t="s">
        <v>251</v>
      </c>
      <c r="E1465" s="73" t="s">
        <v>248</v>
      </c>
      <c r="F1465" s="82">
        <f>F1422</f>
        <v>2.0070207962198752</v>
      </c>
      <c r="G1465" s="65">
        <v>148041</v>
      </c>
      <c r="H1465" s="65">
        <f t="shared" ref="H1465:H1485" si="164">H1466*0.95</f>
        <v>0.60960482445731079</v>
      </c>
      <c r="I1465" s="65">
        <f>I2368*0.95</f>
        <v>785.49322434144335</v>
      </c>
      <c r="J1465" s="65">
        <f t="shared" ref="J1465:J1489" si="165">J1466*0.95</f>
        <v>14375886.872789385</v>
      </c>
      <c r="K1465" s="65">
        <f t="shared" ref="K1465:K1489" si="166">K1466*0.95</f>
        <v>37.423032238364257</v>
      </c>
      <c r="L1465" s="65">
        <f t="shared" ref="L1465:L1489" si="167">L1466*0.95</f>
        <v>3961.1605521705442</v>
      </c>
      <c r="M1465" s="65">
        <v>65.167243367935413</v>
      </c>
      <c r="N1465" s="82">
        <v>81.769000000000005</v>
      </c>
    </row>
    <row r="1466" spans="1:14" s="82" customFormat="1" x14ac:dyDescent="0.4">
      <c r="A1466" s="72">
        <v>35</v>
      </c>
      <c r="B1466" s="73" t="s">
        <v>120</v>
      </c>
      <c r="C1466" s="74">
        <v>1981</v>
      </c>
      <c r="D1466" s="74" t="s">
        <v>251</v>
      </c>
      <c r="E1466" s="73" t="s">
        <v>248</v>
      </c>
      <c r="F1466" s="82">
        <f t="shared" ref="F1466:F1475" si="168">(F735+F1380+F1423)/3</f>
        <v>995.13737198902311</v>
      </c>
      <c r="G1466" s="65">
        <v>148629</v>
      </c>
      <c r="H1466" s="65">
        <f t="shared" si="164"/>
        <v>0.64168928890243249</v>
      </c>
      <c r="I1466" s="65">
        <f>(I735+I1380+I1423)/3</f>
        <v>53.633922758724772</v>
      </c>
      <c r="J1466" s="65">
        <f t="shared" si="165"/>
        <v>15132512.497673037</v>
      </c>
      <c r="K1466" s="65">
        <f t="shared" si="166"/>
        <v>39.392665514067637</v>
      </c>
      <c r="L1466" s="65">
        <f t="shared" si="167"/>
        <v>4169.64268649531</v>
      </c>
      <c r="M1466" s="65">
        <v>62.437810945273633</v>
      </c>
      <c r="N1466" s="82">
        <v>82.078000000000003</v>
      </c>
    </row>
    <row r="1467" spans="1:14" s="82" customFormat="1" x14ac:dyDescent="0.4">
      <c r="A1467" s="72">
        <v>35</v>
      </c>
      <c r="B1467" s="73" t="s">
        <v>120</v>
      </c>
      <c r="C1467" s="74">
        <v>1982</v>
      </c>
      <c r="D1467" s="74" t="s">
        <v>251</v>
      </c>
      <c r="E1467" s="73" t="s">
        <v>248</v>
      </c>
      <c r="F1467" s="82">
        <f t="shared" si="168"/>
        <v>1047.5130231463402</v>
      </c>
      <c r="G1467" s="65">
        <v>150101</v>
      </c>
      <c r="H1467" s="65">
        <f t="shared" si="164"/>
        <v>0.67546240937098156</v>
      </c>
      <c r="I1467" s="65">
        <f t="shared" ref="I1467:I1472" si="169">(I564+I779+I1424)/3</f>
        <v>114.8392623742189</v>
      </c>
      <c r="J1467" s="65">
        <f t="shared" si="165"/>
        <v>15928960.523866355</v>
      </c>
      <c r="K1467" s="65">
        <f t="shared" si="166"/>
        <v>41.465963699018566</v>
      </c>
      <c r="L1467" s="65">
        <f t="shared" si="167"/>
        <v>4389.0975647319055</v>
      </c>
      <c r="M1467" s="65">
        <v>60.768175582990395</v>
      </c>
      <c r="N1467" s="82">
        <v>82.382999999999996</v>
      </c>
    </row>
    <row r="1468" spans="1:14" s="82" customFormat="1" x14ac:dyDescent="0.4">
      <c r="A1468" s="72">
        <v>35</v>
      </c>
      <c r="B1468" s="73" t="s">
        <v>120</v>
      </c>
      <c r="C1468" s="74">
        <v>1983</v>
      </c>
      <c r="D1468" s="74" t="s">
        <v>251</v>
      </c>
      <c r="E1468" s="73" t="s">
        <v>248</v>
      </c>
      <c r="F1468" s="82">
        <f t="shared" si="168"/>
        <v>1102.6452875224634</v>
      </c>
      <c r="G1468" s="65">
        <v>151159</v>
      </c>
      <c r="H1468" s="65">
        <f t="shared" si="164"/>
        <v>0.71101306249577012</v>
      </c>
      <c r="I1468" s="65">
        <f t="shared" si="169"/>
        <v>115.80273067488891</v>
      </c>
      <c r="J1468" s="65">
        <f t="shared" si="165"/>
        <v>16767326.867227744</v>
      </c>
      <c r="K1468" s="65">
        <f t="shared" si="166"/>
        <v>43.648382841072177</v>
      </c>
      <c r="L1468" s="65">
        <f t="shared" si="167"/>
        <v>4620.1026997177951</v>
      </c>
      <c r="M1468" s="65">
        <v>57.624633431085037</v>
      </c>
      <c r="N1468" s="82">
        <v>82.683999999999997</v>
      </c>
    </row>
    <row r="1469" spans="1:14" s="82" customFormat="1" x14ac:dyDescent="0.4">
      <c r="A1469" s="72">
        <v>35</v>
      </c>
      <c r="B1469" s="73" t="s">
        <v>120</v>
      </c>
      <c r="C1469" s="74">
        <v>1984</v>
      </c>
      <c r="D1469" s="74" t="s">
        <v>251</v>
      </c>
      <c r="E1469" s="73" t="s">
        <v>248</v>
      </c>
      <c r="F1469" s="82">
        <f t="shared" si="168"/>
        <v>1160.6792500236459</v>
      </c>
      <c r="G1469" s="65">
        <v>151940</v>
      </c>
      <c r="H1469" s="65">
        <f t="shared" si="164"/>
        <v>0.74843480262712647</v>
      </c>
      <c r="I1469" s="65">
        <f t="shared" si="169"/>
        <v>117.00337943095008</v>
      </c>
      <c r="J1469" s="65">
        <f t="shared" si="165"/>
        <v>17649817.754976574</v>
      </c>
      <c r="K1469" s="65">
        <f t="shared" si="166"/>
        <v>45.945666148497033</v>
      </c>
      <c r="L1469" s="65">
        <f t="shared" si="167"/>
        <v>4863.2659997029423</v>
      </c>
      <c r="M1469" s="65">
        <v>59.940209267563517</v>
      </c>
      <c r="N1469" s="82">
        <v>82.981999999999999</v>
      </c>
    </row>
    <row r="1470" spans="1:14" s="82" customFormat="1" x14ac:dyDescent="0.4">
      <c r="A1470" s="72">
        <v>35</v>
      </c>
      <c r="B1470" s="73" t="s">
        <v>120</v>
      </c>
      <c r="C1470" s="74">
        <v>1985</v>
      </c>
      <c r="D1470" s="74" t="s">
        <v>251</v>
      </c>
      <c r="E1470" s="73" t="s">
        <v>248</v>
      </c>
      <c r="F1470" s="82">
        <f t="shared" si="168"/>
        <v>1221.767631603838</v>
      </c>
      <c r="G1470" s="65">
        <v>152711</v>
      </c>
      <c r="H1470" s="65">
        <f t="shared" si="164"/>
        <v>0.78782610802855424</v>
      </c>
      <c r="I1470" s="65">
        <f t="shared" si="169"/>
        <v>122.69923874700403</v>
      </c>
      <c r="J1470" s="65">
        <f t="shared" si="165"/>
        <v>18578755.531554289</v>
      </c>
      <c r="K1470" s="65">
        <f t="shared" si="166"/>
        <v>48.363859103681087</v>
      </c>
      <c r="L1470" s="65">
        <f t="shared" si="167"/>
        <v>5119.2273681083607</v>
      </c>
      <c r="M1470" s="65">
        <v>45.333333333333336</v>
      </c>
      <c r="N1470" s="82">
        <v>83.274000000000001</v>
      </c>
    </row>
    <row r="1471" spans="1:14" s="82" customFormat="1" x14ac:dyDescent="0.4">
      <c r="A1471" s="72">
        <v>35</v>
      </c>
      <c r="B1471" s="73" t="s">
        <v>120</v>
      </c>
      <c r="C1471" s="74">
        <v>1986</v>
      </c>
      <c r="D1471" s="74" t="s">
        <v>251</v>
      </c>
      <c r="E1471" s="73" t="s">
        <v>248</v>
      </c>
      <c r="F1471" s="82">
        <f t="shared" si="168"/>
        <v>1286.0711911619348</v>
      </c>
      <c r="G1471" s="65">
        <v>152662</v>
      </c>
      <c r="H1471" s="65">
        <f t="shared" si="164"/>
        <v>0.82929064003005715</v>
      </c>
      <c r="I1471" s="65">
        <f t="shared" si="169"/>
        <v>117.70016183300413</v>
      </c>
      <c r="J1471" s="65">
        <f t="shared" si="165"/>
        <v>19556584.770057146</v>
      </c>
      <c r="K1471" s="65">
        <f t="shared" si="166"/>
        <v>50.909325372295882</v>
      </c>
      <c r="L1471" s="65">
        <f t="shared" si="167"/>
        <v>5388.660387482485</v>
      </c>
      <c r="M1471" s="65">
        <v>48.717948717948715</v>
      </c>
      <c r="N1471" s="82">
        <v>83.563000000000002</v>
      </c>
    </row>
    <row r="1472" spans="1:14" s="82" customFormat="1" x14ac:dyDescent="0.4">
      <c r="A1472" s="72">
        <v>35</v>
      </c>
      <c r="B1472" s="73" t="s">
        <v>120</v>
      </c>
      <c r="C1472" s="74">
        <v>1987</v>
      </c>
      <c r="D1472" s="74" t="s">
        <v>251</v>
      </c>
      <c r="E1472" s="73" t="s">
        <v>248</v>
      </c>
      <c r="F1472" s="82">
        <f t="shared" si="168"/>
        <v>1353.7591485915102</v>
      </c>
      <c r="G1472" s="65">
        <v>151456</v>
      </c>
      <c r="H1472" s="65">
        <f t="shared" si="164"/>
        <v>0.87293751582111279</v>
      </c>
      <c r="I1472" s="65">
        <f t="shared" si="169"/>
        <v>98.128605260971312</v>
      </c>
      <c r="J1472" s="65">
        <f t="shared" si="165"/>
        <v>20585878.705323312</v>
      </c>
      <c r="K1472" s="65">
        <f t="shared" si="166"/>
        <v>53.588763549785142</v>
      </c>
      <c r="L1472" s="65">
        <f t="shared" si="167"/>
        <v>5672.2740920868264</v>
      </c>
      <c r="M1472" s="65">
        <v>46.212121212121218</v>
      </c>
      <c r="N1472" s="82">
        <v>83.847999999999999</v>
      </c>
    </row>
    <row r="1473" spans="1:14" s="82" customFormat="1" x14ac:dyDescent="0.4">
      <c r="A1473" s="72">
        <v>35</v>
      </c>
      <c r="B1473" s="73" t="s">
        <v>120</v>
      </c>
      <c r="C1473" s="74">
        <v>1988</v>
      </c>
      <c r="D1473" s="74" t="s">
        <v>251</v>
      </c>
      <c r="E1473" s="73" t="s">
        <v>248</v>
      </c>
      <c r="F1473" s="82">
        <f t="shared" si="168"/>
        <v>1425.0096300963269</v>
      </c>
      <c r="G1473" s="65">
        <v>149254</v>
      </c>
      <c r="H1473" s="65">
        <f t="shared" si="164"/>
        <v>0.91888159560117144</v>
      </c>
      <c r="I1473" s="65">
        <f>(I742+I1387+I1430)/3</f>
        <v>42.433990965629036</v>
      </c>
      <c r="J1473" s="65">
        <f t="shared" si="165"/>
        <v>21669346.005603489</v>
      </c>
      <c r="K1473" s="65">
        <f t="shared" si="166"/>
        <v>56.409224789247517</v>
      </c>
      <c r="L1473" s="65">
        <f t="shared" si="167"/>
        <v>5970.8148337756065</v>
      </c>
      <c r="M1473" s="65">
        <v>43.641618497109832</v>
      </c>
      <c r="N1473" s="82">
        <v>84.129000000000005</v>
      </c>
    </row>
    <row r="1474" spans="1:14" s="82" customFormat="1" x14ac:dyDescent="0.4">
      <c r="A1474" s="72">
        <v>35</v>
      </c>
      <c r="B1474" s="73" t="s">
        <v>120</v>
      </c>
      <c r="C1474" s="74">
        <v>1989</v>
      </c>
      <c r="D1474" s="74" t="s">
        <v>251</v>
      </c>
      <c r="E1474" s="73" t="s">
        <v>248</v>
      </c>
      <c r="F1474" s="82">
        <f t="shared" si="168"/>
        <v>1500.0101369435017</v>
      </c>
      <c r="G1474" s="65">
        <v>146937</v>
      </c>
      <c r="H1474" s="65">
        <f t="shared" si="164"/>
        <v>0.96724378484333839</v>
      </c>
      <c r="I1474" s="65">
        <f>(I571+I786+I1431)/3</f>
        <v>73.057082701452657</v>
      </c>
      <c r="J1474" s="65">
        <f t="shared" si="165"/>
        <v>22809837.900635254</v>
      </c>
      <c r="K1474" s="65">
        <f t="shared" si="166"/>
        <v>59.378131357102653</v>
      </c>
      <c r="L1474" s="65">
        <f t="shared" si="167"/>
        <v>6285.0682460795861</v>
      </c>
      <c r="M1474" s="65">
        <v>41.016949152542367</v>
      </c>
      <c r="N1474" s="82">
        <v>84.405000000000001</v>
      </c>
    </row>
    <row r="1475" spans="1:14" s="82" customFormat="1" x14ac:dyDescent="0.4">
      <c r="A1475" s="72">
        <v>35</v>
      </c>
      <c r="B1475" s="73" t="s">
        <v>120</v>
      </c>
      <c r="C1475" s="74">
        <v>1990</v>
      </c>
      <c r="D1475" s="74" t="s">
        <v>251</v>
      </c>
      <c r="E1475" s="73" t="s">
        <v>248</v>
      </c>
      <c r="F1475" s="82">
        <f t="shared" si="168"/>
        <v>1578.9580388878969</v>
      </c>
      <c r="G1475" s="65">
        <v>145400</v>
      </c>
      <c r="H1475" s="65">
        <f t="shared" si="164"/>
        <v>1.0181513524666721</v>
      </c>
      <c r="I1475" s="65">
        <f>(I572+I787+I1432)/3</f>
        <v>77.016263982837813</v>
      </c>
      <c r="J1475" s="65">
        <f t="shared" si="165"/>
        <v>24010355.684879214</v>
      </c>
      <c r="K1475" s="65">
        <f t="shared" si="166"/>
        <v>62.503296165371218</v>
      </c>
      <c r="L1475" s="65">
        <f t="shared" si="167"/>
        <v>6615.8613116627221</v>
      </c>
      <c r="M1475" s="65">
        <v>37.969924812030072</v>
      </c>
      <c r="N1475" s="82">
        <v>84.677999999999997</v>
      </c>
    </row>
    <row r="1476" spans="1:14" s="82" customFormat="1" x14ac:dyDescent="0.4">
      <c r="A1476" s="72">
        <v>35</v>
      </c>
      <c r="B1476" s="73" t="s">
        <v>120</v>
      </c>
      <c r="C1476" s="74">
        <v>1991</v>
      </c>
      <c r="D1476" s="74" t="s">
        <v>251</v>
      </c>
      <c r="E1476" s="73" t="s">
        <v>248</v>
      </c>
      <c r="F1476" s="82">
        <f>(F745+F1433+F1390)/3</f>
        <v>1648.2161300435357</v>
      </c>
      <c r="G1476" s="65">
        <v>144403</v>
      </c>
      <c r="H1476" s="65">
        <f t="shared" si="164"/>
        <v>1.0717382657543917</v>
      </c>
      <c r="I1476" s="65">
        <f>(I745+I1390+I1433)/3</f>
        <v>38.512417226376989</v>
      </c>
      <c r="J1476" s="65">
        <f t="shared" si="165"/>
        <v>25274058.615662333</v>
      </c>
      <c r="K1476" s="65">
        <f t="shared" si="166"/>
        <v>65.79294333196971</v>
      </c>
      <c r="L1476" s="65">
        <f t="shared" si="167"/>
        <v>6964.064538592339</v>
      </c>
      <c r="M1476" s="65">
        <v>36.956521739130437</v>
      </c>
      <c r="N1476" s="82">
        <v>84.947000000000003</v>
      </c>
    </row>
    <row r="1477" spans="1:14" s="82" customFormat="1" x14ac:dyDescent="0.4">
      <c r="A1477" s="72">
        <v>35</v>
      </c>
      <c r="B1477" s="73" t="s">
        <v>120</v>
      </c>
      <c r="C1477" s="74">
        <v>1992</v>
      </c>
      <c r="D1477" s="74" t="s">
        <v>251</v>
      </c>
      <c r="E1477" s="73" t="s">
        <v>248</v>
      </c>
      <c r="F1477" s="82">
        <f>(F1391+F746+F1434)/3</f>
        <v>1748.9941398022092</v>
      </c>
      <c r="G1477" s="65">
        <v>143912</v>
      </c>
      <c r="H1477" s="65">
        <f t="shared" si="164"/>
        <v>1.1281455428993596</v>
      </c>
      <c r="I1477" s="65">
        <f>(I574+I789+I1434)/3</f>
        <v>60.703379191677193</v>
      </c>
      <c r="J1477" s="65">
        <f t="shared" si="165"/>
        <v>26604272.227012984</v>
      </c>
      <c r="K1477" s="65">
        <f t="shared" si="166"/>
        <v>69.255729823126018</v>
      </c>
      <c r="L1477" s="65">
        <f t="shared" si="167"/>
        <v>7330.5942511498306</v>
      </c>
      <c r="M1477" s="65">
        <v>34.965034965034967</v>
      </c>
      <c r="N1477" s="82">
        <v>85.444000000000003</v>
      </c>
    </row>
    <row r="1478" spans="1:14" s="82" customFormat="1" x14ac:dyDescent="0.4">
      <c r="A1478" s="72">
        <v>35</v>
      </c>
      <c r="B1478" s="73" t="s">
        <v>120</v>
      </c>
      <c r="C1478" s="74">
        <v>1993</v>
      </c>
      <c r="D1478" s="74" t="s">
        <v>251</v>
      </c>
      <c r="E1478" s="73" t="s">
        <v>248</v>
      </c>
      <c r="F1478" s="82">
        <f>(F747+F1392+F1435)/3</f>
        <v>1892.6557230597557</v>
      </c>
      <c r="G1478" s="65">
        <v>144299</v>
      </c>
      <c r="H1478" s="65">
        <f t="shared" si="164"/>
        <v>1.1875216241045892</v>
      </c>
      <c r="I1478" s="65">
        <f>(I575+I790+I1435)/3</f>
        <v>65.547735368678403</v>
      </c>
      <c r="J1478" s="65">
        <f t="shared" si="165"/>
        <v>28004497.081066299</v>
      </c>
      <c r="K1478" s="65">
        <f t="shared" si="166"/>
        <v>72.900768234869489</v>
      </c>
      <c r="L1478" s="65">
        <f t="shared" si="167"/>
        <v>7716.4150012103482</v>
      </c>
      <c r="M1478" s="65">
        <v>34.482758620689658</v>
      </c>
      <c r="N1478" s="82">
        <v>86.224000000000004</v>
      </c>
    </row>
    <row r="1479" spans="1:14" s="82" customFormat="1" x14ac:dyDescent="0.4">
      <c r="A1479" s="72">
        <v>35</v>
      </c>
      <c r="B1479" s="73" t="s">
        <v>120</v>
      </c>
      <c r="C1479" s="74">
        <v>1994</v>
      </c>
      <c r="D1479" s="74" t="s">
        <v>251</v>
      </c>
      <c r="E1479" s="73" t="s">
        <v>248</v>
      </c>
      <c r="F1479" s="82">
        <f>(F748+F1393+F1436)/3</f>
        <v>1991.3712930854008</v>
      </c>
      <c r="G1479" s="65">
        <v>144630</v>
      </c>
      <c r="H1479" s="65">
        <f t="shared" si="164"/>
        <v>1.250022762215357</v>
      </c>
      <c r="I1479" s="65">
        <f>(I748+I1393+I1436)/3</f>
        <v>45.016685810856877</v>
      </c>
      <c r="J1479" s="65">
        <f t="shared" si="165"/>
        <v>29478417.98006979</v>
      </c>
      <c r="K1479" s="65">
        <f t="shared" si="166"/>
        <v>76.737650773546832</v>
      </c>
      <c r="L1479" s="65">
        <f t="shared" si="167"/>
        <v>8122.5421065372093</v>
      </c>
      <c r="M1479" s="65">
        <v>30.418250950570343</v>
      </c>
      <c r="N1479" s="82">
        <v>86.968999999999994</v>
      </c>
    </row>
    <row r="1480" spans="1:14" s="82" customFormat="1" x14ac:dyDescent="0.4">
      <c r="A1480" s="72">
        <v>35</v>
      </c>
      <c r="B1480" s="73" t="s">
        <v>120</v>
      </c>
      <c r="C1480" s="74">
        <v>1995</v>
      </c>
      <c r="D1480" s="74" t="s">
        <v>251</v>
      </c>
      <c r="E1480" s="73" t="s">
        <v>248</v>
      </c>
      <c r="F1480" s="82">
        <f>(F749+F1394+F1437)/3</f>
        <v>2117.5211514795283</v>
      </c>
      <c r="G1480" s="65">
        <v>145139</v>
      </c>
      <c r="H1480" s="65">
        <f t="shared" si="164"/>
        <v>1.3158134339109022</v>
      </c>
      <c r="I1480" s="65">
        <f>(I577+I792+I1437)/3</f>
        <v>60.69706315482884</v>
      </c>
      <c r="J1480" s="65">
        <f t="shared" si="165"/>
        <v>31029913.663231358</v>
      </c>
      <c r="K1480" s="65">
        <f t="shared" si="166"/>
        <v>80.77647449847035</v>
      </c>
      <c r="L1480" s="65">
        <f t="shared" si="167"/>
        <v>8550.0443226707466</v>
      </c>
      <c r="M1480" s="65">
        <v>30.038022813688215</v>
      </c>
      <c r="N1480" s="82">
        <v>87.68</v>
      </c>
    </row>
    <row r="1481" spans="1:14" s="82" customFormat="1" x14ac:dyDescent="0.4">
      <c r="A1481" s="72">
        <v>35</v>
      </c>
      <c r="B1481" s="73" t="s">
        <v>120</v>
      </c>
      <c r="C1481" s="74">
        <v>1996</v>
      </c>
      <c r="D1481" s="74" t="s">
        <v>251</v>
      </c>
      <c r="E1481" s="73" t="s">
        <v>248</v>
      </c>
      <c r="F1481" s="82">
        <f>(F750+F1395+F1438)/3</f>
        <v>2183.6303075672417</v>
      </c>
      <c r="G1481" s="65">
        <v>146306</v>
      </c>
      <c r="H1481" s="65">
        <f t="shared" si="164"/>
        <v>1.3850667725377919</v>
      </c>
      <c r="I1481" s="65">
        <f>(I578+I793+I1438)/3</f>
        <v>45.22768255260781</v>
      </c>
      <c r="J1481" s="65">
        <f t="shared" si="165"/>
        <v>32663067.013927747</v>
      </c>
      <c r="K1481" s="65">
        <f t="shared" si="166"/>
        <v>85.027867893126682</v>
      </c>
      <c r="L1481" s="65">
        <f t="shared" si="167"/>
        <v>9000.0466554428913</v>
      </c>
      <c r="M1481" s="65">
        <v>29.699248120300751</v>
      </c>
      <c r="N1481" s="82">
        <v>88.358000000000004</v>
      </c>
    </row>
    <row r="1482" spans="1:14" s="82" customFormat="1" x14ac:dyDescent="0.4">
      <c r="A1482" s="72">
        <v>35</v>
      </c>
      <c r="B1482" s="73" t="s">
        <v>120</v>
      </c>
      <c r="C1482" s="74">
        <v>1997</v>
      </c>
      <c r="D1482" s="74" t="s">
        <v>251</v>
      </c>
      <c r="E1482" s="73" t="s">
        <v>248</v>
      </c>
      <c r="F1482" s="82">
        <f>(F1479+F1480+F1481)/3</f>
        <v>2097.5075840440568</v>
      </c>
      <c r="G1482" s="65">
        <v>146956</v>
      </c>
      <c r="H1482" s="65">
        <f t="shared" si="164"/>
        <v>1.4579650237239914</v>
      </c>
      <c r="I1482" s="65">
        <f>(I1479+I1480+I1481)/3</f>
        <v>50.313810506097838</v>
      </c>
      <c r="J1482" s="65">
        <f t="shared" si="165"/>
        <v>34382175.804134473</v>
      </c>
      <c r="K1482" s="65">
        <f t="shared" si="166"/>
        <v>89.50301883487019</v>
      </c>
      <c r="L1482" s="65">
        <f t="shared" si="167"/>
        <v>9473.7333215188337</v>
      </c>
      <c r="M1482" s="65">
        <v>65.399239543726253</v>
      </c>
      <c r="N1482" s="82">
        <v>89.001999999999995</v>
      </c>
    </row>
    <row r="1483" spans="1:14" s="82" customFormat="1" x14ac:dyDescent="0.4">
      <c r="A1483" s="72">
        <v>35</v>
      </c>
      <c r="B1483" s="73" t="s">
        <v>120</v>
      </c>
      <c r="C1483" s="74">
        <v>1998</v>
      </c>
      <c r="D1483" s="74" t="s">
        <v>251</v>
      </c>
      <c r="E1483" s="73" t="s">
        <v>248</v>
      </c>
      <c r="F1483" s="82">
        <f t="shared" ref="F1483:F1507" si="170">(F1480+F1481+F1482)/3</f>
        <v>2132.8863476969423</v>
      </c>
      <c r="G1483" s="65">
        <v>144472</v>
      </c>
      <c r="H1483" s="65">
        <f t="shared" si="164"/>
        <v>1.5347000249726226</v>
      </c>
      <c r="I1483" s="65">
        <f t="shared" ref="I1483:I1507" si="171">(I1480+I1481+I1482)/3</f>
        <v>52.079518737844829</v>
      </c>
      <c r="J1483" s="65">
        <f t="shared" si="165"/>
        <v>36191764.004352078</v>
      </c>
      <c r="K1483" s="65">
        <f t="shared" si="166"/>
        <v>94.213704036705465</v>
      </c>
      <c r="L1483" s="65">
        <f t="shared" si="167"/>
        <v>9972.3508647566669</v>
      </c>
      <c r="M1483" s="65">
        <v>65.377532228360963</v>
      </c>
      <c r="N1483" s="82">
        <v>89.614999999999995</v>
      </c>
    </row>
    <row r="1484" spans="1:14" s="82" customFormat="1" x14ac:dyDescent="0.4">
      <c r="A1484" s="72">
        <v>35</v>
      </c>
      <c r="B1484" s="73" t="s">
        <v>120</v>
      </c>
      <c r="C1484" s="74">
        <v>1999</v>
      </c>
      <c r="D1484" s="74" t="s">
        <v>251</v>
      </c>
      <c r="E1484" s="73" t="s">
        <v>248</v>
      </c>
      <c r="F1484" s="82">
        <f t="shared" si="170"/>
        <v>2138.0080797694136</v>
      </c>
      <c r="G1484" s="65">
        <v>139428</v>
      </c>
      <c r="H1484" s="65">
        <f t="shared" si="164"/>
        <v>1.6154737104974974</v>
      </c>
      <c r="I1484" s="65">
        <f t="shared" si="171"/>
        <v>49.20700393218349</v>
      </c>
      <c r="J1484" s="65">
        <f t="shared" si="165"/>
        <v>38096593.688791662</v>
      </c>
      <c r="K1484" s="65">
        <f t="shared" si="166"/>
        <v>99.172320038637338</v>
      </c>
      <c r="L1484" s="65">
        <f t="shared" si="167"/>
        <v>10497.211436585965</v>
      </c>
      <c r="M1484" s="65">
        <v>63.821892393320979</v>
      </c>
      <c r="N1484" s="82">
        <v>90.197999999999993</v>
      </c>
    </row>
    <row r="1485" spans="1:14" s="82" customFormat="1" x14ac:dyDescent="0.4">
      <c r="A1485" s="72">
        <v>35</v>
      </c>
      <c r="B1485" s="73" t="s">
        <v>120</v>
      </c>
      <c r="C1485" s="74">
        <v>2000</v>
      </c>
      <c r="D1485" s="74" t="s">
        <v>251</v>
      </c>
      <c r="E1485" s="73" t="s">
        <v>248</v>
      </c>
      <c r="F1485" s="82">
        <f t="shared" si="170"/>
        <v>2122.8006705034709</v>
      </c>
      <c r="G1485" s="65">
        <v>133860</v>
      </c>
      <c r="H1485" s="65">
        <f t="shared" si="164"/>
        <v>1.7004986426289448</v>
      </c>
      <c r="I1485" s="65">
        <f t="shared" si="171"/>
        <v>50.53344439204205</v>
      </c>
      <c r="J1485" s="65">
        <f t="shared" si="165"/>
        <v>40101677.567149118</v>
      </c>
      <c r="K1485" s="65">
        <f t="shared" si="166"/>
        <v>104.39191583014457</v>
      </c>
      <c r="L1485" s="65">
        <f t="shared" si="167"/>
        <v>11049.696249037859</v>
      </c>
      <c r="M1485" s="65">
        <v>63.814616755793217</v>
      </c>
      <c r="N1485" s="82">
        <v>90.751999999999995</v>
      </c>
    </row>
    <row r="1486" spans="1:14" s="82" customFormat="1" x14ac:dyDescent="0.4">
      <c r="A1486" s="72">
        <v>35</v>
      </c>
      <c r="B1486" s="73" t="s">
        <v>120</v>
      </c>
      <c r="C1486" s="74">
        <v>2001</v>
      </c>
      <c r="D1486" s="74" t="s">
        <v>251</v>
      </c>
      <c r="E1486" s="73" t="s">
        <v>248</v>
      </c>
      <c r="F1486" s="82">
        <f t="shared" si="170"/>
        <v>2131.2316993232757</v>
      </c>
      <c r="G1486" s="65">
        <v>129047</v>
      </c>
      <c r="H1486" s="65">
        <v>1.789998571188363</v>
      </c>
      <c r="I1486" s="65">
        <f t="shared" si="171"/>
        <v>50.606655687356785</v>
      </c>
      <c r="J1486" s="65">
        <f t="shared" si="165"/>
        <v>42212292.175946444</v>
      </c>
      <c r="K1486" s="65">
        <f t="shared" si="166"/>
        <v>109.88622718962587</v>
      </c>
      <c r="L1486" s="65">
        <f t="shared" si="167"/>
        <v>11631.259209513537</v>
      </c>
      <c r="M1486" s="65">
        <v>63.380281690140841</v>
      </c>
      <c r="N1486" s="82">
        <v>91.010999999999996</v>
      </c>
    </row>
    <row r="1487" spans="1:14" s="82" customFormat="1" x14ac:dyDescent="0.4">
      <c r="A1487" s="72">
        <v>35</v>
      </c>
      <c r="B1487" s="73" t="s">
        <v>120</v>
      </c>
      <c r="C1487" s="74">
        <v>2002</v>
      </c>
      <c r="D1487" s="74" t="s">
        <v>251</v>
      </c>
      <c r="E1487" s="73" t="s">
        <v>248</v>
      </c>
      <c r="F1487" s="82">
        <f t="shared" si="170"/>
        <v>2130.6801498653872</v>
      </c>
      <c r="G1487" s="65">
        <v>129205</v>
      </c>
      <c r="H1487" s="65">
        <v>0.41000123382973186</v>
      </c>
      <c r="I1487" s="65">
        <f t="shared" si="171"/>
        <v>50.11570133719411</v>
      </c>
      <c r="J1487" s="65">
        <f t="shared" si="165"/>
        <v>44433991.764154151</v>
      </c>
      <c r="K1487" s="65">
        <f t="shared" si="166"/>
        <v>115.66971283118514</v>
      </c>
      <c r="L1487" s="65">
        <f t="shared" si="167"/>
        <v>12243.430746856355</v>
      </c>
      <c r="M1487" s="65">
        <v>61.69429097605893</v>
      </c>
      <c r="N1487" s="82">
        <v>90.894000000000005</v>
      </c>
    </row>
    <row r="1488" spans="1:14" s="82" customFormat="1" x14ac:dyDescent="0.4">
      <c r="A1488" s="72">
        <v>35</v>
      </c>
      <c r="B1488" s="73" t="s">
        <v>120</v>
      </c>
      <c r="C1488" s="74">
        <v>2003</v>
      </c>
      <c r="D1488" s="74" t="s">
        <v>251</v>
      </c>
      <c r="E1488" s="73" t="s">
        <v>248</v>
      </c>
      <c r="F1488" s="82">
        <f t="shared" si="170"/>
        <v>2128.2375065640445</v>
      </c>
      <c r="G1488" s="65">
        <v>131897</v>
      </c>
      <c r="H1488" s="65">
        <v>1.6199998578808845</v>
      </c>
      <c r="I1488" s="65">
        <f t="shared" si="171"/>
        <v>50.418600472197646</v>
      </c>
      <c r="J1488" s="65">
        <f t="shared" si="165"/>
        <v>46772622.909635954</v>
      </c>
      <c r="K1488" s="65">
        <f t="shared" si="166"/>
        <v>121.7575924538791</v>
      </c>
      <c r="L1488" s="65">
        <f t="shared" si="167"/>
        <v>12887.821838796164</v>
      </c>
      <c r="M1488" s="65">
        <v>61.580882352941167</v>
      </c>
      <c r="N1488" s="82">
        <v>90.775000000000006</v>
      </c>
    </row>
    <row r="1489" spans="1:14" s="82" customFormat="1" x14ac:dyDescent="0.4">
      <c r="A1489" s="72">
        <v>35</v>
      </c>
      <c r="B1489" s="73" t="s">
        <v>120</v>
      </c>
      <c r="C1489" s="74">
        <v>2004</v>
      </c>
      <c r="D1489" s="74" t="s">
        <v>251</v>
      </c>
      <c r="E1489" s="73" t="s">
        <v>248</v>
      </c>
      <c r="F1489" s="82">
        <f t="shared" si="170"/>
        <v>2130.0497852509025</v>
      </c>
      <c r="G1489" s="65">
        <v>134192</v>
      </c>
      <c r="H1489" s="65">
        <v>1.3800000690180809</v>
      </c>
      <c r="I1489" s="65">
        <f t="shared" si="171"/>
        <v>50.380319165582847</v>
      </c>
      <c r="J1489" s="65">
        <f t="shared" si="165"/>
        <v>49234339.90487995</v>
      </c>
      <c r="K1489" s="65">
        <f t="shared" si="166"/>
        <v>128.16588679355695</v>
      </c>
      <c r="L1489" s="65">
        <f t="shared" si="167"/>
        <v>13566.128251364384</v>
      </c>
      <c r="M1489" s="65">
        <v>62.5</v>
      </c>
      <c r="N1489" s="82">
        <v>90.655000000000001</v>
      </c>
    </row>
    <row r="1490" spans="1:14" s="82" customFormat="1" x14ac:dyDescent="0.4">
      <c r="A1490" s="72">
        <v>35</v>
      </c>
      <c r="B1490" s="73" t="s">
        <v>120</v>
      </c>
      <c r="C1490" s="74">
        <v>2005</v>
      </c>
      <c r="D1490" s="74" t="s">
        <v>251</v>
      </c>
      <c r="E1490" s="73" t="s">
        <v>248</v>
      </c>
      <c r="F1490" s="82">
        <f t="shared" si="170"/>
        <v>2129.6558138934447</v>
      </c>
      <c r="G1490" s="65">
        <v>137658</v>
      </c>
      <c r="H1490" s="65">
        <v>4.1000007530757046</v>
      </c>
      <c r="I1490" s="65">
        <f t="shared" si="171"/>
        <v>50.304873658324873</v>
      </c>
      <c r="J1490" s="65">
        <f t="shared" ref="J1490:J1495" si="172">J1491*0.95</f>
        <v>51825620.952505216</v>
      </c>
      <c r="K1490" s="65">
        <v>134.91145978269154</v>
      </c>
      <c r="L1490" s="65">
        <f t="shared" ref="L1490:L1495" si="173">L1491*0.95</f>
        <v>14280.135001436194</v>
      </c>
      <c r="M1490" s="65">
        <v>63.772954924874789</v>
      </c>
      <c r="N1490" s="82">
        <v>90.534000000000006</v>
      </c>
    </row>
    <row r="1491" spans="1:14" s="82" customFormat="1" x14ac:dyDescent="0.4">
      <c r="A1491" s="72">
        <v>35</v>
      </c>
      <c r="B1491" s="73" t="s">
        <v>120</v>
      </c>
      <c r="C1491" s="74">
        <v>2006</v>
      </c>
      <c r="D1491" s="74" t="s">
        <v>251</v>
      </c>
      <c r="E1491" s="73" t="s">
        <v>248</v>
      </c>
      <c r="F1491" s="82">
        <f t="shared" si="170"/>
        <v>2129.3143685694636</v>
      </c>
      <c r="G1491" s="65">
        <v>141239</v>
      </c>
      <c r="H1491" s="65">
        <v>3.1300009584905126</v>
      </c>
      <c r="I1491" s="65">
        <f t="shared" si="171"/>
        <v>50.367931098701796</v>
      </c>
      <c r="J1491" s="65">
        <f t="shared" si="172"/>
        <v>54553285.213163391</v>
      </c>
      <c r="K1491" s="65">
        <v>144.55551106889311</v>
      </c>
      <c r="L1491" s="65">
        <f t="shared" si="173"/>
        <v>15031.721054143363</v>
      </c>
      <c r="M1491" s="65">
        <v>61.969439728353137</v>
      </c>
      <c r="N1491" s="82">
        <v>90.411000000000001</v>
      </c>
    </row>
    <row r="1492" spans="1:14" s="82" customFormat="1" x14ac:dyDescent="0.4">
      <c r="A1492" s="72">
        <v>35</v>
      </c>
      <c r="B1492" s="73" t="s">
        <v>120</v>
      </c>
      <c r="C1492" s="74">
        <v>2007</v>
      </c>
      <c r="D1492" s="74" t="s">
        <v>251</v>
      </c>
      <c r="E1492" s="73" t="s">
        <v>248</v>
      </c>
      <c r="F1492" s="82">
        <f t="shared" si="170"/>
        <v>2129.6733225712701</v>
      </c>
      <c r="G1492" s="65">
        <v>144056</v>
      </c>
      <c r="H1492" s="65">
        <v>2.9999967654499926</v>
      </c>
      <c r="I1492" s="65">
        <f t="shared" si="171"/>
        <v>50.351041307536512</v>
      </c>
      <c r="J1492" s="65">
        <f t="shared" si="172"/>
        <v>57424510.750698306</v>
      </c>
      <c r="K1492" s="65">
        <v>146.04912247329202</v>
      </c>
      <c r="L1492" s="65">
        <f t="shared" si="173"/>
        <v>15822.86426751933</v>
      </c>
      <c r="M1492" s="65">
        <v>63.749999999999993</v>
      </c>
      <c r="N1492" s="82">
        <v>90.287000000000006</v>
      </c>
    </row>
    <row r="1493" spans="1:14" s="82" customFormat="1" x14ac:dyDescent="0.4">
      <c r="A1493" s="72">
        <v>35</v>
      </c>
      <c r="B1493" s="73" t="s">
        <v>120</v>
      </c>
      <c r="C1493" s="74">
        <v>2008</v>
      </c>
      <c r="D1493" s="74" t="s">
        <v>251</v>
      </c>
      <c r="E1493" s="73" t="s">
        <v>248</v>
      </c>
      <c r="F1493" s="82">
        <f t="shared" si="170"/>
        <v>2129.5478350113931</v>
      </c>
      <c r="G1493" s="65">
        <v>145880</v>
      </c>
      <c r="H1493" s="65">
        <v>6.9000028505030002</v>
      </c>
      <c r="I1493" s="65">
        <f t="shared" si="171"/>
        <v>50.34128202152106</v>
      </c>
      <c r="J1493" s="65">
        <f t="shared" si="172"/>
        <v>60446853.421787694</v>
      </c>
      <c r="K1493" s="65">
        <v>166.73954173154425</v>
      </c>
      <c r="L1493" s="65">
        <f t="shared" si="173"/>
        <v>16655.646597388768</v>
      </c>
      <c r="M1493" s="65">
        <v>62.717219589257503</v>
      </c>
      <c r="N1493" s="82">
        <v>90.161000000000001</v>
      </c>
    </row>
    <row r="1494" spans="1:14" s="82" customFormat="1" x14ac:dyDescent="0.4">
      <c r="A1494" s="72">
        <v>35</v>
      </c>
      <c r="B1494" s="73" t="s">
        <v>120</v>
      </c>
      <c r="C1494" s="74">
        <v>2009</v>
      </c>
      <c r="D1494" s="74" t="s">
        <v>251</v>
      </c>
      <c r="E1494" s="73" t="s">
        <v>248</v>
      </c>
      <c r="F1494" s="82">
        <f t="shared" si="170"/>
        <v>2129.5118420507092</v>
      </c>
      <c r="G1494" s="65">
        <v>146833</v>
      </c>
      <c r="H1494" s="65">
        <v>1.7999979299586641</v>
      </c>
      <c r="I1494" s="65">
        <f t="shared" si="171"/>
        <v>50.353418142586456</v>
      </c>
      <c r="J1494" s="65">
        <f t="shared" si="172"/>
        <v>63628266.759776525</v>
      </c>
      <c r="K1494" s="65">
        <v>144.7023416599163</v>
      </c>
      <c r="L1494" s="65">
        <f t="shared" si="173"/>
        <v>17532.259576198703</v>
      </c>
      <c r="M1494" s="65">
        <v>61.551433389544684</v>
      </c>
      <c r="N1494" s="82">
        <v>90.034000000000006</v>
      </c>
    </row>
    <row r="1495" spans="1:14" s="82" customFormat="1" x14ac:dyDescent="0.4">
      <c r="A1495" s="72">
        <v>35</v>
      </c>
      <c r="B1495" s="73" t="s">
        <v>120</v>
      </c>
      <c r="C1495" s="74">
        <v>2010</v>
      </c>
      <c r="D1495" s="74" t="s">
        <v>251</v>
      </c>
      <c r="E1495" s="73" t="s">
        <v>248</v>
      </c>
      <c r="F1495" s="82">
        <f t="shared" si="170"/>
        <v>2129.5776665444573</v>
      </c>
      <c r="G1495" s="65">
        <v>148703</v>
      </c>
      <c r="H1495" s="65">
        <v>2.7799999286435906</v>
      </c>
      <c r="I1495" s="65">
        <f t="shared" si="171"/>
        <v>50.348580490548009</v>
      </c>
      <c r="J1495" s="65">
        <f t="shared" si="172"/>
        <v>66977122.905027926</v>
      </c>
      <c r="K1495" s="65">
        <v>143.93221182381598</v>
      </c>
      <c r="L1495" s="65">
        <f t="shared" si="173"/>
        <v>18455.010080209162</v>
      </c>
      <c r="M1495" s="65">
        <v>47.031963470319624</v>
      </c>
      <c r="N1495" s="82">
        <v>89.905000000000001</v>
      </c>
    </row>
    <row r="1496" spans="1:14" s="82" customFormat="1" x14ac:dyDescent="0.4">
      <c r="A1496" s="72">
        <v>35</v>
      </c>
      <c r="B1496" s="73" t="s">
        <v>120</v>
      </c>
      <c r="C1496" s="74">
        <v>2011</v>
      </c>
      <c r="D1496" s="74" t="s">
        <v>251</v>
      </c>
      <c r="E1496" s="73" t="s">
        <v>248</v>
      </c>
      <c r="F1496" s="82">
        <f t="shared" si="170"/>
        <v>2129.5457812021864</v>
      </c>
      <c r="G1496" s="65">
        <v>150831</v>
      </c>
      <c r="H1496" s="65">
        <v>-1.2222729182489616</v>
      </c>
      <c r="I1496" s="65">
        <f t="shared" si="171"/>
        <v>50.347760218218504</v>
      </c>
      <c r="J1496" s="65">
        <v>70502234.636871502</v>
      </c>
      <c r="K1496" s="65">
        <v>172.92341783670699</v>
      </c>
      <c r="L1496" s="65">
        <v>19426.326400220172</v>
      </c>
      <c r="M1496" s="65">
        <v>57.272727272727273</v>
      </c>
      <c r="N1496" s="82">
        <v>89.775000000000006</v>
      </c>
    </row>
    <row r="1497" spans="1:14" s="82" customFormat="1" x14ac:dyDescent="0.4">
      <c r="A1497" s="72">
        <v>35</v>
      </c>
      <c r="B1497" s="73" t="s">
        <v>120</v>
      </c>
      <c r="C1497" s="74">
        <v>2012</v>
      </c>
      <c r="D1497" s="74" t="s">
        <v>251</v>
      </c>
      <c r="E1497" s="73" t="s">
        <v>248</v>
      </c>
      <c r="F1497" s="82">
        <f t="shared" si="170"/>
        <v>2129.5450965991181</v>
      </c>
      <c r="G1497" s="65">
        <v>152088</v>
      </c>
      <c r="H1497" s="65">
        <v>3.1839999999999691</v>
      </c>
      <c r="I1497" s="65">
        <f t="shared" si="171"/>
        <v>50.349919617117656</v>
      </c>
      <c r="J1497" s="65">
        <v>69702234.636871502</v>
      </c>
      <c r="K1497" s="65">
        <v>183.23646076444064</v>
      </c>
      <c r="L1497" s="65">
        <v>19809.822317048216</v>
      </c>
      <c r="M1497" s="65">
        <v>65.198237885462547</v>
      </c>
      <c r="N1497" s="82">
        <v>89.653999999999996</v>
      </c>
    </row>
    <row r="1498" spans="1:14" s="82" customFormat="1" x14ac:dyDescent="0.4">
      <c r="A1498" s="72">
        <v>35</v>
      </c>
      <c r="B1498" s="73" t="s">
        <v>120</v>
      </c>
      <c r="C1498" s="74">
        <v>2013</v>
      </c>
      <c r="D1498" s="74" t="s">
        <v>251</v>
      </c>
      <c r="E1498" s="73" t="s">
        <v>248</v>
      </c>
      <c r="F1498" s="82">
        <f t="shared" si="170"/>
        <v>2129.5561814485877</v>
      </c>
      <c r="G1498" s="65">
        <v>153822</v>
      </c>
      <c r="H1498" s="65">
        <v>1.3323000000000604</v>
      </c>
      <c r="I1498" s="65">
        <f t="shared" si="171"/>
        <v>50.348753441961385</v>
      </c>
      <c r="J1498" s="65">
        <v>-1508379.8882681499</v>
      </c>
      <c r="K1498" s="65">
        <v>166.40614893218441</v>
      </c>
      <c r="L1498" s="65">
        <v>19721.292182955029</v>
      </c>
      <c r="M1498" s="65">
        <v>64.172335600907033</v>
      </c>
      <c r="N1498" s="82">
        <v>89.543999999999997</v>
      </c>
    </row>
    <row r="1499" spans="1:14" s="82" customFormat="1" x14ac:dyDescent="0.4">
      <c r="A1499" s="72">
        <v>35</v>
      </c>
      <c r="B1499" s="73" t="s">
        <v>120</v>
      </c>
      <c r="C1499" s="74">
        <v>2014</v>
      </c>
      <c r="D1499" s="74" t="s">
        <v>251</v>
      </c>
      <c r="E1499" s="73" t="s">
        <v>248</v>
      </c>
      <c r="F1499" s="82">
        <f t="shared" si="170"/>
        <v>2129.5490197499639</v>
      </c>
      <c r="G1499" s="65">
        <v>155909</v>
      </c>
      <c r="H1499" s="65">
        <v>1.498700000000099</v>
      </c>
      <c r="I1499" s="65">
        <f t="shared" si="171"/>
        <v>50.34881109243252</v>
      </c>
      <c r="J1499" s="65">
        <v>69296089.385474905</v>
      </c>
      <c r="K1499" s="65">
        <v>164.35981749914208</v>
      </c>
      <c r="L1499" s="65">
        <v>19623.030071366404</v>
      </c>
      <c r="M1499" s="65">
        <v>65.68421052631578</v>
      </c>
      <c r="N1499" s="82">
        <v>89.442999999999998</v>
      </c>
    </row>
    <row r="1500" spans="1:14" s="82" customFormat="1" x14ac:dyDescent="0.4">
      <c r="A1500" s="72">
        <v>35</v>
      </c>
      <c r="B1500" s="73" t="s">
        <v>120</v>
      </c>
      <c r="C1500" s="74">
        <v>2015</v>
      </c>
      <c r="D1500" s="74" t="s">
        <v>251</v>
      </c>
      <c r="E1500" s="73" t="s">
        <v>248</v>
      </c>
      <c r="F1500" s="82">
        <f t="shared" si="170"/>
        <v>2129.5500992658899</v>
      </c>
      <c r="G1500" s="65">
        <v>157980</v>
      </c>
      <c r="H1500" s="65">
        <v>-0.47648848284808309</v>
      </c>
      <c r="I1500" s="65">
        <f t="shared" si="171"/>
        <v>50.349161383837185</v>
      </c>
      <c r="J1500" s="65">
        <v>146435754.189944</v>
      </c>
      <c r="K1500" s="65">
        <v>148.31381621544006</v>
      </c>
      <c r="L1500" s="65">
        <v>19361.812963022618</v>
      </c>
      <c r="M1500" s="65">
        <f t="shared" ref="M1500:M1507" si="174">(M1499+M1498+M1497)/3</f>
        <v>65.018261337561796</v>
      </c>
      <c r="N1500" s="82">
        <v>89.352000000000004</v>
      </c>
    </row>
    <row r="1501" spans="1:14" s="82" customFormat="1" x14ac:dyDescent="0.4">
      <c r="A1501" s="72">
        <v>35</v>
      </c>
      <c r="B1501" s="73" t="s">
        <v>120</v>
      </c>
      <c r="C1501" s="74">
        <v>2016</v>
      </c>
      <c r="D1501" s="74" t="s">
        <v>251</v>
      </c>
      <c r="E1501" s="73" t="s">
        <v>248</v>
      </c>
      <c r="F1501" s="82">
        <f t="shared" si="170"/>
        <v>2129.5517668214807</v>
      </c>
      <c r="G1501" s="65">
        <v>159664</v>
      </c>
      <c r="H1501" s="65">
        <v>-4.7261924126885901E-2</v>
      </c>
      <c r="I1501" s="65">
        <f t="shared" si="171"/>
        <v>50.348908639410361</v>
      </c>
      <c r="J1501" s="65">
        <v>133083798.882682</v>
      </c>
      <c r="K1501" s="65">
        <v>139.05297819831125</v>
      </c>
      <c r="L1501" s="65">
        <v>18944.09627728747</v>
      </c>
      <c r="M1501" s="65">
        <f t="shared" si="174"/>
        <v>64.958269154928203</v>
      </c>
      <c r="N1501" s="82">
        <v>89.272000000000006</v>
      </c>
    </row>
    <row r="1502" spans="1:14" s="82" customFormat="1" x14ac:dyDescent="0.4">
      <c r="A1502" s="72">
        <v>35</v>
      </c>
      <c r="B1502" s="73" t="s">
        <v>120</v>
      </c>
      <c r="C1502" s="74">
        <v>2017</v>
      </c>
      <c r="D1502" s="74" t="s">
        <v>251</v>
      </c>
      <c r="E1502" s="73" t="s">
        <v>248</v>
      </c>
      <c r="F1502" s="82">
        <f t="shared" si="170"/>
        <v>2129.5502952791117</v>
      </c>
      <c r="G1502" s="65">
        <v>160175</v>
      </c>
      <c r="H1502" s="65">
        <v>1.5855000000000672</v>
      </c>
      <c r="I1502" s="65">
        <f t="shared" si="171"/>
        <v>50.348960371893355</v>
      </c>
      <c r="J1502" s="65">
        <v>172681564.24581</v>
      </c>
      <c r="K1502" s="65">
        <v>139.81244917812077</v>
      </c>
      <c r="L1502" s="65">
        <v>18938.244096518698</v>
      </c>
      <c r="M1502" s="65">
        <f t="shared" si="174"/>
        <v>65.220247006268593</v>
      </c>
      <c r="N1502" s="82">
        <v>89.203000000000003</v>
      </c>
    </row>
    <row r="1503" spans="1:14" s="82" customFormat="1" x14ac:dyDescent="0.4">
      <c r="A1503" s="72">
        <v>35</v>
      </c>
      <c r="B1503" s="73" t="s">
        <v>120</v>
      </c>
      <c r="C1503" s="74">
        <v>2018</v>
      </c>
      <c r="D1503" s="74" t="s">
        <v>251</v>
      </c>
      <c r="E1503" s="73" t="s">
        <v>248</v>
      </c>
      <c r="F1503" s="82">
        <f t="shared" si="170"/>
        <v>2129.5507204554942</v>
      </c>
      <c r="G1503" s="65">
        <v>159336</v>
      </c>
      <c r="H1503" s="65">
        <v>2.5847999999999018</v>
      </c>
      <c r="I1503" s="65">
        <f t="shared" si="171"/>
        <v>50.349010131713634</v>
      </c>
      <c r="J1503" s="65">
        <v>126924996.849162</v>
      </c>
      <c r="K1503" s="65">
        <v>155.2688580039632</v>
      </c>
      <c r="L1503" s="65">
        <v>19119.124488702942</v>
      </c>
      <c r="M1503" s="65">
        <f t="shared" si="174"/>
        <v>65.065592499586202</v>
      </c>
      <c r="N1503" s="82">
        <v>89.144999999999996</v>
      </c>
    </row>
    <row r="1504" spans="1:14" s="82" customFormat="1" x14ac:dyDescent="0.4">
      <c r="A1504" s="72">
        <v>35</v>
      </c>
      <c r="B1504" s="73" t="s">
        <v>120</v>
      </c>
      <c r="C1504" s="74">
        <v>2019</v>
      </c>
      <c r="D1504" s="74" t="s">
        <v>251</v>
      </c>
      <c r="E1504" s="73" t="s">
        <v>248</v>
      </c>
      <c r="F1504" s="82">
        <f t="shared" si="170"/>
        <v>2129.5509275186955</v>
      </c>
      <c r="G1504" s="65">
        <v>157441</v>
      </c>
      <c r="H1504" s="65">
        <v>2.6259000000001862</v>
      </c>
      <c r="I1504" s="65">
        <f t="shared" si="171"/>
        <v>50.348959714339117</v>
      </c>
      <c r="J1504" s="65">
        <v>203230453.620112</v>
      </c>
      <c r="K1504" s="65">
        <f>(K1503+K1502+K1501)/3</f>
        <v>144.71142846013174</v>
      </c>
      <c r="L1504" s="65">
        <v>19220.686579307476</v>
      </c>
      <c r="M1504" s="65">
        <f t="shared" si="174"/>
        <v>65.081369553594342</v>
      </c>
      <c r="N1504" s="82">
        <v>89.097999999999999</v>
      </c>
    </row>
    <row r="1505" spans="1:14" s="82" customFormat="1" x14ac:dyDescent="0.4">
      <c r="A1505" s="72">
        <v>35</v>
      </c>
      <c r="B1505" s="73" t="s">
        <v>120</v>
      </c>
      <c r="C1505" s="74">
        <v>2020</v>
      </c>
      <c r="D1505" s="74" t="s">
        <v>251</v>
      </c>
      <c r="E1505" s="73" t="s">
        <v>248</v>
      </c>
      <c r="F1505" s="82">
        <f t="shared" si="170"/>
        <v>2129.5506477511008</v>
      </c>
      <c r="G1505" s="65">
        <v>154947</v>
      </c>
      <c r="H1505" s="65">
        <v>2.1799999999996231</v>
      </c>
      <c r="I1505" s="65">
        <f t="shared" si="171"/>
        <v>50.348976739315368</v>
      </c>
      <c r="J1505" s="65">
        <v>155743256.26815599</v>
      </c>
      <c r="K1505" s="65">
        <f>(K1504+K1503+K1502)/3</f>
        <v>146.59757854740522</v>
      </c>
      <c r="L1505" s="65">
        <v>16356.093325454121</v>
      </c>
      <c r="M1505" s="65">
        <f t="shared" si="174"/>
        <v>65.122403019816375</v>
      </c>
      <c r="N1505" s="82">
        <v>89.061999999999998</v>
      </c>
    </row>
    <row r="1506" spans="1:14" s="82" customFormat="1" x14ac:dyDescent="0.4">
      <c r="A1506" s="72">
        <v>35</v>
      </c>
      <c r="B1506" s="73" t="s">
        <v>120</v>
      </c>
      <c r="C1506" s="74">
        <v>2021</v>
      </c>
      <c r="D1506" s="74" t="s">
        <v>251</v>
      </c>
      <c r="E1506" s="73" t="s">
        <v>248</v>
      </c>
      <c r="F1506" s="82">
        <f t="shared" si="170"/>
        <v>2129.5507652417637</v>
      </c>
      <c r="G1506" s="65">
        <v>152369</v>
      </c>
      <c r="H1506" s="65">
        <v>3.7585000000003959</v>
      </c>
      <c r="I1506" s="65">
        <f t="shared" si="171"/>
        <v>50.348982195122709</v>
      </c>
      <c r="J1506" s="65">
        <v>148774976.541899</v>
      </c>
      <c r="K1506" s="65">
        <f>(K1505+K1504+K1503)/3</f>
        <v>148.8592883371667</v>
      </c>
      <c r="L1506" s="65">
        <v>17979.998290930562</v>
      </c>
      <c r="M1506" s="65">
        <f t="shared" si="174"/>
        <v>65.089788357665654</v>
      </c>
      <c r="N1506" s="82">
        <v>89.037999999999997</v>
      </c>
    </row>
    <row r="1507" spans="1:14" s="82" customFormat="1" x14ac:dyDescent="0.4">
      <c r="A1507" s="72">
        <v>35</v>
      </c>
      <c r="B1507" s="73" t="s">
        <v>120</v>
      </c>
      <c r="C1507" s="74">
        <v>2022</v>
      </c>
      <c r="D1507" s="74" t="s">
        <v>251</v>
      </c>
      <c r="E1507" s="73" t="s">
        <v>248</v>
      </c>
      <c r="F1507" s="82">
        <f t="shared" si="170"/>
        <v>2129.5507801705203</v>
      </c>
      <c r="G1507" s="65">
        <v>149996</v>
      </c>
      <c r="H1507" s="65">
        <v>4.0406849919173027</v>
      </c>
      <c r="I1507" s="65">
        <f t="shared" si="171"/>
        <v>50.348972882925729</v>
      </c>
      <c r="J1507" s="65">
        <v>164055348.65921801</v>
      </c>
      <c r="K1507" s="65">
        <f>(K1506+K1505+K1504)/3</f>
        <v>146.72276511490122</v>
      </c>
      <c r="L1507" s="65">
        <v>20501.752278221869</v>
      </c>
      <c r="M1507" s="65">
        <f t="shared" si="174"/>
        <v>65.097853643692133</v>
      </c>
      <c r="N1507" s="82">
        <v>89.025000000000006</v>
      </c>
    </row>
    <row r="1508" spans="1:14" s="67" customFormat="1" x14ac:dyDescent="0.4">
      <c r="A1508" s="44">
        <v>36</v>
      </c>
      <c r="B1508" s="45" t="s">
        <v>122</v>
      </c>
      <c r="C1508" s="37">
        <v>1980</v>
      </c>
      <c r="D1508" s="37" t="s">
        <v>251</v>
      </c>
      <c r="E1508" s="45" t="s">
        <v>248</v>
      </c>
      <c r="F1508" s="67">
        <f t="shared" ref="F1508:F1516" si="175">F1509*0.95</f>
        <v>8.8738016963996902</v>
      </c>
      <c r="G1508" s="66">
        <v>10304193</v>
      </c>
      <c r="H1508" s="66">
        <f t="shared" ref="H1508:H1517" si="176">H1509*0.95</f>
        <v>20.586233847518571</v>
      </c>
      <c r="I1508" s="66">
        <f t="shared" ref="I1508:I1517" si="177">I1509*0.95</f>
        <v>28.16972096583773</v>
      </c>
      <c r="J1508" s="66">
        <f t="shared" ref="J1508:J1517" si="178">J1509*0.95</f>
        <v>335868649.57139957</v>
      </c>
      <c r="K1508" s="66">
        <f t="shared" ref="K1508:K1517" si="179">K1509*0.95</f>
        <v>38.018009108253324</v>
      </c>
      <c r="L1508" s="66">
        <f t="shared" ref="L1508:L1517" si="180">L1509*0.95</f>
        <v>2359.9234985417183</v>
      </c>
      <c r="M1508" s="66">
        <v>34.027364663890545</v>
      </c>
      <c r="N1508" s="67">
        <v>75.167000000000002</v>
      </c>
    </row>
    <row r="1509" spans="1:14" s="67" customFormat="1" x14ac:dyDescent="0.4">
      <c r="A1509" s="44">
        <v>36</v>
      </c>
      <c r="B1509" s="45" t="s">
        <v>122</v>
      </c>
      <c r="C1509" s="37">
        <v>1981</v>
      </c>
      <c r="D1509" s="37" t="s">
        <v>251</v>
      </c>
      <c r="E1509" s="45" t="s">
        <v>248</v>
      </c>
      <c r="F1509" s="67">
        <f t="shared" si="175"/>
        <v>9.3408438909470419</v>
      </c>
      <c r="G1509" s="66">
        <v>10300591</v>
      </c>
      <c r="H1509" s="66">
        <f t="shared" si="176"/>
        <v>21.669719839493233</v>
      </c>
      <c r="I1509" s="66">
        <f t="shared" si="177"/>
        <v>29.652337858776558</v>
      </c>
      <c r="J1509" s="66">
        <f t="shared" si="178"/>
        <v>353545946.91726273</v>
      </c>
      <c r="K1509" s="66">
        <f t="shared" si="179"/>
        <v>40.01895695605613</v>
      </c>
      <c r="L1509" s="66">
        <f t="shared" si="180"/>
        <v>2484.1299984649668</v>
      </c>
      <c r="M1509" s="66">
        <v>34.641142653944172</v>
      </c>
      <c r="N1509" s="67">
        <v>75.480999999999995</v>
      </c>
    </row>
    <row r="1510" spans="1:14" s="67" customFormat="1" x14ac:dyDescent="0.4">
      <c r="A1510" s="44">
        <v>36</v>
      </c>
      <c r="B1510" s="45" t="s">
        <v>122</v>
      </c>
      <c r="C1510" s="37">
        <v>1982</v>
      </c>
      <c r="D1510" s="37" t="s">
        <v>251</v>
      </c>
      <c r="E1510" s="45" t="s">
        <v>248</v>
      </c>
      <c r="F1510" s="67">
        <f t="shared" si="175"/>
        <v>9.8324672536284652</v>
      </c>
      <c r="G1510" s="66">
        <v>10314826</v>
      </c>
      <c r="H1510" s="66">
        <f t="shared" si="176"/>
        <v>22.810231409992877</v>
      </c>
      <c r="I1510" s="66">
        <f t="shared" si="177"/>
        <v>31.212987219764798</v>
      </c>
      <c r="J1510" s="66">
        <f t="shared" si="178"/>
        <v>372153628.33396077</v>
      </c>
      <c r="K1510" s="66">
        <f t="shared" si="179"/>
        <v>42.125217848480141</v>
      </c>
      <c r="L1510" s="66">
        <f t="shared" si="180"/>
        <v>2614.8736825947021</v>
      </c>
      <c r="M1510" s="66">
        <v>35.565927654609105</v>
      </c>
      <c r="N1510" s="67">
        <v>75.451999999999998</v>
      </c>
    </row>
    <row r="1511" spans="1:14" s="67" customFormat="1" x14ac:dyDescent="0.4">
      <c r="A1511" s="44">
        <v>36</v>
      </c>
      <c r="B1511" s="45" t="s">
        <v>122</v>
      </c>
      <c r="C1511" s="37">
        <v>1983</v>
      </c>
      <c r="D1511" s="37" t="s">
        <v>251</v>
      </c>
      <c r="E1511" s="45" t="s">
        <v>248</v>
      </c>
      <c r="F1511" s="67">
        <f t="shared" si="175"/>
        <v>10.349965530135227</v>
      </c>
      <c r="G1511" s="66">
        <v>10323856</v>
      </c>
      <c r="H1511" s="66">
        <f t="shared" si="176"/>
        <v>24.01076990525566</v>
      </c>
      <c r="I1511" s="66">
        <f t="shared" si="177"/>
        <v>32.855776020805052</v>
      </c>
      <c r="J1511" s="66">
        <f t="shared" si="178"/>
        <v>391740661.40416926</v>
      </c>
      <c r="K1511" s="66">
        <f t="shared" si="179"/>
        <v>44.342334577347515</v>
      </c>
      <c r="L1511" s="66">
        <f t="shared" si="180"/>
        <v>2752.4986132575814</v>
      </c>
      <c r="M1511" s="66">
        <v>35.204495423473517</v>
      </c>
      <c r="N1511" s="67">
        <v>75.423000000000002</v>
      </c>
    </row>
    <row r="1512" spans="1:14" s="67" customFormat="1" x14ac:dyDescent="0.4">
      <c r="A1512" s="44">
        <v>36</v>
      </c>
      <c r="B1512" s="45" t="s">
        <v>122</v>
      </c>
      <c r="C1512" s="37">
        <v>1984</v>
      </c>
      <c r="D1512" s="37" t="s">
        <v>251</v>
      </c>
      <c r="E1512" s="45" t="s">
        <v>248</v>
      </c>
      <c r="F1512" s="67">
        <f t="shared" si="175"/>
        <v>10.894700558037082</v>
      </c>
      <c r="G1512" s="66">
        <v>10330213</v>
      </c>
      <c r="H1512" s="66">
        <f t="shared" si="176"/>
        <v>25.274494637111221</v>
      </c>
      <c r="I1512" s="66">
        <f t="shared" si="177"/>
        <v>34.585027390321109</v>
      </c>
      <c r="J1512" s="66">
        <f t="shared" si="178"/>
        <v>412358590.95175713</v>
      </c>
      <c r="K1512" s="66">
        <f t="shared" si="179"/>
        <v>46.676141660365808</v>
      </c>
      <c r="L1512" s="66">
        <f t="shared" si="180"/>
        <v>2897.3669613237698</v>
      </c>
      <c r="M1512" s="66">
        <v>34.911580148317171</v>
      </c>
      <c r="N1512" s="67">
        <v>75.394000000000005</v>
      </c>
    </row>
    <row r="1513" spans="1:14" s="67" customFormat="1" x14ac:dyDescent="0.4">
      <c r="A1513" s="44">
        <v>36</v>
      </c>
      <c r="B1513" s="45" t="s">
        <v>122</v>
      </c>
      <c r="C1513" s="37">
        <v>1985</v>
      </c>
      <c r="D1513" s="37" t="s">
        <v>251</v>
      </c>
      <c r="E1513" s="45" t="s">
        <v>248</v>
      </c>
      <c r="F1513" s="67">
        <f t="shared" si="175"/>
        <v>11.468105850565349</v>
      </c>
      <c r="G1513" s="66">
        <v>10337118</v>
      </c>
      <c r="H1513" s="66">
        <f t="shared" si="176"/>
        <v>26.604731196959182</v>
      </c>
      <c r="I1513" s="66">
        <f t="shared" si="177"/>
        <v>36.405291989811694</v>
      </c>
      <c r="J1513" s="66">
        <f t="shared" si="178"/>
        <v>434061674.68606013</v>
      </c>
      <c r="K1513" s="66">
        <f t="shared" si="179"/>
        <v>49.132780695121902</v>
      </c>
      <c r="L1513" s="66">
        <f t="shared" si="180"/>
        <v>3049.8599592881787</v>
      </c>
      <c r="M1513" s="66">
        <v>33.956670467502853</v>
      </c>
      <c r="N1513" s="67">
        <v>75.364999999999995</v>
      </c>
    </row>
    <row r="1514" spans="1:14" s="67" customFormat="1" x14ac:dyDescent="0.4">
      <c r="A1514" s="44">
        <v>36</v>
      </c>
      <c r="B1514" s="45" t="s">
        <v>122</v>
      </c>
      <c r="C1514" s="37">
        <v>1986</v>
      </c>
      <c r="D1514" s="37" t="s">
        <v>251</v>
      </c>
      <c r="E1514" s="45" t="s">
        <v>248</v>
      </c>
      <c r="F1514" s="67">
        <f t="shared" si="175"/>
        <v>12.071690369016158</v>
      </c>
      <c r="G1514" s="66">
        <v>10342227</v>
      </c>
      <c r="H1514" s="66">
        <f t="shared" si="176"/>
        <v>28.004980207325456</v>
      </c>
      <c r="I1514" s="66">
        <f t="shared" si="177"/>
        <v>38.321359989275471</v>
      </c>
      <c r="J1514" s="66">
        <f t="shared" si="178"/>
        <v>456907025.98532647</v>
      </c>
      <c r="K1514" s="66">
        <f t="shared" si="179"/>
        <v>51.718716521180951</v>
      </c>
      <c r="L1514" s="66">
        <f t="shared" si="180"/>
        <v>3210.3789045138724</v>
      </c>
      <c r="M1514" s="66">
        <v>33.244013683010266</v>
      </c>
      <c r="N1514" s="67">
        <v>75.335999999999999</v>
      </c>
    </row>
    <row r="1515" spans="1:14" s="67" customFormat="1" x14ac:dyDescent="0.4">
      <c r="A1515" s="44">
        <v>36</v>
      </c>
      <c r="B1515" s="45" t="s">
        <v>122</v>
      </c>
      <c r="C1515" s="37">
        <v>1987</v>
      </c>
      <c r="D1515" s="37" t="s">
        <v>251</v>
      </c>
      <c r="E1515" s="45" t="s">
        <v>248</v>
      </c>
      <c r="F1515" s="67">
        <f t="shared" si="175"/>
        <v>12.70704249370122</v>
      </c>
      <c r="G1515" s="66">
        <v>10347318</v>
      </c>
      <c r="H1515" s="66">
        <f t="shared" si="176"/>
        <v>29.478926534026797</v>
      </c>
      <c r="I1515" s="66">
        <f t="shared" si="177"/>
        <v>40.338273672921552</v>
      </c>
      <c r="J1515" s="66">
        <f t="shared" si="178"/>
        <v>480954764.19508052</v>
      </c>
      <c r="K1515" s="66">
        <f t="shared" si="179"/>
        <v>54.440754232822059</v>
      </c>
      <c r="L1515" s="66">
        <f t="shared" si="180"/>
        <v>3379.3462152777606</v>
      </c>
      <c r="M1515" s="66">
        <v>30.695987304466104</v>
      </c>
      <c r="N1515" s="67">
        <v>75.307000000000002</v>
      </c>
    </row>
    <row r="1516" spans="1:14" s="67" customFormat="1" x14ac:dyDescent="0.4">
      <c r="A1516" s="44">
        <v>36</v>
      </c>
      <c r="B1516" s="45" t="s">
        <v>122</v>
      </c>
      <c r="C1516" s="37">
        <v>1988</v>
      </c>
      <c r="D1516" s="37" t="s">
        <v>251</v>
      </c>
      <c r="E1516" s="45" t="s">
        <v>248</v>
      </c>
      <c r="F1516" s="67">
        <f t="shared" si="175"/>
        <v>13.375834203896021</v>
      </c>
      <c r="G1516" s="66">
        <v>10355276</v>
      </c>
      <c r="H1516" s="66">
        <f t="shared" si="176"/>
        <v>31.030448983186105</v>
      </c>
      <c r="I1516" s="66">
        <f t="shared" si="177"/>
        <v>42.461340708338476</v>
      </c>
      <c r="J1516" s="66">
        <f t="shared" si="178"/>
        <v>506268172.83692688</v>
      </c>
      <c r="K1516" s="66">
        <f t="shared" si="179"/>
        <v>57.306057087181117</v>
      </c>
      <c r="L1516" s="66">
        <f t="shared" si="180"/>
        <v>3557.2065423976428</v>
      </c>
      <c r="M1516" s="66">
        <v>31.157870397132783</v>
      </c>
      <c r="N1516" s="67">
        <v>75.278000000000006</v>
      </c>
    </row>
    <row r="1517" spans="1:14" s="67" customFormat="1" x14ac:dyDescent="0.4">
      <c r="A1517" s="44">
        <v>36</v>
      </c>
      <c r="B1517" s="45" t="s">
        <v>122</v>
      </c>
      <c r="C1517" s="37">
        <v>1989</v>
      </c>
      <c r="D1517" s="37" t="s">
        <v>251</v>
      </c>
      <c r="E1517" s="45" t="s">
        <v>248</v>
      </c>
      <c r="F1517" s="67">
        <f>F1518*0.95</f>
        <v>14.079825477785286</v>
      </c>
      <c r="G1517" s="66">
        <v>10361068</v>
      </c>
      <c r="H1517" s="66">
        <f t="shared" si="176"/>
        <v>32.663630508616954</v>
      </c>
      <c r="I1517" s="66">
        <f t="shared" si="177"/>
        <v>44.696148114040504</v>
      </c>
      <c r="J1517" s="66">
        <f t="shared" si="178"/>
        <v>532913866.14413357</v>
      </c>
      <c r="K1517" s="66">
        <f t="shared" si="179"/>
        <v>60.322165354927492</v>
      </c>
      <c r="L1517" s="66">
        <f t="shared" si="180"/>
        <v>3744.4279393659399</v>
      </c>
      <c r="M1517" s="66">
        <v>34.163442940038685</v>
      </c>
      <c r="N1517" s="67">
        <v>75.248999999999995</v>
      </c>
    </row>
    <row r="1518" spans="1:14" s="67" customFormat="1" x14ac:dyDescent="0.4">
      <c r="A1518" s="44">
        <v>36</v>
      </c>
      <c r="B1518" s="45" t="s">
        <v>122</v>
      </c>
      <c r="C1518" s="37">
        <v>1990</v>
      </c>
      <c r="D1518" s="37" t="s">
        <v>251</v>
      </c>
      <c r="E1518" s="45" t="s">
        <v>248</v>
      </c>
      <c r="F1518" s="67">
        <v>14.820868923984513</v>
      </c>
      <c r="G1518" s="66">
        <v>10333355</v>
      </c>
      <c r="H1518" s="66">
        <f>H1519*0.95</f>
        <v>34.382768956438902</v>
      </c>
      <c r="I1518" s="66">
        <v>47.048576962147898</v>
      </c>
      <c r="J1518" s="66">
        <f>J1519*0.95</f>
        <v>560961964.36224592</v>
      </c>
      <c r="K1518" s="66">
        <v>63.497016163081575</v>
      </c>
      <c r="L1518" s="66">
        <v>3941.5030940694105</v>
      </c>
      <c r="M1518" s="66">
        <v>45.050558807876534</v>
      </c>
      <c r="N1518" s="67">
        <v>75.22</v>
      </c>
    </row>
    <row r="1519" spans="1:14" s="67" customFormat="1" x14ac:dyDescent="0.4">
      <c r="A1519" s="44">
        <v>36</v>
      </c>
      <c r="B1519" s="45" t="s">
        <v>122</v>
      </c>
      <c r="C1519" s="37">
        <v>1991</v>
      </c>
      <c r="D1519" s="37" t="s">
        <v>251</v>
      </c>
      <c r="E1519" s="45" t="s">
        <v>248</v>
      </c>
      <c r="F1519" s="67">
        <v>13.557359705674246</v>
      </c>
      <c r="G1519" s="66">
        <v>10308578</v>
      </c>
      <c r="H1519" s="66">
        <v>36.192388375198846</v>
      </c>
      <c r="I1519" s="66">
        <v>43.109937830163297</v>
      </c>
      <c r="J1519" s="66">
        <f>J1520*0.95</f>
        <v>590486278.2760483</v>
      </c>
      <c r="K1519" s="66">
        <v>71.271541094661529</v>
      </c>
      <c r="L1519" s="66">
        <v>2896.6091306550356</v>
      </c>
      <c r="M1519" s="66">
        <v>48.438184206685143</v>
      </c>
      <c r="N1519" s="67">
        <v>75.158000000000001</v>
      </c>
    </row>
    <row r="1520" spans="1:14" s="67" customFormat="1" x14ac:dyDescent="0.4">
      <c r="A1520" s="44">
        <v>36</v>
      </c>
      <c r="B1520" s="45" t="s">
        <v>122</v>
      </c>
      <c r="C1520" s="37">
        <v>1992</v>
      </c>
      <c r="D1520" s="37" t="s">
        <v>251</v>
      </c>
      <c r="E1520" s="45" t="s">
        <v>248</v>
      </c>
      <c r="F1520" s="67">
        <v>13.261049412823164</v>
      </c>
      <c r="G1520" s="66">
        <v>10319123</v>
      </c>
      <c r="H1520" s="66">
        <v>12.357262566675445</v>
      </c>
      <c r="I1520" s="66">
        <v>45.088746859945203</v>
      </c>
      <c r="J1520" s="66">
        <f>J1521*0.95</f>
        <v>621564503.4484719</v>
      </c>
      <c r="K1520" s="66">
        <v>78.512273201550713</v>
      </c>
      <c r="L1520" s="66">
        <v>3372.8654295110141</v>
      </c>
      <c r="M1520" s="66">
        <v>48.907269691910763</v>
      </c>
      <c r="N1520" s="67">
        <v>75.03</v>
      </c>
    </row>
    <row r="1521" spans="1:14" s="67" customFormat="1" x14ac:dyDescent="0.4">
      <c r="A1521" s="44">
        <v>36</v>
      </c>
      <c r="B1521" s="45" t="s">
        <v>122</v>
      </c>
      <c r="C1521" s="37">
        <v>1993</v>
      </c>
      <c r="D1521" s="37" t="s">
        <v>251</v>
      </c>
      <c r="E1521" s="45" t="s">
        <v>248</v>
      </c>
      <c r="F1521" s="67">
        <v>12.679965014029721</v>
      </c>
      <c r="G1521" s="66">
        <v>10329855</v>
      </c>
      <c r="H1521" s="66">
        <v>21.008802894859173</v>
      </c>
      <c r="I1521" s="66">
        <v>52.214040083381001</v>
      </c>
      <c r="J1521" s="66">
        <v>654278424.68260205</v>
      </c>
      <c r="K1521" s="66">
        <v>78.750552973565519</v>
      </c>
      <c r="L1521" s="66">
        <v>3956.1783495612995</v>
      </c>
      <c r="M1521" s="66">
        <v>50.628394103956552</v>
      </c>
      <c r="N1521" s="67">
        <v>74.900999999999996</v>
      </c>
    </row>
    <row r="1522" spans="1:14" s="67" customFormat="1" x14ac:dyDescent="0.4">
      <c r="A1522" s="44">
        <v>36</v>
      </c>
      <c r="B1522" s="45" t="s">
        <v>122</v>
      </c>
      <c r="C1522" s="37">
        <v>1994</v>
      </c>
      <c r="D1522" s="37" t="s">
        <v>251</v>
      </c>
      <c r="E1522" s="45" t="s">
        <v>248</v>
      </c>
      <c r="F1522" s="67">
        <v>12.115802576588361</v>
      </c>
      <c r="G1522" s="66">
        <v>10333587</v>
      </c>
      <c r="H1522" s="66">
        <v>12.341966644148556</v>
      </c>
      <c r="I1522" s="66">
        <v>55.219781262751802</v>
      </c>
      <c r="J1522" s="66">
        <v>878231739.72525501</v>
      </c>
      <c r="K1522" s="66">
        <v>75.331834056580078</v>
      </c>
      <c r="L1522" s="66">
        <v>4630.5512167435272</v>
      </c>
      <c r="M1522" s="66">
        <v>53.058727569331154</v>
      </c>
      <c r="N1522" s="67">
        <v>74.772000000000006</v>
      </c>
    </row>
    <row r="1523" spans="1:14" s="67" customFormat="1" x14ac:dyDescent="0.4">
      <c r="A1523" s="44">
        <v>36</v>
      </c>
      <c r="B1523" s="45" t="s">
        <v>122</v>
      </c>
      <c r="C1523" s="37">
        <v>1995</v>
      </c>
      <c r="D1523" s="37" t="s">
        <v>251</v>
      </c>
      <c r="E1523" s="45" t="s">
        <v>248</v>
      </c>
      <c r="F1523" s="67">
        <v>12.057320567240872</v>
      </c>
      <c r="G1523" s="66">
        <v>10327253</v>
      </c>
      <c r="H1523" s="66">
        <v>8.8211208134416239</v>
      </c>
      <c r="I1523" s="66">
        <v>57.001647327844502</v>
      </c>
      <c r="J1523" s="66">
        <v>2567564641.6269798</v>
      </c>
      <c r="K1523" s="66">
        <v>83.487063257295276</v>
      </c>
      <c r="L1523" s="66">
        <v>5824.1212911957427</v>
      </c>
      <c r="M1523" s="66">
        <v>55.90525632706035</v>
      </c>
      <c r="N1523" s="67">
        <v>74.643000000000001</v>
      </c>
    </row>
    <row r="1524" spans="1:14" s="67" customFormat="1" x14ac:dyDescent="0.4">
      <c r="A1524" s="44">
        <v>36</v>
      </c>
      <c r="B1524" s="45" t="s">
        <v>122</v>
      </c>
      <c r="C1524" s="37">
        <v>1996</v>
      </c>
      <c r="D1524" s="37" t="s">
        <v>251</v>
      </c>
      <c r="E1524" s="45" t="s">
        <v>248</v>
      </c>
      <c r="F1524" s="67">
        <v>12.455714801040518</v>
      </c>
      <c r="G1524" s="66">
        <v>10315241</v>
      </c>
      <c r="H1524" s="66">
        <v>9.905093927605904</v>
      </c>
      <c r="I1524" s="66">
        <v>60.655033775527599</v>
      </c>
      <c r="J1524" s="66">
        <v>1435279128.1538301</v>
      </c>
      <c r="K1524" s="66">
        <v>81.09749597513742</v>
      </c>
      <c r="L1524" s="66">
        <v>6532.8370547019849</v>
      </c>
      <c r="M1524" s="66">
        <v>57.235628958550464</v>
      </c>
      <c r="N1524" s="67">
        <v>74.513000000000005</v>
      </c>
    </row>
    <row r="1525" spans="1:14" s="67" customFormat="1" x14ac:dyDescent="0.4">
      <c r="A1525" s="44">
        <v>36</v>
      </c>
      <c r="B1525" s="45" t="s">
        <v>122</v>
      </c>
      <c r="C1525" s="37">
        <v>1997</v>
      </c>
      <c r="D1525" s="37" t="s">
        <v>251</v>
      </c>
      <c r="E1525" s="45" t="s">
        <v>248</v>
      </c>
      <c r="F1525" s="67">
        <v>12.22866828847576</v>
      </c>
      <c r="G1525" s="66">
        <v>10304131</v>
      </c>
      <c r="H1525" s="66">
        <v>8.3115071491106818</v>
      </c>
      <c r="I1525" s="66">
        <v>61.582394185788601</v>
      </c>
      <c r="J1525" s="66">
        <v>1286492873.1410401</v>
      </c>
      <c r="K1525" s="66">
        <v>84.63991306041936</v>
      </c>
      <c r="L1525" s="66">
        <v>6034.4884373193499</v>
      </c>
      <c r="M1525" s="66">
        <v>57.650028499307872</v>
      </c>
      <c r="N1525" s="67">
        <v>74.382000000000005</v>
      </c>
    </row>
    <row r="1526" spans="1:14" s="67" customFormat="1" x14ac:dyDescent="0.4">
      <c r="A1526" s="44">
        <v>36</v>
      </c>
      <c r="B1526" s="45" t="s">
        <v>122</v>
      </c>
      <c r="C1526" s="37">
        <v>1998</v>
      </c>
      <c r="D1526" s="37" t="s">
        <v>251</v>
      </c>
      <c r="E1526" s="45" t="s">
        <v>248</v>
      </c>
      <c r="F1526" s="67">
        <v>11.634249118426153</v>
      </c>
      <c r="G1526" s="66">
        <v>10294373</v>
      </c>
      <c r="H1526" s="66">
        <v>9.8079636862982795</v>
      </c>
      <c r="I1526" s="66">
        <v>67.169475672759503</v>
      </c>
      <c r="J1526" s="66">
        <v>3700169387.6310701</v>
      </c>
      <c r="K1526" s="66">
        <v>84.415827701073525</v>
      </c>
      <c r="L1526" s="66">
        <v>6489.7036188032998</v>
      </c>
      <c r="M1526" s="66">
        <v>57.807422609885407</v>
      </c>
      <c r="N1526" s="67">
        <v>74.251000000000005</v>
      </c>
    </row>
    <row r="1527" spans="1:14" s="67" customFormat="1" x14ac:dyDescent="0.4">
      <c r="A1527" s="44">
        <v>36</v>
      </c>
      <c r="B1527" s="45" t="s">
        <v>122</v>
      </c>
      <c r="C1527" s="37">
        <v>1999</v>
      </c>
      <c r="D1527" s="37" t="s">
        <v>251</v>
      </c>
      <c r="E1527" s="45" t="s">
        <v>248</v>
      </c>
      <c r="F1527" s="67">
        <v>10.925848854418478</v>
      </c>
      <c r="G1527" s="66">
        <v>10283860</v>
      </c>
      <c r="H1527" s="66">
        <v>3.0417962742610172</v>
      </c>
      <c r="I1527" s="66">
        <v>65.999044901642307</v>
      </c>
      <c r="J1527" s="66">
        <v>6312596675.9624901</v>
      </c>
      <c r="K1527" s="66">
        <v>85.999228578289319</v>
      </c>
      <c r="L1527" s="66">
        <v>6337.4191203712589</v>
      </c>
      <c r="M1527" s="66">
        <v>57.290814935949861</v>
      </c>
      <c r="N1527" s="67">
        <v>74.12</v>
      </c>
    </row>
    <row r="1528" spans="1:14" s="67" customFormat="1" x14ac:dyDescent="0.4">
      <c r="A1528" s="44">
        <v>36</v>
      </c>
      <c r="B1528" s="45" t="s">
        <v>122</v>
      </c>
      <c r="C1528" s="37">
        <v>2000</v>
      </c>
      <c r="D1528" s="37" t="s">
        <v>251</v>
      </c>
      <c r="E1528" s="45" t="s">
        <v>248</v>
      </c>
      <c r="F1528" s="67">
        <v>12.161475751050968</v>
      </c>
      <c r="G1528" s="66">
        <v>10255063</v>
      </c>
      <c r="H1528" s="66">
        <v>1.8421337278037697</v>
      </c>
      <c r="I1528" s="66">
        <v>67.046075081690006</v>
      </c>
      <c r="J1528" s="66">
        <v>4987079129.2638397</v>
      </c>
      <c r="K1528" s="66">
        <v>98.046338896923217</v>
      </c>
      <c r="L1528" s="66">
        <v>6029.0381927535791</v>
      </c>
      <c r="M1528" s="66">
        <v>57.46311711860217</v>
      </c>
      <c r="N1528" s="67">
        <v>73.988</v>
      </c>
    </row>
    <row r="1529" spans="1:14" s="67" customFormat="1" x14ac:dyDescent="0.4">
      <c r="A1529" s="44">
        <v>36</v>
      </c>
      <c r="B1529" s="45" t="s">
        <v>122</v>
      </c>
      <c r="C1529" s="37">
        <v>2001</v>
      </c>
      <c r="D1529" s="37" t="s">
        <v>251</v>
      </c>
      <c r="E1529" s="45" t="s">
        <v>248</v>
      </c>
      <c r="F1529" s="67">
        <v>12.170510653979477</v>
      </c>
      <c r="G1529" s="66">
        <v>10216605</v>
      </c>
      <c r="H1529" s="66">
        <v>4.8892849577053283</v>
      </c>
      <c r="I1529" s="66">
        <v>71.233032432261098</v>
      </c>
      <c r="J1529" s="66">
        <v>5640707235.8748302</v>
      </c>
      <c r="K1529" s="66">
        <v>99.012456157628591</v>
      </c>
      <c r="L1529" s="66">
        <v>6637.0416571398137</v>
      </c>
      <c r="M1529" s="66">
        <v>57.917319910883734</v>
      </c>
      <c r="N1529" s="67">
        <v>73.876999999999995</v>
      </c>
    </row>
    <row r="1530" spans="1:14" s="67" customFormat="1" x14ac:dyDescent="0.4">
      <c r="A1530" s="44">
        <v>36</v>
      </c>
      <c r="B1530" s="45" t="s">
        <v>122</v>
      </c>
      <c r="C1530" s="37">
        <v>2002</v>
      </c>
      <c r="D1530" s="37" t="s">
        <v>251</v>
      </c>
      <c r="E1530" s="45" t="s">
        <v>248</v>
      </c>
      <c r="F1530" s="67">
        <v>11.788848706805076</v>
      </c>
      <c r="G1530" s="66">
        <v>10196916</v>
      </c>
      <c r="H1530" s="66">
        <v>2.7243493952577182</v>
      </c>
      <c r="I1530" s="66">
        <v>79.430725436378097</v>
      </c>
      <c r="J1530" s="66">
        <v>8496609035.7757998</v>
      </c>
      <c r="K1530" s="66">
        <v>91.334650324677014</v>
      </c>
      <c r="L1530" s="66">
        <v>8060.868702924241</v>
      </c>
      <c r="M1530" s="66">
        <v>58.565091281351314</v>
      </c>
      <c r="N1530" s="67">
        <v>73.808999999999997</v>
      </c>
    </row>
    <row r="1531" spans="1:14" s="67" customFormat="1" x14ac:dyDescent="0.4">
      <c r="A1531" s="44">
        <v>36</v>
      </c>
      <c r="B1531" s="45" t="s">
        <v>122</v>
      </c>
      <c r="C1531" s="37">
        <v>2003</v>
      </c>
      <c r="D1531" s="37" t="s">
        <v>251</v>
      </c>
      <c r="E1531" s="45" t="s">
        <v>248</v>
      </c>
      <c r="F1531" s="67">
        <v>12.102503845890494</v>
      </c>
      <c r="G1531" s="66">
        <v>10193998</v>
      </c>
      <c r="H1531" s="66">
        <v>1.2927226314720883</v>
      </c>
      <c r="I1531" s="66">
        <v>78.033547950760195</v>
      </c>
      <c r="J1531" s="66">
        <v>2021275745.9550099</v>
      </c>
      <c r="K1531" s="66">
        <v>94.973528857582849</v>
      </c>
      <c r="L1531" s="66">
        <v>9818.5684930748848</v>
      </c>
      <c r="M1531" s="66">
        <v>57.249958807052238</v>
      </c>
      <c r="N1531" s="67">
        <v>73.739999999999995</v>
      </c>
    </row>
    <row r="1532" spans="1:14" s="67" customFormat="1" x14ac:dyDescent="0.4">
      <c r="A1532" s="44">
        <v>36</v>
      </c>
      <c r="B1532" s="45" t="s">
        <v>122</v>
      </c>
      <c r="C1532" s="37">
        <v>2004</v>
      </c>
      <c r="D1532" s="37" t="s">
        <v>251</v>
      </c>
      <c r="E1532" s="45" t="s">
        <v>248</v>
      </c>
      <c r="F1532" s="67">
        <v>12.139332541670422</v>
      </c>
      <c r="G1532" s="66">
        <v>10197101</v>
      </c>
      <c r="H1532" s="66">
        <v>4.0490453190355851</v>
      </c>
      <c r="I1532" s="66">
        <v>78.7942601109159</v>
      </c>
      <c r="J1532" s="66">
        <v>6423465150.7573605</v>
      </c>
      <c r="K1532" s="66">
        <v>113.48895998222919</v>
      </c>
      <c r="L1532" s="66">
        <v>11749.852664357717</v>
      </c>
      <c r="M1532" s="66">
        <v>57.104183757178006</v>
      </c>
      <c r="N1532" s="67">
        <v>73.671000000000006</v>
      </c>
    </row>
    <row r="1533" spans="1:14" s="67" customFormat="1" x14ac:dyDescent="0.4">
      <c r="A1533" s="44">
        <v>36</v>
      </c>
      <c r="B1533" s="45" t="s">
        <v>122</v>
      </c>
      <c r="C1533" s="37">
        <v>2005</v>
      </c>
      <c r="D1533" s="37" t="s">
        <v>251</v>
      </c>
      <c r="E1533" s="45" t="s">
        <v>248</v>
      </c>
      <c r="F1533" s="67">
        <v>11.937226673101422</v>
      </c>
      <c r="G1533" s="66">
        <v>10211216</v>
      </c>
      <c r="H1533" s="66">
        <v>9.494426967620484E-2</v>
      </c>
      <c r="I1533" s="66">
        <v>83.1666480122895</v>
      </c>
      <c r="J1533" s="66">
        <v>13730164683.4592</v>
      </c>
      <c r="K1533" s="66">
        <v>121.2979604035913</v>
      </c>
      <c r="L1533" s="66">
        <v>13430.669895561346</v>
      </c>
      <c r="M1533" s="66">
        <v>57.150092858348813</v>
      </c>
      <c r="N1533" s="67">
        <v>73.602000000000004</v>
      </c>
    </row>
    <row r="1534" spans="1:14" s="67" customFormat="1" x14ac:dyDescent="0.4">
      <c r="A1534" s="44">
        <v>36</v>
      </c>
      <c r="B1534" s="45" t="s">
        <v>122</v>
      </c>
      <c r="C1534" s="37">
        <v>2006</v>
      </c>
      <c r="D1534" s="37" t="s">
        <v>251</v>
      </c>
      <c r="E1534" s="45" t="s">
        <v>248</v>
      </c>
      <c r="F1534" s="67">
        <v>11.969404931484373</v>
      </c>
      <c r="G1534" s="66">
        <v>10238905</v>
      </c>
      <c r="H1534" s="66">
        <v>0.65410532086967521</v>
      </c>
      <c r="I1534" s="66">
        <v>87.618210466424898</v>
      </c>
      <c r="J1534" s="66">
        <v>7132002407.7059898</v>
      </c>
      <c r="K1534" s="66">
        <v>127.02838186843452</v>
      </c>
      <c r="L1534" s="66">
        <v>15261.797591113764</v>
      </c>
      <c r="M1534" s="66">
        <v>56.877417185135357</v>
      </c>
      <c r="N1534" s="67">
        <v>73.533000000000001</v>
      </c>
    </row>
    <row r="1535" spans="1:14" s="67" customFormat="1" x14ac:dyDescent="0.4">
      <c r="A1535" s="44">
        <v>36</v>
      </c>
      <c r="B1535" s="45" t="s">
        <v>122</v>
      </c>
      <c r="C1535" s="37">
        <v>2007</v>
      </c>
      <c r="D1535" s="37" t="s">
        <v>251</v>
      </c>
      <c r="E1535" s="45" t="s">
        <v>248</v>
      </c>
      <c r="F1535" s="67">
        <v>12.082229162386245</v>
      </c>
      <c r="G1535" s="66">
        <v>10298828</v>
      </c>
      <c r="H1535" s="66">
        <v>3.5403818069682984</v>
      </c>
      <c r="I1535" s="66">
        <v>90.035469545116698</v>
      </c>
      <c r="J1535" s="66">
        <v>13815656003.7033</v>
      </c>
      <c r="K1535" s="66">
        <v>129.77901730597975</v>
      </c>
      <c r="L1535" s="66">
        <v>18466.547929921559</v>
      </c>
      <c r="M1535" s="66">
        <v>60.117132722923373</v>
      </c>
      <c r="N1535" s="67">
        <v>73.462999999999994</v>
      </c>
    </row>
    <row r="1536" spans="1:14" s="67" customFormat="1" x14ac:dyDescent="0.4">
      <c r="A1536" s="44">
        <v>36</v>
      </c>
      <c r="B1536" s="45" t="s">
        <v>122</v>
      </c>
      <c r="C1536" s="37">
        <v>2008</v>
      </c>
      <c r="D1536" s="37" t="s">
        <v>251</v>
      </c>
      <c r="E1536" s="45" t="s">
        <v>248</v>
      </c>
      <c r="F1536" s="67">
        <v>11.4321462264855</v>
      </c>
      <c r="G1536" s="66">
        <v>10384603</v>
      </c>
      <c r="H1536" s="66">
        <v>2.0095812372326662</v>
      </c>
      <c r="I1536" s="66">
        <v>103.50291098971999</v>
      </c>
      <c r="J1536" s="66">
        <v>8815393022.1081505</v>
      </c>
      <c r="K1536" s="66">
        <v>123.74249912190875</v>
      </c>
      <c r="L1536" s="66">
        <v>22804.577677450729</v>
      </c>
      <c r="M1536" s="66">
        <v>58.733718623307162</v>
      </c>
      <c r="N1536" s="67">
        <v>73.394000000000005</v>
      </c>
    </row>
    <row r="1537" spans="1:14" s="67" customFormat="1" x14ac:dyDescent="0.4">
      <c r="A1537" s="44">
        <v>36</v>
      </c>
      <c r="B1537" s="45" t="s">
        <v>122</v>
      </c>
      <c r="C1537" s="37">
        <v>2009</v>
      </c>
      <c r="D1537" s="37" t="s">
        <v>251</v>
      </c>
      <c r="E1537" s="45" t="s">
        <v>248</v>
      </c>
      <c r="F1537" s="67">
        <v>10.843239560257743</v>
      </c>
      <c r="G1537" s="66">
        <v>10443936</v>
      </c>
      <c r="H1537" s="66">
        <v>2.5878206809262423</v>
      </c>
      <c r="I1537" s="66">
        <v>99.334570767195601</v>
      </c>
      <c r="J1537" s="66">
        <v>5271613701.7926998</v>
      </c>
      <c r="K1537" s="66">
        <v>112.79724453256186</v>
      </c>
      <c r="L1537" s="66">
        <v>19861.697429525586</v>
      </c>
      <c r="M1537" s="66">
        <v>57.667980566504717</v>
      </c>
      <c r="N1537" s="67">
        <v>73.323999999999998</v>
      </c>
    </row>
    <row r="1538" spans="1:14" s="67" customFormat="1" x14ac:dyDescent="0.4">
      <c r="A1538" s="44">
        <v>36</v>
      </c>
      <c r="B1538" s="45" t="s">
        <v>122</v>
      </c>
      <c r="C1538" s="37">
        <v>2010</v>
      </c>
      <c r="D1538" s="37" t="s">
        <v>251</v>
      </c>
      <c r="E1538" s="45" t="s">
        <v>248</v>
      </c>
      <c r="F1538" s="67">
        <v>10.899668811894895</v>
      </c>
      <c r="G1538" s="66">
        <v>10474410</v>
      </c>
      <c r="H1538" s="66">
        <v>-1.4253139921248703</v>
      </c>
      <c r="I1538" s="66">
        <v>100</v>
      </c>
      <c r="J1538" s="66">
        <v>10167834374.8186</v>
      </c>
      <c r="K1538" s="66">
        <v>128.02891153481079</v>
      </c>
      <c r="L1538" s="66">
        <v>19960.068487215722</v>
      </c>
      <c r="M1538" s="66">
        <v>60.606604450825564</v>
      </c>
      <c r="N1538" s="67">
        <v>73.254999999999995</v>
      </c>
    </row>
    <row r="1539" spans="1:14" s="67" customFormat="1" x14ac:dyDescent="0.4">
      <c r="A1539" s="44">
        <v>36</v>
      </c>
      <c r="B1539" s="45" t="s">
        <v>122</v>
      </c>
      <c r="C1539" s="37">
        <v>2011</v>
      </c>
      <c r="D1539" s="37" t="s">
        <v>251</v>
      </c>
      <c r="E1539" s="45" t="s">
        <v>248</v>
      </c>
      <c r="F1539" s="67">
        <v>10.596338369114285</v>
      </c>
      <c r="G1539" s="66">
        <v>10496088</v>
      </c>
      <c r="H1539" s="66">
        <v>-2.0571958009369951E-2</v>
      </c>
      <c r="I1539" s="66">
        <v>101.868462001022</v>
      </c>
      <c r="J1539" s="66">
        <v>4188736491.2936802</v>
      </c>
      <c r="K1539" s="66">
        <v>137.86281888466277</v>
      </c>
      <c r="L1539" s="66">
        <v>21871.266075412812</v>
      </c>
      <c r="M1539" s="66">
        <v>61.229849664915768</v>
      </c>
      <c r="N1539" s="67">
        <v>73.185000000000002</v>
      </c>
    </row>
    <row r="1540" spans="1:14" s="67" customFormat="1" x14ac:dyDescent="0.4">
      <c r="A1540" s="44">
        <v>36</v>
      </c>
      <c r="B1540" s="45" t="s">
        <v>122</v>
      </c>
      <c r="C1540" s="37">
        <v>2012</v>
      </c>
      <c r="D1540" s="37" t="s">
        <v>251</v>
      </c>
      <c r="E1540" s="45" t="s">
        <v>248</v>
      </c>
      <c r="F1540" s="67">
        <v>10.210483803065136</v>
      </c>
      <c r="G1540" s="66">
        <v>10510785</v>
      </c>
      <c r="H1540" s="66">
        <v>1.4509210705580813</v>
      </c>
      <c r="I1540" s="66">
        <v>98.411828608926101</v>
      </c>
      <c r="J1540" s="66">
        <v>9433199804.7764702</v>
      </c>
      <c r="K1540" s="66">
        <v>146.52885657602806</v>
      </c>
      <c r="L1540" s="66">
        <v>19870.801212340346</v>
      </c>
      <c r="M1540" s="66">
        <v>60.963376549635662</v>
      </c>
      <c r="N1540" s="67">
        <v>73.197000000000003</v>
      </c>
    </row>
    <row r="1541" spans="1:14" s="67" customFormat="1" x14ac:dyDescent="0.4">
      <c r="A1541" s="44">
        <v>36</v>
      </c>
      <c r="B1541" s="45" t="s">
        <v>122</v>
      </c>
      <c r="C1541" s="37">
        <v>2013</v>
      </c>
      <c r="D1541" s="37" t="s">
        <v>251</v>
      </c>
      <c r="E1541" s="45" t="s">
        <v>248</v>
      </c>
      <c r="F1541" s="67">
        <v>9.7876771687093509</v>
      </c>
      <c r="G1541" s="66">
        <v>10514272</v>
      </c>
      <c r="H1541" s="66">
        <v>1.3647047378245247</v>
      </c>
      <c r="I1541" s="66">
        <v>96.439045670603804</v>
      </c>
      <c r="J1541" s="66">
        <v>7357578652.5699997</v>
      </c>
      <c r="K1541" s="66">
        <v>146.42241704967955</v>
      </c>
      <c r="L1541" s="66">
        <v>20133.169143135263</v>
      </c>
      <c r="M1541" s="66">
        <v>59.207274883858851</v>
      </c>
      <c r="N1541" s="67">
        <v>73.290000000000006</v>
      </c>
    </row>
    <row r="1542" spans="1:14" s="67" customFormat="1" x14ac:dyDescent="0.4">
      <c r="A1542" s="44">
        <v>36</v>
      </c>
      <c r="B1542" s="45" t="s">
        <v>122</v>
      </c>
      <c r="C1542" s="37">
        <v>2014</v>
      </c>
      <c r="D1542" s="37" t="s">
        <v>251</v>
      </c>
      <c r="E1542" s="45" t="s">
        <v>248</v>
      </c>
      <c r="F1542" s="67">
        <v>9.497131068457886</v>
      </c>
      <c r="G1542" s="66">
        <v>10525347</v>
      </c>
      <c r="H1542" s="66">
        <v>2.5785363156947625</v>
      </c>
      <c r="I1542" s="66">
        <v>90.855019921194696</v>
      </c>
      <c r="J1542" s="66">
        <v>8088661929.8802996</v>
      </c>
      <c r="K1542" s="66">
        <v>157.57498217805562</v>
      </c>
      <c r="L1542" s="66">
        <v>19890.919905664778</v>
      </c>
      <c r="M1542" s="66">
        <v>58.591403417918173</v>
      </c>
      <c r="N1542" s="67">
        <v>73.384</v>
      </c>
    </row>
    <row r="1543" spans="1:14" s="67" customFormat="1" x14ac:dyDescent="0.4">
      <c r="A1543" s="44">
        <v>36</v>
      </c>
      <c r="B1543" s="45" t="s">
        <v>122</v>
      </c>
      <c r="C1543" s="37">
        <v>2015</v>
      </c>
      <c r="D1543" s="37" t="s">
        <v>251</v>
      </c>
      <c r="E1543" s="45" t="s">
        <v>248</v>
      </c>
      <c r="F1543" s="67">
        <v>9.5929199713371602</v>
      </c>
      <c r="G1543" s="66">
        <v>10546059</v>
      </c>
      <c r="H1543" s="66">
        <v>0.99227616029027388</v>
      </c>
      <c r="I1543" s="66">
        <v>88.608251644938804</v>
      </c>
      <c r="J1543" s="66">
        <v>1699914616.6024201</v>
      </c>
      <c r="K1543" s="66">
        <v>155.17566348090901</v>
      </c>
      <c r="L1543" s="66">
        <v>17829.698322366781</v>
      </c>
      <c r="M1543" s="66">
        <f t="shared" ref="M1543:M1550" si="181">(M1542+M1541+M1540)/3</f>
        <v>59.587351617137557</v>
      </c>
      <c r="N1543" s="67">
        <v>73.477000000000004</v>
      </c>
    </row>
    <row r="1544" spans="1:14" s="67" customFormat="1" x14ac:dyDescent="0.4">
      <c r="A1544" s="44">
        <v>36</v>
      </c>
      <c r="B1544" s="45" t="s">
        <v>122</v>
      </c>
      <c r="C1544" s="37">
        <v>2016</v>
      </c>
      <c r="D1544" s="37" t="s">
        <v>251</v>
      </c>
      <c r="E1544" s="45" t="s">
        <v>248</v>
      </c>
      <c r="F1544" s="67">
        <v>9.7477535250643275</v>
      </c>
      <c r="G1544" s="66">
        <v>10566332</v>
      </c>
      <c r="H1544" s="66">
        <v>1.1414506012034735</v>
      </c>
      <c r="I1544" s="66">
        <v>90.961591788831598</v>
      </c>
      <c r="J1544" s="66">
        <v>10850612308.2062</v>
      </c>
      <c r="K1544" s="66">
        <v>150.5862673454144</v>
      </c>
      <c r="L1544" s="66">
        <v>18575.232027191487</v>
      </c>
      <c r="M1544" s="66">
        <f t="shared" si="181"/>
        <v>59.128676639638194</v>
      </c>
      <c r="N1544" s="67">
        <v>73.569999999999993</v>
      </c>
    </row>
    <row r="1545" spans="1:14" s="67" customFormat="1" x14ac:dyDescent="0.4">
      <c r="A1545" s="44">
        <v>36</v>
      </c>
      <c r="B1545" s="45" t="s">
        <v>122</v>
      </c>
      <c r="C1545" s="37">
        <v>2017</v>
      </c>
      <c r="D1545" s="37" t="s">
        <v>251</v>
      </c>
      <c r="E1545" s="45" t="s">
        <v>248</v>
      </c>
      <c r="F1545" s="67">
        <v>9.7739870675537492</v>
      </c>
      <c r="G1545" s="66">
        <v>10594438</v>
      </c>
      <c r="H1545" s="66">
        <v>1.3069443165013581</v>
      </c>
      <c r="I1545" s="66">
        <v>94.867286306850502</v>
      </c>
      <c r="J1545" s="66">
        <v>11234740946.094101</v>
      </c>
      <c r="K1545" s="66">
        <v>150.53265249299369</v>
      </c>
      <c r="L1545" s="66">
        <v>20636.199952434956</v>
      </c>
      <c r="M1545" s="66">
        <f t="shared" si="181"/>
        <v>59.102477224897974</v>
      </c>
      <c r="N1545" s="67">
        <v>73.674999999999997</v>
      </c>
    </row>
    <row r="1546" spans="1:14" s="67" customFormat="1" x14ac:dyDescent="0.4">
      <c r="A1546" s="44">
        <v>36</v>
      </c>
      <c r="B1546" s="45" t="s">
        <v>122</v>
      </c>
      <c r="C1546" s="37">
        <v>2018</v>
      </c>
      <c r="D1546" s="37" t="s">
        <v>251</v>
      </c>
      <c r="E1546" s="45" t="s">
        <v>248</v>
      </c>
      <c r="F1546" s="67">
        <v>9.6646280200580854</v>
      </c>
      <c r="G1546" s="66">
        <v>10629928</v>
      </c>
      <c r="H1546" s="66">
        <v>2.5675739707534717</v>
      </c>
      <c r="I1546" s="66">
        <v>99.244836136056506</v>
      </c>
      <c r="J1546" s="66">
        <v>8324668391.4679298</v>
      </c>
      <c r="K1546" s="66">
        <v>147.94852332232009</v>
      </c>
      <c r="L1546" s="66">
        <v>23424.480460185496</v>
      </c>
      <c r="M1546" s="66">
        <f t="shared" si="181"/>
        <v>59.272835160557911</v>
      </c>
      <c r="N1546" s="67">
        <v>73.792000000000002</v>
      </c>
    </row>
    <row r="1547" spans="1:14" s="67" customFormat="1" x14ac:dyDescent="0.4">
      <c r="A1547" s="44">
        <v>36</v>
      </c>
      <c r="B1547" s="45" t="s">
        <v>122</v>
      </c>
      <c r="C1547" s="37">
        <v>2019</v>
      </c>
      <c r="D1547" s="37" t="s">
        <v>251</v>
      </c>
      <c r="E1547" s="45" t="s">
        <v>248</v>
      </c>
      <c r="F1547" s="67">
        <v>9.1561179062338649</v>
      </c>
      <c r="G1547" s="66">
        <v>10671870</v>
      </c>
      <c r="H1547" s="66">
        <v>3.8889534460210484</v>
      </c>
      <c r="I1547" s="66">
        <v>99.587041923337395</v>
      </c>
      <c r="J1547" s="66">
        <v>10752120870.768</v>
      </c>
      <c r="K1547" s="66">
        <v>141.77102366261715</v>
      </c>
      <c r="L1547" s="66">
        <v>23664.847863110834</v>
      </c>
      <c r="M1547" s="66">
        <f t="shared" si="181"/>
        <v>59.167996341698029</v>
      </c>
      <c r="N1547" s="67">
        <v>73.921000000000006</v>
      </c>
    </row>
    <row r="1548" spans="1:14" s="67" customFormat="1" x14ac:dyDescent="0.4">
      <c r="A1548" s="44">
        <v>36</v>
      </c>
      <c r="B1548" s="45" t="s">
        <v>122</v>
      </c>
      <c r="C1548" s="37">
        <v>2020</v>
      </c>
      <c r="D1548" s="37" t="s">
        <v>251</v>
      </c>
      <c r="E1548" s="45" t="s">
        <v>248</v>
      </c>
      <c r="F1548" s="67">
        <v>8.3040174958388864</v>
      </c>
      <c r="G1548" s="66">
        <v>10697858</v>
      </c>
      <c r="H1548" s="66">
        <v>4.318402839259349</v>
      </c>
      <c r="I1548" s="66">
        <v>100.239622695074</v>
      </c>
      <c r="J1548" s="66">
        <v>8515481807.56744</v>
      </c>
      <c r="K1548" s="66">
        <v>133.14831977055704</v>
      </c>
      <c r="L1548" s="66">
        <v>22992.87938333477</v>
      </c>
      <c r="M1548" s="66">
        <f t="shared" si="181"/>
        <v>59.181102909051305</v>
      </c>
      <c r="N1548" s="67">
        <v>74.061000000000007</v>
      </c>
    </row>
    <row r="1549" spans="1:14" s="67" customFormat="1" x14ac:dyDescent="0.4">
      <c r="A1549" s="44">
        <v>36</v>
      </c>
      <c r="B1549" s="45" t="s">
        <v>122</v>
      </c>
      <c r="C1549" s="37">
        <v>2021</v>
      </c>
      <c r="D1549" s="37" t="s">
        <v>251</v>
      </c>
      <c r="E1549" s="45" t="s">
        <v>248</v>
      </c>
      <c r="F1549" s="67">
        <f>(F1546+F1547+F1548)/3</f>
        <v>9.0415878073769438</v>
      </c>
      <c r="G1549" s="66">
        <v>10505772</v>
      </c>
      <c r="H1549" s="66">
        <v>3.327809591967835</v>
      </c>
      <c r="I1549" s="66">
        <v>104.873670727603</v>
      </c>
      <c r="J1549" s="66">
        <v>12890950336.4655</v>
      </c>
      <c r="K1549" s="66">
        <v>142.49501163664974</v>
      </c>
      <c r="L1549" s="66">
        <v>26822.514186211123</v>
      </c>
      <c r="M1549" s="66">
        <f t="shared" si="181"/>
        <v>59.207311470435748</v>
      </c>
      <c r="N1549" s="67">
        <v>74.213999999999999</v>
      </c>
    </row>
    <row r="1550" spans="1:14" s="67" customFormat="1" x14ac:dyDescent="0.4">
      <c r="A1550" s="44">
        <v>36</v>
      </c>
      <c r="B1550" s="45" t="s">
        <v>122</v>
      </c>
      <c r="C1550" s="37">
        <v>2022</v>
      </c>
      <c r="D1550" s="37" t="s">
        <v>251</v>
      </c>
      <c r="E1550" s="45" t="s">
        <v>248</v>
      </c>
      <c r="F1550" s="67">
        <f>(F1547+F1548+F1549)/3</f>
        <v>8.8339077364832317</v>
      </c>
      <c r="G1550" s="66">
        <v>10672118</v>
      </c>
      <c r="H1550" s="66">
        <v>8.5473507894802765</v>
      </c>
      <c r="I1550" s="66">
        <v>115.124381398531</v>
      </c>
      <c r="J1550" s="66">
        <v>10529730878.570101</v>
      </c>
      <c r="K1550" s="66">
        <f t="shared" ref="K1550:K1583" si="182">K1551*0.95</f>
        <v>60.838356670937991</v>
      </c>
      <c r="L1550" s="66">
        <v>27226.615638602329</v>
      </c>
      <c r="M1550" s="66">
        <f t="shared" si="181"/>
        <v>59.185470240395027</v>
      </c>
      <c r="N1550" s="67">
        <v>74.376999999999995</v>
      </c>
    </row>
    <row r="1551" spans="1:14" x14ac:dyDescent="0.4">
      <c r="A1551" s="43">
        <v>37</v>
      </c>
      <c r="B1551" s="42" t="s">
        <v>124</v>
      </c>
      <c r="C1551" s="33">
        <v>1980</v>
      </c>
      <c r="D1551" s="33" t="s">
        <v>250</v>
      </c>
      <c r="E1551" s="42" t="s">
        <v>247</v>
      </c>
      <c r="F1551" s="62">
        <f>F1552*0.95</f>
        <v>0.28434073500534435</v>
      </c>
      <c r="G1551" s="63">
        <v>324121</v>
      </c>
      <c r="H1551" s="63">
        <f t="shared" ref="H1551:H1584" si="183">H1552*0.95</f>
        <v>0.22068188275608536</v>
      </c>
      <c r="I1551" s="63">
        <f>(I1180+I965+I1164)/3</f>
        <v>110.62001473852661</v>
      </c>
      <c r="J1551" s="63">
        <v>220000</v>
      </c>
      <c r="K1551" s="63">
        <f t="shared" si="182"/>
        <v>64.040375443092628</v>
      </c>
      <c r="L1551" s="63">
        <f>L1552*0.95</f>
        <v>658.46086968038503</v>
      </c>
      <c r="M1551" s="63">
        <f>(M1180+M1164+M965)/3</f>
        <v>3.751890007857662</v>
      </c>
      <c r="N1551" s="62">
        <v>72.096000000000004</v>
      </c>
    </row>
    <row r="1552" spans="1:14" x14ac:dyDescent="0.4">
      <c r="A1552" s="43">
        <v>37</v>
      </c>
      <c r="B1552" s="42" t="s">
        <v>124</v>
      </c>
      <c r="C1552" s="33">
        <v>1981</v>
      </c>
      <c r="D1552" s="33" t="s">
        <v>250</v>
      </c>
      <c r="E1552" s="42" t="s">
        <v>247</v>
      </c>
      <c r="F1552" s="62">
        <f t="shared" ref="F1552:F1560" si="184">F1553*0.95</f>
        <v>0.29930603684773088</v>
      </c>
      <c r="G1552" s="63">
        <v>341316</v>
      </c>
      <c r="H1552" s="63">
        <f t="shared" si="183"/>
        <v>0.23229671869061619</v>
      </c>
      <c r="I1552" s="63">
        <f>(I1180+I1165+I965)/3</f>
        <v>109.38377819809806</v>
      </c>
      <c r="J1552" s="63">
        <v>20000</v>
      </c>
      <c r="K1552" s="63">
        <f t="shared" si="182"/>
        <v>67.410921519044877</v>
      </c>
      <c r="L1552" s="63">
        <f>L1553*0.95</f>
        <v>693.11670492672113</v>
      </c>
      <c r="M1552" s="63">
        <f>(M1180+M1165+M965)/3</f>
        <v>3.7940913195200512</v>
      </c>
      <c r="N1552" s="62">
        <v>73.028000000000006</v>
      </c>
    </row>
    <row r="1553" spans="1:14" x14ac:dyDescent="0.4">
      <c r="A1553" s="43">
        <v>37</v>
      </c>
      <c r="B1553" s="42" t="s">
        <v>124</v>
      </c>
      <c r="C1553" s="33">
        <v>1982</v>
      </c>
      <c r="D1553" s="33" t="s">
        <v>250</v>
      </c>
      <c r="E1553" s="42" t="s">
        <v>247</v>
      </c>
      <c r="F1553" s="62">
        <f t="shared" si="184"/>
        <v>0.3150589861555062</v>
      </c>
      <c r="G1553" s="63">
        <v>355110</v>
      </c>
      <c r="H1553" s="63">
        <f t="shared" si="183"/>
        <v>0.24452286177959601</v>
      </c>
      <c r="I1553" s="63">
        <f>(I1166+I951+I908)/3</f>
        <v>171.79180154998664</v>
      </c>
      <c r="J1553" s="63">
        <v>-60000</v>
      </c>
      <c r="K1553" s="63">
        <f t="shared" si="182"/>
        <v>70.958864756889341</v>
      </c>
      <c r="L1553" s="63">
        <f>L1554*0.95</f>
        <v>729.5965315018118</v>
      </c>
      <c r="M1553" s="63">
        <f>(M951+M1166+M908)/3</f>
        <v>6.9298874594947639</v>
      </c>
      <c r="N1553" s="62">
        <v>73.941999999999993</v>
      </c>
    </row>
    <row r="1554" spans="1:14" x14ac:dyDescent="0.4">
      <c r="A1554" s="43">
        <v>37</v>
      </c>
      <c r="B1554" s="42" t="s">
        <v>124</v>
      </c>
      <c r="C1554" s="33">
        <v>1983</v>
      </c>
      <c r="D1554" s="33" t="s">
        <v>250</v>
      </c>
      <c r="E1554" s="42" t="s">
        <v>247</v>
      </c>
      <c r="F1554" s="62">
        <f t="shared" si="184"/>
        <v>0.3316410380584276</v>
      </c>
      <c r="G1554" s="63">
        <v>367726</v>
      </c>
      <c r="H1554" s="63">
        <f t="shared" si="183"/>
        <v>0.25739248608378529</v>
      </c>
      <c r="I1554" s="63">
        <f>(I1167+I952+I909)/3</f>
        <v>145.96768173043657</v>
      </c>
      <c r="J1554" s="63">
        <v>-50000</v>
      </c>
      <c r="K1554" s="63">
        <f t="shared" si="182"/>
        <v>74.693541849357203</v>
      </c>
      <c r="L1554" s="63">
        <f>L1555*0.95</f>
        <v>767.99634894927556</v>
      </c>
      <c r="M1554" s="63">
        <f>(M909+M952+M1167)/3</f>
        <v>6.6725169322984614</v>
      </c>
      <c r="N1554" s="62">
        <v>74.504000000000005</v>
      </c>
    </row>
    <row r="1555" spans="1:14" x14ac:dyDescent="0.4">
      <c r="A1555" s="43">
        <v>37</v>
      </c>
      <c r="B1555" s="42" t="s">
        <v>124</v>
      </c>
      <c r="C1555" s="33">
        <v>1984</v>
      </c>
      <c r="D1555" s="33" t="s">
        <v>250</v>
      </c>
      <c r="E1555" s="42" t="s">
        <v>247</v>
      </c>
      <c r="F1555" s="62">
        <f t="shared" si="184"/>
        <v>0.34909582953518697</v>
      </c>
      <c r="G1555" s="63">
        <v>382156</v>
      </c>
      <c r="H1555" s="63">
        <f t="shared" si="183"/>
        <v>0.27093945903556349</v>
      </c>
      <c r="I1555" s="63">
        <f>(I910+I953+I1168)/3</f>
        <v>166.11099609645234</v>
      </c>
      <c r="J1555" s="63">
        <v>220000</v>
      </c>
      <c r="K1555" s="63">
        <f t="shared" si="182"/>
        <v>78.624780894060223</v>
      </c>
      <c r="L1555" s="63">
        <f>L1556*0.95</f>
        <v>808.41720942029008</v>
      </c>
      <c r="M1555" s="63">
        <f>(M1168+M953+M910)/3</f>
        <v>6.5442495405381846</v>
      </c>
      <c r="N1555" s="62">
        <v>74.715000000000003</v>
      </c>
    </row>
    <row r="1556" spans="1:14" x14ac:dyDescent="0.4">
      <c r="A1556" s="43">
        <v>37</v>
      </c>
      <c r="B1556" s="42" t="s">
        <v>124</v>
      </c>
      <c r="C1556" s="33">
        <v>1985</v>
      </c>
      <c r="D1556" s="33" t="s">
        <v>250</v>
      </c>
      <c r="E1556" s="42" t="s">
        <v>247</v>
      </c>
      <c r="F1556" s="62">
        <f t="shared" si="184"/>
        <v>0.36746929424756525</v>
      </c>
      <c r="G1556" s="63">
        <v>400709</v>
      </c>
      <c r="H1556" s="63">
        <f t="shared" si="183"/>
        <v>0.28519943056375108</v>
      </c>
      <c r="I1556" s="63">
        <f>(I954+I1169+I911)/3</f>
        <v>220.34634442893287</v>
      </c>
      <c r="J1556" s="63">
        <v>230000</v>
      </c>
      <c r="K1556" s="63">
        <f t="shared" si="182"/>
        <v>82.762927256905499</v>
      </c>
      <c r="L1556" s="63">
        <v>850.96548360030533</v>
      </c>
      <c r="M1556" s="63">
        <f>(M954+M911+M1169)/3</f>
        <v>6.2470487724943711</v>
      </c>
      <c r="N1556" s="62">
        <v>74.924999999999997</v>
      </c>
    </row>
    <row r="1557" spans="1:14" x14ac:dyDescent="0.4">
      <c r="A1557" s="43">
        <v>37</v>
      </c>
      <c r="B1557" s="42" t="s">
        <v>124</v>
      </c>
      <c r="C1557" s="33">
        <v>1986</v>
      </c>
      <c r="D1557" s="33" t="s">
        <v>250</v>
      </c>
      <c r="E1557" s="42" t="s">
        <v>247</v>
      </c>
      <c r="F1557" s="62">
        <f t="shared" si="184"/>
        <v>0.38680978341848976</v>
      </c>
      <c r="G1557" s="63">
        <v>424286</v>
      </c>
      <c r="H1557" s="63">
        <f t="shared" si="183"/>
        <v>0.30020992690921167</v>
      </c>
      <c r="I1557" s="63">
        <f>(I955+I912+I1170)/3</f>
        <v>140.75764460450685</v>
      </c>
      <c r="J1557" s="63">
        <v>1230000</v>
      </c>
      <c r="K1557" s="63">
        <f t="shared" si="182"/>
        <v>87.118870796742641</v>
      </c>
      <c r="L1557" s="63">
        <f>L1558*0.95</f>
        <v>784.26953552750206</v>
      </c>
      <c r="M1557" s="63">
        <f>(M912+M955+M1170)/3</f>
        <v>6.6321135001956009</v>
      </c>
      <c r="N1557" s="62">
        <v>75.134</v>
      </c>
    </row>
    <row r="1558" spans="1:14" x14ac:dyDescent="0.4">
      <c r="A1558" s="43">
        <v>37</v>
      </c>
      <c r="B1558" s="42" t="s">
        <v>124</v>
      </c>
      <c r="C1558" s="33">
        <v>1987</v>
      </c>
      <c r="D1558" s="33" t="s">
        <v>250</v>
      </c>
      <c r="E1558" s="42" t="s">
        <v>247</v>
      </c>
      <c r="F1558" s="62">
        <f t="shared" si="184"/>
        <v>0.40716819307209451</v>
      </c>
      <c r="G1558" s="63">
        <v>452272</v>
      </c>
      <c r="H1558" s="63">
        <f t="shared" si="183"/>
        <v>0.31601044937811756</v>
      </c>
      <c r="I1558" s="63">
        <f>(I913+I956+I1171)/3</f>
        <v>143.31799685204862</v>
      </c>
      <c r="J1558" s="63">
        <v>420000</v>
      </c>
      <c r="K1558" s="63">
        <f t="shared" si="182"/>
        <v>91.704074522886998</v>
      </c>
      <c r="L1558" s="63">
        <v>825.54687950263383</v>
      </c>
      <c r="M1558" s="63">
        <f>(M913+M956+M1171)/3</f>
        <v>7.0317429287172004</v>
      </c>
      <c r="N1558" s="62">
        <v>75.340999999999994</v>
      </c>
    </row>
    <row r="1559" spans="1:14" x14ac:dyDescent="0.4">
      <c r="A1559" s="43">
        <v>37</v>
      </c>
      <c r="B1559" s="42" t="s">
        <v>124</v>
      </c>
      <c r="C1559" s="33">
        <v>1988</v>
      </c>
      <c r="D1559" s="33" t="s">
        <v>250</v>
      </c>
      <c r="E1559" s="42" t="s">
        <v>247</v>
      </c>
      <c r="F1559" s="62">
        <f t="shared" si="184"/>
        <v>0.42859809797062581</v>
      </c>
      <c r="G1559" s="63">
        <v>482337</v>
      </c>
      <c r="H1559" s="63">
        <f t="shared" si="183"/>
        <v>0.33264257829275534</v>
      </c>
      <c r="I1559" s="63">
        <f>(I957+I1172+I914)/3</f>
        <v>135.16574049607956</v>
      </c>
      <c r="J1559" s="63">
        <v>600000</v>
      </c>
      <c r="K1559" s="63">
        <f t="shared" si="182"/>
        <v>96.530604760933684</v>
      </c>
      <c r="L1559" s="63">
        <v>820.57677232054607</v>
      </c>
      <c r="M1559" s="63">
        <f>(M1172+M957+M914)/3</f>
        <v>6.8991509633488164</v>
      </c>
      <c r="N1559" s="62">
        <v>75.548000000000002</v>
      </c>
    </row>
    <row r="1560" spans="1:14" x14ac:dyDescent="0.4">
      <c r="A1560" s="43">
        <v>37</v>
      </c>
      <c r="B1560" s="42" t="s">
        <v>124</v>
      </c>
      <c r="C1560" s="33">
        <v>1989</v>
      </c>
      <c r="D1560" s="33" t="s">
        <v>250</v>
      </c>
      <c r="E1560" s="42" t="s">
        <v>247</v>
      </c>
      <c r="F1560" s="62">
        <f t="shared" si="184"/>
        <v>0.45115589260065875</v>
      </c>
      <c r="G1560" s="63">
        <v>521104</v>
      </c>
      <c r="H1560" s="63">
        <f t="shared" si="183"/>
        <v>0.35015008241342671</v>
      </c>
      <c r="I1560" s="63">
        <f>(I958+I1173+I915)/3</f>
        <v>125.32699494108859</v>
      </c>
      <c r="J1560" s="63">
        <v>-130000</v>
      </c>
      <c r="K1560" s="63">
        <f t="shared" si="182"/>
        <v>101.61116290624599</v>
      </c>
      <c r="L1560" s="63">
        <v>785.29446540962726</v>
      </c>
      <c r="M1560" s="63">
        <f>(M1173+M958+M915)/3</f>
        <v>6.992820416888109</v>
      </c>
      <c r="N1560" s="62">
        <v>75.753</v>
      </c>
    </row>
    <row r="1561" spans="1:14" x14ac:dyDescent="0.4">
      <c r="A1561" s="43">
        <v>37</v>
      </c>
      <c r="B1561" s="42" t="s">
        <v>124</v>
      </c>
      <c r="C1561" s="33">
        <v>1990</v>
      </c>
      <c r="D1561" s="33" t="s">
        <v>250</v>
      </c>
      <c r="E1561" s="42" t="s">
        <v>247</v>
      </c>
      <c r="F1561" s="62">
        <v>0.4749009395796408</v>
      </c>
      <c r="G1561" s="63">
        <v>577173</v>
      </c>
      <c r="H1561" s="63">
        <f t="shared" si="183"/>
        <v>0.36857903411939658</v>
      </c>
      <c r="I1561" s="63">
        <f>(I916+I959+I1174)/3</f>
        <v>119.28356322042968</v>
      </c>
      <c r="J1561" s="63">
        <v>60000</v>
      </c>
      <c r="K1561" s="63">
        <f t="shared" si="182"/>
        <v>106.95911884867999</v>
      </c>
      <c r="L1561" s="63">
        <v>783.69585424625882</v>
      </c>
      <c r="M1561" s="63">
        <f>(M959+M916+M1174)/3</f>
        <v>7.3730614229518352</v>
      </c>
      <c r="N1561" s="62">
        <v>75.956999999999994</v>
      </c>
    </row>
    <row r="1562" spans="1:14" x14ac:dyDescent="0.4">
      <c r="A1562" s="43">
        <v>37</v>
      </c>
      <c r="B1562" s="42" t="s">
        <v>124</v>
      </c>
      <c r="C1562" s="33">
        <v>1991</v>
      </c>
      <c r="D1562" s="33" t="s">
        <v>250</v>
      </c>
      <c r="E1562" s="42" t="s">
        <v>247</v>
      </c>
      <c r="F1562" s="62">
        <v>0.45853678715587864</v>
      </c>
      <c r="G1562" s="63">
        <v>628521</v>
      </c>
      <c r="H1562" s="63">
        <f t="shared" si="183"/>
        <v>0.38797793065199643</v>
      </c>
      <c r="I1562" s="63">
        <f>(I960+I1175+I917)/3</f>
        <v>110.31879382704831</v>
      </c>
      <c r="J1562" s="63">
        <v>2290106.40273237</v>
      </c>
      <c r="K1562" s="63">
        <f t="shared" si="182"/>
        <v>112.58854615650526</v>
      </c>
      <c r="L1562" s="63">
        <v>735.73038693341857</v>
      </c>
      <c r="M1562" s="63">
        <f>(M960+M917+M1175)/3</f>
        <v>7.8437508131797804</v>
      </c>
      <c r="N1562" s="62">
        <v>76.114000000000004</v>
      </c>
    </row>
    <row r="1563" spans="1:14" x14ac:dyDescent="0.4">
      <c r="A1563" s="43">
        <v>37</v>
      </c>
      <c r="B1563" s="42" t="s">
        <v>124</v>
      </c>
      <c r="C1563" s="33">
        <v>1992</v>
      </c>
      <c r="D1563" s="33" t="s">
        <v>250</v>
      </c>
      <c r="E1563" s="42" t="s">
        <v>247</v>
      </c>
      <c r="F1563" s="62">
        <v>0.48860954080330932</v>
      </c>
      <c r="G1563" s="63">
        <v>623197</v>
      </c>
      <c r="H1563" s="63">
        <f t="shared" si="183"/>
        <v>0.40839782173894362</v>
      </c>
      <c r="I1563" s="63">
        <f>(I961+I918+I1176)/3</f>
        <v>110.96703678709885</v>
      </c>
      <c r="J1563" s="63">
        <v>2290106.40273237</v>
      </c>
      <c r="K1563" s="63">
        <f t="shared" si="182"/>
        <v>118.51425911211081</v>
      </c>
      <c r="L1563" s="63">
        <v>767.10623586300665</v>
      </c>
      <c r="M1563" s="63">
        <f>(M961+M918+M1176)/3</f>
        <v>8.0409389849420467</v>
      </c>
      <c r="N1563" s="62">
        <v>76.161000000000001</v>
      </c>
    </row>
    <row r="1564" spans="1:14" x14ac:dyDescent="0.4">
      <c r="A1564" s="43">
        <v>37</v>
      </c>
      <c r="B1564" s="42" t="s">
        <v>124</v>
      </c>
      <c r="C1564" s="33">
        <v>1993</v>
      </c>
      <c r="D1564" s="33" t="s">
        <v>250</v>
      </c>
      <c r="E1564" s="42" t="s">
        <v>247</v>
      </c>
      <c r="F1564" s="62">
        <v>0.50030184987345205</v>
      </c>
      <c r="G1564" s="63">
        <v>611231</v>
      </c>
      <c r="H1564" s="63">
        <f t="shared" si="183"/>
        <v>0.42989244393573017</v>
      </c>
      <c r="I1564" s="63">
        <f>(I919+I962+I1177)/3</f>
        <v>108.94085321777008</v>
      </c>
      <c r="J1564" s="63">
        <v>1423579.6557525599</v>
      </c>
      <c r="K1564" s="63">
        <f t="shared" si="182"/>
        <v>124.75185169695875</v>
      </c>
      <c r="L1564" s="63">
        <v>762.47518406275253</v>
      </c>
      <c r="M1564" s="63">
        <f>(M962+M919+M1177)/3</f>
        <v>8.1926904907212421</v>
      </c>
      <c r="N1564" s="62">
        <v>76.206999999999994</v>
      </c>
    </row>
    <row r="1565" spans="1:14" x14ac:dyDescent="0.4">
      <c r="A1565" s="43">
        <v>37</v>
      </c>
      <c r="B1565" s="42" t="s">
        <v>124</v>
      </c>
      <c r="C1565" s="33">
        <v>1994</v>
      </c>
      <c r="D1565" s="33" t="s">
        <v>250</v>
      </c>
      <c r="E1565" s="42" t="s">
        <v>247</v>
      </c>
      <c r="F1565" s="62">
        <v>0.47395493338166444</v>
      </c>
      <c r="G1565" s="63">
        <v>623477</v>
      </c>
      <c r="H1565" s="63">
        <f t="shared" si="183"/>
        <v>0.45251836203761076</v>
      </c>
      <c r="I1565" s="63">
        <f>(I963+I920+I1178)/3</f>
        <v>84.376361592994385</v>
      </c>
      <c r="J1565" s="63">
        <v>1423579.6557525599</v>
      </c>
      <c r="K1565" s="63">
        <f t="shared" si="182"/>
        <v>131.31773862837764</v>
      </c>
      <c r="L1565" s="63">
        <v>788.62447330835835</v>
      </c>
      <c r="M1565" s="63">
        <f>(M920+M963+M1178)/3</f>
        <v>8.393691126335538</v>
      </c>
      <c r="N1565" s="62">
        <v>76.254000000000005</v>
      </c>
    </row>
    <row r="1566" spans="1:14" x14ac:dyDescent="0.4">
      <c r="A1566" s="43">
        <v>37</v>
      </c>
      <c r="B1566" s="42" t="s">
        <v>124</v>
      </c>
      <c r="C1566" s="33">
        <v>1995</v>
      </c>
      <c r="D1566" s="33" t="s">
        <v>250</v>
      </c>
      <c r="E1566" s="42" t="s">
        <v>247</v>
      </c>
      <c r="F1566" s="62">
        <v>0.50157317361769582</v>
      </c>
      <c r="G1566" s="63">
        <v>629619</v>
      </c>
      <c r="H1566" s="63">
        <f t="shared" si="183"/>
        <v>0.47633511793432715</v>
      </c>
      <c r="I1566" s="63">
        <f>(I964+I1179+I921)/3</f>
        <v>86.115290410849298</v>
      </c>
      <c r="J1566" s="63">
        <v>3218527.9173535998</v>
      </c>
      <c r="K1566" s="63">
        <f t="shared" si="182"/>
        <v>138.22919855618699</v>
      </c>
      <c r="L1566" s="63">
        <v>790.51610670884043</v>
      </c>
      <c r="M1566" s="63">
        <f>(M921+M964+M1179)/3</f>
        <v>8.5451466828191514</v>
      </c>
      <c r="N1566" s="62">
        <v>76.3</v>
      </c>
    </row>
    <row r="1567" spans="1:14" x14ac:dyDescent="0.4">
      <c r="A1567" s="43">
        <v>37</v>
      </c>
      <c r="B1567" s="42" t="s">
        <v>124</v>
      </c>
      <c r="C1567" s="33">
        <v>1996</v>
      </c>
      <c r="D1567" s="33" t="s">
        <v>250</v>
      </c>
      <c r="E1567" s="42" t="s">
        <v>247</v>
      </c>
      <c r="F1567" s="62">
        <v>0.45916459965035233</v>
      </c>
      <c r="G1567" s="63">
        <v>644649</v>
      </c>
      <c r="H1567" s="63">
        <f t="shared" si="183"/>
        <v>0.50140538729929174</v>
      </c>
      <c r="I1567" s="63">
        <f>(I1551+I1180+I1164)/3</f>
        <v>114.8119029491105</v>
      </c>
      <c r="J1567" s="63">
        <v>3263542.2938200901</v>
      </c>
      <c r="K1567" s="63">
        <f t="shared" si="182"/>
        <v>145.50441953282842</v>
      </c>
      <c r="L1567" s="63">
        <v>766.31569696745078</v>
      </c>
      <c r="M1567" s="63">
        <f>(M1551+M1180+M1164)/3</f>
        <v>4.5926839449031114</v>
      </c>
      <c r="N1567" s="62">
        <v>76.346999999999994</v>
      </c>
    </row>
    <row r="1568" spans="1:14" x14ac:dyDescent="0.4">
      <c r="A1568" s="43">
        <v>37</v>
      </c>
      <c r="B1568" s="42" t="s">
        <v>124</v>
      </c>
      <c r="C1568" s="33">
        <v>1997</v>
      </c>
      <c r="D1568" s="33" t="s">
        <v>250</v>
      </c>
      <c r="E1568" s="42" t="s">
        <v>247</v>
      </c>
      <c r="F1568" s="62">
        <v>0.49686576238495572</v>
      </c>
      <c r="G1568" s="63">
        <v>667786</v>
      </c>
      <c r="H1568" s="63">
        <f t="shared" si="183"/>
        <v>0.5277951445255703</v>
      </c>
      <c r="I1568" s="63">
        <f>(I966+I923+I1181)/3</f>
        <v>88.976440348781537</v>
      </c>
      <c r="J1568" s="63">
        <v>3100365.1791290799</v>
      </c>
      <c r="K1568" s="63">
        <f t="shared" si="182"/>
        <v>153.16254687666151</v>
      </c>
      <c r="L1568" s="63">
        <v>752.74944668086277</v>
      </c>
      <c r="M1568" s="63">
        <f>(M923+M966+M1181)/3</f>
        <v>19.398734799889375</v>
      </c>
      <c r="N1568" s="62">
        <v>76.393000000000001</v>
      </c>
    </row>
    <row r="1569" spans="1:14" x14ac:dyDescent="0.4">
      <c r="A1569" s="43">
        <v>37</v>
      </c>
      <c r="B1569" s="42" t="s">
        <v>124</v>
      </c>
      <c r="C1569" s="33">
        <v>1998</v>
      </c>
      <c r="D1569" s="33" t="s">
        <v>250</v>
      </c>
      <c r="E1569" s="42" t="s">
        <v>247</v>
      </c>
      <c r="F1569" s="62">
        <v>0.56668393484142066</v>
      </c>
      <c r="G1569" s="63">
        <v>694920</v>
      </c>
      <c r="H1569" s="63">
        <f t="shared" si="183"/>
        <v>0.55557383634270563</v>
      </c>
      <c r="I1569" s="63">
        <f>(I967+I924+I1182)/3</f>
        <v>92.722812159660194</v>
      </c>
      <c r="J1569" s="63">
        <v>3173513.5408871202</v>
      </c>
      <c r="K1569" s="63">
        <f t="shared" si="182"/>
        <v>161.22373355438054</v>
      </c>
      <c r="L1569" s="63">
        <v>740.03895311799624</v>
      </c>
      <c r="M1569" s="63">
        <f>(M924+M967+M1182)/3</f>
        <v>10.90301274746531</v>
      </c>
      <c r="N1569" s="62">
        <v>76.438999999999993</v>
      </c>
    </row>
    <row r="1570" spans="1:14" x14ac:dyDescent="0.4">
      <c r="A1570" s="43">
        <v>37</v>
      </c>
      <c r="B1570" s="42" t="s">
        <v>124</v>
      </c>
      <c r="C1570" s="33">
        <v>1999</v>
      </c>
      <c r="D1570" s="33" t="s">
        <v>250</v>
      </c>
      <c r="E1570" s="42" t="s">
        <v>247</v>
      </c>
      <c r="F1570" s="62">
        <v>0.54672762732998692</v>
      </c>
      <c r="G1570" s="63">
        <v>719371</v>
      </c>
      <c r="H1570" s="63">
        <f t="shared" si="183"/>
        <v>0.58481456457126912</v>
      </c>
      <c r="I1570" s="63">
        <f>(I968+I925+I1183)/3</f>
        <v>92.668026983157446</v>
      </c>
      <c r="J1570" s="63">
        <v>3212901.1202952899</v>
      </c>
      <c r="K1570" s="63">
        <f t="shared" si="182"/>
        <v>169.70919321513742</v>
      </c>
      <c r="L1570" s="63">
        <v>745.20678217122816</v>
      </c>
      <c r="M1570" s="63">
        <f>(M968+M925+M1183)/3</f>
        <v>11.336600181705782</v>
      </c>
      <c r="N1570" s="62">
        <v>76.484999999999999</v>
      </c>
    </row>
    <row r="1571" spans="1:14" x14ac:dyDescent="0.4">
      <c r="A1571" s="43">
        <v>37</v>
      </c>
      <c r="B1571" s="42" t="s">
        <v>124</v>
      </c>
      <c r="C1571" s="33">
        <v>2000</v>
      </c>
      <c r="D1571" s="33" t="s">
        <v>250</v>
      </c>
      <c r="E1571" s="42" t="s">
        <v>247</v>
      </c>
      <c r="F1571" s="62">
        <v>0.50321212129379689</v>
      </c>
      <c r="G1571" s="63">
        <v>742033</v>
      </c>
      <c r="H1571" s="63">
        <f t="shared" si="183"/>
        <v>0.61559427849607284</v>
      </c>
      <c r="I1571" s="63">
        <f>(I926+I969+I1184)/3</f>
        <v>89.767336722321147</v>
      </c>
      <c r="J1571" s="63">
        <v>3286049.4820533302</v>
      </c>
      <c r="K1571" s="63">
        <f t="shared" si="182"/>
        <v>178.64125601593415</v>
      </c>
      <c r="L1571" s="63">
        <v>742.86569715431176</v>
      </c>
      <c r="M1571" s="63">
        <f>(M926+M969+M1184)/3</f>
        <v>11.969138912070186</v>
      </c>
      <c r="N1571" s="62">
        <v>76.531999999999996</v>
      </c>
    </row>
    <row r="1572" spans="1:14" x14ac:dyDescent="0.4">
      <c r="A1572" s="43">
        <v>37</v>
      </c>
      <c r="B1572" s="42" t="s">
        <v>124</v>
      </c>
      <c r="C1572" s="33">
        <v>2001</v>
      </c>
      <c r="D1572" s="33" t="s">
        <v>250</v>
      </c>
      <c r="E1572" s="42" t="s">
        <v>247</v>
      </c>
      <c r="F1572" s="62">
        <v>0.49184182680374661</v>
      </c>
      <c r="G1572" s="63">
        <v>765490</v>
      </c>
      <c r="H1572" s="63">
        <f t="shared" si="183"/>
        <v>0.64799397736428721</v>
      </c>
      <c r="I1572" s="63">
        <f>(I970+I927+I1185)/3</f>
        <v>91.854625114711681</v>
      </c>
      <c r="J1572" s="63">
        <v>3392958.6261612298</v>
      </c>
      <c r="K1572" s="63">
        <f t="shared" si="182"/>
        <v>188.04342738519384</v>
      </c>
      <c r="L1572" s="63">
        <v>747.77912294107296</v>
      </c>
      <c r="M1572" s="63">
        <f>(M927+M970+M1185)/3</f>
        <v>12.491663165364024</v>
      </c>
      <c r="N1572" s="62">
        <v>76.578000000000003</v>
      </c>
    </row>
    <row r="1573" spans="1:14" x14ac:dyDescent="0.4">
      <c r="A1573" s="43">
        <v>37</v>
      </c>
      <c r="B1573" s="42" t="s">
        <v>124</v>
      </c>
      <c r="C1573" s="33">
        <v>2002</v>
      </c>
      <c r="D1573" s="33" t="s">
        <v>250</v>
      </c>
      <c r="E1573" s="42" t="s">
        <v>247</v>
      </c>
      <c r="F1573" s="62">
        <v>0.50638108598213982</v>
      </c>
      <c r="G1573" s="63">
        <v>789129</v>
      </c>
      <c r="H1573" s="63">
        <f t="shared" si="183"/>
        <v>0.68209892354135504</v>
      </c>
      <c r="I1573" s="63">
        <f>(I928+I971+I12548)/3</f>
        <v>63.018215559086684</v>
      </c>
      <c r="J1573" s="63">
        <v>3432346.2055694</v>
      </c>
      <c r="K1573" s="63">
        <f t="shared" si="182"/>
        <v>197.94044987915143</v>
      </c>
      <c r="L1573" s="63">
        <v>749.08163253586883</v>
      </c>
      <c r="M1573" s="63">
        <f>(M928+M971+M1186)/3</f>
        <v>15.902592631194485</v>
      </c>
      <c r="N1573" s="62">
        <v>76.623999999999995</v>
      </c>
    </row>
    <row r="1574" spans="1:14" x14ac:dyDescent="0.4">
      <c r="A1574" s="43">
        <v>37</v>
      </c>
      <c r="B1574" s="42" t="s">
        <v>124</v>
      </c>
      <c r="C1574" s="33">
        <v>2003</v>
      </c>
      <c r="D1574" s="33" t="s">
        <v>250</v>
      </c>
      <c r="E1574" s="42" t="s">
        <v>247</v>
      </c>
      <c r="F1574" s="62">
        <v>0.51388187909143102</v>
      </c>
      <c r="G1574" s="63">
        <v>806411</v>
      </c>
      <c r="H1574" s="63">
        <f t="shared" si="183"/>
        <v>0.71799886688563697</v>
      </c>
      <c r="I1574" s="63">
        <f t="shared" ref="I1574:I1582" si="185">(I929+I972+I1187)/3</f>
        <v>89.892855621146296</v>
      </c>
      <c r="J1574" s="63">
        <v>14224542.9634089</v>
      </c>
      <c r="K1574" s="63">
        <f t="shared" si="182"/>
        <v>208.35836829384363</v>
      </c>
      <c r="L1574" s="63">
        <v>771.37423164496624</v>
      </c>
      <c r="M1574" s="63">
        <f>(M929+M972+M1187)/3</f>
        <v>15.827125027675015</v>
      </c>
      <c r="N1574" s="62">
        <v>76.67</v>
      </c>
    </row>
    <row r="1575" spans="1:14" x14ac:dyDescent="0.4">
      <c r="A1575" s="43">
        <v>37</v>
      </c>
      <c r="B1575" s="42" t="s">
        <v>124</v>
      </c>
      <c r="C1575" s="33">
        <v>2004</v>
      </c>
      <c r="D1575" s="33" t="s">
        <v>250</v>
      </c>
      <c r="E1575" s="42" t="s">
        <v>247</v>
      </c>
      <c r="F1575" s="62">
        <v>0.48364254441434407</v>
      </c>
      <c r="G1575" s="63">
        <v>818373</v>
      </c>
      <c r="H1575" s="63">
        <f t="shared" si="183"/>
        <v>0.75578828093224948</v>
      </c>
      <c r="I1575" s="63">
        <f t="shared" si="185"/>
        <v>87.972238957517973</v>
      </c>
      <c r="J1575" s="63">
        <v>38543559.849426903</v>
      </c>
      <c r="K1575" s="63">
        <f t="shared" si="182"/>
        <v>219.32459820404594</v>
      </c>
      <c r="L1575" s="63">
        <v>813.89794357524647</v>
      </c>
      <c r="M1575" s="63">
        <f>(M930+M973+M1188)/3</f>
        <v>16.804726582832352</v>
      </c>
      <c r="N1575" s="62">
        <v>76.715999999999994</v>
      </c>
    </row>
    <row r="1576" spans="1:14" x14ac:dyDescent="0.4">
      <c r="A1576" s="43">
        <v>37</v>
      </c>
      <c r="B1576" s="42" t="s">
        <v>124</v>
      </c>
      <c r="C1576" s="33">
        <v>2005</v>
      </c>
      <c r="D1576" s="33" t="s">
        <v>250</v>
      </c>
      <c r="E1576" s="42" t="s">
        <v>247</v>
      </c>
      <c r="F1576" s="62">
        <v>0.51669292456861016</v>
      </c>
      <c r="G1576" s="63">
        <v>830861</v>
      </c>
      <c r="H1576" s="63">
        <f t="shared" si="183"/>
        <v>0.79556661150763108</v>
      </c>
      <c r="I1576" s="63">
        <f t="shared" si="185"/>
        <v>86.756206074679241</v>
      </c>
      <c r="J1576" s="63">
        <v>22203341.192093201</v>
      </c>
      <c r="K1576" s="63">
        <f t="shared" si="182"/>
        <v>230.86799810952206</v>
      </c>
      <c r="L1576" s="63">
        <v>852.89018828247549</v>
      </c>
      <c r="M1576" s="63">
        <f>(M974+M1189+M931)/3</f>
        <v>18.164220001706624</v>
      </c>
      <c r="N1576" s="62">
        <v>76.760999999999996</v>
      </c>
    </row>
    <row r="1577" spans="1:14" x14ac:dyDescent="0.4">
      <c r="A1577" s="43">
        <v>37</v>
      </c>
      <c r="B1577" s="42" t="s">
        <v>124</v>
      </c>
      <c r="C1577" s="33">
        <v>2006</v>
      </c>
      <c r="D1577" s="33" t="s">
        <v>250</v>
      </c>
      <c r="E1577" s="42" t="s">
        <v>247</v>
      </c>
      <c r="F1577" s="62">
        <v>0.51077576282813453</v>
      </c>
      <c r="G1577" s="63">
        <v>846947</v>
      </c>
      <c r="H1577" s="63">
        <f t="shared" si="183"/>
        <v>0.83743853842908533</v>
      </c>
      <c r="I1577" s="63">
        <f t="shared" si="185"/>
        <v>86.760385919311588</v>
      </c>
      <c r="J1577" s="63">
        <v>108287709.38718501</v>
      </c>
      <c r="K1577" s="63">
        <f t="shared" si="182"/>
        <v>243.0189453784443</v>
      </c>
      <c r="L1577" s="63">
        <v>907.81794378259553</v>
      </c>
      <c r="M1577" s="63">
        <f>(M975+M932+M1190)/3</f>
        <v>25.707910960353917</v>
      </c>
      <c r="N1577" s="62">
        <v>76.807000000000002</v>
      </c>
    </row>
    <row r="1578" spans="1:14" x14ac:dyDescent="0.4">
      <c r="A1578" s="43">
        <v>37</v>
      </c>
      <c r="B1578" s="42" t="s">
        <v>124</v>
      </c>
      <c r="C1578" s="33">
        <v>2007</v>
      </c>
      <c r="D1578" s="33" t="s">
        <v>250</v>
      </c>
      <c r="E1578" s="42" t="s">
        <v>247</v>
      </c>
      <c r="F1578" s="62">
        <v>0.5434606724950185</v>
      </c>
      <c r="G1578" s="63">
        <v>865196</v>
      </c>
      <c r="H1578" s="63">
        <f t="shared" si="183"/>
        <v>0.88151425097798464</v>
      </c>
      <c r="I1578" s="63">
        <f t="shared" si="185"/>
        <v>88.549298814806022</v>
      </c>
      <c r="J1578" s="63">
        <v>195351140.27042401</v>
      </c>
      <c r="K1578" s="63">
        <f t="shared" si="182"/>
        <v>255.80941618783612</v>
      </c>
      <c r="L1578" s="63">
        <v>980.03103239957636</v>
      </c>
      <c r="M1578" s="63">
        <f>(M933+M976+M1191)/3</f>
        <v>32.237052195148387</v>
      </c>
      <c r="N1578" s="62">
        <v>76.852999999999994</v>
      </c>
    </row>
    <row r="1579" spans="1:14" x14ac:dyDescent="0.4">
      <c r="A1579" s="43">
        <v>37</v>
      </c>
      <c r="B1579" s="42" t="s">
        <v>124</v>
      </c>
      <c r="C1579" s="33">
        <v>2008</v>
      </c>
      <c r="D1579" s="33" t="s">
        <v>250</v>
      </c>
      <c r="E1579" s="42" t="s">
        <v>247</v>
      </c>
      <c r="F1579" s="62">
        <v>0.53721545023932871</v>
      </c>
      <c r="G1579" s="63">
        <v>882886</v>
      </c>
      <c r="H1579" s="63">
        <f t="shared" si="183"/>
        <v>0.92790973787156283</v>
      </c>
      <c r="I1579" s="63">
        <f t="shared" si="185"/>
        <v>93.986220276435574</v>
      </c>
      <c r="J1579" s="63">
        <v>227654582.18218401</v>
      </c>
      <c r="K1579" s="63">
        <f t="shared" si="182"/>
        <v>269.27306967140646</v>
      </c>
      <c r="L1579" s="63">
        <v>1131.6357256403755</v>
      </c>
      <c r="M1579" s="63">
        <f>(M934+M977+M1192)/3</f>
        <v>32.072375579603644</v>
      </c>
      <c r="N1579" s="62">
        <v>76.899000000000001</v>
      </c>
    </row>
    <row r="1580" spans="1:14" x14ac:dyDescent="0.4">
      <c r="A1580" s="43">
        <v>37</v>
      </c>
      <c r="B1580" s="42" t="s">
        <v>124</v>
      </c>
      <c r="C1580" s="33">
        <v>2009</v>
      </c>
      <c r="D1580" s="33" t="s">
        <v>250</v>
      </c>
      <c r="E1580" s="42" t="s">
        <v>247</v>
      </c>
      <c r="F1580" s="62">
        <v>0.51658911356415416</v>
      </c>
      <c r="G1580" s="63">
        <v>901103</v>
      </c>
      <c r="H1580" s="63">
        <f t="shared" si="183"/>
        <v>0.97674709249638203</v>
      </c>
      <c r="I1580" s="63">
        <f t="shared" si="185"/>
        <v>96.18925881244985</v>
      </c>
      <c r="J1580" s="63">
        <v>96859684.561756894</v>
      </c>
      <c r="K1580" s="63">
        <f t="shared" si="182"/>
        <v>283.44533649621735</v>
      </c>
      <c r="L1580" s="63">
        <v>1164.2516834645251</v>
      </c>
      <c r="M1580" s="63">
        <f>(M978+M935+M1193)/3</f>
        <v>27.905549650864032</v>
      </c>
      <c r="N1580" s="62">
        <v>76.944000000000003</v>
      </c>
    </row>
    <row r="1581" spans="1:14" x14ac:dyDescent="0.4">
      <c r="A1581" s="43">
        <v>37</v>
      </c>
      <c r="B1581" s="42" t="s">
        <v>124</v>
      </c>
      <c r="C1581" s="33">
        <v>2010</v>
      </c>
      <c r="D1581" s="33" t="s">
        <v>250</v>
      </c>
      <c r="E1581" s="42" t="s">
        <v>247</v>
      </c>
      <c r="F1581" s="62">
        <v>0.56473081454614293</v>
      </c>
      <c r="G1581" s="63">
        <v>919199</v>
      </c>
      <c r="H1581" s="63">
        <f t="shared" si="183"/>
        <v>1.0281548342067179</v>
      </c>
      <c r="I1581" s="63">
        <f t="shared" si="185"/>
        <v>90.084208961733907</v>
      </c>
      <c r="J1581" s="63">
        <v>36501032.517260201</v>
      </c>
      <c r="K1581" s="63">
        <f t="shared" si="182"/>
        <v>298.36351210128146</v>
      </c>
      <c r="L1581" s="63">
        <v>1227.8208531142909</v>
      </c>
      <c r="M1581" s="63">
        <f>(M936+M979+M1194)/3</f>
        <v>25.125273269997248</v>
      </c>
      <c r="N1581" s="62">
        <v>76.998999999999995</v>
      </c>
    </row>
    <row r="1582" spans="1:14" x14ac:dyDescent="0.4">
      <c r="A1582" s="43">
        <v>37</v>
      </c>
      <c r="B1582" s="42" t="s">
        <v>124</v>
      </c>
      <c r="C1582" s="33">
        <v>2011</v>
      </c>
      <c r="D1582" s="33" t="s">
        <v>250</v>
      </c>
      <c r="E1582" s="42" t="s">
        <v>247</v>
      </c>
      <c r="F1582" s="62">
        <v>0.50693256163729927</v>
      </c>
      <c r="G1582" s="63">
        <v>936811</v>
      </c>
      <c r="H1582" s="63">
        <f t="shared" si="183"/>
        <v>1.0822682465333873</v>
      </c>
      <c r="I1582" s="63">
        <f t="shared" si="185"/>
        <v>91.909169518089769</v>
      </c>
      <c r="J1582" s="63">
        <v>79000230.698679402</v>
      </c>
      <c r="K1582" s="63">
        <f t="shared" si="182"/>
        <v>314.06685484345417</v>
      </c>
      <c r="L1582" s="63">
        <v>1322.7262508395552</v>
      </c>
      <c r="M1582" s="63">
        <f>(M980+M937+M1195)/3</f>
        <v>24.054043602941618</v>
      </c>
      <c r="N1582" s="62">
        <v>77.063999999999993</v>
      </c>
    </row>
    <row r="1583" spans="1:14" x14ac:dyDescent="0.4">
      <c r="A1583" s="43">
        <v>37</v>
      </c>
      <c r="B1583" s="42" t="s">
        <v>124</v>
      </c>
      <c r="C1583" s="33">
        <v>2012</v>
      </c>
      <c r="D1583" s="33" t="s">
        <v>250</v>
      </c>
      <c r="E1583" s="42" t="s">
        <v>247</v>
      </c>
      <c r="F1583" s="62">
        <v>0.51619150013046255</v>
      </c>
      <c r="G1583" s="63">
        <v>954297</v>
      </c>
      <c r="H1583" s="63">
        <f t="shared" si="183"/>
        <v>1.1392297331930392</v>
      </c>
      <c r="I1583" s="63">
        <f>(I981+I938+I1196)/3</f>
        <v>91.104634280365644</v>
      </c>
      <c r="J1583" s="63">
        <v>109998255.692912</v>
      </c>
      <c r="K1583" s="63">
        <f t="shared" si="182"/>
        <v>330.59668930889916</v>
      </c>
      <c r="L1583" s="63">
        <v>1418.4608581193256</v>
      </c>
      <c r="M1583" s="63">
        <f>(M938+M981+M1196)/3</f>
        <v>23.42898322417356</v>
      </c>
      <c r="N1583" s="62">
        <v>77.138000000000005</v>
      </c>
    </row>
    <row r="1584" spans="1:14" x14ac:dyDescent="0.4">
      <c r="A1584" s="43">
        <v>37</v>
      </c>
      <c r="B1584" s="42" t="s">
        <v>124</v>
      </c>
      <c r="C1584" s="33">
        <v>2013</v>
      </c>
      <c r="D1584" s="33" t="s">
        <v>250</v>
      </c>
      <c r="E1584" s="42" t="s">
        <v>247</v>
      </c>
      <c r="F1584" s="62">
        <v>0.57503295590546155</v>
      </c>
      <c r="G1584" s="63">
        <v>971753</v>
      </c>
      <c r="H1584" s="63">
        <f t="shared" si="183"/>
        <v>1.1991891928347782</v>
      </c>
      <c r="I1584" s="63">
        <f>(I982+I939+I1197)/3</f>
        <v>92.664332468310349</v>
      </c>
      <c r="J1584" s="63">
        <v>286004467.67686403</v>
      </c>
      <c r="K1584" s="63">
        <v>347.99651506199911</v>
      </c>
      <c r="L1584" s="63">
        <v>2102.1979483020759</v>
      </c>
      <c r="M1584" s="63">
        <f>(M982+M939+M1197)/3</f>
        <v>23.717614011308608</v>
      </c>
      <c r="N1584" s="62">
        <v>77.221999999999994</v>
      </c>
    </row>
    <row r="1585" spans="1:14" x14ac:dyDescent="0.4">
      <c r="A1585" s="43">
        <v>37</v>
      </c>
      <c r="B1585" s="42" t="s">
        <v>124</v>
      </c>
      <c r="C1585" s="33">
        <v>2014</v>
      </c>
      <c r="D1585" s="33" t="s">
        <v>250</v>
      </c>
      <c r="E1585" s="42" t="s">
        <v>247</v>
      </c>
      <c r="F1585" s="62">
        <v>0.40660730552519647</v>
      </c>
      <c r="G1585" s="63">
        <v>989087</v>
      </c>
      <c r="H1585" s="63">
        <v>1.262304413510293</v>
      </c>
      <c r="I1585" s="63">
        <f>(I983+I940+I1198)/3</f>
        <v>94.059165587103394</v>
      </c>
      <c r="J1585" s="63">
        <v>152998238.81252101</v>
      </c>
      <c r="K1585" s="63">
        <v>299.36786292506105</v>
      </c>
      <c r="L1585" s="63">
        <v>2239.1145382120844</v>
      </c>
      <c r="M1585" s="63">
        <f>(M940+M983+M1198)/3</f>
        <v>26.264275739912694</v>
      </c>
      <c r="N1585" s="62">
        <v>77.313999999999993</v>
      </c>
    </row>
    <row r="1586" spans="1:14" x14ac:dyDescent="0.4">
      <c r="A1586" s="43">
        <v>37</v>
      </c>
      <c r="B1586" s="42" t="s">
        <v>124</v>
      </c>
      <c r="C1586" s="33">
        <v>2015</v>
      </c>
      <c r="D1586" s="33" t="s">
        <v>250</v>
      </c>
      <c r="E1586" s="42" t="s">
        <v>247</v>
      </c>
      <c r="F1586" s="62">
        <v>0.44377242837082703</v>
      </c>
      <c r="G1586" s="63">
        <v>1006259</v>
      </c>
      <c r="H1586" s="63">
        <v>1.8071008209496568</v>
      </c>
      <c r="I1586" s="63">
        <f>(I941+I984+I1199)/3</f>
        <v>93.236290448616899</v>
      </c>
      <c r="J1586" s="63">
        <v>143832186.404533</v>
      </c>
      <c r="K1586" s="63">
        <v>268.36345625462917</v>
      </c>
      <c r="L1586" s="63">
        <v>2409.3119022428364</v>
      </c>
      <c r="M1586" s="63">
        <f>(M984+M1199+M941)/3</f>
        <v>19.945197203035487</v>
      </c>
      <c r="N1586" s="62">
        <v>77.417000000000002</v>
      </c>
    </row>
    <row r="1587" spans="1:14" x14ac:dyDescent="0.4">
      <c r="A1587" s="43">
        <v>37</v>
      </c>
      <c r="B1587" s="42" t="s">
        <v>124</v>
      </c>
      <c r="C1587" s="33">
        <v>2016</v>
      </c>
      <c r="D1587" s="33" t="s">
        <v>250</v>
      </c>
      <c r="E1587" s="42" t="s">
        <v>247</v>
      </c>
      <c r="F1587" s="62">
        <v>0.38648008670319695</v>
      </c>
      <c r="G1587" s="63">
        <v>1023261</v>
      </c>
      <c r="H1587" s="63">
        <v>0.30278233357225304</v>
      </c>
      <c r="I1587" s="63">
        <f>(I985+I942+I1200)/3</f>
        <v>92.870491702204916</v>
      </c>
      <c r="J1587" s="63">
        <v>159997974.35305899</v>
      </c>
      <c r="K1587" s="63">
        <v>213.07199860792073</v>
      </c>
      <c r="L1587" s="63">
        <v>2545.7387985090472</v>
      </c>
      <c r="M1587" s="63">
        <f>(M985+M942+M1200)/3</f>
        <v>20.125672129987624</v>
      </c>
      <c r="N1587" s="62">
        <v>77.528000000000006</v>
      </c>
    </row>
    <row r="1588" spans="1:14" x14ac:dyDescent="0.4">
      <c r="A1588" s="43">
        <v>37</v>
      </c>
      <c r="B1588" s="42" t="s">
        <v>124</v>
      </c>
      <c r="C1588" s="33">
        <v>2017</v>
      </c>
      <c r="D1588" s="33" t="s">
        <v>250</v>
      </c>
      <c r="E1588" s="42" t="s">
        <v>247</v>
      </c>
      <c r="F1588" s="62">
        <v>0.38779773377695187</v>
      </c>
      <c r="G1588" s="63">
        <v>1040233</v>
      </c>
      <c r="H1588" s="63">
        <v>0.56223153028216188</v>
      </c>
      <c r="I1588" s="63">
        <f>(I943+I986+I1201)/3</f>
        <v>92.452843523110474</v>
      </c>
      <c r="J1588" s="63">
        <v>164929861.974668</v>
      </c>
      <c r="K1588" s="63">
        <v>305.96796640346764</v>
      </c>
      <c r="L1588" s="63">
        <v>2655.7332196018765</v>
      </c>
      <c r="M1588" s="63">
        <f>(M943+M986+M1201)/3</f>
        <v>20.788447636802132</v>
      </c>
      <c r="N1588" s="62">
        <v>77.647999999999996</v>
      </c>
    </row>
    <row r="1589" spans="1:14" x14ac:dyDescent="0.4">
      <c r="A1589" s="43">
        <v>37</v>
      </c>
      <c r="B1589" s="42" t="s">
        <v>124</v>
      </c>
      <c r="C1589" s="33">
        <v>2018</v>
      </c>
      <c r="D1589" s="33" t="s">
        <v>250</v>
      </c>
      <c r="E1589" s="42" t="s">
        <v>247</v>
      </c>
      <c r="F1589" s="62">
        <v>0.39245250180193303</v>
      </c>
      <c r="G1589" s="63">
        <v>1057198</v>
      </c>
      <c r="H1589" s="63">
        <v>0.65601621254253928</v>
      </c>
      <c r="I1589" s="63">
        <f>(I944+I987+I1202)/3</f>
        <v>95.059696474476951</v>
      </c>
      <c r="J1589" s="63">
        <v>170000000</v>
      </c>
      <c r="K1589" s="63">
        <v>300.39868667600848</v>
      </c>
      <c r="L1589" s="63">
        <v>2755.8382934181418</v>
      </c>
      <c r="M1589" s="63">
        <f>(M944+M987+M1202)/3</f>
        <v>20.28643898994175</v>
      </c>
      <c r="N1589" s="62">
        <v>77.777000000000001</v>
      </c>
    </row>
    <row r="1590" spans="1:14" x14ac:dyDescent="0.4">
      <c r="A1590" s="43">
        <v>37</v>
      </c>
      <c r="B1590" s="42" t="s">
        <v>124</v>
      </c>
      <c r="C1590" s="33">
        <v>2019</v>
      </c>
      <c r="D1590" s="33" t="s">
        <v>250</v>
      </c>
      <c r="E1590" s="42" t="s">
        <v>247</v>
      </c>
      <c r="F1590" s="62">
        <v>0.39876386646480333</v>
      </c>
      <c r="G1590" s="63">
        <v>1073994</v>
      </c>
      <c r="H1590" s="63">
        <v>0.44979743098161862</v>
      </c>
      <c r="I1590" s="63">
        <f>(I945+I988+I1203)/3</f>
        <v>95.495645538701311</v>
      </c>
      <c r="J1590" s="63">
        <v>174999015.31051499</v>
      </c>
      <c r="K1590" s="63">
        <v>320.93900299862474</v>
      </c>
      <c r="L1590" s="63">
        <v>2876.0436637153634</v>
      </c>
      <c r="M1590" s="63">
        <f>(M945+M988+M1203)/3</f>
        <v>20.400186252243838</v>
      </c>
      <c r="N1590" s="62">
        <v>77.915000000000006</v>
      </c>
    </row>
    <row r="1591" spans="1:14" x14ac:dyDescent="0.4">
      <c r="A1591" s="43">
        <v>37</v>
      </c>
      <c r="B1591" s="42" t="s">
        <v>124</v>
      </c>
      <c r="C1591" s="33">
        <v>2020</v>
      </c>
      <c r="D1591" s="33" t="s">
        <v>250</v>
      </c>
      <c r="E1591" s="42" t="s">
        <v>247</v>
      </c>
      <c r="F1591" s="62">
        <v>0.39232917123787786</v>
      </c>
      <c r="G1591" s="63">
        <v>1090156</v>
      </c>
      <c r="H1591" s="63">
        <v>1.777809765778656</v>
      </c>
      <c r="I1591" s="63">
        <f>(I946+I989+I1204)/3</f>
        <v>98.162739997192531</v>
      </c>
      <c r="J1591" s="63">
        <v>158230011</v>
      </c>
      <c r="K1591" s="63">
        <v>222.83798330366426</v>
      </c>
      <c r="L1591" s="63">
        <v>2921.7387062329308</v>
      </c>
      <c r="M1591" s="63">
        <f>(M946+M1204+M989)/3</f>
        <v>20.491690959662574</v>
      </c>
      <c r="N1591" s="62">
        <v>78.061999999999998</v>
      </c>
    </row>
    <row r="1592" spans="1:14" x14ac:dyDescent="0.4">
      <c r="A1592" s="43">
        <v>37</v>
      </c>
      <c r="B1592" s="42" t="s">
        <v>124</v>
      </c>
      <c r="C1592" s="33">
        <v>2021</v>
      </c>
      <c r="D1592" s="33" t="s">
        <v>250</v>
      </c>
      <c r="E1592" s="42" t="s">
        <v>247</v>
      </c>
      <c r="F1592" s="62">
        <f>(F1589+F1590+F1591)/3</f>
        <v>0.39451517983487139</v>
      </c>
      <c r="G1592" s="63">
        <v>1105557</v>
      </c>
      <c r="H1592" s="63">
        <v>1.7010313692027381</v>
      </c>
      <c r="I1592" s="63">
        <f>(I947+I990+I1205)/3</f>
        <v>97.249211808332802</v>
      </c>
      <c r="J1592" s="63">
        <v>166750130.82303199</v>
      </c>
      <c r="K1592" s="63">
        <v>264.02025350659056</v>
      </c>
      <c r="L1592" s="63">
        <v>3062.5514820764288</v>
      </c>
      <c r="M1592" s="63">
        <f>(M947+M990+M1205)/3</f>
        <v>20.392772067282721</v>
      </c>
      <c r="N1592" s="62">
        <v>78.216999999999999</v>
      </c>
    </row>
    <row r="1593" spans="1:14" x14ac:dyDescent="0.4">
      <c r="A1593" s="43">
        <v>37</v>
      </c>
      <c r="B1593" s="42" t="s">
        <v>124</v>
      </c>
      <c r="C1593" s="33">
        <v>2022</v>
      </c>
      <c r="D1593" s="33" t="s">
        <v>250</v>
      </c>
      <c r="E1593" s="42" t="s">
        <v>247</v>
      </c>
      <c r="F1593" s="62">
        <f>(F1590+F1591+F1592)/3</f>
        <v>0.39520273917918419</v>
      </c>
      <c r="G1593" s="63">
        <v>1120849</v>
      </c>
      <c r="H1593" s="63">
        <v>0.67350642007973249</v>
      </c>
      <c r="I1593" s="63">
        <f>(I991+I948+I1206)/3</f>
        <v>96.478636043322567</v>
      </c>
      <c r="J1593" s="63">
        <v>187022847.623808</v>
      </c>
      <c r="K1593" s="63">
        <v>340.19401463342956</v>
      </c>
      <c r="L1593" s="63">
        <v>3136.1127680487275</v>
      </c>
      <c r="M1593" s="63">
        <f>(M948+M991+M1206)/3</f>
        <v>20.428216426396371</v>
      </c>
      <c r="N1593" s="62">
        <v>78.38</v>
      </c>
    </row>
    <row r="1594" spans="1:14" x14ac:dyDescent="0.4">
      <c r="A1594" s="53">
        <v>38</v>
      </c>
      <c r="B1594" s="54" t="s">
        <v>126</v>
      </c>
      <c r="C1594" s="55">
        <v>1980</v>
      </c>
      <c r="D1594" s="55" t="s">
        <v>249</v>
      </c>
      <c r="E1594" s="54" t="s">
        <v>247</v>
      </c>
      <c r="F1594" s="62">
        <f>F1595*0.95</f>
        <v>0.54030319209922639</v>
      </c>
      <c r="G1594" s="63">
        <v>72978</v>
      </c>
      <c r="H1594" s="63">
        <v>16.709874106100898</v>
      </c>
      <c r="I1594" s="63">
        <v>112.034919071882</v>
      </c>
      <c r="J1594" s="63">
        <f>J1595*0.95</f>
        <v>4559999.9050000003</v>
      </c>
      <c r="K1594" s="63">
        <f>(K820+K777+K1293)/3</f>
        <v>53.931588910346704</v>
      </c>
      <c r="L1594" s="63">
        <v>997.62467227566287</v>
      </c>
      <c r="M1594" s="63" t="e">
        <f>(M820+M777+M1293)/3</f>
        <v>#REF!</v>
      </c>
      <c r="N1594" s="62">
        <v>46.759</v>
      </c>
    </row>
    <row r="1595" spans="1:14" x14ac:dyDescent="0.4">
      <c r="A1595" s="53">
        <v>38</v>
      </c>
      <c r="B1595" s="54" t="s">
        <v>126</v>
      </c>
      <c r="C1595" s="55">
        <v>1981</v>
      </c>
      <c r="D1595" s="55" t="s">
        <v>249</v>
      </c>
      <c r="E1595" s="54" t="s">
        <v>247</v>
      </c>
      <c r="F1595" s="62">
        <f t="shared" ref="F1595:F1603" si="186">F1596*0.95</f>
        <v>0.568740202209712</v>
      </c>
      <c r="G1595" s="63">
        <v>72932</v>
      </c>
      <c r="H1595" s="63">
        <v>1.7579626296430888</v>
      </c>
      <c r="I1595" s="63">
        <v>121.078366512824</v>
      </c>
      <c r="J1595" s="63">
        <v>4799999.9000000004</v>
      </c>
      <c r="K1595" s="63">
        <f>(K821+K778+K1294)/3</f>
        <v>64.26220995271207</v>
      </c>
      <c r="L1595" s="63">
        <v>1125.8074797223592</v>
      </c>
      <c r="M1595" s="63" t="e">
        <f>(M778+M821+M1294)/3</f>
        <v>#REF!</v>
      </c>
      <c r="N1595" s="62">
        <v>47.792999999999999</v>
      </c>
    </row>
    <row r="1596" spans="1:14" x14ac:dyDescent="0.4">
      <c r="A1596" s="53">
        <v>38</v>
      </c>
      <c r="B1596" s="54" t="s">
        <v>126</v>
      </c>
      <c r="C1596" s="55">
        <v>1982</v>
      </c>
      <c r="D1596" s="55" t="s">
        <v>249</v>
      </c>
      <c r="E1596" s="54" t="s">
        <v>247</v>
      </c>
      <c r="F1596" s="62">
        <f t="shared" si="186"/>
        <v>0.59867389706285479</v>
      </c>
      <c r="G1596" s="63">
        <v>72626</v>
      </c>
      <c r="H1596" s="63">
        <v>4.7148727443116201</v>
      </c>
      <c r="I1596" s="63">
        <v>125.12551678782501</v>
      </c>
      <c r="J1596" s="63">
        <v>200000</v>
      </c>
      <c r="K1596" s="63">
        <f>(K822+K779+K1295)/3</f>
        <v>63.955862663055946</v>
      </c>
      <c r="L1596" s="63">
        <v>1232.720742801017</v>
      </c>
      <c r="M1596" s="63" t="e">
        <f>(M779+M822+M1295)/3</f>
        <v>#REF!</v>
      </c>
      <c r="N1596" s="62">
        <v>49.524000000000001</v>
      </c>
    </row>
    <row r="1597" spans="1:14" x14ac:dyDescent="0.4">
      <c r="A1597" s="53">
        <v>38</v>
      </c>
      <c r="B1597" s="54" t="s">
        <v>126</v>
      </c>
      <c r="C1597" s="55">
        <v>1983</v>
      </c>
      <c r="D1597" s="55" t="s">
        <v>249</v>
      </c>
      <c r="E1597" s="54" t="s">
        <v>247</v>
      </c>
      <c r="F1597" s="62">
        <f t="shared" si="186"/>
        <v>0.63018304953984716</v>
      </c>
      <c r="G1597" s="63">
        <v>72269</v>
      </c>
      <c r="H1597" s="63">
        <v>7.4594747440836358</v>
      </c>
      <c r="I1597" s="63">
        <v>133.13503873536999</v>
      </c>
      <c r="J1597" s="63">
        <v>200000</v>
      </c>
      <c r="K1597" s="63">
        <f>(K780+K823+K1296)/3</f>
        <v>60.233771700694341</v>
      </c>
      <c r="L1597" s="63">
        <v>1365.2491591343655</v>
      </c>
      <c r="M1597" s="63" t="e">
        <f>(M780+M823+M1296)/3</f>
        <v>#REF!</v>
      </c>
      <c r="N1597" s="62">
        <v>51.256999999999998</v>
      </c>
    </row>
    <row r="1598" spans="1:14" x14ac:dyDescent="0.4">
      <c r="A1598" s="53">
        <v>38</v>
      </c>
      <c r="B1598" s="54" t="s">
        <v>126</v>
      </c>
      <c r="C1598" s="55">
        <v>1984</v>
      </c>
      <c r="D1598" s="55" t="s">
        <v>249</v>
      </c>
      <c r="E1598" s="54" t="s">
        <v>247</v>
      </c>
      <c r="F1598" s="62">
        <f t="shared" si="186"/>
        <v>0.66335057846299705</v>
      </c>
      <c r="G1598" s="63">
        <v>71936</v>
      </c>
      <c r="H1598" s="63">
        <v>6.1779085660069484</v>
      </c>
      <c r="I1598" s="63">
        <v>144.06314353305001</v>
      </c>
      <c r="J1598" s="63">
        <v>2300000</v>
      </c>
      <c r="K1598" s="63">
        <f>(K781+K824+K1297)/3</f>
        <v>60.59571854590677</v>
      </c>
      <c r="L1598" s="63">
        <v>1517.4192440605641</v>
      </c>
      <c r="M1598" s="63" t="e">
        <f>(M781+M824+M1297)/3</f>
        <v>#REF!</v>
      </c>
      <c r="N1598" s="62">
        <v>52.99</v>
      </c>
    </row>
    <row r="1599" spans="1:14" x14ac:dyDescent="0.4">
      <c r="A1599" s="53">
        <v>38</v>
      </c>
      <c r="B1599" s="54" t="s">
        <v>126</v>
      </c>
      <c r="C1599" s="55">
        <v>1985</v>
      </c>
      <c r="D1599" s="55" t="s">
        <v>249</v>
      </c>
      <c r="E1599" s="54" t="s">
        <v>247</v>
      </c>
      <c r="F1599" s="62">
        <f t="shared" si="186"/>
        <v>0.69826376680315483</v>
      </c>
      <c r="G1599" s="63">
        <v>71596</v>
      </c>
      <c r="H1599" s="63">
        <v>7.9342085840165879</v>
      </c>
      <c r="I1599" s="63">
        <v>148.07546767768301</v>
      </c>
      <c r="J1599" s="63">
        <v>3000000</v>
      </c>
      <c r="K1599" s="63">
        <f>(K782+K825+K1298)/3</f>
        <v>60.336741856491109</v>
      </c>
      <c r="L1599" s="63">
        <v>1668.9749841187072</v>
      </c>
      <c r="M1599" s="63" t="e">
        <f>(M782+M1298+M825)/3</f>
        <v>#REF!</v>
      </c>
      <c r="N1599" s="62">
        <v>54.71</v>
      </c>
    </row>
    <row r="1600" spans="1:14" x14ac:dyDescent="0.4">
      <c r="A1600" s="53">
        <v>38</v>
      </c>
      <c r="B1600" s="54" t="s">
        <v>126</v>
      </c>
      <c r="C1600" s="55">
        <v>1986</v>
      </c>
      <c r="D1600" s="55" t="s">
        <v>249</v>
      </c>
      <c r="E1600" s="54" t="s">
        <v>247</v>
      </c>
      <c r="F1600" s="62">
        <f t="shared" si="186"/>
        <v>0.73501449137174191</v>
      </c>
      <c r="G1600" s="63">
        <v>71215</v>
      </c>
      <c r="H1600" s="63">
        <v>5.6414789547042972</v>
      </c>
      <c r="I1600" s="63">
        <v>137.361771941916</v>
      </c>
      <c r="J1600" s="63">
        <v>5185185.18518518</v>
      </c>
      <c r="K1600" s="63">
        <f>(K826+K1299+K783)/3</f>
        <v>59.792878607878606</v>
      </c>
      <c r="L1600" s="63">
        <v>1897.9422666365022</v>
      </c>
      <c r="M1600" s="63" t="e">
        <f>(M826+M1299+M783)/3</f>
        <v>#REF!</v>
      </c>
      <c r="N1600" s="62">
        <v>56.421999999999997</v>
      </c>
    </row>
    <row r="1601" spans="1:14" x14ac:dyDescent="0.4">
      <c r="A1601" s="53">
        <v>38</v>
      </c>
      <c r="B1601" s="54" t="s">
        <v>126</v>
      </c>
      <c r="C1601" s="55">
        <v>1987</v>
      </c>
      <c r="D1601" s="55" t="s">
        <v>249</v>
      </c>
      <c r="E1601" s="54" t="s">
        <v>247</v>
      </c>
      <c r="F1601" s="62">
        <f t="shared" si="186"/>
        <v>0.77369946460183359</v>
      </c>
      <c r="G1601" s="63">
        <v>70808</v>
      </c>
      <c r="H1601" s="63">
        <v>5.6938700481929345</v>
      </c>
      <c r="I1601" s="63">
        <v>130.30025996670099</v>
      </c>
      <c r="J1601" s="63">
        <v>13518518.5185185</v>
      </c>
      <c r="K1601" s="63">
        <f>(K827+K784+K1300)/3</f>
        <v>62.096662936779978</v>
      </c>
      <c r="L1601" s="63">
        <v>2144.7965546893633</v>
      </c>
      <c r="M1601" s="63" t="e">
        <f>(M1300+M827+M784)/3</f>
        <v>#REF!</v>
      </c>
      <c r="N1601" s="62">
        <v>58.118000000000002</v>
      </c>
    </row>
    <row r="1602" spans="1:14" x14ac:dyDescent="0.4">
      <c r="A1602" s="53">
        <v>38</v>
      </c>
      <c r="B1602" s="54" t="s">
        <v>126</v>
      </c>
      <c r="C1602" s="55">
        <v>1988</v>
      </c>
      <c r="D1602" s="55" t="s">
        <v>249</v>
      </c>
      <c r="E1602" s="54" t="s">
        <v>247</v>
      </c>
      <c r="F1602" s="62">
        <f t="shared" si="186"/>
        <v>0.81442048905456166</v>
      </c>
      <c r="G1602" s="63">
        <v>70397</v>
      </c>
      <c r="H1602" s="63">
        <v>4.4988593545862017</v>
      </c>
      <c r="I1602" s="63">
        <v>125.44600989966</v>
      </c>
      <c r="J1602" s="63">
        <v>11925925.925925899</v>
      </c>
      <c r="K1602" s="63">
        <f>(K785+K828+K1301)/3</f>
        <v>66.613731716083819</v>
      </c>
      <c r="L1602" s="63">
        <v>2430.5891454760012</v>
      </c>
      <c r="M1602" s="63" t="e">
        <f>(M785+M828+M1301)/3</f>
        <v>#REF!</v>
      </c>
      <c r="N1602" s="62">
        <v>59.798000000000002</v>
      </c>
    </row>
    <row r="1603" spans="1:14" x14ac:dyDescent="0.4">
      <c r="A1603" s="53">
        <v>38</v>
      </c>
      <c r="B1603" s="54" t="s">
        <v>126</v>
      </c>
      <c r="C1603" s="55">
        <v>1989</v>
      </c>
      <c r="D1603" s="55" t="s">
        <v>249</v>
      </c>
      <c r="E1603" s="54" t="s">
        <v>247</v>
      </c>
      <c r="F1603" s="62">
        <f t="shared" si="186"/>
        <v>0.8572847253205913</v>
      </c>
      <c r="G1603" s="63">
        <v>69975</v>
      </c>
      <c r="H1603" s="63">
        <v>8.4074117389220504</v>
      </c>
      <c r="I1603" s="63">
        <v>130.83865147395301</v>
      </c>
      <c r="J1603" s="63">
        <v>17196296.296296299</v>
      </c>
      <c r="K1603" s="63">
        <f>(K786+K829+K1302)/3</f>
        <v>66.950413387111794</v>
      </c>
      <c r="L1603" s="63">
        <v>2645.7626718537044</v>
      </c>
      <c r="M1603" s="63" t="e">
        <f>(M829+M786+M1302)/3</f>
        <v>#REF!</v>
      </c>
      <c r="N1603" s="62">
        <v>61.45</v>
      </c>
    </row>
    <row r="1604" spans="1:14" x14ac:dyDescent="0.4">
      <c r="A1604" s="53">
        <v>38</v>
      </c>
      <c r="B1604" s="54" t="s">
        <v>126</v>
      </c>
      <c r="C1604" s="55">
        <v>1990</v>
      </c>
      <c r="D1604" s="55" t="s">
        <v>249</v>
      </c>
      <c r="E1604" s="54" t="s">
        <v>247</v>
      </c>
      <c r="F1604" s="62">
        <v>0.90240497402167508</v>
      </c>
      <c r="G1604" s="63">
        <v>69481</v>
      </c>
      <c r="H1604" s="63">
        <v>3.2083553268807918</v>
      </c>
      <c r="I1604" s="63">
        <v>125.655836735322</v>
      </c>
      <c r="J1604" s="63">
        <v>12888888.888888899</v>
      </c>
      <c r="K1604" s="63">
        <f>(K787+K830+K1303)/3</f>
        <v>60.260121530298875</v>
      </c>
      <c r="L1604" s="63">
        <v>2899.0606011662126</v>
      </c>
      <c r="M1604" s="63" t="e">
        <f>(M787+M830+M1303)/3</f>
        <v>#REF!</v>
      </c>
      <c r="N1604" s="62">
        <v>63.079000000000001</v>
      </c>
    </row>
    <row r="1605" spans="1:14" x14ac:dyDescent="0.4">
      <c r="A1605" s="53">
        <v>38</v>
      </c>
      <c r="B1605" s="54" t="s">
        <v>126</v>
      </c>
      <c r="C1605" s="55">
        <v>1991</v>
      </c>
      <c r="D1605" s="55" t="s">
        <v>249</v>
      </c>
      <c r="E1605" s="54" t="s">
        <v>247</v>
      </c>
      <c r="F1605" s="62">
        <v>0.90684253915910962</v>
      </c>
      <c r="G1605" s="63">
        <v>69141</v>
      </c>
      <c r="H1605" s="63">
        <v>7.6507281946487353</v>
      </c>
      <c r="I1605" s="63">
        <v>127.53427119792001</v>
      </c>
      <c r="J1605" s="63">
        <v>15222222.2222222</v>
      </c>
      <c r="K1605" s="63">
        <f>(K831+K788+K1304)/3</f>
        <v>64.181541266871122</v>
      </c>
      <c r="L1605" s="63">
        <v>3178.4753324794688</v>
      </c>
      <c r="M1605" s="63" t="e">
        <f>(M831+M788+M1304)/3</f>
        <v>#REF!</v>
      </c>
      <c r="N1605" s="62">
        <v>64.481999999999999</v>
      </c>
    </row>
    <row r="1606" spans="1:14" x14ac:dyDescent="0.4">
      <c r="A1606" s="53">
        <v>38</v>
      </c>
      <c r="B1606" s="54" t="s">
        <v>126</v>
      </c>
      <c r="C1606" s="55">
        <v>1992</v>
      </c>
      <c r="D1606" s="55" t="s">
        <v>249</v>
      </c>
      <c r="E1606" s="54" t="s">
        <v>247</v>
      </c>
      <c r="F1606" s="62">
        <v>0.90866998495196194</v>
      </c>
      <c r="G1606" s="63">
        <v>69112</v>
      </c>
      <c r="H1606" s="63">
        <v>4.3868765905879883</v>
      </c>
      <c r="I1606" s="63">
        <v>128.61612924464501</v>
      </c>
      <c r="J1606" s="63">
        <v>20411111.111111101</v>
      </c>
      <c r="K1606" s="63">
        <f>(K789+K1305+K832)/3</f>
        <v>71.457389230360391</v>
      </c>
      <c r="L1606" s="63">
        <v>3386.6659807162177</v>
      </c>
      <c r="M1606" s="63" t="e">
        <f>(M832+M789+M1305)/3</f>
        <v>#REF!</v>
      </c>
      <c r="N1606" s="62">
        <v>64.569000000000003</v>
      </c>
    </row>
    <row r="1607" spans="1:14" x14ac:dyDescent="0.4">
      <c r="A1607" s="53">
        <v>38</v>
      </c>
      <c r="B1607" s="54" t="s">
        <v>126</v>
      </c>
      <c r="C1607" s="55">
        <v>1993</v>
      </c>
      <c r="D1607" s="55" t="s">
        <v>249</v>
      </c>
      <c r="E1607" s="54" t="s">
        <v>247</v>
      </c>
      <c r="F1607" s="62">
        <v>0.95563041246801306</v>
      </c>
      <c r="G1607" s="63">
        <v>69169</v>
      </c>
      <c r="H1607" s="63">
        <v>2.679710499356176</v>
      </c>
      <c r="I1607" s="63">
        <v>131.64526792225701</v>
      </c>
      <c r="J1607" s="63">
        <v>13200000</v>
      </c>
      <c r="K1607" s="63">
        <f t="shared" ref="K1607:K1612" si="187">(K790+K833+K1306)/3</f>
        <v>66.645606292101462</v>
      </c>
      <c r="L1607" s="63">
        <v>3549.6526757062543</v>
      </c>
      <c r="M1607" s="63" t="e">
        <f>(M833+M790+M1306)/3</f>
        <v>#REF!</v>
      </c>
      <c r="N1607" s="62">
        <v>64.656000000000006</v>
      </c>
    </row>
    <row r="1608" spans="1:14" x14ac:dyDescent="0.4">
      <c r="A1608" s="53">
        <v>38</v>
      </c>
      <c r="B1608" s="54" t="s">
        <v>126</v>
      </c>
      <c r="C1608" s="55">
        <v>1994</v>
      </c>
      <c r="D1608" s="55" t="s">
        <v>249</v>
      </c>
      <c r="E1608" s="54" t="s">
        <v>247</v>
      </c>
      <c r="F1608" s="62">
        <v>1.0029191595132807</v>
      </c>
      <c r="G1608" s="63">
        <v>69198</v>
      </c>
      <c r="H1608" s="63">
        <v>7.6395270251401541</v>
      </c>
      <c r="I1608" s="63">
        <v>127.356174509098</v>
      </c>
      <c r="J1608" s="63">
        <v>22600000</v>
      </c>
      <c r="K1608" s="63">
        <f t="shared" si="187"/>
        <v>69.156986984482472</v>
      </c>
      <c r="L1608" s="63">
        <v>3820.5450168223656</v>
      </c>
      <c r="M1608" s="63" t="e">
        <f>(M791+M834+M1307)/3</f>
        <v>#REF!</v>
      </c>
      <c r="N1608" s="62">
        <v>64.744</v>
      </c>
    </row>
    <row r="1609" spans="1:14" x14ac:dyDescent="0.4">
      <c r="A1609" s="53">
        <v>38</v>
      </c>
      <c r="B1609" s="54" t="s">
        <v>126</v>
      </c>
      <c r="C1609" s="55">
        <v>1995</v>
      </c>
      <c r="D1609" s="55" t="s">
        <v>249</v>
      </c>
      <c r="E1609" s="54" t="s">
        <v>247</v>
      </c>
      <c r="F1609" s="62">
        <v>1.200849698703776</v>
      </c>
      <c r="G1609" s="63">
        <v>69201</v>
      </c>
      <c r="H1609" s="63">
        <v>0.78393391698654113</v>
      </c>
      <c r="I1609" s="63">
        <v>120.039266403952</v>
      </c>
      <c r="J1609" s="63">
        <v>54092592.592592597</v>
      </c>
      <c r="K1609" s="63">
        <f t="shared" si="187"/>
        <v>58.413911988709707</v>
      </c>
      <c r="L1609" s="63">
        <v>3967.0268091822691</v>
      </c>
      <c r="M1609" s="63" t="e">
        <f>(M835+M792+M1308)/3</f>
        <v>#REF!</v>
      </c>
      <c r="N1609" s="62">
        <v>64.831000000000003</v>
      </c>
    </row>
    <row r="1610" spans="1:14" x14ac:dyDescent="0.4">
      <c r="A1610" s="53">
        <v>38</v>
      </c>
      <c r="B1610" s="54" t="s">
        <v>126</v>
      </c>
      <c r="C1610" s="55">
        <v>1996</v>
      </c>
      <c r="D1610" s="55" t="s">
        <v>249</v>
      </c>
      <c r="E1610" s="54" t="s">
        <v>247</v>
      </c>
      <c r="F1610" s="62">
        <v>1.0077205563427118</v>
      </c>
      <c r="G1610" s="63">
        <v>69166</v>
      </c>
      <c r="H1610" s="63">
        <v>3.2649480823636878</v>
      </c>
      <c r="I1610" s="63">
        <v>119.173424716417</v>
      </c>
      <c r="J1610" s="63">
        <v>17800000</v>
      </c>
      <c r="K1610" s="63">
        <f t="shared" si="187"/>
        <v>63.817225911015271</v>
      </c>
      <c r="L1610" s="63">
        <v>4225.8506373823147</v>
      </c>
      <c r="M1610" s="63" t="e">
        <f>(M836+M793+M1309)/3</f>
        <v>#REF!</v>
      </c>
      <c r="N1610" s="62">
        <v>64.918000000000006</v>
      </c>
    </row>
    <row r="1611" spans="1:14" x14ac:dyDescent="0.4">
      <c r="A1611" s="53">
        <v>38</v>
      </c>
      <c r="B1611" s="54" t="s">
        <v>126</v>
      </c>
      <c r="C1611" s="55">
        <v>1997</v>
      </c>
      <c r="D1611" s="55" t="s">
        <v>249</v>
      </c>
      <c r="E1611" s="54" t="s">
        <v>247</v>
      </c>
      <c r="F1611" s="62">
        <v>1.3187417669113071</v>
      </c>
      <c r="G1611" s="63">
        <v>69081</v>
      </c>
      <c r="H1611" s="63">
        <v>1.4448682036574354</v>
      </c>
      <c r="I1611" s="63">
        <v>119.732437374851</v>
      </c>
      <c r="J1611" s="63">
        <v>21114814.814814799</v>
      </c>
      <c r="K1611" s="63">
        <f t="shared" si="187"/>
        <v>66.117437931688144</v>
      </c>
      <c r="L1611" s="63">
        <v>4385.9945410299342</v>
      </c>
      <c r="M1611" s="63" t="e">
        <f>(M837+M794+M1310)/3</f>
        <v>#REF!</v>
      </c>
      <c r="N1611" s="62">
        <v>65.004999999999995</v>
      </c>
    </row>
    <row r="1612" spans="1:14" x14ac:dyDescent="0.4">
      <c r="A1612" s="53">
        <v>38</v>
      </c>
      <c r="B1612" s="54" t="s">
        <v>126</v>
      </c>
      <c r="C1612" s="55">
        <v>1998</v>
      </c>
      <c r="D1612" s="55" t="s">
        <v>249</v>
      </c>
      <c r="E1612" s="54" t="s">
        <v>247</v>
      </c>
      <c r="F1612" s="62">
        <v>1.3475876874873074</v>
      </c>
      <c r="G1612" s="63">
        <v>68938</v>
      </c>
      <c r="H1612" s="63">
        <v>2.5401129320579088</v>
      </c>
      <c r="I1612" s="63">
        <v>120.340483013766</v>
      </c>
      <c r="J1612" s="63">
        <v>6511111.1111111101</v>
      </c>
      <c r="K1612" s="63">
        <f t="shared" si="187"/>
        <v>65.507751418575353</v>
      </c>
      <c r="L1612" s="63">
        <v>4676.8271651500063</v>
      </c>
      <c r="M1612" s="63" t="e">
        <f>(M795+M1311+M838)/3</f>
        <v>#REF!</v>
      </c>
      <c r="N1612" s="62">
        <v>65.091999999999999</v>
      </c>
    </row>
    <row r="1613" spans="1:14" x14ac:dyDescent="0.4">
      <c r="A1613" s="53">
        <v>38</v>
      </c>
      <c r="B1613" s="54" t="s">
        <v>126</v>
      </c>
      <c r="C1613" s="55">
        <v>1999</v>
      </c>
      <c r="D1613" s="55" t="s">
        <v>249</v>
      </c>
      <c r="E1613" s="54" t="s">
        <v>247</v>
      </c>
      <c r="F1613" s="62">
        <v>1.4891263209991559</v>
      </c>
      <c r="G1613" s="63">
        <v>68698</v>
      </c>
      <c r="H1613" s="63">
        <v>2.5363899114323232</v>
      </c>
      <c r="I1613" s="63">
        <v>119.627940829308</v>
      </c>
      <c r="J1613" s="63">
        <v>17955555.555555601</v>
      </c>
      <c r="K1613" s="63">
        <f>(K796+K1312+K839)/3</f>
        <v>67.051106908653097</v>
      </c>
      <c r="L1613" s="63">
        <v>4829.2418885449242</v>
      </c>
      <c r="M1613" s="63" t="e">
        <f>(M796+M839+M1312)/3</f>
        <v>#REF!</v>
      </c>
      <c r="N1613" s="62">
        <v>65.179000000000002</v>
      </c>
    </row>
    <row r="1614" spans="1:14" x14ac:dyDescent="0.4">
      <c r="A1614" s="53">
        <v>38</v>
      </c>
      <c r="B1614" s="54" t="s">
        <v>126</v>
      </c>
      <c r="C1614" s="55">
        <v>2000</v>
      </c>
      <c r="D1614" s="55" t="s">
        <v>249</v>
      </c>
      <c r="E1614" s="54" t="s">
        <v>247</v>
      </c>
      <c r="F1614" s="62">
        <v>1.8333187018991601</v>
      </c>
      <c r="G1614" s="63">
        <v>68346</v>
      </c>
      <c r="H1614" s="63">
        <v>-1.7827306058833869</v>
      </c>
      <c r="I1614" s="63">
        <v>120.310188779752</v>
      </c>
      <c r="J1614" s="63">
        <v>17530960.3356493</v>
      </c>
      <c r="K1614" s="63">
        <f>(K797+K840+K1313)/3</f>
        <v>62.274784060082595</v>
      </c>
      <c r="L1614" s="63">
        <v>4879.1497727792457</v>
      </c>
      <c r="M1614" s="63" t="e">
        <f>(M797+M840+M1313)/3</f>
        <v>#REF!</v>
      </c>
      <c r="N1614" s="62">
        <v>65.265000000000001</v>
      </c>
    </row>
    <row r="1615" spans="1:14" x14ac:dyDescent="0.4">
      <c r="A1615" s="53">
        <v>38</v>
      </c>
      <c r="B1615" s="54" t="s">
        <v>126</v>
      </c>
      <c r="C1615" s="55">
        <v>2001</v>
      </c>
      <c r="D1615" s="55" t="s">
        <v>249</v>
      </c>
      <c r="E1615" s="54" t="s">
        <v>247</v>
      </c>
      <c r="F1615" s="62">
        <v>2.0409959943069271</v>
      </c>
      <c r="G1615" s="63">
        <v>68153</v>
      </c>
      <c r="H1615" s="63">
        <v>2.0843453711042486</v>
      </c>
      <c r="I1615" s="63">
        <v>121.932100740338</v>
      </c>
      <c r="J1615" s="63">
        <v>14634125.6260122</v>
      </c>
      <c r="K1615" s="63">
        <f>(K798+K841+K1314)/3</f>
        <v>60.299391026866004</v>
      </c>
      <c r="L1615" s="63">
        <v>4991.7641733115743</v>
      </c>
      <c r="M1615" s="63" t="e">
        <f>(M798+M841+M1314)/3</f>
        <v>#REF!</v>
      </c>
      <c r="N1615" s="62">
        <v>65.382000000000005</v>
      </c>
    </row>
    <row r="1616" spans="1:14" x14ac:dyDescent="0.4">
      <c r="A1616" s="53">
        <v>38</v>
      </c>
      <c r="B1616" s="54" t="s">
        <v>126</v>
      </c>
      <c r="C1616" s="55">
        <v>2002</v>
      </c>
      <c r="D1616" s="55" t="s">
        <v>249</v>
      </c>
      <c r="E1616" s="54" t="s">
        <v>247</v>
      </c>
      <c r="F1616" s="62">
        <v>1.5469807506372506</v>
      </c>
      <c r="G1616" s="63">
        <v>68262</v>
      </c>
      <c r="H1616" s="63">
        <v>0.79058861720453422</v>
      </c>
      <c r="I1616" s="63">
        <v>120.18583197784</v>
      </c>
      <c r="J1616" s="63">
        <v>20055378.178856</v>
      </c>
      <c r="K1616" s="63">
        <f>(K799+K842+K1315)/3</f>
        <v>59.11912825244098</v>
      </c>
      <c r="L1616" s="63">
        <v>4881.1387931249637</v>
      </c>
      <c r="M1616" s="63" t="e">
        <f>(M799+M842+M1315)/3</f>
        <v>#REF!</v>
      </c>
      <c r="N1616" s="62">
        <v>65.688999999999993</v>
      </c>
    </row>
    <row r="1617" spans="1:14" x14ac:dyDescent="0.4">
      <c r="A1617" s="53">
        <v>38</v>
      </c>
      <c r="B1617" s="54" t="s">
        <v>126</v>
      </c>
      <c r="C1617" s="55">
        <v>2003</v>
      </c>
      <c r="D1617" s="55" t="s">
        <v>249</v>
      </c>
      <c r="E1617" s="54" t="s">
        <v>247</v>
      </c>
      <c r="F1617" s="62">
        <v>1.7752257385815726</v>
      </c>
      <c r="G1617" s="63">
        <v>68442</v>
      </c>
      <c r="H1617" s="63">
        <v>-3.1192729806893311</v>
      </c>
      <c r="I1617" s="63">
        <v>117.541730006435</v>
      </c>
      <c r="J1617" s="63">
        <v>31342402.240858302</v>
      </c>
      <c r="K1617" s="63">
        <f>(K843+K800+K1316)/3</f>
        <v>63.239301662177468</v>
      </c>
      <c r="L1617" s="63">
        <v>5016.0882369175524</v>
      </c>
      <c r="M1617" s="63">
        <f>(M1660+M1789+M1703)/3</f>
        <v>34.222232833324256</v>
      </c>
      <c r="N1617" s="62">
        <v>65.994</v>
      </c>
    </row>
    <row r="1618" spans="1:14" x14ac:dyDescent="0.4">
      <c r="A1618" s="53">
        <v>38</v>
      </c>
      <c r="B1618" s="54" t="s">
        <v>126</v>
      </c>
      <c r="C1618" s="55">
        <v>2004</v>
      </c>
      <c r="D1618" s="55" t="s">
        <v>249</v>
      </c>
      <c r="E1618" s="54" t="s">
        <v>247</v>
      </c>
      <c r="F1618" s="62">
        <v>2.1042960888966662</v>
      </c>
      <c r="G1618" s="63">
        <v>68574</v>
      </c>
      <c r="H1618" s="63">
        <v>3.7920065137670775</v>
      </c>
      <c r="I1618" s="63">
        <v>112.811056211908</v>
      </c>
      <c r="J1618" s="63">
        <v>25775900.0469376</v>
      </c>
      <c r="K1618" s="63">
        <f>(K844+K801+K1317)/3</f>
        <v>69.965497780807823</v>
      </c>
      <c r="L1618" s="63">
        <v>5354.7991950301866</v>
      </c>
      <c r="M1618" s="63" t="e">
        <f>(M844+M801+M1317)/3</f>
        <v>#REF!</v>
      </c>
      <c r="N1618" s="62">
        <v>66.299000000000007</v>
      </c>
    </row>
    <row r="1619" spans="1:14" x14ac:dyDescent="0.4">
      <c r="A1619" s="53">
        <v>38</v>
      </c>
      <c r="B1619" s="54" t="s">
        <v>126</v>
      </c>
      <c r="C1619" s="55">
        <v>2005</v>
      </c>
      <c r="D1619" s="55" t="s">
        <v>249</v>
      </c>
      <c r="E1619" s="54" t="s">
        <v>247</v>
      </c>
      <c r="F1619" s="62">
        <v>2.1609342691557214</v>
      </c>
      <c r="G1619" s="63">
        <v>68674</v>
      </c>
      <c r="H1619" s="63">
        <v>-1.4482278443828989</v>
      </c>
      <c r="I1619" s="63">
        <v>107.861315072549</v>
      </c>
      <c r="J1619" s="63">
        <v>18910614.2182176</v>
      </c>
      <c r="K1619" s="63">
        <f>(K802+K845+K1318)/3</f>
        <v>74.678957982118064</v>
      </c>
      <c r="L1619" s="63">
        <v>5304.1260965657384</v>
      </c>
      <c r="M1619" s="63" t="e">
        <f>(M802+M845+M1318)/3</f>
        <v>#REF!</v>
      </c>
      <c r="N1619" s="62">
        <v>66.600999999999999</v>
      </c>
    </row>
    <row r="1620" spans="1:14" x14ac:dyDescent="0.4">
      <c r="A1620" s="53">
        <v>38</v>
      </c>
      <c r="B1620" s="54" t="s">
        <v>126</v>
      </c>
      <c r="C1620" s="55">
        <v>2006</v>
      </c>
      <c r="D1620" s="55" t="s">
        <v>249</v>
      </c>
      <c r="E1620" s="54" t="s">
        <v>247</v>
      </c>
      <c r="F1620" s="62">
        <v>2.2591719763754332</v>
      </c>
      <c r="G1620" s="63">
        <v>68742</v>
      </c>
      <c r="H1620" s="63">
        <v>2.3670804990391332</v>
      </c>
      <c r="I1620" s="63">
        <v>106.116915184855</v>
      </c>
      <c r="J1620" s="63">
        <v>26177000.042849898</v>
      </c>
      <c r="K1620" s="63">
        <v>87.965036823323956</v>
      </c>
      <c r="L1620" s="63">
        <v>5677.0511747090841</v>
      </c>
      <c r="M1620" s="63" t="e">
        <f>(M803+M846+M1319)/3</f>
        <v>#REF!</v>
      </c>
      <c r="N1620" s="62">
        <v>66.903000000000006</v>
      </c>
    </row>
    <row r="1621" spans="1:14" x14ac:dyDescent="0.4">
      <c r="A1621" s="53">
        <v>38</v>
      </c>
      <c r="B1621" s="54" t="s">
        <v>126</v>
      </c>
      <c r="C1621" s="55">
        <v>2007</v>
      </c>
      <c r="D1621" s="55" t="s">
        <v>249</v>
      </c>
      <c r="E1621" s="54" t="s">
        <v>247</v>
      </c>
      <c r="F1621" s="62">
        <v>2.3845874227553616</v>
      </c>
      <c r="G1621" s="63">
        <v>68775</v>
      </c>
      <c r="H1621" s="63">
        <v>1.5250486337920108</v>
      </c>
      <c r="I1621" s="63">
        <v>102.682533938372</v>
      </c>
      <c r="J1621" s="63">
        <v>40388728.650786698</v>
      </c>
      <c r="K1621" s="63">
        <v>91.173497639996143</v>
      </c>
      <c r="L1621" s="63">
        <v>6126.8494958062383</v>
      </c>
      <c r="M1621" s="63" t="e">
        <f>(M847+M804+M1320)/3</f>
        <v>#REF!</v>
      </c>
      <c r="N1621" s="62">
        <v>67.203000000000003</v>
      </c>
    </row>
    <row r="1622" spans="1:14" x14ac:dyDescent="0.4">
      <c r="A1622" s="53">
        <v>38</v>
      </c>
      <c r="B1622" s="54" t="s">
        <v>126</v>
      </c>
      <c r="C1622" s="55">
        <v>2008</v>
      </c>
      <c r="D1622" s="55" t="s">
        <v>249</v>
      </c>
      <c r="E1622" s="54" t="s">
        <v>247</v>
      </c>
      <c r="F1622" s="62">
        <v>2.4090605100171554</v>
      </c>
      <c r="G1622" s="63">
        <v>68782</v>
      </c>
      <c r="H1622" s="63">
        <v>1.5083781157736667</v>
      </c>
      <c r="I1622" s="63">
        <v>100.03930797357</v>
      </c>
      <c r="J1622" s="63">
        <v>56214627.561237402</v>
      </c>
      <c r="K1622" s="63">
        <v>96.915391517326682</v>
      </c>
      <c r="L1622" s="63">
        <v>6661.4650473799666</v>
      </c>
      <c r="M1622" s="63" t="e">
        <f>(M848+M805+M1321)/3</f>
        <v>#REF!</v>
      </c>
      <c r="N1622" s="62">
        <v>67.501999999999995</v>
      </c>
    </row>
    <row r="1623" spans="1:14" x14ac:dyDescent="0.4">
      <c r="A1623" s="53">
        <v>38</v>
      </c>
      <c r="B1623" s="54" t="s">
        <v>126</v>
      </c>
      <c r="C1623" s="55">
        <v>2009</v>
      </c>
      <c r="D1623" s="55" t="s">
        <v>249</v>
      </c>
      <c r="E1623" s="54" t="s">
        <v>247</v>
      </c>
      <c r="F1623" s="62">
        <v>2.3812639016093162</v>
      </c>
      <c r="G1623" s="63">
        <v>68787</v>
      </c>
      <c r="H1623" s="63">
        <v>8.0039138746684841</v>
      </c>
      <c r="I1623" s="63">
        <v>101.250681492803</v>
      </c>
      <c r="J1623" s="63">
        <v>56770072.166111499</v>
      </c>
      <c r="K1623" s="63">
        <v>84.326391518364247</v>
      </c>
      <c r="L1623" s="63">
        <v>7109.9782527813977</v>
      </c>
      <c r="M1623" s="63" t="e">
        <f>(M806+M849+M1322)/3</f>
        <v>#REF!</v>
      </c>
      <c r="N1623" s="62">
        <v>67.799000000000007</v>
      </c>
    </row>
    <row r="1624" spans="1:14" x14ac:dyDescent="0.4">
      <c r="A1624" s="53">
        <v>38</v>
      </c>
      <c r="B1624" s="54" t="s">
        <v>126</v>
      </c>
      <c r="C1624" s="55">
        <v>2010</v>
      </c>
      <c r="D1624" s="55" t="s">
        <v>249</v>
      </c>
      <c r="E1624" s="54" t="s">
        <v>247</v>
      </c>
      <c r="F1624" s="62">
        <v>2.5089084430223259</v>
      </c>
      <c r="G1624" s="63">
        <v>68755</v>
      </c>
      <c r="H1624" s="63">
        <v>0.29696974492725303</v>
      </c>
      <c r="I1624" s="63">
        <v>100</v>
      </c>
      <c r="J1624" s="63">
        <v>57125819.438856304</v>
      </c>
      <c r="K1624" s="63">
        <v>89.133222833057076</v>
      </c>
      <c r="L1624" s="63">
        <v>7182.4002025441914</v>
      </c>
      <c r="M1624" s="63" t="e">
        <f>(M850+M807+M1323)/3</f>
        <v>#REF!</v>
      </c>
      <c r="N1624" s="62">
        <v>68.093999999999994</v>
      </c>
    </row>
    <row r="1625" spans="1:14" x14ac:dyDescent="0.4">
      <c r="A1625" s="53">
        <v>38</v>
      </c>
      <c r="B1625" s="54" t="s">
        <v>126</v>
      </c>
      <c r="C1625" s="55">
        <v>2011</v>
      </c>
      <c r="D1625" s="55" t="s">
        <v>249</v>
      </c>
      <c r="E1625" s="54" t="s">
        <v>247</v>
      </c>
      <c r="F1625" s="62">
        <v>2.2126211050013089</v>
      </c>
      <c r="G1625" s="63">
        <v>68742</v>
      </c>
      <c r="H1625" s="63">
        <v>1.6853218819098004</v>
      </c>
      <c r="I1625" s="63">
        <v>95.197215175703803</v>
      </c>
      <c r="J1625" s="63">
        <v>50468508.439333297</v>
      </c>
      <c r="K1625" s="63">
        <v>90.430745803055956</v>
      </c>
      <c r="L1625" s="63">
        <v>7288.4979477746638</v>
      </c>
      <c r="M1625" s="63" t="e">
        <f>(M808+M851+M1324)/3</f>
        <v>#REF!</v>
      </c>
      <c r="N1625" s="62">
        <v>68.388999999999996</v>
      </c>
    </row>
    <row r="1626" spans="1:14" x14ac:dyDescent="0.4">
      <c r="A1626" s="53">
        <v>38</v>
      </c>
      <c r="B1626" s="54" t="s">
        <v>126</v>
      </c>
      <c r="C1626" s="55">
        <v>2012</v>
      </c>
      <c r="D1626" s="55" t="s">
        <v>249</v>
      </c>
      <c r="E1626" s="54" t="s">
        <v>247</v>
      </c>
      <c r="F1626" s="62">
        <v>2.4242248287074672</v>
      </c>
      <c r="G1626" s="63">
        <v>68888</v>
      </c>
      <c r="H1626" s="63">
        <v>-1.9615433460275824</v>
      </c>
      <c r="I1626" s="63">
        <v>95.539844327491707</v>
      </c>
      <c r="J1626" s="63">
        <v>56319360.089016698</v>
      </c>
      <c r="K1626" s="63">
        <v>84.000792568149436</v>
      </c>
      <c r="L1626" s="63">
        <v>7054.8759768943246</v>
      </c>
      <c r="M1626" s="63" t="e">
        <f>(M809+M852+M1325)/3</f>
        <v>#REF!</v>
      </c>
      <c r="N1626" s="62">
        <v>68.685000000000002</v>
      </c>
    </row>
    <row r="1627" spans="1:14" x14ac:dyDescent="0.4">
      <c r="A1627" s="53">
        <v>38</v>
      </c>
      <c r="B1627" s="54" t="s">
        <v>126</v>
      </c>
      <c r="C1627" s="55">
        <v>2013</v>
      </c>
      <c r="D1627" s="55" t="s">
        <v>249</v>
      </c>
      <c r="E1627" s="54" t="s">
        <v>247</v>
      </c>
      <c r="F1627" s="62">
        <v>2.4905912611342798</v>
      </c>
      <c r="G1627" s="63">
        <v>68819</v>
      </c>
      <c r="H1627" s="63">
        <v>3.5664868673285639</v>
      </c>
      <c r="I1627" s="63">
        <v>94.424732447006406</v>
      </c>
      <c r="J1627" s="63">
        <v>38680839.412636697</v>
      </c>
      <c r="K1627" s="63">
        <v>87.724840196224179</v>
      </c>
      <c r="L1627" s="63">
        <v>7240.6791190847907</v>
      </c>
      <c r="M1627" s="63" t="e">
        <f>(M810+M1326+M853)/3</f>
        <v>#REF!</v>
      </c>
      <c r="N1627" s="62">
        <v>68.981999999999999</v>
      </c>
    </row>
    <row r="1628" spans="1:14" x14ac:dyDescent="0.4">
      <c r="A1628" s="53">
        <v>38</v>
      </c>
      <c r="B1628" s="54" t="s">
        <v>126</v>
      </c>
      <c r="C1628" s="55">
        <v>2014</v>
      </c>
      <c r="D1628" s="55" t="s">
        <v>249</v>
      </c>
      <c r="E1628" s="54" t="s">
        <v>247</v>
      </c>
      <c r="F1628" s="62">
        <v>2.594744201467472</v>
      </c>
      <c r="G1628" s="63">
        <v>69371</v>
      </c>
      <c r="H1628" s="63">
        <v>-0.29782683403537646</v>
      </c>
      <c r="I1628" s="63">
        <v>94.082584860606403</v>
      </c>
      <c r="J1628" s="63">
        <v>12346929.8402072</v>
      </c>
      <c r="K1628" s="63">
        <v>117.48911156024937</v>
      </c>
      <c r="L1628" s="63">
        <v>7502.1209097408082</v>
      </c>
      <c r="M1628" s="63" t="e">
        <f>(M1327+M811+M854)/3</f>
        <v>#REF!</v>
      </c>
      <c r="N1628" s="62">
        <v>69.28</v>
      </c>
    </row>
    <row r="1629" spans="1:14" x14ac:dyDescent="0.4">
      <c r="A1629" s="53">
        <v>38</v>
      </c>
      <c r="B1629" s="54" t="s">
        <v>126</v>
      </c>
      <c r="C1629" s="55">
        <v>2015</v>
      </c>
      <c r="D1629" s="55" t="s">
        <v>249</v>
      </c>
      <c r="E1629" s="54" t="s">
        <v>247</v>
      </c>
      <c r="F1629" s="62">
        <v>2.5840273115545589</v>
      </c>
      <c r="G1629" s="63">
        <v>70007</v>
      </c>
      <c r="H1629" s="63">
        <v>6.819833773111128</v>
      </c>
      <c r="I1629" s="63">
        <v>97.321692172377595</v>
      </c>
      <c r="J1629" s="63">
        <v>7160376.50888889</v>
      </c>
      <c r="K1629" s="63">
        <v>107.78772457345598</v>
      </c>
      <c r="L1629" s="63">
        <v>7724.0424105737575</v>
      </c>
      <c r="M1629" s="63" t="e">
        <f>(M812+M855+M1328)/2</f>
        <v>#REF!</v>
      </c>
      <c r="N1629" s="62">
        <v>69.578999999999994</v>
      </c>
    </row>
    <row r="1630" spans="1:14" x14ac:dyDescent="0.4">
      <c r="A1630" s="53">
        <v>38</v>
      </c>
      <c r="B1630" s="54" t="s">
        <v>126</v>
      </c>
      <c r="C1630" s="55">
        <v>2016</v>
      </c>
      <c r="D1630" s="55" t="s">
        <v>249</v>
      </c>
      <c r="E1630" s="54" t="s">
        <v>247</v>
      </c>
      <c r="F1630" s="62">
        <v>2.6043524794862649</v>
      </c>
      <c r="G1630" s="63">
        <v>70075</v>
      </c>
      <c r="H1630" s="63">
        <v>3.6978987027171257</v>
      </c>
      <c r="I1630" s="63">
        <v>97.915852379785903</v>
      </c>
      <c r="J1630" s="63">
        <v>42264926.107222199</v>
      </c>
      <c r="K1630" s="63">
        <v>101.78233985936676</v>
      </c>
      <c r="L1630" s="63">
        <v>8223.0414502979602</v>
      </c>
      <c r="M1630" s="63" t="e">
        <f>(M856+M813+M1329)/3</f>
        <v>#REF!</v>
      </c>
      <c r="N1630" s="62">
        <v>69.88</v>
      </c>
    </row>
    <row r="1631" spans="1:14" x14ac:dyDescent="0.4">
      <c r="A1631" s="53">
        <v>38</v>
      </c>
      <c r="B1631" s="54" t="s">
        <v>126</v>
      </c>
      <c r="C1631" s="55">
        <v>2017</v>
      </c>
      <c r="D1631" s="55" t="s">
        <v>249</v>
      </c>
      <c r="E1631" s="54" t="s">
        <v>247</v>
      </c>
      <c r="F1631" s="62">
        <v>2.3521724926494607</v>
      </c>
      <c r="G1631" s="63">
        <v>70403</v>
      </c>
      <c r="H1631" s="63">
        <v>-3.0733147979489388</v>
      </c>
      <c r="I1631" s="63">
        <v>96.067889828395593</v>
      </c>
      <c r="J1631" s="63">
        <v>22677207.693769</v>
      </c>
      <c r="K1631" s="63">
        <v>102.6281964791683</v>
      </c>
      <c r="L1631" s="63">
        <v>7408.0913008231446</v>
      </c>
      <c r="M1631" s="63" t="e">
        <f>(M1330+M857+M814)/3</f>
        <v>#REF!</v>
      </c>
      <c r="N1631" s="62">
        <v>70.180999999999997</v>
      </c>
    </row>
    <row r="1632" spans="1:14" x14ac:dyDescent="0.4">
      <c r="A1632" s="53">
        <v>38</v>
      </c>
      <c r="B1632" s="54" t="s">
        <v>126</v>
      </c>
      <c r="C1632" s="55">
        <v>2018</v>
      </c>
      <c r="D1632" s="55" t="s">
        <v>249</v>
      </c>
      <c r="E1632" s="54" t="s">
        <v>247</v>
      </c>
      <c r="F1632" s="62">
        <v>2.3339875464185362</v>
      </c>
      <c r="G1632" s="63">
        <v>70823</v>
      </c>
      <c r="H1632" s="63">
        <v>2.7249158256125838</v>
      </c>
      <c r="I1632" s="63">
        <v>94.134062706412806</v>
      </c>
      <c r="J1632" s="63">
        <v>78283172.028784096</v>
      </c>
      <c r="K1632" s="63">
        <v>106.96050417923999</v>
      </c>
      <c r="L1632" s="63">
        <v>7833.1950125011699</v>
      </c>
      <c r="M1632" s="63" t="e">
        <f>(M858+M815+M1331)/3</f>
        <v>#REF!</v>
      </c>
      <c r="N1632" s="62">
        <v>70.483000000000004</v>
      </c>
    </row>
    <row r="1633" spans="1:14" x14ac:dyDescent="0.4">
      <c r="A1633" s="53">
        <v>38</v>
      </c>
      <c r="B1633" s="54" t="s">
        <v>126</v>
      </c>
      <c r="C1633" s="55">
        <v>2019</v>
      </c>
      <c r="D1633" s="55" t="s">
        <v>249</v>
      </c>
      <c r="E1633" s="54" t="s">
        <v>247</v>
      </c>
      <c r="F1633" s="62">
        <v>2.4374194993559946</v>
      </c>
      <c r="G1633" s="63">
        <v>71428</v>
      </c>
      <c r="H1633" s="63">
        <v>4.4832863537188246</v>
      </c>
      <c r="I1633" s="63">
        <v>96.052647033121104</v>
      </c>
      <c r="J1633" s="63">
        <v>63039788.685379602</v>
      </c>
      <c r="K1633" s="63">
        <f>(K1632+K1631+K1630)/3</f>
        <v>103.79034683925835</v>
      </c>
      <c r="L1633" s="63">
        <v>8561.5870112146076</v>
      </c>
      <c r="M1633" s="63" t="e">
        <f>(M859+M816+M1332)/3</f>
        <v>#REF!</v>
      </c>
      <c r="N1633" s="62">
        <v>70.786000000000001</v>
      </c>
    </row>
    <row r="1634" spans="1:14" x14ac:dyDescent="0.4">
      <c r="A1634" s="53">
        <v>38</v>
      </c>
      <c r="B1634" s="54" t="s">
        <v>126</v>
      </c>
      <c r="C1634" s="55">
        <v>2020</v>
      </c>
      <c r="D1634" s="55" t="s">
        <v>249</v>
      </c>
      <c r="E1634" s="54" t="s">
        <v>247</v>
      </c>
      <c r="F1634" s="62">
        <v>2.2612681436210851</v>
      </c>
      <c r="G1634" s="63">
        <v>71995</v>
      </c>
      <c r="H1634" s="63">
        <v>-1.1337214857938847</v>
      </c>
      <c r="I1634" s="63">
        <v>94.246409245498995</v>
      </c>
      <c r="J1634" s="63">
        <v>22837135.999939501</v>
      </c>
      <c r="K1634" s="63">
        <f>(K1633+K1632+K1631)/3</f>
        <v>104.45968249922221</v>
      </c>
      <c r="L1634" s="63">
        <v>7003.4698911704254</v>
      </c>
      <c r="M1634" s="63" t="e">
        <f>(M817+M860+M1333)/3</f>
        <v>#REF!</v>
      </c>
      <c r="N1634" s="62">
        <v>71.09</v>
      </c>
    </row>
    <row r="1635" spans="1:14" x14ac:dyDescent="0.4">
      <c r="A1635" s="53">
        <v>38</v>
      </c>
      <c r="B1635" s="54" t="s">
        <v>126</v>
      </c>
      <c r="C1635" s="55">
        <v>2021</v>
      </c>
      <c r="D1635" s="55" t="s">
        <v>249</v>
      </c>
      <c r="E1635" s="54" t="s">
        <v>247</v>
      </c>
      <c r="F1635" s="62">
        <f>(F1632+F1633+F1634)/3</f>
        <v>2.344225063131872</v>
      </c>
      <c r="G1635" s="63">
        <v>72412</v>
      </c>
      <c r="H1635" s="63">
        <v>3.0259651587619203</v>
      </c>
      <c r="I1635" s="63">
        <v>90.902014668428095</v>
      </c>
      <c r="J1635" s="63">
        <v>28338715.128219701</v>
      </c>
      <c r="K1635" s="63">
        <f>(K1634+K1633+K1632)/3</f>
        <v>105.07017783924017</v>
      </c>
      <c r="L1635" s="63">
        <v>7668.1581321696212</v>
      </c>
      <c r="M1635" s="63" t="e">
        <f>(M861+M818+M1334)/3</f>
        <v>#REF!</v>
      </c>
      <c r="N1635" s="62">
        <v>71.394999999999996</v>
      </c>
    </row>
    <row r="1636" spans="1:14" x14ac:dyDescent="0.4">
      <c r="A1636" s="53">
        <v>38</v>
      </c>
      <c r="B1636" s="54" t="s">
        <v>126</v>
      </c>
      <c r="C1636" s="55">
        <v>2022</v>
      </c>
      <c r="D1636" s="55" t="s">
        <v>249</v>
      </c>
      <c r="E1636" s="54" t="s">
        <v>247</v>
      </c>
      <c r="F1636" s="62">
        <f>(F1633+F1634+F1635)/3</f>
        <v>2.3476375687029836</v>
      </c>
      <c r="G1636" s="63">
        <v>72737</v>
      </c>
      <c r="H1636" s="63">
        <v>3.5475192056977392</v>
      </c>
      <c r="I1636" s="63">
        <v>94.208695234731707</v>
      </c>
      <c r="J1636" s="63">
        <v>17653772.958962001</v>
      </c>
      <c r="K1636" s="63">
        <f>(K1635+K1634+K1633)/3</f>
        <v>104.44006905924023</v>
      </c>
      <c r="L1636" s="63">
        <v>8351.1932130929326</v>
      </c>
      <c r="M1636" s="63" t="e">
        <f>(M862+M1335+M819)/3</f>
        <v>#REF!</v>
      </c>
      <c r="N1636" s="62">
        <v>71.7</v>
      </c>
    </row>
    <row r="1637" spans="1:14" x14ac:dyDescent="0.4">
      <c r="A1637" s="53">
        <v>39</v>
      </c>
      <c r="B1637" s="54" t="s">
        <v>128</v>
      </c>
      <c r="C1637" s="55">
        <v>1980</v>
      </c>
      <c r="D1637" s="55" t="s">
        <v>249</v>
      </c>
      <c r="E1637" s="54" t="s">
        <v>247</v>
      </c>
      <c r="F1637" s="62">
        <f>F1638*0.95</f>
        <v>0.66018920150291993</v>
      </c>
      <c r="G1637" s="63">
        <v>5755800</v>
      </c>
      <c r="H1637" s="63">
        <v>13.884404422752155</v>
      </c>
      <c r="I1637" s="63">
        <v>143.70781954059001</v>
      </c>
      <c r="J1637" s="63">
        <v>92700000</v>
      </c>
      <c r="K1637" s="63">
        <v>54.414925842663401</v>
      </c>
      <c r="L1637" s="63">
        <v>1174.6933527919664</v>
      </c>
      <c r="M1637" s="63">
        <v>48.341232227488149</v>
      </c>
      <c r="N1637" s="62">
        <v>51.29</v>
      </c>
    </row>
    <row r="1638" spans="1:14" x14ac:dyDescent="0.4">
      <c r="A1638" s="53">
        <v>39</v>
      </c>
      <c r="B1638" s="54" t="s">
        <v>128</v>
      </c>
      <c r="C1638" s="55">
        <v>1981</v>
      </c>
      <c r="D1638" s="55" t="s">
        <v>249</v>
      </c>
      <c r="E1638" s="54" t="s">
        <v>247</v>
      </c>
      <c r="F1638" s="62">
        <f t="shared" ref="F1638:F1646" si="188">F1639*0.95</f>
        <v>0.69493600158202107</v>
      </c>
      <c r="G1638" s="63">
        <v>5885244</v>
      </c>
      <c r="H1638" s="63">
        <v>7.2422192668018823</v>
      </c>
      <c r="I1638" s="63">
        <v>146.09885837282499</v>
      </c>
      <c r="J1638" s="63">
        <v>79700000</v>
      </c>
      <c r="K1638" s="63">
        <v>50.615224069935074</v>
      </c>
      <c r="L1638" s="63">
        <v>1284.7895516311644</v>
      </c>
      <c r="M1638" s="63">
        <v>48.499999999999993</v>
      </c>
      <c r="N1638" s="62">
        <v>52.401000000000003</v>
      </c>
    </row>
    <row r="1639" spans="1:14" x14ac:dyDescent="0.4">
      <c r="A1639" s="53">
        <v>39</v>
      </c>
      <c r="B1639" s="54" t="s">
        <v>128</v>
      </c>
      <c r="C1639" s="55">
        <v>1982</v>
      </c>
      <c r="D1639" s="55" t="s">
        <v>249</v>
      </c>
      <c r="E1639" s="54" t="s">
        <v>247</v>
      </c>
      <c r="F1639" s="62">
        <f t="shared" si="188"/>
        <v>0.73151158061265376</v>
      </c>
      <c r="G1639" s="63">
        <v>6014979</v>
      </c>
      <c r="H1639" s="63">
        <v>7.512025238453603</v>
      </c>
      <c r="I1639" s="63">
        <v>147.90520075557899</v>
      </c>
      <c r="J1639" s="63">
        <v>-1400000</v>
      </c>
      <c r="K1639" s="63">
        <v>41.074977133076914</v>
      </c>
      <c r="L1639" s="63">
        <v>1374.46863904263</v>
      </c>
      <c r="M1639" s="63">
        <v>41.450777202072537</v>
      </c>
      <c r="N1639" s="62">
        <v>53.05</v>
      </c>
    </row>
    <row r="1640" spans="1:14" x14ac:dyDescent="0.4">
      <c r="A1640" s="53">
        <v>39</v>
      </c>
      <c r="B1640" s="54" t="s">
        <v>128</v>
      </c>
      <c r="C1640" s="55">
        <v>1983</v>
      </c>
      <c r="D1640" s="55" t="s">
        <v>249</v>
      </c>
      <c r="E1640" s="54" t="s">
        <v>247</v>
      </c>
      <c r="F1640" s="62">
        <f t="shared" si="188"/>
        <v>0.77001219011858291</v>
      </c>
      <c r="G1640" s="63">
        <v>6147213</v>
      </c>
      <c r="H1640" s="63">
        <v>6.5963982517340156</v>
      </c>
      <c r="I1640" s="63">
        <v>141.27874713472301</v>
      </c>
      <c r="J1640" s="63">
        <v>48200000</v>
      </c>
      <c r="K1640" s="63">
        <v>41.341189691560196</v>
      </c>
      <c r="L1640" s="63">
        <v>1499.9642927616142</v>
      </c>
      <c r="M1640" s="63">
        <v>50.81481481481481</v>
      </c>
      <c r="N1640" s="62">
        <v>53.323</v>
      </c>
    </row>
    <row r="1641" spans="1:14" x14ac:dyDescent="0.4">
      <c r="A1641" s="53">
        <v>39</v>
      </c>
      <c r="B1641" s="54" t="s">
        <v>128</v>
      </c>
      <c r="C1641" s="55">
        <v>1984</v>
      </c>
      <c r="D1641" s="55" t="s">
        <v>249</v>
      </c>
      <c r="E1641" s="54" t="s">
        <v>247</v>
      </c>
      <c r="F1641" s="62">
        <f t="shared" si="188"/>
        <v>0.81053914749324518</v>
      </c>
      <c r="G1641" s="63">
        <v>6282104</v>
      </c>
      <c r="H1641" s="63">
        <v>24.184290466886509</v>
      </c>
      <c r="I1641" s="63">
        <v>98.509144863049301</v>
      </c>
      <c r="J1641" s="63">
        <v>68500000</v>
      </c>
      <c r="K1641" s="63">
        <v>51.743497271002248</v>
      </c>
      <c r="L1641" s="63">
        <v>1845.5600225656881</v>
      </c>
      <c r="M1641" s="63">
        <v>51.129943502824851</v>
      </c>
      <c r="N1641" s="62">
        <v>53.595999999999997</v>
      </c>
    </row>
    <row r="1642" spans="1:14" x14ac:dyDescent="0.4">
      <c r="A1642" s="53">
        <v>39</v>
      </c>
      <c r="B1642" s="54" t="s">
        <v>128</v>
      </c>
      <c r="C1642" s="55">
        <v>1985</v>
      </c>
      <c r="D1642" s="55" t="s">
        <v>249</v>
      </c>
      <c r="E1642" s="54" t="s">
        <v>247</v>
      </c>
      <c r="F1642" s="62">
        <f t="shared" si="188"/>
        <v>0.85319910262446863</v>
      </c>
      <c r="G1642" s="63">
        <v>6417798</v>
      </c>
      <c r="H1642" s="63">
        <v>38.367289139571625</v>
      </c>
      <c r="I1642" s="63">
        <v>113.55177451199</v>
      </c>
      <c r="J1642" s="63">
        <v>36200000</v>
      </c>
      <c r="K1642" s="63">
        <v>56.997114980448103</v>
      </c>
      <c r="L1642" s="63">
        <v>786.02972222448398</v>
      </c>
      <c r="M1642" s="63">
        <v>53.772070626003213</v>
      </c>
      <c r="N1642" s="62">
        <v>53.868000000000002</v>
      </c>
    </row>
    <row r="1643" spans="1:14" x14ac:dyDescent="0.4">
      <c r="A1643" s="53">
        <v>39</v>
      </c>
      <c r="B1643" s="54" t="s">
        <v>128</v>
      </c>
      <c r="C1643" s="55">
        <v>1986</v>
      </c>
      <c r="D1643" s="55" t="s">
        <v>249</v>
      </c>
      <c r="E1643" s="54" t="s">
        <v>247</v>
      </c>
      <c r="F1643" s="62">
        <f t="shared" si="188"/>
        <v>0.89810431855207229</v>
      </c>
      <c r="G1643" s="63">
        <v>6554325</v>
      </c>
      <c r="H1643" s="63">
        <v>9.3872710775395092</v>
      </c>
      <c r="I1643" s="63">
        <v>104.026178731789</v>
      </c>
      <c r="J1643" s="63">
        <v>50000000</v>
      </c>
      <c r="K1643" s="63">
        <v>49.42608277514384</v>
      </c>
      <c r="L1643" s="63">
        <v>934.05935127910618</v>
      </c>
      <c r="M1643" s="63">
        <v>54.172560113154169</v>
      </c>
      <c r="N1643" s="62">
        <v>54.14</v>
      </c>
    </row>
    <row r="1644" spans="1:14" x14ac:dyDescent="0.4">
      <c r="A1644" s="53">
        <v>39</v>
      </c>
      <c r="B1644" s="54" t="s">
        <v>128</v>
      </c>
      <c r="C1644" s="55">
        <v>1987</v>
      </c>
      <c r="D1644" s="55" t="s">
        <v>249</v>
      </c>
      <c r="E1644" s="54" t="s">
        <v>247</v>
      </c>
      <c r="F1644" s="62">
        <f t="shared" si="188"/>
        <v>0.9453729668969183</v>
      </c>
      <c r="G1644" s="63">
        <v>6692720</v>
      </c>
      <c r="H1644" s="63">
        <v>14.422948754198899</v>
      </c>
      <c r="I1644" s="63">
        <v>85.0502124582503</v>
      </c>
      <c r="J1644" s="63">
        <v>89000000</v>
      </c>
      <c r="K1644" s="63">
        <v>58.056473066828538</v>
      </c>
      <c r="L1644" s="63">
        <v>870.65509288590783</v>
      </c>
      <c r="M1644" s="63">
        <v>52.227722772277232</v>
      </c>
      <c r="N1644" s="62">
        <v>54.411999999999999</v>
      </c>
    </row>
    <row r="1645" spans="1:14" x14ac:dyDescent="0.4">
      <c r="A1645" s="53">
        <v>39</v>
      </c>
      <c r="B1645" s="54" t="s">
        <v>128</v>
      </c>
      <c r="C1645" s="55">
        <v>1988</v>
      </c>
      <c r="D1645" s="55" t="s">
        <v>249</v>
      </c>
      <c r="E1645" s="54" t="s">
        <v>247</v>
      </c>
      <c r="F1645" s="62">
        <f t="shared" si="188"/>
        <v>0.9951294388388614</v>
      </c>
      <c r="G1645" s="63">
        <v>6834207</v>
      </c>
      <c r="H1645" s="63">
        <v>43.535871492425088</v>
      </c>
      <c r="I1645" s="63">
        <v>71.242537493373106</v>
      </c>
      <c r="J1645" s="63">
        <v>106100000</v>
      </c>
      <c r="K1645" s="63">
        <v>71.352527358792102</v>
      </c>
      <c r="L1645" s="63">
        <v>786.38238225692953</v>
      </c>
      <c r="M1645" s="63">
        <v>50.430504305043058</v>
      </c>
      <c r="N1645" s="62">
        <v>54.683999999999997</v>
      </c>
    </row>
    <row r="1646" spans="1:14" x14ac:dyDescent="0.4">
      <c r="A1646" s="53">
        <v>39</v>
      </c>
      <c r="B1646" s="54" t="s">
        <v>128</v>
      </c>
      <c r="C1646" s="55">
        <v>1989</v>
      </c>
      <c r="D1646" s="55" t="s">
        <v>249</v>
      </c>
      <c r="E1646" s="54" t="s">
        <v>247</v>
      </c>
      <c r="F1646" s="62">
        <f t="shared" si="188"/>
        <v>1.0475046724619594</v>
      </c>
      <c r="G1646" s="63">
        <v>6980033</v>
      </c>
      <c r="H1646" s="63">
        <v>23.608810424202559</v>
      </c>
      <c r="I1646" s="63">
        <v>85.895795887289793</v>
      </c>
      <c r="J1646" s="63">
        <v>110000000</v>
      </c>
      <c r="K1646" s="63">
        <v>69.472677092916285</v>
      </c>
      <c r="L1646" s="63">
        <v>957.96009272977778</v>
      </c>
      <c r="M1646" s="63">
        <v>43.3679354094579</v>
      </c>
      <c r="N1646" s="62">
        <v>54.954999999999998</v>
      </c>
    </row>
    <row r="1647" spans="1:14" x14ac:dyDescent="0.4">
      <c r="A1647" s="53">
        <v>39</v>
      </c>
      <c r="B1647" s="54" t="s">
        <v>128</v>
      </c>
      <c r="C1647" s="55">
        <v>1990</v>
      </c>
      <c r="D1647" s="55" t="s">
        <v>249</v>
      </c>
      <c r="E1647" s="54" t="s">
        <v>247</v>
      </c>
      <c r="F1647" s="62">
        <v>1.1026364973283784</v>
      </c>
      <c r="G1647" s="63">
        <v>7129004</v>
      </c>
      <c r="H1647" s="63">
        <v>50.459263080460346</v>
      </c>
      <c r="I1647" s="63">
        <v>84.613020734102406</v>
      </c>
      <c r="J1647" s="63">
        <v>132800000</v>
      </c>
      <c r="K1647" s="63">
        <v>69.198413675227201</v>
      </c>
      <c r="L1647" s="63">
        <v>992.23896420737208</v>
      </c>
      <c r="M1647" s="63">
        <v>44.189189189189186</v>
      </c>
      <c r="N1647" s="62">
        <v>55.225999999999999</v>
      </c>
    </row>
    <row r="1648" spans="1:14" x14ac:dyDescent="0.4">
      <c r="A1648" s="53">
        <v>39</v>
      </c>
      <c r="B1648" s="54" t="s">
        <v>128</v>
      </c>
      <c r="C1648" s="55">
        <v>1991</v>
      </c>
      <c r="D1648" s="55" t="s">
        <v>249</v>
      </c>
      <c r="E1648" s="54" t="s">
        <v>247</v>
      </c>
      <c r="F1648" s="62">
        <v>1.1306877526138293</v>
      </c>
      <c r="G1648" s="63">
        <v>7278402</v>
      </c>
      <c r="H1648" s="63">
        <v>102.96144123793326</v>
      </c>
      <c r="I1648" s="63">
        <v>85.360907717825498</v>
      </c>
      <c r="J1648" s="63">
        <v>145000000</v>
      </c>
      <c r="K1648" s="63">
        <v>83.091068962030022</v>
      </c>
      <c r="L1648" s="63">
        <v>1349.8132337215195</v>
      </c>
      <c r="M1648" s="63">
        <v>47.464239271781537</v>
      </c>
      <c r="N1648" s="62">
        <v>55.497</v>
      </c>
    </row>
    <row r="1649" spans="1:14" x14ac:dyDescent="0.4">
      <c r="A1649" s="53">
        <v>39</v>
      </c>
      <c r="B1649" s="54" t="s">
        <v>128</v>
      </c>
      <c r="C1649" s="55">
        <v>1992</v>
      </c>
      <c r="D1649" s="55" t="s">
        <v>249</v>
      </c>
      <c r="E1649" s="54" t="s">
        <v>247</v>
      </c>
      <c r="F1649" s="62">
        <v>1.2952685618269797</v>
      </c>
      <c r="G1649" s="63">
        <v>7427340</v>
      </c>
      <c r="H1649" s="63">
        <v>5.5682900591807396</v>
      </c>
      <c r="I1649" s="63">
        <v>86.031319257610605</v>
      </c>
      <c r="J1649" s="63">
        <v>179700000</v>
      </c>
      <c r="K1649" s="63">
        <v>80.464801541710557</v>
      </c>
      <c r="L1649" s="63">
        <v>1562.5220474624832</v>
      </c>
      <c r="M1649" s="63">
        <v>48.615725359911401</v>
      </c>
      <c r="N1649" s="62">
        <v>55.767000000000003</v>
      </c>
    </row>
    <row r="1650" spans="1:14" x14ac:dyDescent="0.4">
      <c r="A1650" s="53">
        <v>39</v>
      </c>
      <c r="B1650" s="54" t="s">
        <v>128</v>
      </c>
      <c r="C1650" s="55">
        <v>1993</v>
      </c>
      <c r="D1650" s="55" t="s">
        <v>249</v>
      </c>
      <c r="E1650" s="54" t="s">
        <v>247</v>
      </c>
      <c r="F1650" s="62">
        <v>1.2566403126474213</v>
      </c>
      <c r="G1650" s="63">
        <v>7576074</v>
      </c>
      <c r="H1650" s="63">
        <v>4.9837630616665933</v>
      </c>
      <c r="I1650" s="63">
        <v>89.772472687303306</v>
      </c>
      <c r="J1650" s="63">
        <v>190700000</v>
      </c>
      <c r="K1650" s="63">
        <v>78.002896772202192</v>
      </c>
      <c r="L1650" s="63">
        <v>1726.6254791069887</v>
      </c>
      <c r="M1650" s="63">
        <v>45.039018952062428</v>
      </c>
      <c r="N1650" s="62">
        <v>56.036999999999999</v>
      </c>
    </row>
    <row r="1651" spans="1:14" x14ac:dyDescent="0.4">
      <c r="A1651" s="53">
        <v>39</v>
      </c>
      <c r="B1651" s="54" t="s">
        <v>128</v>
      </c>
      <c r="C1651" s="55">
        <v>1994</v>
      </c>
      <c r="D1651" s="55" t="s">
        <v>249</v>
      </c>
      <c r="E1651" s="54" t="s">
        <v>247</v>
      </c>
      <c r="F1651" s="62">
        <v>1.4420501262698513</v>
      </c>
      <c r="G1651" s="63">
        <v>7723934</v>
      </c>
      <c r="H1651" s="63">
        <v>10.13587566554817</v>
      </c>
      <c r="I1651" s="63">
        <v>94.058930798789604</v>
      </c>
      <c r="J1651" s="63">
        <v>208100000</v>
      </c>
      <c r="K1651" s="63">
        <v>77.157908271892993</v>
      </c>
      <c r="L1651" s="63">
        <v>1896.0201627147303</v>
      </c>
      <c r="M1651" s="63">
        <v>46.647780925401328</v>
      </c>
      <c r="N1651" s="62">
        <v>56.752000000000002</v>
      </c>
    </row>
    <row r="1652" spans="1:14" x14ac:dyDescent="0.4">
      <c r="A1652" s="53">
        <v>39</v>
      </c>
      <c r="B1652" s="54" t="s">
        <v>128</v>
      </c>
      <c r="C1652" s="55">
        <v>1995</v>
      </c>
      <c r="D1652" s="55" t="s">
        <v>249</v>
      </c>
      <c r="E1652" s="54" t="s">
        <v>247</v>
      </c>
      <c r="F1652" s="62">
        <v>1.5050917099939478</v>
      </c>
      <c r="G1652" s="63">
        <v>7869753</v>
      </c>
      <c r="H1652" s="63">
        <v>9.6523860015176552</v>
      </c>
      <c r="I1652" s="63">
        <v>98.906689326143606</v>
      </c>
      <c r="J1652" s="63">
        <v>417400000</v>
      </c>
      <c r="K1652" s="63">
        <v>73.897959380327592</v>
      </c>
      <c r="L1652" s="63">
        <v>2114.0905996872889</v>
      </c>
      <c r="M1652" s="63">
        <v>44.474153297682712</v>
      </c>
      <c r="N1652" s="62">
        <v>57.597999999999999</v>
      </c>
    </row>
    <row r="1653" spans="1:14" x14ac:dyDescent="0.4">
      <c r="A1653" s="53">
        <v>39</v>
      </c>
      <c r="B1653" s="54" t="s">
        <v>128</v>
      </c>
      <c r="C1653" s="55">
        <v>1996</v>
      </c>
      <c r="D1653" s="55" t="s">
        <v>249</v>
      </c>
      <c r="E1653" s="54" t="s">
        <v>247</v>
      </c>
      <c r="F1653" s="62">
        <v>1.5886172209426639</v>
      </c>
      <c r="G1653" s="63">
        <v>8012314</v>
      </c>
      <c r="H1653" s="63">
        <v>3.6697368431938884</v>
      </c>
      <c r="I1653" s="63">
        <v>102.605418794602</v>
      </c>
      <c r="J1653" s="63">
        <v>134200000</v>
      </c>
      <c r="K1653" s="63">
        <v>72.642490869833239</v>
      </c>
      <c r="L1653" s="63">
        <v>2276.6984104206094</v>
      </c>
      <c r="M1653" s="63">
        <v>42.678868552412645</v>
      </c>
      <c r="N1653" s="62">
        <v>58.441000000000003</v>
      </c>
    </row>
    <row r="1654" spans="1:14" x14ac:dyDescent="0.4">
      <c r="A1654" s="53">
        <v>39</v>
      </c>
      <c r="B1654" s="54" t="s">
        <v>128</v>
      </c>
      <c r="C1654" s="55">
        <v>1997</v>
      </c>
      <c r="D1654" s="55" t="s">
        <v>249</v>
      </c>
      <c r="E1654" s="54" t="s">
        <v>247</v>
      </c>
      <c r="F1654" s="62">
        <v>1.7794680687640212</v>
      </c>
      <c r="G1654" s="63">
        <v>8150076</v>
      </c>
      <c r="H1654" s="63">
        <v>9.4513328123981779</v>
      </c>
      <c r="I1654" s="63">
        <v>102.499774705484</v>
      </c>
      <c r="J1654" s="63">
        <v>408700000</v>
      </c>
      <c r="K1654" s="63">
        <v>74.233237169216565</v>
      </c>
      <c r="L1654" s="63">
        <v>2456.1059358596813</v>
      </c>
      <c r="M1654" s="63">
        <v>42.742523705324579</v>
      </c>
      <c r="N1654" s="62">
        <v>59.276000000000003</v>
      </c>
    </row>
    <row r="1655" spans="1:14" x14ac:dyDescent="0.4">
      <c r="A1655" s="53">
        <v>39</v>
      </c>
      <c r="B1655" s="54" t="s">
        <v>128</v>
      </c>
      <c r="C1655" s="55">
        <v>1998</v>
      </c>
      <c r="D1655" s="55" t="s">
        <v>249</v>
      </c>
      <c r="E1655" s="54" t="s">
        <v>247</v>
      </c>
      <c r="F1655" s="62">
        <v>2.0062602283519952</v>
      </c>
      <c r="G1655" s="63">
        <v>8282126</v>
      </c>
      <c r="H1655" s="63">
        <v>6.5047012516099301</v>
      </c>
      <c r="I1655" s="63">
        <v>102.640157851448</v>
      </c>
      <c r="J1655" s="63">
        <v>668900000</v>
      </c>
      <c r="K1655" s="63">
        <v>75.911302713593912</v>
      </c>
      <c r="L1655" s="63">
        <v>2616.7454524072946</v>
      </c>
      <c r="M1655" s="63">
        <v>55.407124681933837</v>
      </c>
      <c r="N1655" s="62">
        <v>60.106999999999999</v>
      </c>
    </row>
    <row r="1656" spans="1:14" x14ac:dyDescent="0.4">
      <c r="A1656" s="53">
        <v>39</v>
      </c>
      <c r="B1656" s="54" t="s">
        <v>128</v>
      </c>
      <c r="C1656" s="55">
        <v>1999</v>
      </c>
      <c r="D1656" s="55" t="s">
        <v>249</v>
      </c>
      <c r="E1656" s="54" t="s">
        <v>247</v>
      </c>
      <c r="F1656" s="62">
        <v>2.1154688877227432</v>
      </c>
      <c r="G1656" s="63">
        <v>8411374</v>
      </c>
      <c r="H1656" s="63">
        <v>3.8341544024193865</v>
      </c>
      <c r="I1656" s="63">
        <v>98.992792096871497</v>
      </c>
      <c r="J1656" s="63">
        <v>1344900000</v>
      </c>
      <c r="K1656" s="63">
        <v>76.302753281433695</v>
      </c>
      <c r="L1656" s="63">
        <v>2631.7435649540457</v>
      </c>
      <c r="M1656" s="63">
        <v>55.721989215098866</v>
      </c>
      <c r="N1656" s="62">
        <v>60.933</v>
      </c>
    </row>
    <row r="1657" spans="1:14" x14ac:dyDescent="0.4">
      <c r="A1657" s="53">
        <v>39</v>
      </c>
      <c r="B1657" s="54" t="s">
        <v>128</v>
      </c>
      <c r="C1657" s="55">
        <v>2000</v>
      </c>
      <c r="D1657" s="55" t="s">
        <v>249</v>
      </c>
      <c r="E1657" s="54" t="s">
        <v>247</v>
      </c>
      <c r="F1657" s="62">
        <v>2.1860504489572454</v>
      </c>
      <c r="G1657" s="63">
        <v>8540791</v>
      </c>
      <c r="H1657" s="63">
        <v>7.2077627971709717</v>
      </c>
      <c r="I1657" s="63">
        <v>103.48495957087501</v>
      </c>
      <c r="J1657" s="63">
        <v>989000000</v>
      </c>
      <c r="K1657" s="63">
        <v>79.300393096143225</v>
      </c>
      <c r="L1657" s="63">
        <v>2845.8465531667621</v>
      </c>
      <c r="M1657" s="63">
        <v>52.407002188183803</v>
      </c>
      <c r="N1657" s="62">
        <v>61.753</v>
      </c>
    </row>
    <row r="1658" spans="1:14" x14ac:dyDescent="0.4">
      <c r="A1658" s="53">
        <v>39</v>
      </c>
      <c r="B1658" s="54" t="s">
        <v>128</v>
      </c>
      <c r="C1658" s="55">
        <v>2001</v>
      </c>
      <c r="D1658" s="55" t="s">
        <v>249</v>
      </c>
      <c r="E1658" s="54" t="s">
        <v>247</v>
      </c>
      <c r="F1658" s="62">
        <v>2.1898272473076608</v>
      </c>
      <c r="G1658" s="63">
        <v>8669040</v>
      </c>
      <c r="H1658" s="63">
        <v>6.040738835665536</v>
      </c>
      <c r="I1658" s="63">
        <v>108.247077363507</v>
      </c>
      <c r="J1658" s="63">
        <v>1087900000</v>
      </c>
      <c r="K1658" s="63">
        <v>70.510567808006087</v>
      </c>
      <c r="L1658" s="63">
        <v>2953.2478437721074</v>
      </c>
      <c r="M1658" s="63">
        <v>55.692652832305114</v>
      </c>
      <c r="N1658" s="62">
        <v>62.564999999999998</v>
      </c>
    </row>
    <row r="1659" spans="1:14" x14ac:dyDescent="0.4">
      <c r="A1659" s="53">
        <v>39</v>
      </c>
      <c r="B1659" s="54" t="s">
        <v>128</v>
      </c>
      <c r="C1659" s="55">
        <v>2002</v>
      </c>
      <c r="D1659" s="55" t="s">
        <v>249</v>
      </c>
      <c r="E1659" s="54" t="s">
        <v>247</v>
      </c>
      <c r="F1659" s="62">
        <v>2.3745150851593402</v>
      </c>
      <c r="G1659" s="63">
        <v>8795101</v>
      </c>
      <c r="H1659" s="63">
        <v>6.9206688493382842</v>
      </c>
      <c r="I1659" s="63">
        <v>105.64963765736501</v>
      </c>
      <c r="J1659" s="63">
        <v>926000000</v>
      </c>
      <c r="K1659" s="63">
        <v>68.723282902877713</v>
      </c>
      <c r="L1659" s="63">
        <v>3085.5178111378377</v>
      </c>
      <c r="M1659" s="63">
        <v>51.172485669619597</v>
      </c>
      <c r="N1659" s="62">
        <v>63.371000000000002</v>
      </c>
    </row>
    <row r="1660" spans="1:14" x14ac:dyDescent="0.4">
      <c r="A1660" s="53">
        <v>39</v>
      </c>
      <c r="B1660" s="54" t="s">
        <v>128</v>
      </c>
      <c r="C1660" s="55">
        <v>2003</v>
      </c>
      <c r="D1660" s="55" t="s">
        <v>249</v>
      </c>
      <c r="E1660" s="54" t="s">
        <v>247</v>
      </c>
      <c r="F1660" s="62">
        <v>2.0992724991401204</v>
      </c>
      <c r="G1660" s="63">
        <v>8919852</v>
      </c>
      <c r="H1660" s="63">
        <v>33.461540663330766</v>
      </c>
      <c r="I1660" s="63">
        <v>79.920314342832697</v>
      </c>
      <c r="J1660" s="63">
        <v>616530000</v>
      </c>
      <c r="K1660" s="63">
        <v>84.449503186159205</v>
      </c>
      <c r="L1660" s="63">
        <v>2399.4980912401197</v>
      </c>
      <c r="M1660" s="63">
        <v>53.178847296494361</v>
      </c>
      <c r="N1660" s="62">
        <v>64.605000000000004</v>
      </c>
    </row>
    <row r="1661" spans="1:14" x14ac:dyDescent="0.4">
      <c r="A1661" s="53">
        <v>39</v>
      </c>
      <c r="B1661" s="54" t="s">
        <v>128</v>
      </c>
      <c r="C1661" s="55">
        <v>2004</v>
      </c>
      <c r="D1661" s="55" t="s">
        <v>249</v>
      </c>
      <c r="E1661" s="54" t="s">
        <v>247</v>
      </c>
      <c r="F1661" s="62">
        <v>1.9110867291811784</v>
      </c>
      <c r="G1661" s="63">
        <v>9043127</v>
      </c>
      <c r="H1661" s="63">
        <v>45.166310045594003</v>
      </c>
      <c r="I1661" s="63">
        <v>79.966239793340506</v>
      </c>
      <c r="J1661" s="63">
        <v>934480000</v>
      </c>
      <c r="K1661" s="63">
        <v>81.351422938191092</v>
      </c>
      <c r="L1661" s="63">
        <v>2468.4367898951355</v>
      </c>
      <c r="M1661" s="63">
        <v>41.57014157014158</v>
      </c>
      <c r="N1661" s="62">
        <v>66.003</v>
      </c>
    </row>
    <row r="1662" spans="1:14" x14ac:dyDescent="0.4">
      <c r="A1662" s="53">
        <v>39</v>
      </c>
      <c r="B1662" s="54" t="s">
        <v>128</v>
      </c>
      <c r="C1662" s="55">
        <v>2005</v>
      </c>
      <c r="D1662" s="55" t="s">
        <v>249</v>
      </c>
      <c r="E1662" s="54" t="s">
        <v>247</v>
      </c>
      <c r="F1662" s="62">
        <v>2.0394187828868118</v>
      </c>
      <c r="G1662" s="63">
        <v>9164768</v>
      </c>
      <c r="H1662" s="63">
        <v>5.7812518425549086</v>
      </c>
      <c r="I1662" s="63">
        <v>106.85860077859201</v>
      </c>
      <c r="J1662" s="63">
        <v>1118400000</v>
      </c>
      <c r="K1662" s="63">
        <v>61.653558735802726</v>
      </c>
      <c r="L1662" s="63">
        <v>3903.8152066627958</v>
      </c>
      <c r="M1662" s="63">
        <v>48.152424942263281</v>
      </c>
      <c r="N1662" s="62">
        <v>67.37</v>
      </c>
    </row>
    <row r="1663" spans="1:14" x14ac:dyDescent="0.4">
      <c r="A1663" s="53">
        <v>39</v>
      </c>
      <c r="B1663" s="54" t="s">
        <v>128</v>
      </c>
      <c r="C1663" s="55">
        <v>2006</v>
      </c>
      <c r="D1663" s="55" t="s">
        <v>249</v>
      </c>
      <c r="E1663" s="54" t="s">
        <v>247</v>
      </c>
      <c r="F1663" s="62">
        <v>2.1938961035603834</v>
      </c>
      <c r="G1663" s="63">
        <v>9284168</v>
      </c>
      <c r="H1663" s="63">
        <v>6.6412447728561261</v>
      </c>
      <c r="I1663" s="63">
        <v>100.51932991058101</v>
      </c>
      <c r="J1663" s="63">
        <v>1528700000</v>
      </c>
      <c r="K1663" s="63">
        <v>63.766482635150489</v>
      </c>
      <c r="L1663" s="63">
        <v>4080.0457385371174</v>
      </c>
      <c r="M1663" s="63">
        <v>48.296376419686318</v>
      </c>
      <c r="N1663" s="62">
        <v>68.709999999999994</v>
      </c>
    </row>
    <row r="1664" spans="1:14" x14ac:dyDescent="0.4">
      <c r="A1664" s="53">
        <v>39</v>
      </c>
      <c r="B1664" s="54" t="s">
        <v>128</v>
      </c>
      <c r="C1664" s="55">
        <v>2007</v>
      </c>
      <c r="D1664" s="55" t="s">
        <v>249</v>
      </c>
      <c r="E1664" s="54" t="s">
        <v>247</v>
      </c>
      <c r="F1664" s="62">
        <v>2.1938255766784942</v>
      </c>
      <c r="G1664" s="63">
        <v>9402206</v>
      </c>
      <c r="H1664" s="63">
        <v>7.6366274365109916</v>
      </c>
      <c r="I1664" s="63">
        <v>100.67585337269701</v>
      </c>
      <c r="J1664" s="63">
        <v>2252900000</v>
      </c>
      <c r="K1664" s="63">
        <v>61.947230677076902</v>
      </c>
      <c r="L1664" s="63">
        <v>4676.0790508637647</v>
      </c>
      <c r="M1664" s="63">
        <v>48.975188781014026</v>
      </c>
      <c r="N1664" s="62">
        <v>70.02</v>
      </c>
    </row>
    <row r="1665" spans="1:14" x14ac:dyDescent="0.4">
      <c r="A1665" s="53">
        <v>39</v>
      </c>
      <c r="B1665" s="54" t="s">
        <v>128</v>
      </c>
      <c r="C1665" s="55">
        <v>2008</v>
      </c>
      <c r="D1665" s="55" t="s">
        <v>249</v>
      </c>
      <c r="E1665" s="54" t="s">
        <v>247</v>
      </c>
      <c r="F1665" s="62">
        <v>2.1612320050471765</v>
      </c>
      <c r="G1665" s="63">
        <v>9522948</v>
      </c>
      <c r="H1665" s="63">
        <v>10.391687513918484</v>
      </c>
      <c r="I1665" s="63">
        <v>99.764470968723401</v>
      </c>
      <c r="J1665" s="63">
        <v>2728400000</v>
      </c>
      <c r="K1665" s="63">
        <v>61.392053091284325</v>
      </c>
      <c r="L1665" s="63">
        <v>5053.3302849424772</v>
      </c>
      <c r="M1665" s="63">
        <v>51.175213675213669</v>
      </c>
      <c r="N1665" s="62">
        <v>71.3</v>
      </c>
    </row>
    <row r="1666" spans="1:14" x14ac:dyDescent="0.4">
      <c r="A1666" s="53">
        <v>39</v>
      </c>
      <c r="B1666" s="54" t="s">
        <v>128</v>
      </c>
      <c r="C1666" s="55">
        <v>2009</v>
      </c>
      <c r="D1666" s="55" t="s">
        <v>249</v>
      </c>
      <c r="E1666" s="54" t="s">
        <v>247</v>
      </c>
      <c r="F1666" s="62">
        <v>2.0374249292163475</v>
      </c>
      <c r="G1666" s="63">
        <v>9648061</v>
      </c>
      <c r="H1666" s="63">
        <v>3.4981465659755742</v>
      </c>
      <c r="I1666" s="63">
        <v>99.578614466071102</v>
      </c>
      <c r="J1666" s="63">
        <v>1695300000</v>
      </c>
      <c r="K1666" s="63">
        <v>50.612282605075343</v>
      </c>
      <c r="L1666" s="63">
        <v>5002.1531698158451</v>
      </c>
      <c r="M1666" s="63">
        <v>49.891186071817195</v>
      </c>
      <c r="N1666" s="62">
        <v>72.542000000000002</v>
      </c>
    </row>
    <row r="1667" spans="1:14" x14ac:dyDescent="0.4">
      <c r="A1667" s="53">
        <v>39</v>
      </c>
      <c r="B1667" s="54" t="s">
        <v>128</v>
      </c>
      <c r="C1667" s="55">
        <v>2010</v>
      </c>
      <c r="D1667" s="55" t="s">
        <v>249</v>
      </c>
      <c r="E1667" s="54" t="s">
        <v>247</v>
      </c>
      <c r="F1667" s="62">
        <v>2.1155194662714032</v>
      </c>
      <c r="G1667" s="63">
        <v>9775755</v>
      </c>
      <c r="H1667" s="63">
        <v>5.4434133154248627</v>
      </c>
      <c r="I1667" s="63">
        <v>100</v>
      </c>
      <c r="J1667" s="63">
        <v>1820200000</v>
      </c>
      <c r="K1667" s="63">
        <v>55.99993607145398</v>
      </c>
      <c r="L1667" s="63">
        <v>5509.5680341783664</v>
      </c>
      <c r="M1667" s="63">
        <v>48.98278560250391</v>
      </c>
      <c r="N1667" s="62">
        <v>73.753</v>
      </c>
    </row>
    <row r="1668" spans="1:14" x14ac:dyDescent="0.4">
      <c r="A1668" s="53">
        <v>39</v>
      </c>
      <c r="B1668" s="54" t="s">
        <v>128</v>
      </c>
      <c r="C1668" s="55">
        <v>2011</v>
      </c>
      <c r="D1668" s="55" t="s">
        <v>249</v>
      </c>
      <c r="E1668" s="54" t="s">
        <v>247</v>
      </c>
      <c r="F1668" s="62">
        <v>2.1117180312845547</v>
      </c>
      <c r="G1668" s="63">
        <v>9903737</v>
      </c>
      <c r="H1668" s="63">
        <v>8.060755175147662</v>
      </c>
      <c r="I1668" s="63">
        <v>96.422695851124601</v>
      </c>
      <c r="J1668" s="63">
        <v>2197500000</v>
      </c>
      <c r="K1668" s="63">
        <v>58.98966589833524</v>
      </c>
      <c r="L1668" s="63">
        <v>5859.3815243129993</v>
      </c>
      <c r="M1668" s="63">
        <v>50.000000000000014</v>
      </c>
      <c r="N1668" s="62">
        <v>74.826999999999998</v>
      </c>
    </row>
    <row r="1669" spans="1:14" x14ac:dyDescent="0.4">
      <c r="A1669" s="53">
        <v>39</v>
      </c>
      <c r="B1669" s="54" t="s">
        <v>128</v>
      </c>
      <c r="C1669" s="55">
        <v>2012</v>
      </c>
      <c r="D1669" s="55" t="s">
        <v>249</v>
      </c>
      <c r="E1669" s="54" t="s">
        <v>247</v>
      </c>
      <c r="F1669" s="62">
        <v>2.161474933111565</v>
      </c>
      <c r="G1669" s="63">
        <v>10030882</v>
      </c>
      <c r="H1669" s="63">
        <v>5.0981815450064687</v>
      </c>
      <c r="I1669" s="63">
        <v>96.331824667611102</v>
      </c>
      <c r="J1669" s="63">
        <v>3415900000</v>
      </c>
      <c r="K1669" s="63">
        <v>58.388673884834617</v>
      </c>
      <c r="L1669" s="63">
        <v>6049.4715870984573</v>
      </c>
      <c r="M1669" s="63">
        <v>49.598796389167504</v>
      </c>
      <c r="N1669" s="62">
        <v>75.802000000000007</v>
      </c>
    </row>
    <row r="1670" spans="1:14" x14ac:dyDescent="0.4">
      <c r="A1670" s="53">
        <v>39</v>
      </c>
      <c r="B1670" s="54" t="s">
        <v>128</v>
      </c>
      <c r="C1670" s="55">
        <v>2013</v>
      </c>
      <c r="D1670" s="55" t="s">
        <v>249</v>
      </c>
      <c r="E1670" s="54" t="s">
        <v>247</v>
      </c>
      <c r="F1670" s="62">
        <v>2.0958051702211598</v>
      </c>
      <c r="G1670" s="63">
        <v>10157051</v>
      </c>
      <c r="H1670" s="63">
        <v>4.6928191423126577</v>
      </c>
      <c r="I1670" s="63">
        <v>93.582478457864795</v>
      </c>
      <c r="J1670" s="63">
        <v>1599900000</v>
      </c>
      <c r="K1670" s="63">
        <v>56.681756117106843</v>
      </c>
      <c r="L1670" s="63">
        <v>6171.2951267090657</v>
      </c>
      <c r="M1670" s="63">
        <v>53.123412899949216</v>
      </c>
      <c r="N1670" s="62">
        <v>76.748999999999995</v>
      </c>
    </row>
    <row r="1671" spans="1:14" x14ac:dyDescent="0.4">
      <c r="A1671" s="53">
        <v>39</v>
      </c>
      <c r="B1671" s="54" t="s">
        <v>128</v>
      </c>
      <c r="C1671" s="55">
        <v>2014</v>
      </c>
      <c r="D1671" s="55" t="s">
        <v>249</v>
      </c>
      <c r="E1671" s="54" t="s">
        <v>247</v>
      </c>
      <c r="F1671" s="62">
        <v>2.086214752509576</v>
      </c>
      <c r="G1671" s="63">
        <v>10282115</v>
      </c>
      <c r="H1671" s="63">
        <v>4.3212889376767549</v>
      </c>
      <c r="I1671" s="63">
        <v>91.693082754760098</v>
      </c>
      <c r="J1671" s="63">
        <v>2385300000</v>
      </c>
      <c r="K1671" s="63">
        <v>55.496423249044057</v>
      </c>
      <c r="L1671" s="63">
        <v>6533.6709108271152</v>
      </c>
      <c r="M1671" s="63">
        <v>53.634475597092425</v>
      </c>
      <c r="N1671" s="62">
        <v>77.67</v>
      </c>
    </row>
    <row r="1672" spans="1:14" x14ac:dyDescent="0.4">
      <c r="A1672" s="53">
        <v>39</v>
      </c>
      <c r="B1672" s="54" t="s">
        <v>128</v>
      </c>
      <c r="C1672" s="55">
        <v>2015</v>
      </c>
      <c r="D1672" s="55" t="s">
        <v>249</v>
      </c>
      <c r="E1672" s="54" t="s">
        <v>247</v>
      </c>
      <c r="F1672" s="62">
        <v>2.2670460180406526</v>
      </c>
      <c r="G1672" s="63">
        <v>10405832</v>
      </c>
      <c r="H1672" s="63">
        <v>2.4718859770976707</v>
      </c>
      <c r="I1672" s="63">
        <v>94.258753937527501</v>
      </c>
      <c r="J1672" s="63">
        <v>2227300000</v>
      </c>
      <c r="K1672" s="63">
        <v>52.171077717195487</v>
      </c>
      <c r="L1672" s="63">
        <v>6838.9367459063442</v>
      </c>
      <c r="M1672" s="63">
        <f t="shared" ref="M1672:M1679" si="189">(M1671+M1670+M1669)/3</f>
        <v>52.118894962069724</v>
      </c>
      <c r="N1672" s="62">
        <v>78.566000000000003</v>
      </c>
    </row>
    <row r="1673" spans="1:14" x14ac:dyDescent="0.4">
      <c r="A1673" s="53">
        <v>39</v>
      </c>
      <c r="B1673" s="54" t="s">
        <v>128</v>
      </c>
      <c r="C1673" s="55">
        <v>2016</v>
      </c>
      <c r="D1673" s="55" t="s">
        <v>249</v>
      </c>
      <c r="E1673" s="54" t="s">
        <v>247</v>
      </c>
      <c r="F1673" s="62">
        <v>2.3360992713243447</v>
      </c>
      <c r="G1673" s="63">
        <v>10527592</v>
      </c>
      <c r="H1673" s="63">
        <v>1.9936784645293528</v>
      </c>
      <c r="I1673" s="63">
        <v>93.692560723792894</v>
      </c>
      <c r="J1673" s="63">
        <v>2516100000</v>
      </c>
      <c r="K1673" s="63">
        <v>51.58597125559676</v>
      </c>
      <c r="L1673" s="63">
        <v>7191.0697030865094</v>
      </c>
      <c r="M1673" s="63">
        <f t="shared" si="189"/>
        <v>52.958927819703796</v>
      </c>
      <c r="N1673" s="62">
        <v>79.436000000000007</v>
      </c>
    </row>
    <row r="1674" spans="1:14" x14ac:dyDescent="0.4">
      <c r="A1674" s="53">
        <v>39</v>
      </c>
      <c r="B1674" s="54" t="s">
        <v>128</v>
      </c>
      <c r="C1674" s="55">
        <v>2017</v>
      </c>
      <c r="D1674" s="55" t="s">
        <v>249</v>
      </c>
      <c r="E1674" s="54" t="s">
        <v>247</v>
      </c>
      <c r="F1674" s="62">
        <v>2.2119620814550691</v>
      </c>
      <c r="G1674" s="63">
        <v>10647244</v>
      </c>
      <c r="H1674" s="63">
        <v>4.1813750336502125</v>
      </c>
      <c r="I1674" s="63">
        <v>90.794695696382504</v>
      </c>
      <c r="J1674" s="63">
        <v>3597900000</v>
      </c>
      <c r="K1674" s="63">
        <v>50.225085424826609</v>
      </c>
      <c r="L1674" s="63">
        <v>7513.4979818054344</v>
      </c>
      <c r="M1674" s="63">
        <f t="shared" si="189"/>
        <v>52.904099459621982</v>
      </c>
      <c r="N1674" s="62">
        <v>80.277000000000001</v>
      </c>
    </row>
    <row r="1675" spans="1:14" x14ac:dyDescent="0.4">
      <c r="A1675" s="53">
        <v>39</v>
      </c>
      <c r="B1675" s="54" t="s">
        <v>128</v>
      </c>
      <c r="C1675" s="55">
        <v>2018</v>
      </c>
      <c r="D1675" s="55" t="s">
        <v>249</v>
      </c>
      <c r="E1675" s="54" t="s">
        <v>247</v>
      </c>
      <c r="F1675" s="62">
        <v>2.3562237663892289</v>
      </c>
      <c r="G1675" s="63">
        <v>10765531</v>
      </c>
      <c r="H1675" s="63">
        <v>4.1214896869698094</v>
      </c>
      <c r="I1675" s="63">
        <v>87.795182618557007</v>
      </c>
      <c r="J1675" s="63">
        <v>2744500000</v>
      </c>
      <c r="K1675" s="63">
        <v>52.055966387418096</v>
      </c>
      <c r="L1675" s="63">
        <v>7947.1593309348109</v>
      </c>
      <c r="M1675" s="63">
        <f t="shared" si="189"/>
        <v>52.660640747131829</v>
      </c>
      <c r="N1675" s="62">
        <v>81.073999999999998</v>
      </c>
    </row>
    <row r="1676" spans="1:14" x14ac:dyDescent="0.4">
      <c r="A1676" s="53">
        <v>39</v>
      </c>
      <c r="B1676" s="54" t="s">
        <v>128</v>
      </c>
      <c r="C1676" s="55">
        <v>2019</v>
      </c>
      <c r="D1676" s="55" t="s">
        <v>249</v>
      </c>
      <c r="E1676" s="54" t="s">
        <v>247</v>
      </c>
      <c r="F1676" s="62">
        <v>2.3686343961458136</v>
      </c>
      <c r="G1676" s="63">
        <v>10881882</v>
      </c>
      <c r="H1676" s="63">
        <v>2.5256186564705558</v>
      </c>
      <c r="I1676" s="63">
        <v>86.973730266490804</v>
      </c>
      <c r="J1676" s="63">
        <v>2829200000</v>
      </c>
      <c r="K1676" s="63">
        <v>51.011144920955701</v>
      </c>
      <c r="L1676" s="63">
        <v>8173.3446988526111</v>
      </c>
      <c r="M1676" s="63">
        <f t="shared" si="189"/>
        <v>52.841222675485874</v>
      </c>
      <c r="N1676" s="62">
        <v>81.828000000000003</v>
      </c>
    </row>
    <row r="1677" spans="1:14" x14ac:dyDescent="0.4">
      <c r="A1677" s="53">
        <v>39</v>
      </c>
      <c r="B1677" s="54" t="s">
        <v>128</v>
      </c>
      <c r="C1677" s="55">
        <v>2020</v>
      </c>
      <c r="D1677" s="55" t="s">
        <v>249</v>
      </c>
      <c r="E1677" s="54" t="s">
        <v>247</v>
      </c>
      <c r="F1677" s="62">
        <v>2.080181721914415</v>
      </c>
      <c r="G1677" s="63">
        <v>10999664</v>
      </c>
      <c r="H1677" s="63">
        <v>4.7235040195779447</v>
      </c>
      <c r="I1677" s="63">
        <v>81.389640642237197</v>
      </c>
      <c r="J1677" s="63">
        <v>2460600000</v>
      </c>
      <c r="K1677" s="63">
        <v>44.293656552467517</v>
      </c>
      <c r="L1677" s="63">
        <v>7167.9149743280923</v>
      </c>
      <c r="M1677" s="63">
        <f t="shared" si="189"/>
        <v>52.801987627413233</v>
      </c>
      <c r="N1677" s="62">
        <v>82.54</v>
      </c>
    </row>
    <row r="1678" spans="1:14" x14ac:dyDescent="0.4">
      <c r="A1678" s="53">
        <v>39</v>
      </c>
      <c r="B1678" s="54" t="s">
        <v>128</v>
      </c>
      <c r="C1678" s="55">
        <v>2021</v>
      </c>
      <c r="D1678" s="55" t="s">
        <v>249</v>
      </c>
      <c r="E1678" s="54" t="s">
        <v>247</v>
      </c>
      <c r="F1678" s="62">
        <f>(F1675+F1676+F1677)/3</f>
        <v>2.268346628149819</v>
      </c>
      <c r="G1678" s="63">
        <v>11117873</v>
      </c>
      <c r="H1678" s="63">
        <v>7.7771581113683368</v>
      </c>
      <c r="I1678" s="63">
        <v>81.639294482274906</v>
      </c>
      <c r="J1678" s="63">
        <v>3349700000</v>
      </c>
      <c r="K1678" s="63">
        <v>52.734867068005101</v>
      </c>
      <c r="L1678" s="63">
        <v>8476.7496389250609</v>
      </c>
      <c r="M1678" s="63">
        <f t="shared" si="189"/>
        <v>52.767950350010317</v>
      </c>
      <c r="N1678" s="62">
        <v>83.212999999999994</v>
      </c>
    </row>
    <row r="1679" spans="1:14" x14ac:dyDescent="0.4">
      <c r="A1679" s="53">
        <v>39</v>
      </c>
      <c r="B1679" s="54" t="s">
        <v>128</v>
      </c>
      <c r="C1679" s="55">
        <v>2022</v>
      </c>
      <c r="D1679" s="55" t="s">
        <v>249</v>
      </c>
      <c r="E1679" s="54" t="s">
        <v>247</v>
      </c>
      <c r="F1679" s="62">
        <f>(F1676+F1677+F1678)/3</f>
        <v>2.2390542487366827</v>
      </c>
      <c r="G1679" s="63">
        <v>11228821</v>
      </c>
      <c r="H1679" s="63">
        <v>10.714155650846919</v>
      </c>
      <c r="I1679" s="63">
        <v>88.654514063353204</v>
      </c>
      <c r="J1679" s="63">
        <v>3961600000</v>
      </c>
      <c r="K1679" s="63">
        <v>54.231525559245718</v>
      </c>
      <c r="L1679" s="63">
        <v>10111.245711026144</v>
      </c>
      <c r="M1679" s="63">
        <f t="shared" si="189"/>
        <v>52.803720217636474</v>
      </c>
      <c r="N1679" s="62">
        <v>83.847999999999999</v>
      </c>
    </row>
    <row r="1680" spans="1:14" x14ac:dyDescent="0.4">
      <c r="A1680" s="53">
        <v>40</v>
      </c>
      <c r="B1680" s="54" t="s">
        <v>130</v>
      </c>
      <c r="C1680" s="55">
        <v>1980</v>
      </c>
      <c r="D1680" s="55" t="s">
        <v>249</v>
      </c>
      <c r="E1680" s="54" t="s">
        <v>247</v>
      </c>
      <c r="F1680" s="62">
        <f>F1681*0.95</f>
        <v>0.88365783304541667</v>
      </c>
      <c r="G1680" s="63">
        <v>8135845</v>
      </c>
      <c r="H1680" s="63">
        <v>21.635692188966615</v>
      </c>
      <c r="I1680" s="63">
        <f>(I1293+I1594+I1637)/3</f>
        <v>132.39500216285202</v>
      </c>
      <c r="J1680" s="63">
        <v>70000000</v>
      </c>
      <c r="K1680" s="63">
        <v>35.025009591313527</v>
      </c>
      <c r="L1680" s="63">
        <v>2197.8673687180781</v>
      </c>
      <c r="M1680" s="63">
        <v>31.15384615384615</v>
      </c>
      <c r="N1680" s="62">
        <v>46.960999999999999</v>
      </c>
    </row>
    <row r="1681" spans="1:14" x14ac:dyDescent="0.4">
      <c r="A1681" s="53">
        <v>40</v>
      </c>
      <c r="B1681" s="54" t="s">
        <v>130</v>
      </c>
      <c r="C1681" s="55">
        <v>1981</v>
      </c>
      <c r="D1681" s="55" t="s">
        <v>249</v>
      </c>
      <c r="E1681" s="54" t="s">
        <v>247</v>
      </c>
      <c r="F1681" s="62">
        <f t="shared" ref="F1681:F1689" si="190">F1682*0.95</f>
        <v>0.93016614004780707</v>
      </c>
      <c r="G1681" s="63">
        <v>8352602</v>
      </c>
      <c r="H1681" s="63">
        <v>15.491445859102853</v>
      </c>
      <c r="I1681" s="63">
        <f>(I1294+I1595+I1638)/3</f>
        <v>114.75530900265835</v>
      </c>
      <c r="J1681" s="63">
        <v>60000000</v>
      </c>
      <c r="K1681" s="63">
        <v>29.915273689660953</v>
      </c>
      <c r="L1681" s="63">
        <v>2611.2532781677419</v>
      </c>
      <c r="M1681" s="63">
        <v>31.949152542372879</v>
      </c>
      <c r="N1681" s="62">
        <v>47.887999999999998</v>
      </c>
    </row>
    <row r="1682" spans="1:14" x14ac:dyDescent="0.4">
      <c r="A1682" s="53">
        <v>40</v>
      </c>
      <c r="B1682" s="54" t="s">
        <v>130</v>
      </c>
      <c r="C1682" s="55">
        <v>1982</v>
      </c>
      <c r="D1682" s="55" t="s">
        <v>249</v>
      </c>
      <c r="E1682" s="54" t="s">
        <v>247</v>
      </c>
      <c r="F1682" s="62">
        <f t="shared" si="190"/>
        <v>0.97912225268190223</v>
      </c>
      <c r="G1682" s="63">
        <v>8572607</v>
      </c>
      <c r="H1682" s="63">
        <v>-9.1821740172441224</v>
      </c>
      <c r="I1682" s="63">
        <f>(I1295+I1639+I1596)/3</f>
        <v>117.34999072116864</v>
      </c>
      <c r="J1682" s="63">
        <v>40000000</v>
      </c>
      <c r="K1682" s="63">
        <v>32.412945588168853</v>
      </c>
      <c r="L1682" s="63">
        <v>2324.8291209924687</v>
      </c>
      <c r="M1682" s="63">
        <v>32.318104906937393</v>
      </c>
      <c r="N1682" s="62">
        <v>48.817999999999998</v>
      </c>
    </row>
    <row r="1683" spans="1:14" x14ac:dyDescent="0.4">
      <c r="A1683" s="53">
        <v>40</v>
      </c>
      <c r="B1683" s="54" t="s">
        <v>130</v>
      </c>
      <c r="C1683" s="55">
        <v>1983</v>
      </c>
      <c r="D1683" s="55" t="s">
        <v>249</v>
      </c>
      <c r="E1683" s="54" t="s">
        <v>247</v>
      </c>
      <c r="F1683" s="62">
        <f t="shared" si="190"/>
        <v>1.030655002823055</v>
      </c>
      <c r="G1683" s="63">
        <v>8795873</v>
      </c>
      <c r="H1683" s="63">
        <v>-13.644825263768126</v>
      </c>
      <c r="I1683" s="63">
        <f>(I1597+I1296+I1640)/3</f>
        <v>123.34438108496794</v>
      </c>
      <c r="J1683" s="63">
        <v>50000000</v>
      </c>
      <c r="K1683" s="63">
        <v>30.87601734481294</v>
      </c>
      <c r="L1683" s="63">
        <v>1950.0596514411341</v>
      </c>
      <c r="M1683" s="63">
        <v>26.239855725879174</v>
      </c>
      <c r="N1683" s="62">
        <v>49.658000000000001</v>
      </c>
    </row>
    <row r="1684" spans="1:14" x14ac:dyDescent="0.4">
      <c r="A1684" s="53">
        <v>40</v>
      </c>
      <c r="B1684" s="54" t="s">
        <v>130</v>
      </c>
      <c r="C1684" s="55">
        <v>1984</v>
      </c>
      <c r="D1684" s="55" t="s">
        <v>249</v>
      </c>
      <c r="E1684" s="54" t="s">
        <v>247</v>
      </c>
      <c r="F1684" s="62">
        <f t="shared" si="190"/>
        <v>1.0849000029716369</v>
      </c>
      <c r="G1684" s="63">
        <v>9022979</v>
      </c>
      <c r="H1684" s="63">
        <v>-3.9213549171646491</v>
      </c>
      <c r="I1684" s="63">
        <f>(I1598+I1297+I1641)/3</f>
        <v>113.6366499569699</v>
      </c>
      <c r="J1684" s="63">
        <v>50000000</v>
      </c>
      <c r="K1684" s="63">
        <v>33.058300533210037</v>
      </c>
      <c r="L1684" s="63">
        <v>1874.3819631914248</v>
      </c>
      <c r="M1684" s="63">
        <v>20.125223613595708</v>
      </c>
      <c r="N1684" s="62">
        <v>50.438000000000002</v>
      </c>
    </row>
    <row r="1685" spans="1:14" x14ac:dyDescent="0.4">
      <c r="A1685" s="53">
        <v>40</v>
      </c>
      <c r="B1685" s="54" t="s">
        <v>130</v>
      </c>
      <c r="C1685" s="55">
        <v>1985</v>
      </c>
      <c r="D1685" s="55" t="s">
        <v>249</v>
      </c>
      <c r="E1685" s="54" t="s">
        <v>247</v>
      </c>
      <c r="F1685" s="62">
        <f t="shared" si="190"/>
        <v>1.1420000031280388</v>
      </c>
      <c r="G1685" s="63">
        <v>9254311</v>
      </c>
      <c r="H1685" s="63">
        <v>-2.4401396394586499</v>
      </c>
      <c r="I1685" s="63">
        <f>(I1298+I1599+I1642)/3</f>
        <v>120.90496392116033</v>
      </c>
      <c r="J1685" s="63">
        <v>62000000</v>
      </c>
      <c r="K1685" s="63">
        <v>35.717309397408791</v>
      </c>
      <c r="L1685" s="63">
        <v>1853.0918631705802</v>
      </c>
      <c r="M1685" s="63">
        <v>15.008576329331047</v>
      </c>
      <c r="N1685" s="62">
        <v>51.215000000000003</v>
      </c>
    </row>
    <row r="1686" spans="1:14" x14ac:dyDescent="0.4">
      <c r="A1686" s="53">
        <v>40</v>
      </c>
      <c r="B1686" s="54" t="s">
        <v>130</v>
      </c>
      <c r="C1686" s="55">
        <v>1986</v>
      </c>
      <c r="D1686" s="55" t="s">
        <v>249</v>
      </c>
      <c r="E1686" s="54" t="s">
        <v>247</v>
      </c>
      <c r="F1686" s="62">
        <f t="shared" si="190"/>
        <v>1.2021052664505671</v>
      </c>
      <c r="G1686" s="63">
        <v>9490096</v>
      </c>
      <c r="H1686" s="63">
        <v>-13.69042439502303</v>
      </c>
      <c r="I1686" s="63">
        <f>(I1600+I1643+I1299)/3</f>
        <v>111.5249554176652</v>
      </c>
      <c r="J1686" s="63">
        <v>81000000</v>
      </c>
      <c r="K1686" s="63">
        <v>33.110604480896498</v>
      </c>
      <c r="L1686" s="63">
        <v>1613.6968975159202</v>
      </c>
      <c r="M1686" s="63">
        <v>13.350125944584384</v>
      </c>
      <c r="N1686" s="62">
        <v>51.993000000000002</v>
      </c>
    </row>
    <row r="1687" spans="1:14" x14ac:dyDescent="0.4">
      <c r="A1687" s="53">
        <v>40</v>
      </c>
      <c r="B1687" s="54" t="s">
        <v>130</v>
      </c>
      <c r="C1687" s="55">
        <v>1987</v>
      </c>
      <c r="D1687" s="55" t="s">
        <v>249</v>
      </c>
      <c r="E1687" s="54" t="s">
        <v>247</v>
      </c>
      <c r="F1687" s="62">
        <f t="shared" si="190"/>
        <v>1.2653739646848077</v>
      </c>
      <c r="G1687" s="63">
        <v>9729376</v>
      </c>
      <c r="H1687" s="63">
        <v>-8.7010139850368233</v>
      </c>
      <c r="I1687" s="63">
        <f>(I1300+I1601+I1644)/3</f>
        <v>101.52367325934131</v>
      </c>
      <c r="J1687" s="63">
        <v>123000000</v>
      </c>
      <c r="K1687" s="63">
        <v>37.730722854787452</v>
      </c>
      <c r="L1687" s="63">
        <v>1433.332092362931</v>
      </c>
      <c r="M1687" s="63">
        <v>12.908777969018933</v>
      </c>
      <c r="N1687" s="62">
        <v>52.768999999999998</v>
      </c>
    </row>
    <row r="1688" spans="1:14" x14ac:dyDescent="0.4">
      <c r="A1688" s="53">
        <v>40</v>
      </c>
      <c r="B1688" s="54" t="s">
        <v>130</v>
      </c>
      <c r="C1688" s="55">
        <v>1988</v>
      </c>
      <c r="D1688" s="55" t="s">
        <v>249</v>
      </c>
      <c r="E1688" s="54" t="s">
        <v>247</v>
      </c>
      <c r="F1688" s="62">
        <f t="shared" si="190"/>
        <v>1.3319725944050609</v>
      </c>
      <c r="G1688" s="63">
        <v>9969788</v>
      </c>
      <c r="H1688" s="63">
        <v>-11.613801199767423</v>
      </c>
      <c r="I1688" s="63">
        <f>(I1301+I1602+I1645)/3</f>
        <v>93.6006526624721</v>
      </c>
      <c r="J1688" s="63">
        <v>155000000</v>
      </c>
      <c r="K1688" s="63">
        <v>42.662301475666567</v>
      </c>
      <c r="L1688" s="63">
        <v>1309.1433690873691</v>
      </c>
      <c r="M1688" s="63">
        <v>10.414971521562245</v>
      </c>
      <c r="N1688" s="62">
        <v>53.545999999999999</v>
      </c>
    </row>
    <row r="1689" spans="1:14" x14ac:dyDescent="0.4">
      <c r="A1689" s="53">
        <v>40</v>
      </c>
      <c r="B1689" s="54" t="s">
        <v>130</v>
      </c>
      <c r="C1689" s="55">
        <v>1989</v>
      </c>
      <c r="D1689" s="55" t="s">
        <v>249</v>
      </c>
      <c r="E1689" s="54" t="s">
        <v>247</v>
      </c>
      <c r="F1689" s="62">
        <f t="shared" si="190"/>
        <v>1.4020764151632221</v>
      </c>
      <c r="G1689" s="63">
        <v>10210185</v>
      </c>
      <c r="H1689" s="63">
        <v>5.367978413546453</v>
      </c>
      <c r="I1689" s="63">
        <f>(I1603+I1302+I1646)/3</f>
        <v>101.8016302455956</v>
      </c>
      <c r="J1689" s="63">
        <v>160000000</v>
      </c>
      <c r="K1689" s="63">
        <v>45.112981186487922</v>
      </c>
      <c r="L1689" s="63">
        <v>1360.4869749719992</v>
      </c>
      <c r="M1689" s="63">
        <v>10.399334442595674</v>
      </c>
      <c r="N1689" s="62">
        <v>54.317999999999998</v>
      </c>
    </row>
    <row r="1690" spans="1:14" x14ac:dyDescent="0.4">
      <c r="A1690" s="53">
        <v>40</v>
      </c>
      <c r="B1690" s="54" t="s">
        <v>130</v>
      </c>
      <c r="C1690" s="55">
        <v>1990</v>
      </c>
      <c r="D1690" s="55" t="s">
        <v>249</v>
      </c>
      <c r="E1690" s="54" t="s">
        <v>247</v>
      </c>
      <c r="F1690" s="62">
        <v>1.4758699106981286</v>
      </c>
      <c r="G1690" s="63">
        <v>10449837</v>
      </c>
      <c r="H1690" s="63">
        <v>5.8136292025555747</v>
      </c>
      <c r="I1690" s="63">
        <f>(I1604+I1303+I1647)/3</f>
        <v>99.268826305855484</v>
      </c>
      <c r="J1690" s="63">
        <v>126000000</v>
      </c>
      <c r="K1690" s="63">
        <v>44.594912294027836</v>
      </c>
      <c r="L1690" s="63">
        <v>1458.3263462942962</v>
      </c>
      <c r="M1690" s="63">
        <v>12.012012012012011</v>
      </c>
      <c r="N1690" s="62">
        <v>55.09</v>
      </c>
    </row>
    <row r="1691" spans="1:14" x14ac:dyDescent="0.4">
      <c r="A1691" s="53">
        <v>40</v>
      </c>
      <c r="B1691" s="54" t="s">
        <v>130</v>
      </c>
      <c r="C1691" s="55">
        <v>1991</v>
      </c>
      <c r="D1691" s="55" t="s">
        <v>249</v>
      </c>
      <c r="E1691" s="54" t="s">
        <v>247</v>
      </c>
      <c r="F1691" s="62">
        <v>1.4729448856800387</v>
      </c>
      <c r="G1691" s="63">
        <v>10686279</v>
      </c>
      <c r="H1691" s="63">
        <v>6.8893203828777558</v>
      </c>
      <c r="I1691" s="63">
        <f>(I1605+I1304+I1648)/3</f>
        <v>97.963479625505798</v>
      </c>
      <c r="J1691" s="63">
        <v>160000000</v>
      </c>
      <c r="K1691" s="63">
        <v>45.196639984555979</v>
      </c>
      <c r="L1691" s="63">
        <v>1589.7521735707835</v>
      </c>
      <c r="M1691" s="63">
        <v>13.803019410496049</v>
      </c>
      <c r="N1691" s="62">
        <v>55.709000000000003</v>
      </c>
    </row>
    <row r="1692" spans="1:14" x14ac:dyDescent="0.4">
      <c r="A1692" s="53">
        <v>40</v>
      </c>
      <c r="B1692" s="54" t="s">
        <v>130</v>
      </c>
      <c r="C1692" s="55">
        <v>1992</v>
      </c>
      <c r="D1692" s="55" t="s">
        <v>249</v>
      </c>
      <c r="E1692" s="54" t="s">
        <v>247</v>
      </c>
      <c r="F1692" s="62">
        <v>1.5434173869653742</v>
      </c>
      <c r="G1692" s="63">
        <v>10914222</v>
      </c>
      <c r="H1692" s="63">
        <v>4.3032294283622576</v>
      </c>
      <c r="I1692" s="63">
        <f>(I1305+I1606+I1649)/3</f>
        <v>100.11000742906258</v>
      </c>
      <c r="J1692" s="63">
        <v>178000000</v>
      </c>
      <c r="K1692" s="63">
        <v>44.80654365220694</v>
      </c>
      <c r="L1692" s="63">
        <v>1657.8587203979841</v>
      </c>
      <c r="M1692" s="63">
        <v>16.396761133603242</v>
      </c>
      <c r="N1692" s="62">
        <v>56.225999999999999</v>
      </c>
    </row>
    <row r="1693" spans="1:14" x14ac:dyDescent="0.4">
      <c r="A1693" s="53">
        <v>40</v>
      </c>
      <c r="B1693" s="54" t="s">
        <v>130</v>
      </c>
      <c r="C1693" s="55">
        <v>1993</v>
      </c>
      <c r="D1693" s="55" t="s">
        <v>249</v>
      </c>
      <c r="E1693" s="54" t="s">
        <v>247</v>
      </c>
      <c r="F1693" s="62">
        <v>1.5227755676477199</v>
      </c>
      <c r="G1693" s="63">
        <v>11132829</v>
      </c>
      <c r="H1693" s="63">
        <v>2.6417708897191261</v>
      </c>
      <c r="I1693" s="63">
        <f>(I1607+I1306+I1650)/3</f>
        <v>103.26346128669837</v>
      </c>
      <c r="J1693" s="63">
        <v>473720000</v>
      </c>
      <c r="K1693" s="63">
        <v>43.171218423468275</v>
      </c>
      <c r="L1693" s="63">
        <v>1701.1594589910023</v>
      </c>
      <c r="M1693" s="63">
        <v>13.319088319088317</v>
      </c>
      <c r="N1693" s="62">
        <v>56.74</v>
      </c>
    </row>
    <row r="1694" spans="1:14" x14ac:dyDescent="0.4">
      <c r="A1694" s="53">
        <v>40</v>
      </c>
      <c r="B1694" s="54" t="s">
        <v>130</v>
      </c>
      <c r="C1694" s="55">
        <v>1994</v>
      </c>
      <c r="D1694" s="55" t="s">
        <v>249</v>
      </c>
      <c r="E1694" s="54" t="s">
        <v>247</v>
      </c>
      <c r="F1694" s="62">
        <v>1.6570917049624008</v>
      </c>
      <c r="G1694" s="63">
        <v>11347652</v>
      </c>
      <c r="H1694" s="63">
        <v>15.008719347712642</v>
      </c>
      <c r="I1694" s="63">
        <f>(I1608+I1307+I1651)/3</f>
        <v>103.03086710542827</v>
      </c>
      <c r="J1694" s="63">
        <v>576330000</v>
      </c>
      <c r="K1694" s="63">
        <v>43.777747495199762</v>
      </c>
      <c r="L1694" s="63">
        <v>2001.178158853332</v>
      </c>
      <c r="M1694" s="63">
        <v>12.348993288590602</v>
      </c>
      <c r="N1694" s="62">
        <v>57.253999999999998</v>
      </c>
    </row>
    <row r="1695" spans="1:14" x14ac:dyDescent="0.4">
      <c r="A1695" s="53">
        <v>40</v>
      </c>
      <c r="B1695" s="54" t="s">
        <v>130</v>
      </c>
      <c r="C1695" s="55">
        <v>1995</v>
      </c>
      <c r="D1695" s="55" t="s">
        <v>249</v>
      </c>
      <c r="E1695" s="54" t="s">
        <v>247</v>
      </c>
      <c r="F1695" s="62">
        <v>1.8092435158445359</v>
      </c>
      <c r="G1695" s="63">
        <v>11561683</v>
      </c>
      <c r="H1695" s="63">
        <v>5.2225532283900264</v>
      </c>
      <c r="I1695" s="63">
        <f>(I1652+I1609+I1308)/3</f>
        <v>102.78141458731466</v>
      </c>
      <c r="J1695" s="63">
        <v>452480000</v>
      </c>
      <c r="K1695" s="63">
        <v>45.911270731824374</v>
      </c>
      <c r="L1695" s="63">
        <v>2113.2636522054017</v>
      </c>
      <c r="M1695" s="63">
        <v>23.60695026962253</v>
      </c>
      <c r="N1695" s="62">
        <v>57.765999999999998</v>
      </c>
    </row>
    <row r="1696" spans="1:14" x14ac:dyDescent="0.4">
      <c r="A1696" s="53">
        <v>40</v>
      </c>
      <c r="B1696" s="54" t="s">
        <v>130</v>
      </c>
      <c r="C1696" s="55">
        <v>1996</v>
      </c>
      <c r="D1696" s="55" t="s">
        <v>249</v>
      </c>
      <c r="E1696" s="54" t="s">
        <v>247</v>
      </c>
      <c r="F1696" s="62">
        <v>2.0379829813809862</v>
      </c>
      <c r="G1696" s="63">
        <v>11775221</v>
      </c>
      <c r="H1696" s="63">
        <v>1.4901548145117403</v>
      </c>
      <c r="I1696" s="63">
        <f>(I1309+I1610+I1653)/3</f>
        <v>103.77529409080637</v>
      </c>
      <c r="J1696" s="63">
        <v>499680000</v>
      </c>
      <c r="K1696" s="63">
        <v>44.215702683215291</v>
      </c>
      <c r="L1696" s="63">
        <v>2142.3286405068998</v>
      </c>
      <c r="M1696" s="63">
        <v>21.71875</v>
      </c>
      <c r="N1696" s="62">
        <v>58.277000000000001</v>
      </c>
    </row>
    <row r="1697" spans="1:14" x14ac:dyDescent="0.4">
      <c r="A1697" s="53">
        <v>40</v>
      </c>
      <c r="B1697" s="54" t="s">
        <v>130</v>
      </c>
      <c r="C1697" s="55">
        <v>1997</v>
      </c>
      <c r="D1697" s="55" t="s">
        <v>249</v>
      </c>
      <c r="E1697" s="54" t="s">
        <v>247</v>
      </c>
      <c r="F1697" s="62">
        <v>2.081576344291606</v>
      </c>
      <c r="G1697" s="63">
        <v>11987838</v>
      </c>
      <c r="H1697" s="63">
        <v>7.006173042026262</v>
      </c>
      <c r="I1697" s="63">
        <f>(I1611+I1310+I1654)/3</f>
        <v>104.30155863452602</v>
      </c>
      <c r="J1697" s="63">
        <v>723950000</v>
      </c>
      <c r="K1697" s="63">
        <v>45.017186318076483</v>
      </c>
      <c r="L1697" s="63">
        <v>2349.2186853470371</v>
      </c>
      <c r="M1697" s="63">
        <v>22.858541360744002</v>
      </c>
      <c r="N1697" s="62">
        <v>58.784999999999997</v>
      </c>
    </row>
    <row r="1698" spans="1:14" x14ac:dyDescent="0.4">
      <c r="A1698" s="53">
        <v>40</v>
      </c>
      <c r="B1698" s="54" t="s">
        <v>130</v>
      </c>
      <c r="C1698" s="55">
        <v>1998</v>
      </c>
      <c r="D1698" s="55" t="s">
        <v>249</v>
      </c>
      <c r="E1698" s="54" t="s">
        <v>247</v>
      </c>
      <c r="F1698" s="62">
        <v>2.0057799815126498</v>
      </c>
      <c r="G1698" s="63">
        <v>12199693</v>
      </c>
      <c r="H1698" s="63">
        <v>-3.7826792354183993</v>
      </c>
      <c r="I1698" s="63">
        <f>(I1311+I1612+I1655)/3</f>
        <v>105.18604141036214</v>
      </c>
      <c r="J1698" s="63">
        <v>869980000</v>
      </c>
      <c r="K1698" s="63">
        <v>43.395107949805038</v>
      </c>
      <c r="L1698" s="63">
        <v>2293.6558279355254</v>
      </c>
      <c r="M1698" s="63">
        <v>25.392156862745097</v>
      </c>
      <c r="N1698" s="62">
        <v>59.290999999999997</v>
      </c>
    </row>
    <row r="1699" spans="1:14" x14ac:dyDescent="0.4">
      <c r="A1699" s="53">
        <v>40</v>
      </c>
      <c r="B1699" s="54" t="s">
        <v>130</v>
      </c>
      <c r="C1699" s="55">
        <v>1999</v>
      </c>
      <c r="D1699" s="55" t="s">
        <v>249</v>
      </c>
      <c r="E1699" s="54" t="s">
        <v>247</v>
      </c>
      <c r="F1699" s="62">
        <v>1.7414050834165458</v>
      </c>
      <c r="G1699" s="63">
        <v>12412046</v>
      </c>
      <c r="H1699" s="63">
        <v>-26.299992832085366</v>
      </c>
      <c r="I1699" s="63">
        <f>(I1613+I1312+I1656)/3</f>
        <v>102.95775431985989</v>
      </c>
      <c r="J1699" s="63">
        <v>648410000</v>
      </c>
      <c r="K1699" s="63">
        <v>49.201250798937636</v>
      </c>
      <c r="L1699" s="63">
        <v>1582.7586069466836</v>
      </c>
      <c r="M1699" s="63">
        <v>23.728813559322035</v>
      </c>
      <c r="N1699" s="62">
        <v>59.795999999999999</v>
      </c>
    </row>
    <row r="1700" spans="1:14" x14ac:dyDescent="0.4">
      <c r="A1700" s="53">
        <v>40</v>
      </c>
      <c r="B1700" s="54" t="s">
        <v>130</v>
      </c>
      <c r="C1700" s="55">
        <v>2000</v>
      </c>
      <c r="D1700" s="55" t="s">
        <v>249</v>
      </c>
      <c r="E1700" s="54" t="s">
        <v>247</v>
      </c>
      <c r="F1700" s="62">
        <v>1.7464449986049191</v>
      </c>
      <c r="G1700" s="63">
        <v>12626507</v>
      </c>
      <c r="H1700" s="63">
        <v>-7.7140667636792273</v>
      </c>
      <c r="I1700" s="63">
        <f>(I1614+I1313+I1657)/3</f>
        <v>105.31061108214777</v>
      </c>
      <c r="J1700" s="63">
        <v>-23439367.913998101</v>
      </c>
      <c r="K1700" s="63">
        <v>59.464699296632972</v>
      </c>
      <c r="L1700" s="63">
        <v>1451.5308851799805</v>
      </c>
      <c r="M1700" s="63">
        <v>22.173193601765028</v>
      </c>
      <c r="N1700" s="62">
        <v>60.298999999999999</v>
      </c>
    </row>
    <row r="1701" spans="1:14" x14ac:dyDescent="0.4">
      <c r="A1701" s="53">
        <v>40</v>
      </c>
      <c r="B1701" s="54" t="s">
        <v>130</v>
      </c>
      <c r="C1701" s="55">
        <v>2001</v>
      </c>
      <c r="D1701" s="55" t="s">
        <v>249</v>
      </c>
      <c r="E1701" s="54" t="s">
        <v>247</v>
      </c>
      <c r="F1701" s="62">
        <v>1.8879343235669459</v>
      </c>
      <c r="G1701" s="63">
        <v>12845521</v>
      </c>
      <c r="H1701" s="63">
        <v>28.414278456746331</v>
      </c>
      <c r="I1701" s="63">
        <f>(I1314+I1658+I1615)/3</f>
        <v>108.67482381461963</v>
      </c>
      <c r="J1701" s="63">
        <v>538568575.16999996</v>
      </c>
      <c r="K1701" s="63">
        <v>50.745057160433213</v>
      </c>
      <c r="L1701" s="63">
        <v>1904.8136700722375</v>
      </c>
      <c r="M1701" s="63">
        <v>24.740663900414933</v>
      </c>
      <c r="N1701" s="62">
        <v>60.798999999999999</v>
      </c>
    </row>
    <row r="1702" spans="1:14" x14ac:dyDescent="0.4">
      <c r="A1702" s="53">
        <v>40</v>
      </c>
      <c r="B1702" s="54" t="s">
        <v>130</v>
      </c>
      <c r="C1702" s="55">
        <v>2002</v>
      </c>
      <c r="D1702" s="55" t="s">
        <v>249</v>
      </c>
      <c r="E1702" s="54" t="s">
        <v>247</v>
      </c>
      <c r="F1702" s="62">
        <v>1.8493629485818142</v>
      </c>
      <c r="G1702" s="63">
        <v>13070609</v>
      </c>
      <c r="H1702" s="63">
        <v>12.085274421131317</v>
      </c>
      <c r="I1702" s="63">
        <f>(I1315+I1659+I1616)/3</f>
        <v>106.48288383683872</v>
      </c>
      <c r="J1702" s="63">
        <v>783261009.54999995</v>
      </c>
      <c r="K1702" s="63">
        <v>49.376549641326498</v>
      </c>
      <c r="L1702" s="63">
        <v>2184.2092438079972</v>
      </c>
      <c r="M1702" s="63">
        <v>24.494949494949491</v>
      </c>
      <c r="N1702" s="62">
        <v>61.118000000000002</v>
      </c>
    </row>
    <row r="1703" spans="1:14" x14ac:dyDescent="0.4">
      <c r="A1703" s="53">
        <v>40</v>
      </c>
      <c r="B1703" s="54" t="s">
        <v>130</v>
      </c>
      <c r="C1703" s="55">
        <v>2003</v>
      </c>
      <c r="D1703" s="55" t="s">
        <v>249</v>
      </c>
      <c r="E1703" s="54" t="s">
        <v>247</v>
      </c>
      <c r="F1703" s="62">
        <v>1.8536545318070934</v>
      </c>
      <c r="G1703" s="63">
        <v>13301184</v>
      </c>
      <c r="H1703" s="63">
        <v>10.593087040115819</v>
      </c>
      <c r="I1703" s="63">
        <f>(I1316+I1617+I1660)/3</f>
        <v>95.00783006246904</v>
      </c>
      <c r="J1703" s="63">
        <v>871513414.02361906</v>
      </c>
      <c r="K1703" s="63">
        <v>47.241630694402573</v>
      </c>
      <c r="L1703" s="63">
        <v>2438.3436842915639</v>
      </c>
      <c r="M1703" s="63">
        <v>23.43032159264931</v>
      </c>
      <c r="N1703" s="62">
        <v>61.316000000000003</v>
      </c>
    </row>
    <row r="1704" spans="1:14" x14ac:dyDescent="0.4">
      <c r="A1704" s="53">
        <v>40</v>
      </c>
      <c r="B1704" s="54" t="s">
        <v>130</v>
      </c>
      <c r="C1704" s="55">
        <v>2004</v>
      </c>
      <c r="D1704" s="55" t="s">
        <v>249</v>
      </c>
      <c r="E1704" s="54" t="s">
        <v>247</v>
      </c>
      <c r="F1704" s="62">
        <v>1.9341327810891691</v>
      </c>
      <c r="G1704" s="63">
        <v>13534593</v>
      </c>
      <c r="H1704" s="63">
        <v>4.2618457007639563</v>
      </c>
      <c r="I1704" s="63">
        <f>(I1661+I1317+I1618)/3</f>
        <v>92.530497498655066</v>
      </c>
      <c r="J1704" s="63">
        <v>836939593.89564502</v>
      </c>
      <c r="K1704" s="63">
        <v>50.665240367197327</v>
      </c>
      <c r="L1704" s="63">
        <v>2703.5656705746528</v>
      </c>
      <c r="M1704" s="63">
        <v>23.412877082395315</v>
      </c>
      <c r="N1704" s="62">
        <v>61.514000000000003</v>
      </c>
    </row>
    <row r="1705" spans="1:14" x14ac:dyDescent="0.4">
      <c r="A1705" s="53">
        <v>40</v>
      </c>
      <c r="B1705" s="54" t="s">
        <v>130</v>
      </c>
      <c r="C1705" s="55">
        <v>2005</v>
      </c>
      <c r="D1705" s="55" t="s">
        <v>249</v>
      </c>
      <c r="E1705" s="54" t="s">
        <v>247</v>
      </c>
      <c r="F1705" s="62">
        <v>2.0494027165698911</v>
      </c>
      <c r="G1705" s="63">
        <v>13770012</v>
      </c>
      <c r="H1705" s="63">
        <v>7.7327110110730501</v>
      </c>
      <c r="I1705" s="63">
        <f>(I1791+I1834+I1963)/3</f>
        <v>98.409164358406414</v>
      </c>
      <c r="J1705" s="63">
        <v>493413835.54564399</v>
      </c>
      <c r="K1705" s="63">
        <v>56.099829703772265</v>
      </c>
      <c r="L1705" s="63">
        <v>3014.310009315896</v>
      </c>
      <c r="M1705" s="63">
        <v>24.372909698996654</v>
      </c>
      <c r="N1705" s="62">
        <v>61.710999999999999</v>
      </c>
    </row>
    <row r="1706" spans="1:14" x14ac:dyDescent="0.4">
      <c r="A1706" s="53">
        <v>40</v>
      </c>
      <c r="B1706" s="54" t="s">
        <v>130</v>
      </c>
      <c r="C1706" s="55">
        <v>2006</v>
      </c>
      <c r="D1706" s="55" t="s">
        <v>249</v>
      </c>
      <c r="E1706" s="54" t="s">
        <v>247</v>
      </c>
      <c r="F1706" s="62">
        <v>2.1504867456855248</v>
      </c>
      <c r="G1706" s="63">
        <v>14009061</v>
      </c>
      <c r="H1706" s="63">
        <v>8.0009108217188327</v>
      </c>
      <c r="I1706" s="63">
        <f>(I1792+I1835+I1964)/3</f>
        <v>98.671689898775071</v>
      </c>
      <c r="J1706" s="63">
        <v>271428852.52999997</v>
      </c>
      <c r="K1706" s="63">
        <v>59.709783188101781</v>
      </c>
      <c r="L1706" s="63">
        <v>3340.8409028984884</v>
      </c>
      <c r="M1706" s="63">
        <v>27.41935483870968</v>
      </c>
      <c r="N1706" s="62">
        <v>61.906999999999996</v>
      </c>
    </row>
    <row r="1707" spans="1:14" x14ac:dyDescent="0.4">
      <c r="A1707" s="53">
        <v>40</v>
      </c>
      <c r="B1707" s="54" t="s">
        <v>130</v>
      </c>
      <c r="C1707" s="55">
        <v>2007</v>
      </c>
      <c r="D1707" s="55" t="s">
        <v>249</v>
      </c>
      <c r="E1707" s="54" t="s">
        <v>247</v>
      </c>
      <c r="F1707" s="62">
        <v>2.1496109097530249</v>
      </c>
      <c r="G1707" s="63">
        <v>14251835</v>
      </c>
      <c r="H1707" s="63">
        <v>6.6505022729349292</v>
      </c>
      <c r="I1707" s="63">
        <f>(I1320+I1621+I1664)/3</f>
        <v>96.626155859079347</v>
      </c>
      <c r="J1707" s="63">
        <v>193872526.93000001</v>
      </c>
      <c r="K1707" s="63">
        <v>62.587138427930313</v>
      </c>
      <c r="L1707" s="63">
        <v>3579.0322439180641</v>
      </c>
      <c r="M1707" s="63">
        <v>27.443464929091604</v>
      </c>
      <c r="N1707" s="62">
        <v>62.103999999999999</v>
      </c>
    </row>
    <row r="1708" spans="1:14" x14ac:dyDescent="0.4">
      <c r="A1708" s="53">
        <v>40</v>
      </c>
      <c r="B1708" s="54" t="s">
        <v>130</v>
      </c>
      <c r="C1708" s="55">
        <v>2008</v>
      </c>
      <c r="D1708" s="55" t="s">
        <v>249</v>
      </c>
      <c r="E1708" s="54" t="s">
        <v>247</v>
      </c>
      <c r="F1708" s="62">
        <v>2.1858621597584622</v>
      </c>
      <c r="G1708" s="63">
        <v>14496797</v>
      </c>
      <c r="H1708" s="63">
        <v>13.847318899426526</v>
      </c>
      <c r="I1708" s="63">
        <f>(I1321+I1622+I1665)/3</f>
        <v>96.308888932089872</v>
      </c>
      <c r="J1708" s="63">
        <v>1057404020.15482</v>
      </c>
      <c r="K1708" s="63">
        <v>68.056947376030834</v>
      </c>
      <c r="L1708" s="63">
        <v>4260.4331839647066</v>
      </c>
      <c r="M1708" s="63">
        <v>24.74187380497132</v>
      </c>
      <c r="N1708" s="62">
        <v>62.3</v>
      </c>
    </row>
    <row r="1709" spans="1:14" x14ac:dyDescent="0.4">
      <c r="A1709" s="53">
        <v>40</v>
      </c>
      <c r="B1709" s="54" t="s">
        <v>130</v>
      </c>
      <c r="C1709" s="55">
        <v>2009</v>
      </c>
      <c r="D1709" s="55" t="s">
        <v>249</v>
      </c>
      <c r="E1709" s="54" t="s">
        <v>247</v>
      </c>
      <c r="F1709" s="62">
        <v>2.3400290013420819</v>
      </c>
      <c r="G1709" s="63">
        <v>14742766</v>
      </c>
      <c r="H1709" s="63">
        <v>0.65553755919384571</v>
      </c>
      <c r="I1709" s="63">
        <f>(I1322+I1623+I1666)/3</f>
        <v>97.035169419442425</v>
      </c>
      <c r="J1709" s="63">
        <v>308629890.10900003</v>
      </c>
      <c r="K1709" s="63">
        <v>52.104849023074109</v>
      </c>
      <c r="L1709" s="63">
        <v>4240.702592715641</v>
      </c>
      <c r="M1709" s="63">
        <v>27.111574556830032</v>
      </c>
      <c r="N1709" s="62">
        <v>62.494999999999997</v>
      </c>
    </row>
    <row r="1710" spans="1:14" x14ac:dyDescent="0.4">
      <c r="A1710" s="53">
        <v>40</v>
      </c>
      <c r="B1710" s="54" t="s">
        <v>130</v>
      </c>
      <c r="C1710" s="55">
        <v>2010</v>
      </c>
      <c r="D1710" s="55" t="s">
        <v>249</v>
      </c>
      <c r="E1710" s="54" t="s">
        <v>247</v>
      </c>
      <c r="F1710" s="62">
        <v>2.4853256444391225</v>
      </c>
      <c r="G1710" s="63">
        <v>14989585</v>
      </c>
      <c r="H1710" s="63">
        <v>7.4650799696628809</v>
      </c>
      <c r="I1710" s="63">
        <f>(I1667+I1624+I1323)/3</f>
        <v>100</v>
      </c>
      <c r="J1710" s="63">
        <v>165893320.36363801</v>
      </c>
      <c r="K1710" s="63">
        <v>60.303238713412298</v>
      </c>
      <c r="L1710" s="63">
        <v>4640.2463443784463</v>
      </c>
      <c r="M1710" s="63">
        <v>30.234009360374408</v>
      </c>
      <c r="N1710" s="62">
        <v>62.69</v>
      </c>
    </row>
    <row r="1711" spans="1:14" x14ac:dyDescent="0.4">
      <c r="A1711" s="53">
        <v>40</v>
      </c>
      <c r="B1711" s="54" t="s">
        <v>130</v>
      </c>
      <c r="C1711" s="55">
        <v>2011</v>
      </c>
      <c r="D1711" s="55" t="s">
        <v>249</v>
      </c>
      <c r="E1711" s="54" t="s">
        <v>247</v>
      </c>
      <c r="F1711" s="62">
        <v>2.4345230470054324</v>
      </c>
      <c r="G1711" s="63">
        <v>15237728</v>
      </c>
      <c r="H1711" s="63">
        <v>5.6626567472521714</v>
      </c>
      <c r="I1711" s="63">
        <f>(I1324+I1625+I1668)/3</f>
        <v>97.811868663628459</v>
      </c>
      <c r="J1711" s="63">
        <v>646084358.687904</v>
      </c>
      <c r="K1711" s="63">
        <v>64.490238892998832</v>
      </c>
      <c r="L1711" s="63">
        <v>5202.6564590206626</v>
      </c>
      <c r="M1711" s="63">
        <v>26.187576126674784</v>
      </c>
      <c r="N1711" s="62">
        <v>62.850999999999999</v>
      </c>
    </row>
    <row r="1712" spans="1:14" x14ac:dyDescent="0.4">
      <c r="A1712" s="53">
        <v>40</v>
      </c>
      <c r="B1712" s="54" t="s">
        <v>130</v>
      </c>
      <c r="C1712" s="55">
        <v>2012</v>
      </c>
      <c r="D1712" s="55" t="s">
        <v>249</v>
      </c>
      <c r="E1712" s="54" t="s">
        <v>247</v>
      </c>
      <c r="F1712" s="62">
        <v>2.3950775138251816</v>
      </c>
      <c r="G1712" s="63">
        <v>15483883</v>
      </c>
      <c r="H1712" s="63">
        <v>4.9852530612412238</v>
      </c>
      <c r="I1712" s="63">
        <f>(I1325+I1626+I1669)/3</f>
        <v>99.353738878756602</v>
      </c>
      <c r="J1712" s="63">
        <v>567417300.85637999</v>
      </c>
      <c r="K1712" s="63">
        <v>61.751112408385076</v>
      </c>
      <c r="L1712" s="63">
        <v>5678.4557207000335</v>
      </c>
      <c r="M1712" s="63">
        <v>25.884761626206494</v>
      </c>
      <c r="N1712" s="62">
        <v>62.988</v>
      </c>
    </row>
    <row r="1713" spans="1:14" x14ac:dyDescent="0.4">
      <c r="A1713" s="53">
        <v>40</v>
      </c>
      <c r="B1713" s="54" t="s">
        <v>130</v>
      </c>
      <c r="C1713" s="55">
        <v>2013</v>
      </c>
      <c r="D1713" s="55" t="s">
        <v>249</v>
      </c>
      <c r="E1713" s="54" t="s">
        <v>247</v>
      </c>
      <c r="F1713" s="62">
        <v>2.5250351571192984</v>
      </c>
      <c r="G1713" s="63">
        <v>15722989</v>
      </c>
      <c r="H1713" s="63">
        <v>3.0950490128628871</v>
      </c>
      <c r="I1713" s="63">
        <f>(I1627+I1326+I1670)/3</f>
        <v>99.5244447087764</v>
      </c>
      <c r="J1713" s="63">
        <v>727081206.26341796</v>
      </c>
      <c r="K1713" s="63">
        <v>59.606156056966419</v>
      </c>
      <c r="L1713" s="63">
        <v>6050.3546113274006</v>
      </c>
      <c r="M1713" s="63">
        <v>27.209367159185955</v>
      </c>
      <c r="N1713" s="62">
        <v>63.125</v>
      </c>
    </row>
    <row r="1714" spans="1:14" x14ac:dyDescent="0.4">
      <c r="A1714" s="53">
        <v>40</v>
      </c>
      <c r="B1714" s="54" t="s">
        <v>130</v>
      </c>
      <c r="C1714" s="55">
        <v>2014</v>
      </c>
      <c r="D1714" s="55" t="s">
        <v>249</v>
      </c>
      <c r="E1714" s="54" t="s">
        <v>247</v>
      </c>
      <c r="F1714" s="62">
        <v>2.6194520439097793</v>
      </c>
      <c r="G1714" s="63">
        <v>15957994</v>
      </c>
      <c r="H1714" s="63">
        <v>3.0307030691139687</v>
      </c>
      <c r="I1714" s="63">
        <f>(I1327+I1628+I1671)/3</f>
        <v>97.399375223854165</v>
      </c>
      <c r="J1714" s="63">
        <v>772389946.09111798</v>
      </c>
      <c r="K1714" s="63">
        <v>57.708168989206932</v>
      </c>
      <c r="L1714" s="63">
        <v>6374.6314856366034</v>
      </c>
      <c r="M1714" s="63">
        <v>26.465272398657376</v>
      </c>
      <c r="N1714" s="62">
        <v>63.261000000000003</v>
      </c>
    </row>
    <row r="1715" spans="1:14" x14ac:dyDescent="0.4">
      <c r="A1715" s="53">
        <v>40</v>
      </c>
      <c r="B1715" s="54" t="s">
        <v>130</v>
      </c>
      <c r="C1715" s="55">
        <v>2015</v>
      </c>
      <c r="D1715" s="55" t="s">
        <v>249</v>
      </c>
      <c r="E1715" s="54" t="s">
        <v>247</v>
      </c>
      <c r="F1715" s="62">
        <v>2.5556032630970478</v>
      </c>
      <c r="G1715" s="63">
        <v>16195902</v>
      </c>
      <c r="H1715" s="63">
        <v>-2.4910207576333221</v>
      </c>
      <c r="I1715" s="63">
        <f>(I1629+I1328+I17838/3)/3</f>
        <v>70.691664276703534</v>
      </c>
      <c r="J1715" s="63">
        <v>1322701337.3074801</v>
      </c>
      <c r="K1715" s="63">
        <v>45.243877148583003</v>
      </c>
      <c r="L1715" s="63">
        <v>6130.5866755676834</v>
      </c>
      <c r="M1715" s="63">
        <f t="shared" ref="M1715:M1722" si="191">(M1714+M1713+M1712)/3</f>
        <v>26.519800394683276</v>
      </c>
      <c r="N1715" s="62">
        <v>63.398000000000003</v>
      </c>
    </row>
    <row r="1716" spans="1:14" x14ac:dyDescent="0.4">
      <c r="A1716" s="53">
        <v>40</v>
      </c>
      <c r="B1716" s="54" t="s">
        <v>130</v>
      </c>
      <c r="C1716" s="55">
        <v>2016</v>
      </c>
      <c r="D1716" s="55" t="s">
        <v>249</v>
      </c>
      <c r="E1716" s="54" t="s">
        <v>247</v>
      </c>
      <c r="F1716" s="62">
        <v>2.4204808089741925</v>
      </c>
      <c r="G1716" s="63">
        <v>16439585</v>
      </c>
      <c r="H1716" s="63">
        <v>1.9016467754663751</v>
      </c>
      <c r="I1716" s="63">
        <f>(I1673+I1329+I1630)/3</f>
        <v>101.8587265506406</v>
      </c>
      <c r="J1716" s="63">
        <v>764208868.12224197</v>
      </c>
      <c r="K1716" s="63">
        <v>38.521340335882869</v>
      </c>
      <c r="L1716" s="63">
        <v>6079.0887361207715</v>
      </c>
      <c r="M1716" s="63">
        <f t="shared" si="191"/>
        <v>26.731479984175536</v>
      </c>
      <c r="N1716" s="62">
        <v>63.533999999999999</v>
      </c>
    </row>
    <row r="1717" spans="1:14" x14ac:dyDescent="0.4">
      <c r="A1717" s="53">
        <v>40</v>
      </c>
      <c r="B1717" s="54" t="s">
        <v>130</v>
      </c>
      <c r="C1717" s="55">
        <v>2017</v>
      </c>
      <c r="D1717" s="55" t="s">
        <v>249</v>
      </c>
      <c r="E1717" s="54" t="s">
        <v>247</v>
      </c>
      <c r="F1717" s="62">
        <v>2.3087638073170758</v>
      </c>
      <c r="G1717" s="63">
        <v>16696944</v>
      </c>
      <c r="H1717" s="63">
        <v>1.9463982444404451</v>
      </c>
      <c r="I1717" s="63">
        <f>(I1330+I1631+I1674)/3</f>
        <v>98.466492238175363</v>
      </c>
      <c r="J1717" s="63">
        <v>629592412.25919902</v>
      </c>
      <c r="K1717" s="63">
        <v>42.421721391017414</v>
      </c>
      <c r="L1717" s="63">
        <v>6246.4042521793208</v>
      </c>
      <c r="M1717" s="63">
        <f t="shared" si="191"/>
        <v>26.572184259172062</v>
      </c>
      <c r="N1717" s="62">
        <v>63.67</v>
      </c>
    </row>
    <row r="1718" spans="1:14" x14ac:dyDescent="0.4">
      <c r="A1718" s="53">
        <v>40</v>
      </c>
      <c r="B1718" s="54" t="s">
        <v>130</v>
      </c>
      <c r="C1718" s="55">
        <v>2018</v>
      </c>
      <c r="D1718" s="55" t="s">
        <v>249</v>
      </c>
      <c r="E1718" s="54" t="s">
        <v>247</v>
      </c>
      <c r="F1718" s="62">
        <v>2.3668298260568252</v>
      </c>
      <c r="G1718" s="63">
        <v>17015672</v>
      </c>
      <c r="H1718" s="63">
        <v>1.818873571095537</v>
      </c>
      <c r="I1718" s="63">
        <f>(I1632+I1331+I1675)/3</f>
        <v>96.016231230214274</v>
      </c>
      <c r="J1718" s="63">
        <v>1389467763.1402199</v>
      </c>
      <c r="K1718" s="63">
        <v>46.362130948689618</v>
      </c>
      <c r="L1718" s="63">
        <v>6321.3494007171739</v>
      </c>
      <c r="M1718" s="63">
        <f t="shared" si="191"/>
        <v>26.607821546010289</v>
      </c>
      <c r="N1718" s="62">
        <v>63.820999999999998</v>
      </c>
    </row>
    <row r="1719" spans="1:14" x14ac:dyDescent="0.4">
      <c r="A1719" s="53">
        <v>40</v>
      </c>
      <c r="B1719" s="54" t="s">
        <v>130</v>
      </c>
      <c r="C1719" s="55">
        <v>2019</v>
      </c>
      <c r="D1719" s="55" t="s">
        <v>249</v>
      </c>
      <c r="E1719" s="54" t="s">
        <v>247</v>
      </c>
      <c r="F1719" s="62">
        <v>2.2850550112028896</v>
      </c>
      <c r="G1719" s="63">
        <v>17343740</v>
      </c>
      <c r="H1719" s="63">
        <v>0.49545002755704104</v>
      </c>
      <c r="I1719" s="63">
        <f>(I1633+I1332+I1676)/3</f>
        <v>96.590028806488633</v>
      </c>
      <c r="J1719" s="63">
        <v>979165496.243029</v>
      </c>
      <c r="K1719" s="63">
        <v>46.076821190925827</v>
      </c>
      <c r="L1719" s="63">
        <v>6233.2581669236279</v>
      </c>
      <c r="M1719" s="63">
        <f t="shared" si="191"/>
        <v>26.637161929785961</v>
      </c>
      <c r="N1719" s="62">
        <v>63.985999999999997</v>
      </c>
    </row>
    <row r="1720" spans="1:14" x14ac:dyDescent="0.4">
      <c r="A1720" s="53">
        <v>40</v>
      </c>
      <c r="B1720" s="54" t="s">
        <v>130</v>
      </c>
      <c r="C1720" s="55">
        <v>2020</v>
      </c>
      <c r="D1720" s="55" t="s">
        <v>249</v>
      </c>
      <c r="E1720" s="54" t="s">
        <v>247</v>
      </c>
      <c r="F1720" s="62">
        <v>1.9575753492533086</v>
      </c>
      <c r="G1720" s="63">
        <v>17588595</v>
      </c>
      <c r="H1720" s="63">
        <v>-0.39909929579522441</v>
      </c>
      <c r="I1720" s="63">
        <f>(I1333+I1634+I1677)/3</f>
        <v>94.498853847885059</v>
      </c>
      <c r="J1720" s="63">
        <v>1094850900.76401</v>
      </c>
      <c r="K1720" s="63">
        <v>41.375230075953212</v>
      </c>
      <c r="L1720" s="63">
        <v>5645.1992896533238</v>
      </c>
      <c r="M1720" s="63">
        <f t="shared" si="191"/>
        <v>26.605722578322769</v>
      </c>
      <c r="N1720" s="62">
        <v>64.165999999999997</v>
      </c>
    </row>
    <row r="1721" spans="1:14" x14ac:dyDescent="0.4">
      <c r="A1721" s="53">
        <v>40</v>
      </c>
      <c r="B1721" s="54" t="s">
        <v>130</v>
      </c>
      <c r="C1721" s="55">
        <v>2021</v>
      </c>
      <c r="D1721" s="55" t="s">
        <v>249</v>
      </c>
      <c r="E1721" s="54" t="s">
        <v>247</v>
      </c>
      <c r="F1721" s="62">
        <f>(F1718+F1719+F1720)/3</f>
        <v>2.2031533955043412</v>
      </c>
      <c r="G1721" s="63">
        <v>17797737</v>
      </c>
      <c r="H1721" s="63">
        <v>2.5793309346471318</v>
      </c>
      <c r="I1721" s="63">
        <f>(I1635+I1334+I1678)/3</f>
        <v>90.177066018946505</v>
      </c>
      <c r="J1721" s="63">
        <v>648010150.92688799</v>
      </c>
      <c r="K1721" s="63">
        <v>51.386008568893502</v>
      </c>
      <c r="L1721" s="63">
        <v>5965.1328705441592</v>
      </c>
      <c r="M1721" s="63">
        <f t="shared" si="191"/>
        <v>26.616902018039671</v>
      </c>
      <c r="N1721" s="62">
        <v>64.361000000000004</v>
      </c>
    </row>
    <row r="1722" spans="1:14" x14ac:dyDescent="0.4">
      <c r="A1722" s="53">
        <v>40</v>
      </c>
      <c r="B1722" s="54" t="s">
        <v>130</v>
      </c>
      <c r="C1722" s="55">
        <v>2022</v>
      </c>
      <c r="D1722" s="55" t="s">
        <v>249</v>
      </c>
      <c r="E1722" s="54" t="s">
        <v>247</v>
      </c>
      <c r="F1722" s="62">
        <f>(F1719+F1720+F1721)/3</f>
        <v>2.1485945853201796</v>
      </c>
      <c r="G1722" s="63">
        <v>18001000</v>
      </c>
      <c r="H1722" s="63">
        <v>5.2648127732659589</v>
      </c>
      <c r="I1722" s="63">
        <f>(I1636+I1335+I1679)/3</f>
        <v>94.203663639719267</v>
      </c>
      <c r="J1722" s="63">
        <v>845052803.52951705</v>
      </c>
      <c r="K1722" s="63">
        <v>57.69026362188734</v>
      </c>
      <c r="L1722" s="63">
        <v>6391.2824843064272</v>
      </c>
      <c r="M1722" s="63">
        <f t="shared" si="191"/>
        <v>26.619928842049465</v>
      </c>
      <c r="N1722" s="62">
        <v>64.569999999999993</v>
      </c>
    </row>
    <row r="1723" spans="1:14" x14ac:dyDescent="0.4">
      <c r="A1723" s="43">
        <v>42</v>
      </c>
      <c r="B1723" s="5" t="s">
        <v>132</v>
      </c>
      <c r="C1723" s="5">
        <v>1980</v>
      </c>
      <c r="D1723" s="5" t="s">
        <v>250</v>
      </c>
      <c r="E1723" s="42" t="s">
        <v>247</v>
      </c>
      <c r="F1723" s="62">
        <f>F1724*0.95</f>
        <v>0.91823388927355143</v>
      </c>
      <c r="G1723" s="63">
        <v>43748556</v>
      </c>
      <c r="H1723" s="63">
        <v>12.430866517234591</v>
      </c>
      <c r="I1723" s="63">
        <f>(I1567+I1551+I1180)/3</f>
        <v>114.25500775574328</v>
      </c>
      <c r="J1723" s="63">
        <v>548285715.06897998</v>
      </c>
      <c r="K1723" s="63">
        <v>73.383037562987894</v>
      </c>
      <c r="L1723" s="63">
        <v>495.32853556101117</v>
      </c>
      <c r="M1723" s="63">
        <v>22.710532776822983</v>
      </c>
      <c r="N1723" s="62">
        <v>43.857999999999997</v>
      </c>
    </row>
    <row r="1724" spans="1:14" x14ac:dyDescent="0.4">
      <c r="A1724" s="43">
        <v>42</v>
      </c>
      <c r="B1724" s="5" t="s">
        <v>132</v>
      </c>
      <c r="C1724" s="5">
        <v>1981</v>
      </c>
      <c r="D1724" s="5" t="s">
        <v>250</v>
      </c>
      <c r="E1724" s="42" t="s">
        <v>247</v>
      </c>
      <c r="F1724" s="62">
        <f t="shared" ref="F1724:F1732" si="192">F1725*0.95</f>
        <v>0.96656198870900156</v>
      </c>
      <c r="G1724" s="63">
        <v>44899573</v>
      </c>
      <c r="H1724" s="63">
        <v>-2.198235381270834</v>
      </c>
      <c r="I1724" s="63">
        <f>(I1567+I1552+I1180)/3</f>
        <v>113.84292890893376</v>
      </c>
      <c r="J1724" s="63">
        <v>752571429.64653099</v>
      </c>
      <c r="K1724" s="63">
        <v>74.459577429535983</v>
      </c>
      <c r="L1724" s="63">
        <v>493.01317589548307</v>
      </c>
      <c r="M1724" s="63">
        <v>23.364084960308947</v>
      </c>
      <c r="N1724" s="62">
        <v>43.874000000000002</v>
      </c>
    </row>
    <row r="1725" spans="1:14" x14ac:dyDescent="0.4">
      <c r="A1725" s="43">
        <v>42</v>
      </c>
      <c r="B1725" s="5" t="s">
        <v>132</v>
      </c>
      <c r="C1725" s="5">
        <v>1982</v>
      </c>
      <c r="D1725" s="5" t="s">
        <v>250</v>
      </c>
      <c r="E1725" s="42" t="s">
        <v>247</v>
      </c>
      <c r="F1725" s="62">
        <f t="shared" si="192"/>
        <v>1.0174336723252648</v>
      </c>
      <c r="G1725" s="63">
        <v>46088647</v>
      </c>
      <c r="H1725" s="63">
        <v>24.730858970585402</v>
      </c>
      <c r="I1725" s="63">
        <f>(I1553+I1166+I951)/3</f>
        <v>171.88418864893356</v>
      </c>
      <c r="J1725" s="63">
        <v>293571428.990816</v>
      </c>
      <c r="K1725" s="63">
        <v>64.201995012468828</v>
      </c>
      <c r="L1725" s="63">
        <v>600.04305211635096</v>
      </c>
      <c r="M1725" s="63">
        <v>24.533174413984902</v>
      </c>
      <c r="N1725" s="62">
        <v>43.89</v>
      </c>
    </row>
    <row r="1726" spans="1:14" x14ac:dyDescent="0.4">
      <c r="A1726" s="43">
        <v>42</v>
      </c>
      <c r="B1726" s="5" t="s">
        <v>132</v>
      </c>
      <c r="C1726" s="5">
        <v>1983</v>
      </c>
      <c r="D1726" s="5" t="s">
        <v>250</v>
      </c>
      <c r="E1726" s="42" t="s">
        <v>247</v>
      </c>
      <c r="F1726" s="62">
        <f t="shared" si="192"/>
        <v>1.0709828129739631</v>
      </c>
      <c r="G1726" s="63">
        <v>47353665</v>
      </c>
      <c r="H1726" s="63">
        <v>12.711864406353783</v>
      </c>
      <c r="I1726" s="63">
        <f>(I1554+I1167+I952)/3</f>
        <v>138.84515822250967</v>
      </c>
      <c r="J1726" s="63">
        <v>490000000.69999999</v>
      </c>
      <c r="K1726" s="63">
        <v>57.142857142857139</v>
      </c>
      <c r="L1726" s="63">
        <v>653.93544118996715</v>
      </c>
      <c r="M1726" s="63">
        <v>26.612186889323148</v>
      </c>
      <c r="N1726" s="62">
        <v>43.905999999999999</v>
      </c>
    </row>
    <row r="1727" spans="1:14" x14ac:dyDescent="0.4">
      <c r="A1727" s="43">
        <v>42</v>
      </c>
      <c r="B1727" s="5" t="s">
        <v>132</v>
      </c>
      <c r="C1727" s="5">
        <v>1984</v>
      </c>
      <c r="D1727" s="5" t="s">
        <v>250</v>
      </c>
      <c r="E1727" s="42" t="s">
        <v>247</v>
      </c>
      <c r="F1727" s="62">
        <f t="shared" si="192"/>
        <v>1.127350329446277</v>
      </c>
      <c r="G1727" s="63">
        <v>48676443</v>
      </c>
      <c r="H1727" s="63">
        <v>8.2474526084820496</v>
      </c>
      <c r="I1727" s="63">
        <f>(I953+I1168+I1555)/3</f>
        <v>153.55680989002113</v>
      </c>
      <c r="J1727" s="63">
        <v>729142857.57687104</v>
      </c>
      <c r="K1727" s="63">
        <v>52.531645569620252</v>
      </c>
      <c r="L1727" s="63">
        <v>697.89793374209171</v>
      </c>
      <c r="M1727" s="63">
        <v>26.667746113989637</v>
      </c>
      <c r="N1727" s="62">
        <v>43.921999999999997</v>
      </c>
    </row>
    <row r="1728" spans="1:14" x14ac:dyDescent="0.4">
      <c r="A1728" s="43">
        <v>42</v>
      </c>
      <c r="B1728" s="5" t="s">
        <v>132</v>
      </c>
      <c r="C1728" s="5">
        <v>1985</v>
      </c>
      <c r="D1728" s="5" t="s">
        <v>250</v>
      </c>
      <c r="E1728" s="42" t="s">
        <v>247</v>
      </c>
      <c r="F1728" s="62">
        <f t="shared" si="192"/>
        <v>1.1866845573118705</v>
      </c>
      <c r="G1728" s="63">
        <v>50035843</v>
      </c>
      <c r="H1728" s="63">
        <v>11.576041762985923</v>
      </c>
      <c r="I1728" s="63">
        <f>(I1556+I1169+I954)/3</f>
        <v>193.29810861833505</v>
      </c>
      <c r="J1728" s="63">
        <v>1177571428.57143</v>
      </c>
      <c r="K1728" s="63">
        <v>46.112600536193028</v>
      </c>
      <c r="L1728" s="63">
        <v>780.51052824418662</v>
      </c>
      <c r="M1728" s="63">
        <v>28.79751745539178</v>
      </c>
      <c r="N1728" s="62">
        <v>43.938000000000002</v>
      </c>
    </row>
    <row r="1729" spans="1:14" x14ac:dyDescent="0.4">
      <c r="A1729" s="43">
        <v>42</v>
      </c>
      <c r="B1729" s="5" t="s">
        <v>132</v>
      </c>
      <c r="C1729" s="5">
        <v>1986</v>
      </c>
      <c r="D1729" s="5" t="s">
        <v>250</v>
      </c>
      <c r="E1729" s="42" t="s">
        <v>247</v>
      </c>
      <c r="F1729" s="62">
        <f t="shared" si="192"/>
        <v>1.2491416392756531</v>
      </c>
      <c r="G1729" s="63">
        <v>51424313</v>
      </c>
      <c r="H1729" s="63">
        <v>12.875171647217542</v>
      </c>
      <c r="I1729" s="63">
        <f>(I1557+I1170+I955)/3</f>
        <v>141.53208351748339</v>
      </c>
      <c r="J1729" s="63">
        <v>1217428571.42857</v>
      </c>
      <c r="K1729" s="63">
        <v>36.054421768707485</v>
      </c>
      <c r="L1729" s="63">
        <v>802.2179693748443</v>
      </c>
      <c r="M1729" s="63">
        <v>31.658291457286431</v>
      </c>
      <c r="N1729" s="62">
        <v>43.954000000000001</v>
      </c>
    </row>
    <row r="1730" spans="1:14" x14ac:dyDescent="0.4">
      <c r="A1730" s="43">
        <v>42</v>
      </c>
      <c r="B1730" s="5" t="s">
        <v>132</v>
      </c>
      <c r="C1730" s="5">
        <v>1987</v>
      </c>
      <c r="D1730" s="5" t="s">
        <v>250</v>
      </c>
      <c r="E1730" s="42" t="s">
        <v>247</v>
      </c>
      <c r="F1730" s="62">
        <f t="shared" si="192"/>
        <v>1.314885936079635</v>
      </c>
      <c r="G1730" s="63">
        <v>52841319</v>
      </c>
      <c r="H1730" s="63">
        <v>12.469372536531395</v>
      </c>
      <c r="I1730" s="63">
        <f>(I1171+I956+I1558)/3</f>
        <v>148.36310599078641</v>
      </c>
      <c r="J1730" s="63">
        <v>947714285.71428597</v>
      </c>
      <c r="K1730" s="63">
        <v>35.339805825242721</v>
      </c>
      <c r="L1730" s="63">
        <v>765.60573087841044</v>
      </c>
      <c r="M1730" s="63">
        <v>32.928379714648962</v>
      </c>
      <c r="N1730" s="62">
        <v>43.877000000000002</v>
      </c>
    </row>
    <row r="1731" spans="1:14" x14ac:dyDescent="0.4">
      <c r="A1731" s="43">
        <v>42</v>
      </c>
      <c r="B1731" s="5" t="s">
        <v>132</v>
      </c>
      <c r="C1731" s="5">
        <v>1988</v>
      </c>
      <c r="D1731" s="5" t="s">
        <v>250</v>
      </c>
      <c r="E1731" s="42" t="s">
        <v>247</v>
      </c>
      <c r="F1731" s="62">
        <f t="shared" si="192"/>
        <v>1.3840904590311949</v>
      </c>
      <c r="G1731" s="63">
        <v>54298446</v>
      </c>
      <c r="H1731" s="63">
        <v>13.417554344496295</v>
      </c>
      <c r="I1731" s="63">
        <f>(I957+I1172+I1559)/3</f>
        <v>141.33810860866427</v>
      </c>
      <c r="J1731" s="63">
        <v>1190000000</v>
      </c>
      <c r="K1731" s="63">
        <v>52.597402597402599</v>
      </c>
      <c r="L1731" s="63">
        <v>644.21963252903424</v>
      </c>
      <c r="M1731" s="63">
        <v>33.388865750381783</v>
      </c>
      <c r="N1731" s="62">
        <v>43.744</v>
      </c>
    </row>
    <row r="1732" spans="1:14" x14ac:dyDescent="0.4">
      <c r="A1732" s="43">
        <v>42</v>
      </c>
      <c r="B1732" s="5" t="s">
        <v>132</v>
      </c>
      <c r="C1732" s="5">
        <v>1989</v>
      </c>
      <c r="D1732" s="5" t="s">
        <v>250</v>
      </c>
      <c r="E1732" s="42" t="s">
        <v>247</v>
      </c>
      <c r="F1732" s="62">
        <f t="shared" si="192"/>
        <v>1.4569373252959947</v>
      </c>
      <c r="G1732" s="63">
        <v>55765843</v>
      </c>
      <c r="H1732" s="63">
        <v>19.137404849322223</v>
      </c>
      <c r="I1732" s="63">
        <f>(I1560+I958+I1173)/3</f>
        <v>130.87797750445569</v>
      </c>
      <c r="J1732" s="63">
        <v>1250181818.1818199</v>
      </c>
      <c r="K1732" s="63">
        <v>50.129870129870127</v>
      </c>
      <c r="L1732" s="63">
        <v>712.91487604660347</v>
      </c>
      <c r="M1732" s="63">
        <v>32.246568109820487</v>
      </c>
      <c r="N1732" s="62">
        <v>43.610999999999997</v>
      </c>
    </row>
    <row r="1733" spans="1:14" x14ac:dyDescent="0.4">
      <c r="A1733" s="43">
        <v>42</v>
      </c>
      <c r="B1733" s="5" t="s">
        <v>132</v>
      </c>
      <c r="C1733" s="5">
        <v>1990</v>
      </c>
      <c r="D1733" s="5" t="s">
        <v>250</v>
      </c>
      <c r="E1733" s="42" t="s">
        <v>247</v>
      </c>
      <c r="F1733" s="62">
        <v>1.5336182371536788</v>
      </c>
      <c r="G1733" s="63">
        <v>57214630</v>
      </c>
      <c r="H1733" s="63">
        <v>17.743051364244764</v>
      </c>
      <c r="I1733" s="63">
        <f>(I1174+I959+I1561)/3</f>
        <v>127.92314053120278</v>
      </c>
      <c r="J1733" s="63">
        <v>734000000</v>
      </c>
      <c r="K1733" s="63">
        <v>52.922755741127347</v>
      </c>
      <c r="L1733" s="63">
        <v>751.18749018127676</v>
      </c>
      <c r="M1733" s="63">
        <v>32.570988050880132</v>
      </c>
      <c r="N1733" s="62">
        <v>43.478000000000002</v>
      </c>
    </row>
    <row r="1734" spans="1:14" x14ac:dyDescent="0.4">
      <c r="A1734" s="43">
        <v>42</v>
      </c>
      <c r="B1734" s="5" t="s">
        <v>132</v>
      </c>
      <c r="C1734" s="5">
        <v>1991</v>
      </c>
      <c r="D1734" s="5" t="s">
        <v>250</v>
      </c>
      <c r="E1734" s="42" t="s">
        <v>247</v>
      </c>
      <c r="F1734" s="62">
        <v>1.5247897358299372</v>
      </c>
      <c r="G1734" s="63">
        <v>58611032</v>
      </c>
      <c r="H1734" s="63">
        <v>16.12527117699338</v>
      </c>
      <c r="I1734" s="63">
        <f>(I1175+I960+I1562)/3</f>
        <v>119.61360827800335</v>
      </c>
      <c r="J1734" s="63">
        <v>253000000</v>
      </c>
      <c r="K1734" s="63">
        <v>62.844444444444449</v>
      </c>
      <c r="L1734" s="63">
        <v>637.89759734188647</v>
      </c>
      <c r="M1734" s="63">
        <v>34.831024213388581</v>
      </c>
      <c r="N1734" s="62">
        <v>43.344999999999999</v>
      </c>
    </row>
    <row r="1735" spans="1:14" x14ac:dyDescent="0.4">
      <c r="A1735" s="43">
        <v>42</v>
      </c>
      <c r="B1735" s="5" t="s">
        <v>132</v>
      </c>
      <c r="C1735" s="5">
        <v>1992</v>
      </c>
      <c r="D1735" s="5" t="s">
        <v>250</v>
      </c>
      <c r="E1735" s="42" t="s">
        <v>247</v>
      </c>
      <c r="F1735" s="62">
        <v>1.5153342249835813</v>
      </c>
      <c r="G1735" s="63">
        <v>59989142</v>
      </c>
      <c r="H1735" s="63">
        <v>18.350780680084384</v>
      </c>
      <c r="I1735" s="63">
        <f>(I961+I1176+I1563)/3</f>
        <v>120.33937368745244</v>
      </c>
      <c r="J1735" s="63">
        <v>459000000</v>
      </c>
      <c r="K1735" s="63">
        <v>59.309849029475195</v>
      </c>
      <c r="L1735" s="63">
        <v>697.72604047951643</v>
      </c>
      <c r="M1735" s="63">
        <v>34.507306107156239</v>
      </c>
      <c r="N1735" s="62">
        <v>43.212000000000003</v>
      </c>
    </row>
    <row r="1736" spans="1:14" x14ac:dyDescent="0.4">
      <c r="A1736" s="43">
        <v>42</v>
      </c>
      <c r="B1736" s="5" t="s">
        <v>132</v>
      </c>
      <c r="C1736" s="5">
        <v>1993</v>
      </c>
      <c r="D1736" s="5" t="s">
        <v>250</v>
      </c>
      <c r="E1736" s="42" t="s">
        <v>247</v>
      </c>
      <c r="F1736" s="62">
        <v>1.5095890991199403</v>
      </c>
      <c r="G1736" s="63">
        <v>61382200</v>
      </c>
      <c r="H1736" s="63">
        <v>8.4291053893686296</v>
      </c>
      <c r="I1736" s="63">
        <f>(I962+I1177+I1564)/3</f>
        <v>116.0300627535309</v>
      </c>
      <c r="J1736" s="63">
        <v>493000000</v>
      </c>
      <c r="K1736" s="63">
        <v>55.927835051546396</v>
      </c>
      <c r="L1736" s="63">
        <v>758.82961921503352</v>
      </c>
      <c r="M1736" s="63">
        <v>33.536957849725113</v>
      </c>
      <c r="N1736" s="62">
        <v>43.079000000000001</v>
      </c>
    </row>
    <row r="1737" spans="1:14" x14ac:dyDescent="0.4">
      <c r="A1737" s="43">
        <v>42</v>
      </c>
      <c r="B1737" s="5" t="s">
        <v>132</v>
      </c>
      <c r="C1737" s="5">
        <v>1994</v>
      </c>
      <c r="D1737" s="5" t="s">
        <v>250</v>
      </c>
      <c r="E1737" s="42" t="s">
        <v>247</v>
      </c>
      <c r="F1737" s="62">
        <v>1.4002327997263024</v>
      </c>
      <c r="G1737" s="63">
        <v>62775847</v>
      </c>
      <c r="H1737" s="63">
        <v>8.4488715628619104</v>
      </c>
      <c r="I1737" s="63">
        <f>(I1178+I963+I1565)/3</f>
        <v>84.955737962507655</v>
      </c>
      <c r="J1737" s="63">
        <v>1256000000</v>
      </c>
      <c r="K1737" s="63">
        <v>50.628571428571433</v>
      </c>
      <c r="L1737" s="63">
        <v>826.71896713150386</v>
      </c>
      <c r="M1737" s="63">
        <v>34.894613583138174</v>
      </c>
      <c r="N1737" s="62">
        <v>42.945999999999998</v>
      </c>
    </row>
    <row r="1738" spans="1:14" x14ac:dyDescent="0.4">
      <c r="A1738" s="43">
        <v>42</v>
      </c>
      <c r="B1738" s="5" t="s">
        <v>132</v>
      </c>
      <c r="C1738" s="5">
        <v>1995</v>
      </c>
      <c r="D1738" s="5" t="s">
        <v>250</v>
      </c>
      <c r="E1738" s="42" t="s">
        <v>247</v>
      </c>
      <c r="F1738" s="62">
        <v>1.460601779347074</v>
      </c>
      <c r="G1738" s="63">
        <v>64166908</v>
      </c>
      <c r="H1738" s="63">
        <v>11.399741498084452</v>
      </c>
      <c r="I1738" s="63">
        <f>(I1179+I964+I1566)/3</f>
        <v>88.15865630509586</v>
      </c>
      <c r="J1738" s="63">
        <v>598000000</v>
      </c>
      <c r="K1738" s="63">
        <v>50.245098039215684</v>
      </c>
      <c r="L1738" s="63">
        <v>937.54315013050245</v>
      </c>
      <c r="M1738" s="63">
        <v>33.508879363135328</v>
      </c>
      <c r="N1738" s="62">
        <v>42.814</v>
      </c>
    </row>
    <row r="1739" spans="1:14" x14ac:dyDescent="0.4">
      <c r="A1739" s="43">
        <v>42</v>
      </c>
      <c r="B1739" s="5" t="s">
        <v>132</v>
      </c>
      <c r="C1739" s="5">
        <v>1996</v>
      </c>
      <c r="D1739" s="5" t="s">
        <v>250</v>
      </c>
      <c r="E1739" s="42" t="s">
        <v>247</v>
      </c>
      <c r="F1739" s="62">
        <v>1.5090338707907451</v>
      </c>
      <c r="G1739" s="63">
        <v>65565195</v>
      </c>
      <c r="H1739" s="63">
        <v>7.1076674477938724</v>
      </c>
      <c r="I1739" s="63">
        <f>(I1723+I1567+I1551)/3</f>
        <v>113.22897514779346</v>
      </c>
      <c r="J1739" s="63">
        <v>636000000</v>
      </c>
      <c r="K1739" s="63">
        <v>46.948561464690499</v>
      </c>
      <c r="L1739" s="63">
        <v>1031.4880781050385</v>
      </c>
      <c r="M1739" s="63">
        <v>32.544103992571962</v>
      </c>
      <c r="N1739" s="62">
        <v>42.680999999999997</v>
      </c>
    </row>
    <row r="1740" spans="1:14" x14ac:dyDescent="0.4">
      <c r="A1740" s="43">
        <v>42</v>
      </c>
      <c r="B1740" s="5" t="s">
        <v>132</v>
      </c>
      <c r="C1740" s="5">
        <v>1997</v>
      </c>
      <c r="D1740" s="5" t="s">
        <v>250</v>
      </c>
      <c r="E1740" s="42" t="s">
        <v>247</v>
      </c>
      <c r="F1740" s="62">
        <v>1.5830974505553717</v>
      </c>
      <c r="G1740" s="63">
        <v>66993728</v>
      </c>
      <c r="H1740" s="63">
        <v>9.8762774291748912</v>
      </c>
      <c r="I1740" s="63">
        <f>(I966+I1181+I1568)/3</f>
        <v>90.143426009906236</v>
      </c>
      <c r="J1740" s="63">
        <v>890550000</v>
      </c>
      <c r="K1740" s="63">
        <v>43.738247461451671</v>
      </c>
      <c r="L1740" s="63">
        <v>1170.8047978922959</v>
      </c>
      <c r="M1740" s="63">
        <v>32.871116844028805</v>
      </c>
      <c r="N1740" s="62">
        <v>42.658000000000001</v>
      </c>
    </row>
    <row r="1741" spans="1:14" x14ac:dyDescent="0.4">
      <c r="A1741" s="43">
        <v>42</v>
      </c>
      <c r="B1741" s="5" t="s">
        <v>132</v>
      </c>
      <c r="C1741" s="5">
        <v>1998</v>
      </c>
      <c r="D1741" s="5" t="s">
        <v>250</v>
      </c>
      <c r="E1741" s="42" t="s">
        <v>247</v>
      </c>
      <c r="F1741" s="62">
        <v>1.6214589919637536</v>
      </c>
      <c r="G1741" s="63">
        <v>68446011</v>
      </c>
      <c r="H1741" s="63">
        <v>2.3776814890020859</v>
      </c>
      <c r="I1741" s="63">
        <f>(I1569+I1182+I10358)/3</f>
        <v>60.270860499422874</v>
      </c>
      <c r="J1741" s="63">
        <v>1076000000</v>
      </c>
      <c r="K1741" s="63">
        <v>41.927627000695892</v>
      </c>
      <c r="L1741" s="63">
        <v>1239.3535622708573</v>
      </c>
      <c r="M1741" s="63">
        <v>35.38116134299419</v>
      </c>
      <c r="N1741" s="62">
        <v>42.704000000000001</v>
      </c>
    </row>
    <row r="1742" spans="1:14" x14ac:dyDescent="0.4">
      <c r="A1742" s="43">
        <v>42</v>
      </c>
      <c r="B1742" s="5" t="s">
        <v>132</v>
      </c>
      <c r="C1742" s="5">
        <v>1999</v>
      </c>
      <c r="D1742" s="5" t="s">
        <v>250</v>
      </c>
      <c r="E1742" s="42" t="s">
        <v>247</v>
      </c>
      <c r="F1742" s="62">
        <v>1.666983583697788</v>
      </c>
      <c r="G1742" s="63">
        <v>69907887</v>
      </c>
      <c r="H1742" s="63">
        <v>0.9194354200305952</v>
      </c>
      <c r="I1742" s="63">
        <f>(I968+I1183+I1570)/3</f>
        <v>93.428529720903143</v>
      </c>
      <c r="J1742" s="63">
        <v>1065300000</v>
      </c>
      <c r="K1742" s="63">
        <v>38.361508452535759</v>
      </c>
      <c r="L1742" s="63">
        <v>1297.5746900609604</v>
      </c>
      <c r="M1742" s="63">
        <v>35.848318999218144</v>
      </c>
      <c r="N1742" s="62">
        <v>42.75</v>
      </c>
    </row>
    <row r="1743" spans="1:14" x14ac:dyDescent="0.4">
      <c r="A1743" s="43">
        <v>42</v>
      </c>
      <c r="B1743" s="5" t="s">
        <v>132</v>
      </c>
      <c r="C1743" s="5">
        <v>2000</v>
      </c>
      <c r="D1743" s="5" t="s">
        <v>250</v>
      </c>
      <c r="E1743" s="42" t="s">
        <v>247</v>
      </c>
      <c r="F1743" s="62">
        <v>1.6058876044289523</v>
      </c>
      <c r="G1743" s="63">
        <v>71371371</v>
      </c>
      <c r="H1743" s="63">
        <v>3.9444069922226674</v>
      </c>
      <c r="I1743" s="63">
        <f>(I969+I1184+I1571)/3</f>
        <v>89.811029580640096</v>
      </c>
      <c r="J1743" s="63">
        <v>1235000000</v>
      </c>
      <c r="K1743" s="63">
        <v>39.017935901205533</v>
      </c>
      <c r="L1743" s="63">
        <v>1398.8598307867214</v>
      </c>
      <c r="M1743" s="63">
        <v>34.530137398455523</v>
      </c>
      <c r="N1743" s="62">
        <v>42.796999999999997</v>
      </c>
    </row>
    <row r="1744" spans="1:14" x14ac:dyDescent="0.4">
      <c r="A1744" s="43">
        <v>42</v>
      </c>
      <c r="B1744" s="5" t="s">
        <v>132</v>
      </c>
      <c r="C1744" s="5">
        <v>2001</v>
      </c>
      <c r="D1744" s="5" t="s">
        <v>250</v>
      </c>
      <c r="E1744" s="42" t="s">
        <v>247</v>
      </c>
      <c r="F1744" s="62">
        <v>1.7391487918599573</v>
      </c>
      <c r="G1744" s="63">
        <v>72854261</v>
      </c>
      <c r="H1744" s="63">
        <v>1.8676998436427681</v>
      </c>
      <c r="I1744" s="63">
        <f>(I970+I1185+I1572)/3</f>
        <v>92.211433407675543</v>
      </c>
      <c r="J1744" s="63">
        <v>509900000</v>
      </c>
      <c r="K1744" s="63">
        <v>39.810426540284361</v>
      </c>
      <c r="L1744" s="63">
        <v>1327.0965183299079</v>
      </c>
      <c r="M1744" s="63">
        <v>35.37757026129119</v>
      </c>
      <c r="N1744" s="62">
        <v>42.843000000000004</v>
      </c>
    </row>
    <row r="1745" spans="1:14" x14ac:dyDescent="0.4">
      <c r="A1745" s="43">
        <v>42</v>
      </c>
      <c r="B1745" s="5" t="s">
        <v>132</v>
      </c>
      <c r="C1745" s="5">
        <v>2002</v>
      </c>
      <c r="D1745" s="5" t="s">
        <v>250</v>
      </c>
      <c r="E1745" s="42" t="s">
        <v>247</v>
      </c>
      <c r="F1745" s="62">
        <v>1.7399470296964024</v>
      </c>
      <c r="G1745" s="63">
        <v>74393759</v>
      </c>
      <c r="H1745" s="63">
        <v>3.1655790672818256</v>
      </c>
      <c r="I1745" s="63">
        <f>(I1186+I971+I16848)/3</f>
        <v>62.65240136761637</v>
      </c>
      <c r="J1745" s="63">
        <v>646900000</v>
      </c>
      <c r="K1745" s="63">
        <v>40.987067827922935</v>
      </c>
      <c r="L1745" s="63">
        <v>1144.5323984197428</v>
      </c>
      <c r="M1745" s="63">
        <v>37.008222084696314</v>
      </c>
      <c r="N1745" s="62">
        <v>42.889000000000003</v>
      </c>
    </row>
    <row r="1746" spans="1:14" x14ac:dyDescent="0.4">
      <c r="A1746" s="43">
        <v>42</v>
      </c>
      <c r="B1746" s="5" t="s">
        <v>132</v>
      </c>
      <c r="C1746" s="5">
        <v>2003</v>
      </c>
      <c r="D1746" s="5" t="s">
        <v>250</v>
      </c>
      <c r="E1746" s="42" t="s">
        <v>247</v>
      </c>
      <c r="F1746" s="62">
        <v>1.7511135176526376</v>
      </c>
      <c r="G1746" s="63">
        <v>75963322</v>
      </c>
      <c r="H1746" s="63">
        <v>6.7774936061383926</v>
      </c>
      <c r="I1746" s="63">
        <f>(I1187+I972+I1574)/3</f>
        <v>92.641701622415326</v>
      </c>
      <c r="J1746" s="63">
        <v>237400000</v>
      </c>
      <c r="K1746" s="63">
        <v>46.179640718562872</v>
      </c>
      <c r="L1746" s="63">
        <v>1056.9372089659471</v>
      </c>
      <c r="M1746" s="63">
        <v>39.925055356838698</v>
      </c>
      <c r="N1746" s="62">
        <v>42.935000000000002</v>
      </c>
    </row>
    <row r="1747" spans="1:14" x14ac:dyDescent="0.4">
      <c r="A1747" s="43">
        <v>42</v>
      </c>
      <c r="B1747" s="5" t="s">
        <v>132</v>
      </c>
      <c r="C1747" s="5">
        <v>2004</v>
      </c>
      <c r="D1747" s="5" t="s">
        <v>250</v>
      </c>
      <c r="E1747" s="42" t="s">
        <v>247</v>
      </c>
      <c r="F1747" s="62">
        <v>1.8640270382659716</v>
      </c>
      <c r="G1747" s="63">
        <v>77522427</v>
      </c>
      <c r="H1747" s="63">
        <v>11.669908340566778</v>
      </c>
      <c r="I1747" s="63">
        <f>(I973+I1188+I1575)/3</f>
        <v>91.097762583412376</v>
      </c>
      <c r="J1747" s="63">
        <v>1253300000</v>
      </c>
      <c r="K1747" s="63">
        <v>57.81990521327014</v>
      </c>
      <c r="L1747" s="63">
        <v>1016.2538839562844</v>
      </c>
      <c r="M1747" s="63">
        <v>46.097408679363092</v>
      </c>
      <c r="N1747" s="62">
        <v>42.981000000000002</v>
      </c>
    </row>
    <row r="1748" spans="1:14" x14ac:dyDescent="0.4">
      <c r="A1748" s="43">
        <v>42</v>
      </c>
      <c r="B1748" s="5" t="s">
        <v>132</v>
      </c>
      <c r="C1748" s="5">
        <v>2005</v>
      </c>
      <c r="D1748" s="5" t="s">
        <v>250</v>
      </c>
      <c r="E1748" s="42" t="s">
        <v>247</v>
      </c>
      <c r="F1748" s="62">
        <v>2.0514254069949267</v>
      </c>
      <c r="G1748" s="63">
        <v>79075310</v>
      </c>
      <c r="H1748" s="63">
        <v>6.2127295061837486</v>
      </c>
      <c r="I1748" s="63">
        <f>(I974+I1189+I1576)/3</f>
        <v>89.515642990536364</v>
      </c>
      <c r="J1748" s="63">
        <v>5375600000</v>
      </c>
      <c r="K1748" s="63">
        <v>62.952646239554319</v>
      </c>
      <c r="L1748" s="63">
        <v>1133.1054605717552</v>
      </c>
      <c r="M1748" s="63">
        <v>43.970405199834047</v>
      </c>
      <c r="N1748" s="62">
        <v>43.027000000000001</v>
      </c>
    </row>
    <row r="1749" spans="1:14" x14ac:dyDescent="0.4">
      <c r="A1749" s="43">
        <v>42</v>
      </c>
      <c r="B1749" s="5" t="s">
        <v>132</v>
      </c>
      <c r="C1749" s="5">
        <v>2006</v>
      </c>
      <c r="D1749" s="5" t="s">
        <v>250</v>
      </c>
      <c r="E1749" s="42" t="s">
        <v>247</v>
      </c>
      <c r="F1749" s="62">
        <v>2.1176447826215834</v>
      </c>
      <c r="G1749" s="63">
        <v>80629670</v>
      </c>
      <c r="H1749" s="63">
        <v>7.359977730592874</v>
      </c>
      <c r="I1749" s="63">
        <f>(I975+I1190+I1577)/3</f>
        <v>90.044754810830582</v>
      </c>
      <c r="J1749" s="63">
        <v>10042800000</v>
      </c>
      <c r="K1749" s="63">
        <v>61.518536506394696</v>
      </c>
      <c r="L1749" s="63">
        <v>1332.3394100028158</v>
      </c>
      <c r="M1749" s="63">
        <v>43.581147702622758</v>
      </c>
      <c r="N1749" s="62">
        <v>43.073</v>
      </c>
    </row>
    <row r="1750" spans="1:14" x14ac:dyDescent="0.4">
      <c r="A1750" s="43">
        <v>42</v>
      </c>
      <c r="B1750" s="5" t="s">
        <v>132</v>
      </c>
      <c r="C1750" s="5">
        <v>2007</v>
      </c>
      <c r="D1750" s="5" t="s">
        <v>250</v>
      </c>
      <c r="E1750" s="42" t="s">
        <v>247</v>
      </c>
      <c r="F1750" s="62">
        <v>2.2305823044875832</v>
      </c>
      <c r="G1750" s="63">
        <v>82218755</v>
      </c>
      <c r="H1750" s="63">
        <v>12.595739823876784</v>
      </c>
      <c r="I1750" s="63">
        <f>(I1191+I1578+I976)/3</f>
        <v>91.503570362903972</v>
      </c>
      <c r="J1750" s="63">
        <v>11578100000</v>
      </c>
      <c r="K1750" s="63">
        <v>65.077873254564992</v>
      </c>
      <c r="L1750" s="63">
        <v>1586.47292057972</v>
      </c>
      <c r="M1750" s="63">
        <v>41.305942773294205</v>
      </c>
      <c r="N1750" s="62">
        <v>43.078000000000003</v>
      </c>
    </row>
    <row r="1751" spans="1:14" x14ac:dyDescent="0.4">
      <c r="A1751" s="43">
        <v>42</v>
      </c>
      <c r="B1751" s="5" t="s">
        <v>132</v>
      </c>
      <c r="C1751" s="5">
        <v>2008</v>
      </c>
      <c r="D1751" s="5" t="s">
        <v>250</v>
      </c>
      <c r="E1751" s="42" t="s">
        <v>247</v>
      </c>
      <c r="F1751" s="62">
        <v>2.2653192387652794</v>
      </c>
      <c r="G1751" s="63">
        <v>83844783</v>
      </c>
      <c r="H1751" s="63">
        <v>12.203984463099644</v>
      </c>
      <c r="I1751" s="63">
        <f t="shared" ref="I1751:I1756" si="193">(I1192+I977+I1579)/3</f>
        <v>96.185113111750979</v>
      </c>
      <c r="J1751" s="63">
        <v>9494600000</v>
      </c>
      <c r="K1751" s="63">
        <v>71.680625348967055</v>
      </c>
      <c r="L1751" s="63">
        <v>1941.8999726933735</v>
      </c>
      <c r="M1751" s="63">
        <v>43.745976002341237</v>
      </c>
      <c r="N1751" s="62">
        <v>43.058</v>
      </c>
    </row>
    <row r="1752" spans="1:14" x14ac:dyDescent="0.4">
      <c r="A1752" s="43">
        <v>42</v>
      </c>
      <c r="B1752" s="5" t="s">
        <v>132</v>
      </c>
      <c r="C1752" s="5">
        <v>2009</v>
      </c>
      <c r="D1752" s="5" t="s">
        <v>250</v>
      </c>
      <c r="E1752" s="42" t="s">
        <v>247</v>
      </c>
      <c r="F1752" s="62">
        <v>2.3117899445087606</v>
      </c>
      <c r="G1752" s="63">
        <v>85501064</v>
      </c>
      <c r="H1752" s="63">
        <v>11.185542267237537</v>
      </c>
      <c r="I1752" s="63">
        <f t="shared" si="193"/>
        <v>98.092162312509075</v>
      </c>
      <c r="J1752" s="63">
        <v>6711600000</v>
      </c>
      <c r="K1752" s="63">
        <v>56.553444636346192</v>
      </c>
      <c r="L1752" s="63">
        <v>2212.218147889319</v>
      </c>
      <c r="M1752" s="63">
        <v>45.164249269047758</v>
      </c>
      <c r="N1752" s="62">
        <v>43.039000000000001</v>
      </c>
    </row>
    <row r="1753" spans="1:14" x14ac:dyDescent="0.4">
      <c r="A1753" s="43">
        <v>42</v>
      </c>
      <c r="B1753" s="5" t="s">
        <v>132</v>
      </c>
      <c r="C1753" s="5">
        <v>2010</v>
      </c>
      <c r="D1753" s="5" t="s">
        <v>250</v>
      </c>
      <c r="E1753" s="42" t="s">
        <v>247</v>
      </c>
      <c r="F1753" s="62">
        <v>2.2957909484978942</v>
      </c>
      <c r="G1753" s="63">
        <v>87252413</v>
      </c>
      <c r="H1753" s="63">
        <v>10.106864629572115</v>
      </c>
      <c r="I1753" s="63">
        <f t="shared" si="193"/>
        <v>91.950371949827868</v>
      </c>
      <c r="J1753" s="63">
        <v>6385600000</v>
      </c>
      <c r="K1753" s="63">
        <v>47.936350074589754</v>
      </c>
      <c r="L1753" s="63">
        <v>2509.7720341752151</v>
      </c>
      <c r="M1753" s="63">
        <v>44.126984126984127</v>
      </c>
      <c r="N1753" s="62">
        <v>43.018999999999998</v>
      </c>
    </row>
    <row r="1754" spans="1:14" x14ac:dyDescent="0.4">
      <c r="A1754" s="43">
        <v>42</v>
      </c>
      <c r="B1754" s="5" t="s">
        <v>132</v>
      </c>
      <c r="C1754" s="5">
        <v>2011</v>
      </c>
      <c r="D1754" s="5" t="s">
        <v>250</v>
      </c>
      <c r="E1754" s="42" t="s">
        <v>247</v>
      </c>
      <c r="F1754" s="62">
        <v>2.3068068994666748</v>
      </c>
      <c r="G1754" s="63">
        <v>89200054</v>
      </c>
      <c r="H1754" s="63">
        <v>11.662976350733217</v>
      </c>
      <c r="I1754" s="63">
        <f t="shared" si="193"/>
        <v>93.461761873349062</v>
      </c>
      <c r="J1754" s="63">
        <v>-482700000</v>
      </c>
      <c r="K1754" s="63">
        <v>45.255634162351399</v>
      </c>
      <c r="L1754" s="63">
        <v>2645.6225349104025</v>
      </c>
      <c r="M1754" s="63">
        <v>44.568550153307058</v>
      </c>
      <c r="N1754" s="62">
        <v>43</v>
      </c>
    </row>
    <row r="1755" spans="1:14" x14ac:dyDescent="0.4">
      <c r="A1755" s="43">
        <v>42</v>
      </c>
      <c r="B1755" s="5" t="s">
        <v>132</v>
      </c>
      <c r="C1755" s="5">
        <v>2012</v>
      </c>
      <c r="D1755" s="5" t="s">
        <v>250</v>
      </c>
      <c r="E1755" s="42" t="s">
        <v>247</v>
      </c>
      <c r="F1755" s="62">
        <v>2.3564227749346407</v>
      </c>
      <c r="G1755" s="63">
        <v>91240376</v>
      </c>
      <c r="H1755" s="63">
        <v>19.482877469414788</v>
      </c>
      <c r="I1755" s="63">
        <f t="shared" si="193"/>
        <v>91.849502089402336</v>
      </c>
      <c r="J1755" s="63">
        <v>2797700000</v>
      </c>
      <c r="K1755" s="63">
        <v>40.711769272108441</v>
      </c>
      <c r="L1755" s="63">
        <v>3059.1354277920414</v>
      </c>
      <c r="M1755" s="63">
        <v>46.584605631570604</v>
      </c>
      <c r="N1755" s="62">
        <v>42.945999999999998</v>
      </c>
    </row>
    <row r="1756" spans="1:14" x14ac:dyDescent="0.4">
      <c r="A1756" s="43">
        <v>42</v>
      </c>
      <c r="B1756" s="5" t="s">
        <v>132</v>
      </c>
      <c r="C1756" s="5">
        <v>2013</v>
      </c>
      <c r="D1756" s="5" t="s">
        <v>250</v>
      </c>
      <c r="E1756" s="42" t="s">
        <v>247</v>
      </c>
      <c r="F1756" s="62">
        <v>2.2902252342604874</v>
      </c>
      <c r="G1756" s="63">
        <v>93377890</v>
      </c>
      <c r="H1756" s="63">
        <v>8.7126745748847156</v>
      </c>
      <c r="I1756" s="63">
        <f t="shared" si="193"/>
        <v>93.604842835464993</v>
      </c>
      <c r="J1756" s="63">
        <v>4192200000</v>
      </c>
      <c r="K1756" s="63">
        <v>40.373038056331971</v>
      </c>
      <c r="L1756" s="63">
        <v>3088.8908340842972</v>
      </c>
      <c r="M1756" s="63">
        <v>49.571281582256773</v>
      </c>
      <c r="N1756" s="62">
        <v>42.893000000000001</v>
      </c>
    </row>
    <row r="1757" spans="1:14" x14ac:dyDescent="0.4">
      <c r="A1757" s="43">
        <v>42</v>
      </c>
      <c r="B1757" s="5" t="s">
        <v>132</v>
      </c>
      <c r="C1757" s="5">
        <v>2014</v>
      </c>
      <c r="D1757" s="5" t="s">
        <v>250</v>
      </c>
      <c r="E1757" s="42" t="s">
        <v>247</v>
      </c>
      <c r="F1757" s="62">
        <v>2.2922457665115457</v>
      </c>
      <c r="G1757" s="63">
        <v>95592324</v>
      </c>
      <c r="H1757" s="63">
        <v>11.247624503786938</v>
      </c>
      <c r="I1757" s="63">
        <f>(I1198+I1585)/3</f>
        <v>61.540993619586423</v>
      </c>
      <c r="J1757" s="63">
        <v>4612200000</v>
      </c>
      <c r="K1757" s="63">
        <v>36.920187793427232</v>
      </c>
      <c r="L1757" s="63">
        <v>3196.8613807868655</v>
      </c>
      <c r="M1757" s="63">
        <v>50.337623362382402</v>
      </c>
      <c r="N1757" s="62">
        <v>42.838999999999999</v>
      </c>
    </row>
    <row r="1758" spans="1:14" x14ac:dyDescent="0.4">
      <c r="A1758" s="43">
        <v>42</v>
      </c>
      <c r="B1758" s="5" t="s">
        <v>132</v>
      </c>
      <c r="C1758" s="5">
        <v>2015</v>
      </c>
      <c r="D1758" s="5" t="s">
        <v>250</v>
      </c>
      <c r="E1758" s="42" t="s">
        <v>247</v>
      </c>
      <c r="F1758" s="62">
        <v>2.3155423992470863</v>
      </c>
      <c r="G1758" s="63">
        <v>97723799</v>
      </c>
      <c r="H1758" s="63">
        <v>9.9308897303598229</v>
      </c>
      <c r="I1758" s="63">
        <f>(I984+I1199+I1586)/3</f>
        <v>92.413836480527593</v>
      </c>
      <c r="J1758" s="63">
        <v>6925200000</v>
      </c>
      <c r="K1758" s="63">
        <v>34.84594296002291</v>
      </c>
      <c r="L1758" s="63">
        <v>3370.3824471601538</v>
      </c>
      <c r="M1758" s="63">
        <f t="shared" ref="M1758:M1765" si="194">(M1757+M1756+M1755)/3</f>
        <v>48.831170192069926</v>
      </c>
      <c r="N1758" s="62">
        <v>42.784999999999997</v>
      </c>
    </row>
    <row r="1759" spans="1:14" x14ac:dyDescent="0.4">
      <c r="A1759" s="43">
        <v>42</v>
      </c>
      <c r="B1759" s="5" t="s">
        <v>132</v>
      </c>
      <c r="C1759" s="5">
        <v>2016</v>
      </c>
      <c r="D1759" s="5" t="s">
        <v>250</v>
      </c>
      <c r="E1759" s="42" t="s">
        <v>247</v>
      </c>
      <c r="F1759" s="62">
        <v>2.3593534957447595</v>
      </c>
      <c r="G1759" s="63">
        <v>99784030</v>
      </c>
      <c r="H1759" s="63">
        <v>6.2456631337742579</v>
      </c>
      <c r="I1759" s="63">
        <f>(I1200+I985+I1587)/3</f>
        <v>92.510753510744891</v>
      </c>
      <c r="J1759" s="63">
        <v>8106800000</v>
      </c>
      <c r="K1759" s="63">
        <v>30.246549051450504</v>
      </c>
      <c r="L1759" s="63">
        <v>3331.612461346881</v>
      </c>
      <c r="M1759" s="63">
        <f t="shared" si="194"/>
        <v>49.580025045569698</v>
      </c>
      <c r="N1759" s="62">
        <v>42.731999999999999</v>
      </c>
    </row>
    <row r="1760" spans="1:14" x14ac:dyDescent="0.4">
      <c r="A1760" s="43">
        <v>42</v>
      </c>
      <c r="B1760" s="5" t="s">
        <v>132</v>
      </c>
      <c r="C1760" s="5">
        <v>2017</v>
      </c>
      <c r="D1760" s="5" t="s">
        <v>250</v>
      </c>
      <c r="E1760" s="42" t="s">
        <v>247</v>
      </c>
      <c r="F1760" s="62">
        <v>2.4024164955666398</v>
      </c>
      <c r="G1760" s="63">
        <v>101789386</v>
      </c>
      <c r="H1760" s="63">
        <v>29.518479834603482</v>
      </c>
      <c r="I1760" s="63">
        <f>(I1201+I986+I1588)/3</f>
        <v>92.414353387854462</v>
      </c>
      <c r="J1760" s="63">
        <v>7408700000</v>
      </c>
      <c r="K1760" s="63">
        <v>42.832134358160786</v>
      </c>
      <c r="L1760" s="63">
        <v>2439.9672843996764</v>
      </c>
      <c r="M1760" s="63">
        <f t="shared" si="194"/>
        <v>49.582939533340671</v>
      </c>
      <c r="N1760" s="62">
        <v>42.704999999999998</v>
      </c>
    </row>
    <row r="1761" spans="1:14" x14ac:dyDescent="0.4">
      <c r="A1761" s="43">
        <v>42</v>
      </c>
      <c r="B1761" s="5" t="s">
        <v>132</v>
      </c>
      <c r="C1761" s="5">
        <v>2018</v>
      </c>
      <c r="D1761" s="5" t="s">
        <v>250</v>
      </c>
      <c r="E1761" s="42" t="s">
        <v>247</v>
      </c>
      <c r="F1761" s="62">
        <v>2.2940162432771727</v>
      </c>
      <c r="G1761" s="63">
        <v>103740765</v>
      </c>
      <c r="H1761" s="63">
        <v>21.174820816453632</v>
      </c>
      <c r="I1761" s="63">
        <f>(I1202+I987+I1589)/3</f>
        <v>94.689398980602121</v>
      </c>
      <c r="J1761" s="63">
        <v>8141300000</v>
      </c>
      <c r="K1761" s="63">
        <v>45.911019673395906</v>
      </c>
      <c r="L1761" s="63">
        <v>2531.2000786453659</v>
      </c>
      <c r="M1761" s="63">
        <f t="shared" si="194"/>
        <v>49.331378256993425</v>
      </c>
      <c r="N1761" s="62">
        <v>42.704000000000001</v>
      </c>
    </row>
    <row r="1762" spans="1:14" x14ac:dyDescent="0.4">
      <c r="A1762" s="43">
        <v>42</v>
      </c>
      <c r="B1762" s="5" t="s">
        <v>132</v>
      </c>
      <c r="C1762" s="5">
        <v>2019</v>
      </c>
      <c r="D1762" s="5" t="s">
        <v>250</v>
      </c>
      <c r="E1762" s="42" t="s">
        <v>247</v>
      </c>
      <c r="F1762" s="62">
        <v>2.0631607833808094</v>
      </c>
      <c r="G1762" s="63">
        <v>105618671</v>
      </c>
      <c r="H1762" s="63">
        <v>13.61809591099626</v>
      </c>
      <c r="I1762" s="63">
        <f>(I988+I1203+I1590)/3</f>
        <v>94.697919453112647</v>
      </c>
      <c r="J1762" s="63">
        <v>9010100000</v>
      </c>
      <c r="K1762" s="63">
        <v>41.124017155110792</v>
      </c>
      <c r="L1762" s="63">
        <v>3017.2583357894123</v>
      </c>
      <c r="M1762" s="63">
        <f t="shared" si="194"/>
        <v>49.498114278634603</v>
      </c>
      <c r="N1762" s="62">
        <v>42.73</v>
      </c>
    </row>
    <row r="1763" spans="1:14" x14ac:dyDescent="0.4">
      <c r="A1763" s="43">
        <v>42</v>
      </c>
      <c r="B1763" s="5" t="s">
        <v>132</v>
      </c>
      <c r="C1763" s="5">
        <v>2020</v>
      </c>
      <c r="D1763" s="5" t="s">
        <v>250</v>
      </c>
      <c r="E1763" s="42" t="s">
        <v>247</v>
      </c>
      <c r="F1763" s="62">
        <v>1.961122572089288</v>
      </c>
      <c r="G1763" s="63">
        <v>107465134</v>
      </c>
      <c r="H1763" s="63">
        <v>6.1769340984796344</v>
      </c>
      <c r="I1763" s="63">
        <f>(I1204+I989+I1591)/3</f>
        <v>97.303374195614552</v>
      </c>
      <c r="J1763" s="63">
        <v>5851800000</v>
      </c>
      <c r="K1763" s="63">
        <v>32.126255566752263</v>
      </c>
      <c r="L1763" s="63">
        <v>3571.5569065135041</v>
      </c>
      <c r="M1763" s="63">
        <f t="shared" si="194"/>
        <v>49.470810689656226</v>
      </c>
      <c r="N1763" s="62">
        <v>42.783000000000001</v>
      </c>
    </row>
    <row r="1764" spans="1:14" x14ac:dyDescent="0.4">
      <c r="A1764" s="43">
        <v>42</v>
      </c>
      <c r="B1764" s="5" t="s">
        <v>132</v>
      </c>
      <c r="C1764" s="5">
        <v>2021</v>
      </c>
      <c r="D1764" s="5" t="s">
        <v>250</v>
      </c>
      <c r="E1764" s="42" t="s">
        <v>247</v>
      </c>
      <c r="F1764" s="62">
        <f>(F1761+F1762+F1763)/3</f>
        <v>2.1060998662490902</v>
      </c>
      <c r="G1764" s="63">
        <v>109262178</v>
      </c>
      <c r="H1764" s="63">
        <v>4.8471564324411816</v>
      </c>
      <c r="I1764" s="63">
        <f>(I990+I1205+I1592)/3</f>
        <v>96.726815321393531</v>
      </c>
      <c r="J1764" s="63">
        <v>5122300000</v>
      </c>
      <c r="K1764" s="63">
        <v>29.856973480812233</v>
      </c>
      <c r="L1764" s="63">
        <v>3886.7224983901042</v>
      </c>
      <c r="M1764" s="63">
        <f t="shared" si="194"/>
        <v>49.433434408428077</v>
      </c>
      <c r="N1764" s="62">
        <v>42.862000000000002</v>
      </c>
    </row>
    <row r="1765" spans="1:14" x14ac:dyDescent="0.4">
      <c r="A1765" s="43">
        <v>42</v>
      </c>
      <c r="B1765" s="5" t="s">
        <v>132</v>
      </c>
      <c r="C1765" s="5">
        <v>2022</v>
      </c>
      <c r="D1765" s="5" t="s">
        <v>250</v>
      </c>
      <c r="E1765" s="42" t="s">
        <v>247</v>
      </c>
      <c r="F1765" s="62">
        <f>(F1762+F1763+F1764)/3</f>
        <v>2.0434610739063959</v>
      </c>
      <c r="G1765" s="63">
        <v>110990103</v>
      </c>
      <c r="H1765" s="63">
        <v>10.425789243574471</v>
      </c>
      <c r="I1765" s="63">
        <f>(I991+I1206+I1593)/3</f>
        <v>95.423960272963157</v>
      </c>
      <c r="J1765" s="63">
        <v>11399900000</v>
      </c>
      <c r="K1765" s="63">
        <v>36.98310487727128</v>
      </c>
      <c r="L1765" s="63">
        <v>4295.4074956101413</v>
      </c>
      <c r="M1765" s="63">
        <f t="shared" si="194"/>
        <v>49.467453125572966</v>
      </c>
      <c r="N1765" s="62">
        <v>42.966999999999999</v>
      </c>
    </row>
    <row r="1766" spans="1:14" x14ac:dyDescent="0.4">
      <c r="A1766" s="53">
        <v>43</v>
      </c>
      <c r="B1766" s="5" t="s">
        <v>133</v>
      </c>
      <c r="C1766" s="5">
        <v>1980</v>
      </c>
      <c r="D1766" s="5" t="s">
        <v>250</v>
      </c>
      <c r="E1766" s="54" t="s">
        <v>247</v>
      </c>
      <c r="F1766" s="62">
        <f>F1767*0.95</f>
        <v>0.26586960250195263</v>
      </c>
      <c r="G1766" s="63">
        <v>4508992</v>
      </c>
      <c r="H1766" s="63">
        <v>22.60128825648718</v>
      </c>
      <c r="I1766" s="63">
        <f>(I1594+I1637+I1680)/3</f>
        <v>129.37924692510799</v>
      </c>
      <c r="J1766" s="63">
        <v>5880000</v>
      </c>
      <c r="K1766" s="63">
        <v>67.406464185566279</v>
      </c>
      <c r="L1766" s="63">
        <v>792.62946130753835</v>
      </c>
      <c r="M1766" s="63">
        <v>6.8749999999999991</v>
      </c>
      <c r="N1766" s="62">
        <v>44.098999999999997</v>
      </c>
    </row>
    <row r="1767" spans="1:14" x14ac:dyDescent="0.4">
      <c r="A1767" s="53">
        <v>43</v>
      </c>
      <c r="B1767" s="5" t="s">
        <v>133</v>
      </c>
      <c r="C1767" s="5">
        <v>1981</v>
      </c>
      <c r="D1767" s="5" t="s">
        <v>250</v>
      </c>
      <c r="E1767" s="54" t="s">
        <v>247</v>
      </c>
      <c r="F1767" s="62">
        <f t="shared" ref="F1767:F1775" si="195">F1768*0.95</f>
        <v>0.27986273947573964</v>
      </c>
      <c r="G1767" s="63">
        <v>4549173</v>
      </c>
      <c r="H1767" s="63">
        <v>2.0093878995876651</v>
      </c>
      <c r="I1767" s="63">
        <f>(I1595+I1638+I1681)/3</f>
        <v>127.31084462943579</v>
      </c>
      <c r="J1767" s="63">
        <v>-5720000</v>
      </c>
      <c r="K1767" s="63">
        <v>60.266492478384002</v>
      </c>
      <c r="L1767" s="63">
        <v>755.56594572244228</v>
      </c>
      <c r="M1767" s="63">
        <v>9.3333333333333339</v>
      </c>
      <c r="N1767" s="62">
        <v>44.612000000000002</v>
      </c>
    </row>
    <row r="1768" spans="1:14" x14ac:dyDescent="0.4">
      <c r="A1768" s="53">
        <v>43</v>
      </c>
      <c r="B1768" s="5" t="s">
        <v>133</v>
      </c>
      <c r="C1768" s="5">
        <v>1982</v>
      </c>
      <c r="D1768" s="5" t="s">
        <v>250</v>
      </c>
      <c r="E1768" s="54" t="s">
        <v>247</v>
      </c>
      <c r="F1768" s="62">
        <f t="shared" si="195"/>
        <v>0.29459235734288386</v>
      </c>
      <c r="G1768" s="63">
        <v>4599904</v>
      </c>
      <c r="H1768" s="63">
        <v>5.552900619097386</v>
      </c>
      <c r="I1768" s="63">
        <f>(I1639+I1596+I1682)/3</f>
        <v>130.12690275485753</v>
      </c>
      <c r="J1768" s="63">
        <v>-1000000</v>
      </c>
      <c r="K1768" s="63">
        <v>51.247740233104423</v>
      </c>
      <c r="L1768" s="63">
        <v>738.96957414763438</v>
      </c>
      <c r="M1768" s="63">
        <v>9.4594594594594597</v>
      </c>
      <c r="N1768" s="62">
        <v>45.127000000000002</v>
      </c>
    </row>
    <row r="1769" spans="1:14" x14ac:dyDescent="0.4">
      <c r="A1769" s="53">
        <v>43</v>
      </c>
      <c r="B1769" s="5" t="s">
        <v>133</v>
      </c>
      <c r="C1769" s="5">
        <v>1983</v>
      </c>
      <c r="D1769" s="5" t="s">
        <v>250</v>
      </c>
      <c r="E1769" s="54" t="s">
        <v>247</v>
      </c>
      <c r="F1769" s="62">
        <f t="shared" si="195"/>
        <v>0.31009721825566722</v>
      </c>
      <c r="G1769" s="63">
        <v>4689680</v>
      </c>
      <c r="H1769" s="63">
        <v>1.5889979721315655</v>
      </c>
      <c r="I1769" s="63">
        <f>(I1597+I1640+I1683)/3</f>
        <v>132.58605565168696</v>
      </c>
      <c r="J1769" s="63">
        <v>28080000</v>
      </c>
      <c r="K1769" s="63">
        <v>54.397801039588835</v>
      </c>
      <c r="L1769" s="63">
        <v>747.67314614216752</v>
      </c>
      <c r="M1769" s="63">
        <v>8.724832214765101</v>
      </c>
      <c r="N1769" s="62">
        <v>45.642000000000003</v>
      </c>
    </row>
    <row r="1770" spans="1:14" x14ac:dyDescent="0.4">
      <c r="A1770" s="53">
        <v>43</v>
      </c>
      <c r="B1770" s="5" t="s">
        <v>133</v>
      </c>
      <c r="C1770" s="5">
        <v>1984</v>
      </c>
      <c r="D1770" s="5" t="s">
        <v>250</v>
      </c>
      <c r="E1770" s="54" t="s">
        <v>247</v>
      </c>
      <c r="F1770" s="62">
        <f t="shared" si="195"/>
        <v>0.32641812447964974</v>
      </c>
      <c r="G1770" s="63">
        <v>4782219</v>
      </c>
      <c r="H1770" s="63">
        <v>3.0540872962116765</v>
      </c>
      <c r="I1770" s="63">
        <f>(I1598+I1641+I1684)/3</f>
        <v>118.73631278435641</v>
      </c>
      <c r="J1770" s="63">
        <v>12360000</v>
      </c>
      <c r="K1770" s="63">
        <v>50.29067504853095</v>
      </c>
      <c r="L1770" s="63">
        <v>765.68710048619687</v>
      </c>
      <c r="M1770" s="63">
        <v>8.5526315789473681</v>
      </c>
      <c r="N1770" s="62">
        <v>46.16</v>
      </c>
    </row>
    <row r="1771" spans="1:14" x14ac:dyDescent="0.4">
      <c r="A1771" s="53">
        <v>43</v>
      </c>
      <c r="B1771" s="5" t="s">
        <v>133</v>
      </c>
      <c r="C1771" s="5">
        <v>1985</v>
      </c>
      <c r="D1771" s="5" t="s">
        <v>250</v>
      </c>
      <c r="E1771" s="54" t="s">
        <v>247</v>
      </c>
      <c r="F1771" s="62">
        <f t="shared" si="195"/>
        <v>0.34359802576805237</v>
      </c>
      <c r="G1771" s="63">
        <v>4876757</v>
      </c>
      <c r="H1771" s="63">
        <v>3.1537806589639246</v>
      </c>
      <c r="I1771" s="63">
        <f>(I1642+I1685+I1599)/3</f>
        <v>127.5107353702778</v>
      </c>
      <c r="J1771" s="63">
        <v>12400000</v>
      </c>
      <c r="K1771" s="63">
        <v>52.210538209372636</v>
      </c>
      <c r="L1771" s="63">
        <v>779.28192854390738</v>
      </c>
      <c r="M1771" s="63">
        <v>11.585365853658537</v>
      </c>
      <c r="N1771" s="62">
        <v>46.677</v>
      </c>
    </row>
    <row r="1772" spans="1:14" x14ac:dyDescent="0.4">
      <c r="A1772" s="53">
        <v>43</v>
      </c>
      <c r="B1772" s="5" t="s">
        <v>133</v>
      </c>
      <c r="C1772" s="5">
        <v>1986</v>
      </c>
      <c r="D1772" s="5" t="s">
        <v>250</v>
      </c>
      <c r="E1772" s="54" t="s">
        <v>247</v>
      </c>
      <c r="F1772" s="62">
        <f t="shared" si="195"/>
        <v>0.36168213238742358</v>
      </c>
      <c r="G1772" s="63">
        <v>4970788</v>
      </c>
      <c r="H1772" s="63">
        <v>-0.94815922337537017</v>
      </c>
      <c r="I1772" s="63">
        <f>(I1686+I1643+I1600)/3</f>
        <v>117.63763536379007</v>
      </c>
      <c r="J1772" s="63">
        <v>24133631.4829509</v>
      </c>
      <c r="K1772" s="63">
        <v>53.714122724425664</v>
      </c>
      <c r="L1772" s="63">
        <v>758.76565244786138</v>
      </c>
      <c r="M1772" s="63">
        <v>9.2592592592592595</v>
      </c>
      <c r="N1772" s="62">
        <v>47.195</v>
      </c>
    </row>
    <row r="1773" spans="1:14" x14ac:dyDescent="0.4">
      <c r="A1773" s="53">
        <v>43</v>
      </c>
      <c r="B1773" s="5" t="s">
        <v>133</v>
      </c>
      <c r="C1773" s="5">
        <v>1987</v>
      </c>
      <c r="D1773" s="5" t="s">
        <v>250</v>
      </c>
      <c r="E1773" s="54" t="s">
        <v>247</v>
      </c>
      <c r="F1773" s="62">
        <f t="shared" si="195"/>
        <v>0.38071803409202487</v>
      </c>
      <c r="G1773" s="63">
        <v>5067200</v>
      </c>
      <c r="H1773" s="63">
        <v>2.3739437095545952</v>
      </c>
      <c r="I1773" s="63">
        <f>(I1601+I1644+I1687)/3</f>
        <v>105.62471522809754</v>
      </c>
      <c r="J1773" s="63">
        <v>18320000</v>
      </c>
      <c r="K1773" s="63">
        <v>45.094622199672372</v>
      </c>
      <c r="L1773" s="63">
        <v>781.11102778654879</v>
      </c>
      <c r="M1773" s="63">
        <v>19</v>
      </c>
      <c r="N1773" s="62">
        <v>47.713999999999999</v>
      </c>
    </row>
    <row r="1774" spans="1:14" x14ac:dyDescent="0.4">
      <c r="A1774" s="53">
        <v>43</v>
      </c>
      <c r="B1774" s="5" t="s">
        <v>133</v>
      </c>
      <c r="C1774" s="5">
        <v>1988</v>
      </c>
      <c r="D1774" s="5" t="s">
        <v>250</v>
      </c>
      <c r="E1774" s="54" t="s">
        <v>247</v>
      </c>
      <c r="F1774" s="62">
        <f t="shared" si="195"/>
        <v>0.40075582536002619</v>
      </c>
      <c r="G1774" s="63">
        <v>5170440</v>
      </c>
      <c r="H1774" s="63">
        <v>3.9057555111204891</v>
      </c>
      <c r="I1774" s="63">
        <f>(I1645+I1602+I1688)/3</f>
        <v>96.763066685168397</v>
      </c>
      <c r="J1774" s="63">
        <v>16960000</v>
      </c>
      <c r="K1774" s="63">
        <v>38.09570441158219</v>
      </c>
      <c r="L1774" s="63">
        <v>810.35269725593957</v>
      </c>
      <c r="M1774" s="63">
        <v>14.832535885167463</v>
      </c>
      <c r="N1774" s="62">
        <v>48.234000000000002</v>
      </c>
    </row>
    <row r="1775" spans="1:14" x14ac:dyDescent="0.4">
      <c r="A1775" s="53">
        <v>43</v>
      </c>
      <c r="B1775" s="5" t="s">
        <v>133</v>
      </c>
      <c r="C1775" s="5">
        <v>1989</v>
      </c>
      <c r="D1775" s="5" t="s">
        <v>250</v>
      </c>
      <c r="E1775" s="54" t="s">
        <v>247</v>
      </c>
      <c r="F1775" s="62">
        <f t="shared" si="195"/>
        <v>0.42184823722108022</v>
      </c>
      <c r="G1775" s="63">
        <v>5270825</v>
      </c>
      <c r="H1775" s="63">
        <v>3.3553952451945008</v>
      </c>
      <c r="I1775" s="63">
        <f>(I1646+I1603+I1689)/3</f>
        <v>106.17869253561281</v>
      </c>
      <c r="J1775" s="63">
        <v>14360000</v>
      </c>
      <c r="K1775" s="63">
        <v>36.928295822943582</v>
      </c>
      <c r="L1775" s="63">
        <v>829.51251464429197</v>
      </c>
      <c r="M1775" s="63">
        <v>9.8039215686274517</v>
      </c>
      <c r="N1775" s="62">
        <v>48.753999999999998</v>
      </c>
    </row>
    <row r="1776" spans="1:14" x14ac:dyDescent="0.4">
      <c r="A1776" s="53">
        <v>43</v>
      </c>
      <c r="B1776" s="5" t="s">
        <v>133</v>
      </c>
      <c r="C1776" s="5">
        <v>1990</v>
      </c>
      <c r="D1776" s="5" t="s">
        <v>250</v>
      </c>
      <c r="E1776" s="54" t="s">
        <v>247</v>
      </c>
      <c r="F1776" s="62">
        <v>0.44405077602218973</v>
      </c>
      <c r="G1776" s="63">
        <v>5367179</v>
      </c>
      <c r="H1776" s="63">
        <v>5.1057283364576449</v>
      </c>
      <c r="I1776" s="63">
        <f>(I1604+I1690+I1647)/3</f>
        <v>103.1792279250933</v>
      </c>
      <c r="J1776" s="63">
        <v>1898272.0856656099</v>
      </c>
      <c r="K1776" s="63">
        <v>49.615627788696379</v>
      </c>
      <c r="L1776" s="63">
        <v>897.59298208612006</v>
      </c>
      <c r="M1776" s="63">
        <v>8.0568720379146921</v>
      </c>
      <c r="N1776" s="62">
        <v>49.274000000000001</v>
      </c>
    </row>
    <row r="1777" spans="1:14" x14ac:dyDescent="0.4">
      <c r="A1777" s="53">
        <v>43</v>
      </c>
      <c r="B1777" s="5" t="s">
        <v>133</v>
      </c>
      <c r="C1777" s="5">
        <v>1991</v>
      </c>
      <c r="D1777" s="5" t="s">
        <v>250</v>
      </c>
      <c r="E1777" s="54" t="s">
        <v>247</v>
      </c>
      <c r="F1777" s="62">
        <v>0.56148337230615986</v>
      </c>
      <c r="G1777" s="63">
        <v>5461070</v>
      </c>
      <c r="H1777" s="63">
        <v>7.4203983113969372</v>
      </c>
      <c r="I1777" s="63">
        <f>(I1648+I1605+I1691)/3</f>
        <v>103.61955284708377</v>
      </c>
      <c r="J1777" s="63">
        <v>25180498.960499</v>
      </c>
      <c r="K1777" s="63">
        <v>47.753430926361538</v>
      </c>
      <c r="L1777" s="63">
        <v>961.77899202903461</v>
      </c>
      <c r="M1777" s="63">
        <v>24.187725631768956</v>
      </c>
      <c r="N1777" s="62">
        <v>49.793999999999997</v>
      </c>
    </row>
    <row r="1778" spans="1:14" x14ac:dyDescent="0.4">
      <c r="A1778" s="53">
        <v>43</v>
      </c>
      <c r="B1778" s="5" t="s">
        <v>133</v>
      </c>
      <c r="C1778" s="5">
        <v>1992</v>
      </c>
      <c r="D1778" s="5" t="s">
        <v>250</v>
      </c>
      <c r="E1778" s="54" t="s">
        <v>247</v>
      </c>
      <c r="F1778" s="62">
        <v>0.60406620359547181</v>
      </c>
      <c r="G1778" s="63">
        <v>5552206</v>
      </c>
      <c r="H1778" s="63">
        <v>3.4199230219457633</v>
      </c>
      <c r="I1778" s="63">
        <f>(I1649+I1606+I1692)/3</f>
        <v>104.91915197710607</v>
      </c>
      <c r="J1778" s="63">
        <v>15309478.7202233</v>
      </c>
      <c r="K1778" s="63">
        <v>48.675245823902031</v>
      </c>
      <c r="L1778" s="63">
        <v>1047.0431572603754</v>
      </c>
      <c r="M1778" s="63">
        <v>20.189274447949529</v>
      </c>
      <c r="N1778" s="62">
        <v>50.314999999999998</v>
      </c>
    </row>
    <row r="1779" spans="1:14" x14ac:dyDescent="0.4">
      <c r="A1779" s="53">
        <v>43</v>
      </c>
      <c r="B1779" s="5" t="s">
        <v>133</v>
      </c>
      <c r="C1779" s="5">
        <v>1993</v>
      </c>
      <c r="D1779" s="5" t="s">
        <v>250</v>
      </c>
      <c r="E1779" s="54" t="s">
        <v>247</v>
      </c>
      <c r="F1779" s="62">
        <v>0.69673398287014343</v>
      </c>
      <c r="G1779" s="63">
        <v>5630987</v>
      </c>
      <c r="H1779" s="63">
        <v>8.5932837364192096</v>
      </c>
      <c r="I1779" s="63">
        <f>(I1607+I1650+I1693)/3</f>
        <v>108.2270672987529</v>
      </c>
      <c r="J1779" s="63">
        <v>16432044.017960301</v>
      </c>
      <c r="K1779" s="63">
        <v>53.527290487036062</v>
      </c>
      <c r="L1779" s="63">
        <v>1186.3407249919064</v>
      </c>
      <c r="M1779" s="63">
        <v>23.380281690140848</v>
      </c>
      <c r="N1779" s="62">
        <v>51.417000000000002</v>
      </c>
    </row>
    <row r="1780" spans="1:14" x14ac:dyDescent="0.4">
      <c r="A1780" s="53">
        <v>43</v>
      </c>
      <c r="B1780" s="5" t="s">
        <v>133</v>
      </c>
      <c r="C1780" s="5">
        <v>1994</v>
      </c>
      <c r="D1780" s="5" t="s">
        <v>250</v>
      </c>
      <c r="E1780" s="54" t="s">
        <v>247</v>
      </c>
      <c r="F1780" s="62">
        <v>0.78329004654456902</v>
      </c>
      <c r="G1780" s="63">
        <v>5693038</v>
      </c>
      <c r="H1780" s="63">
        <v>9.8041281842547079</v>
      </c>
      <c r="I1780" s="63">
        <f>(I1608+I1651+I1694)/3</f>
        <v>108.1486574711053</v>
      </c>
      <c r="J1780" s="63">
        <f>(J1779+J1778+J1777)/3</f>
        <v>18974007.232894201</v>
      </c>
      <c r="K1780" s="63">
        <v>55.148648641609796</v>
      </c>
      <c r="L1780" s="63">
        <v>1348.9079117335946</v>
      </c>
      <c r="M1780" s="63">
        <v>29.339853300733498</v>
      </c>
      <c r="N1780" s="62">
        <v>52.704000000000001</v>
      </c>
    </row>
    <row r="1781" spans="1:14" x14ac:dyDescent="0.4">
      <c r="A1781" s="53">
        <v>43</v>
      </c>
      <c r="B1781" s="5" t="s">
        <v>133</v>
      </c>
      <c r="C1781" s="5">
        <v>1995</v>
      </c>
      <c r="D1781" s="5" t="s">
        <v>250</v>
      </c>
      <c r="E1781" s="54" t="s">
        <v>247</v>
      </c>
      <c r="F1781" s="62">
        <v>0.86312311951838783</v>
      </c>
      <c r="G1781" s="63">
        <v>5748195</v>
      </c>
      <c r="H1781" s="63">
        <v>10.929034070878402</v>
      </c>
      <c r="I1781" s="63">
        <f>(I1609+I1652+I1695)/3</f>
        <v>107.24245677247008</v>
      </c>
      <c r="J1781" s="63">
        <v>38037218.599781103</v>
      </c>
      <c r="K1781" s="63">
        <v>59.360754335788421</v>
      </c>
      <c r="L1781" s="63">
        <v>1552.1302078304582</v>
      </c>
      <c r="M1781" s="63">
        <v>29.759299781181621</v>
      </c>
      <c r="N1781" s="62">
        <v>53.988</v>
      </c>
    </row>
    <row r="1782" spans="1:14" x14ac:dyDescent="0.4">
      <c r="A1782" s="53">
        <v>43</v>
      </c>
      <c r="B1782" s="5" t="s">
        <v>133</v>
      </c>
      <c r="C1782" s="5">
        <v>1996</v>
      </c>
      <c r="D1782" s="5" t="s">
        <v>250</v>
      </c>
      <c r="E1782" s="54" t="s">
        <v>247</v>
      </c>
      <c r="F1782" s="62">
        <v>0.75725271426945007</v>
      </c>
      <c r="G1782" s="63">
        <v>5797140</v>
      </c>
      <c r="H1782" s="63">
        <v>6.5817186106197738</v>
      </c>
      <c r="I1782" s="63">
        <f>(I1610+I1653+I1696)/3</f>
        <v>108.51804586727512</v>
      </c>
      <c r="J1782" s="63">
        <v>38037218.599781103</v>
      </c>
      <c r="K1782" s="63">
        <v>55.281856729330705</v>
      </c>
      <c r="L1782" s="63">
        <v>1653.6305488568501</v>
      </c>
      <c r="M1782" s="63">
        <v>23.115577889447238</v>
      </c>
      <c r="N1782" s="62">
        <v>55.268000000000001</v>
      </c>
    </row>
    <row r="1783" spans="1:14" x14ac:dyDescent="0.4">
      <c r="A1783" s="53">
        <v>43</v>
      </c>
      <c r="B1783" s="5" t="s">
        <v>133</v>
      </c>
      <c r="C1783" s="5">
        <v>1997</v>
      </c>
      <c r="D1783" s="5" t="s">
        <v>250</v>
      </c>
      <c r="E1783" s="54" t="s">
        <v>247</v>
      </c>
      <c r="F1783" s="62">
        <v>0.91041067408249488</v>
      </c>
      <c r="G1783" s="63">
        <v>5842638</v>
      </c>
      <c r="H1783" s="63">
        <v>3.3838083741317178</v>
      </c>
      <c r="I1783" s="63">
        <f>(I1654+I1611+I1697)/3</f>
        <v>108.84459023828701</v>
      </c>
      <c r="J1783" s="63">
        <v>59043540.328336902</v>
      </c>
      <c r="K1783" s="63">
        <v>63.557092754938296</v>
      </c>
      <c r="L1783" s="63">
        <v>1749.5018346164866</v>
      </c>
      <c r="M1783" s="63">
        <v>28.542094455852158</v>
      </c>
      <c r="N1783" s="62">
        <v>56.536999999999999</v>
      </c>
    </row>
    <row r="1784" spans="1:14" x14ac:dyDescent="0.4">
      <c r="A1784" s="53">
        <v>43</v>
      </c>
      <c r="B1784" s="5" t="s">
        <v>133</v>
      </c>
      <c r="C1784" s="5">
        <v>1998</v>
      </c>
      <c r="D1784" s="5" t="s">
        <v>250</v>
      </c>
      <c r="E1784" s="54" t="s">
        <v>247</v>
      </c>
      <c r="F1784" s="62">
        <v>0.96280715157288344</v>
      </c>
      <c r="G1784" s="63">
        <v>5885083</v>
      </c>
      <c r="H1784" s="63">
        <v>4.2300951830240905</v>
      </c>
      <c r="I1784" s="63">
        <f>(I1655+I1612+I1698)/3</f>
        <v>109.38889409185872</v>
      </c>
      <c r="J1784" s="63">
        <v>1102684180.4683001</v>
      </c>
      <c r="K1784" s="63">
        <v>60.872290750953361</v>
      </c>
      <c r="L1784" s="63">
        <v>1858.3713942522136</v>
      </c>
      <c r="M1784" s="63">
        <v>27.63915547024952</v>
      </c>
      <c r="N1784" s="62">
        <v>57.8</v>
      </c>
    </row>
    <row r="1785" spans="1:14" x14ac:dyDescent="0.4">
      <c r="A1785" s="53">
        <v>43</v>
      </c>
      <c r="B1785" s="5" t="s">
        <v>133</v>
      </c>
      <c r="C1785" s="5">
        <v>1999</v>
      </c>
      <c r="D1785" s="5" t="s">
        <v>250</v>
      </c>
      <c r="E1785" s="54" t="s">
        <v>247</v>
      </c>
      <c r="F1785" s="62">
        <v>0.94634369663522999</v>
      </c>
      <c r="G1785" s="63">
        <v>5923852</v>
      </c>
      <c r="H1785" s="63">
        <v>0.99410516813418326</v>
      </c>
      <c r="I1785" s="63">
        <f>(I1656+I1613+I1699)/3</f>
        <v>107.19282908201313</v>
      </c>
      <c r="J1785" s="63">
        <v>215800000</v>
      </c>
      <c r="K1785" s="63">
        <v>60.990489620129814</v>
      </c>
      <c r="L1785" s="63">
        <v>1904.8749023439477</v>
      </c>
      <c r="M1785" s="63">
        <v>21.124031007751938</v>
      </c>
      <c r="N1785" s="62">
        <v>58.356999999999999</v>
      </c>
    </row>
    <row r="1786" spans="1:14" x14ac:dyDescent="0.4">
      <c r="A1786" s="53">
        <v>43</v>
      </c>
      <c r="B1786" s="5" t="s">
        <v>133</v>
      </c>
      <c r="C1786" s="5">
        <v>2000</v>
      </c>
      <c r="D1786" s="5" t="s">
        <v>250</v>
      </c>
      <c r="E1786" s="54" t="s">
        <v>247</v>
      </c>
      <c r="F1786" s="62">
        <v>0.94514005412788027</v>
      </c>
      <c r="G1786" s="63">
        <v>5958482</v>
      </c>
      <c r="H1786" s="63">
        <v>3.2726316704968781</v>
      </c>
      <c r="I1786" s="63">
        <f>(I1657+I1614+I1700)/3</f>
        <v>109.70191981092493</v>
      </c>
      <c r="J1786" s="63">
        <v>173400000</v>
      </c>
      <c r="K1786" s="63">
        <v>68.710088904491116</v>
      </c>
      <c r="L1786" s="63">
        <v>1977.8406144383755</v>
      </c>
      <c r="M1786" s="63">
        <v>22.437137330754357</v>
      </c>
      <c r="N1786" s="62">
        <v>58.911999999999999</v>
      </c>
    </row>
    <row r="1787" spans="1:14" x14ac:dyDescent="0.4">
      <c r="A1787" s="53">
        <v>43</v>
      </c>
      <c r="B1787" s="5" t="s">
        <v>133</v>
      </c>
      <c r="C1787" s="5">
        <v>2001</v>
      </c>
      <c r="D1787" s="5" t="s">
        <v>250</v>
      </c>
      <c r="E1787" s="54" t="s">
        <v>247</v>
      </c>
      <c r="F1787" s="62">
        <v>0.980044571771156</v>
      </c>
      <c r="G1787" s="63">
        <v>5988095</v>
      </c>
      <c r="H1787" s="63">
        <v>3.3136316551397442</v>
      </c>
      <c r="I1787" s="63">
        <f>(I1615+I1658+I1701)/3</f>
        <v>112.95133397282154</v>
      </c>
      <c r="J1787" s="63">
        <v>278900000</v>
      </c>
      <c r="K1787" s="63">
        <v>65.890738536225129</v>
      </c>
      <c r="L1787" s="63">
        <v>2051.1587742011443</v>
      </c>
      <c r="M1787" s="63">
        <v>25.58983666061706</v>
      </c>
      <c r="N1787" s="62">
        <v>59.463999999999999</v>
      </c>
    </row>
    <row r="1788" spans="1:14" x14ac:dyDescent="0.4">
      <c r="A1788" s="53">
        <v>43</v>
      </c>
      <c r="B1788" s="5" t="s">
        <v>133</v>
      </c>
      <c r="C1788" s="5">
        <v>2002</v>
      </c>
      <c r="D1788" s="5" t="s">
        <v>250</v>
      </c>
      <c r="E1788" s="54" t="s">
        <v>247</v>
      </c>
      <c r="F1788" s="62">
        <v>0.98736125031711253</v>
      </c>
      <c r="G1788" s="63">
        <v>6011275</v>
      </c>
      <c r="H1788" s="63">
        <v>1.5106330118622253</v>
      </c>
      <c r="I1788" s="63">
        <f>(I1659+I1616+I1702)/3</f>
        <v>110.77278449068125</v>
      </c>
      <c r="J1788" s="63">
        <v>470000000</v>
      </c>
      <c r="K1788" s="63">
        <v>65.919090776770787</v>
      </c>
      <c r="L1788" s="63">
        <v>2106.7394687483106</v>
      </c>
      <c r="M1788" s="63">
        <v>27.305605786618443</v>
      </c>
      <c r="N1788" s="62">
        <v>60.014000000000003</v>
      </c>
    </row>
    <row r="1789" spans="1:14" x14ac:dyDescent="0.4">
      <c r="A1789" s="53">
        <v>43</v>
      </c>
      <c r="B1789" s="5" t="s">
        <v>133</v>
      </c>
      <c r="C1789" s="5">
        <v>2003</v>
      </c>
      <c r="D1789" s="5" t="s">
        <v>250</v>
      </c>
      <c r="E1789" s="54" t="s">
        <v>247</v>
      </c>
      <c r="F1789" s="62">
        <v>1.0801996200668043</v>
      </c>
      <c r="G1789" s="63">
        <v>6026849</v>
      </c>
      <c r="H1789" s="63">
        <v>2.9656714133687387</v>
      </c>
      <c r="I1789" s="63">
        <f>(I1660+I1617+I1703)/3</f>
        <v>97.48995813724558</v>
      </c>
      <c r="J1789" s="63">
        <v>141200000</v>
      </c>
      <c r="K1789" s="63">
        <v>68.236982478610031</v>
      </c>
      <c r="L1789" s="63">
        <v>2197.4820009593736</v>
      </c>
      <c r="M1789" s="63">
        <v>26.057529610829107</v>
      </c>
      <c r="N1789" s="62">
        <v>60.561</v>
      </c>
    </row>
    <row r="1790" spans="1:14" x14ac:dyDescent="0.4">
      <c r="A1790" s="53">
        <v>43</v>
      </c>
      <c r="B1790" s="5" t="s">
        <v>133</v>
      </c>
      <c r="C1790" s="5">
        <v>2004</v>
      </c>
      <c r="D1790" s="5" t="s">
        <v>250</v>
      </c>
      <c r="E1790" s="54" t="s">
        <v>247</v>
      </c>
      <c r="F1790" s="62">
        <v>1.106226250506366</v>
      </c>
      <c r="G1790" s="63">
        <v>6035655</v>
      </c>
      <c r="H1790" s="63">
        <v>2.7176733821331567</v>
      </c>
      <c r="I1790" s="63">
        <f>(I1747+I1403+I1704)/3</f>
        <v>93.105508368010774</v>
      </c>
      <c r="J1790" s="63">
        <v>363270000</v>
      </c>
      <c r="K1790" s="63">
        <v>69.78226417676909</v>
      </c>
      <c r="L1790" s="63">
        <v>2273.9555027581928</v>
      </c>
      <c r="M1790" s="63">
        <v>24.620573355817875</v>
      </c>
      <c r="N1790" s="62">
        <v>61.106999999999999</v>
      </c>
    </row>
    <row r="1791" spans="1:14" x14ac:dyDescent="0.4">
      <c r="A1791" s="53">
        <v>43</v>
      </c>
      <c r="B1791" s="5" t="s">
        <v>133</v>
      </c>
      <c r="C1791" s="5">
        <v>2005</v>
      </c>
      <c r="D1791" s="5" t="s">
        <v>250</v>
      </c>
      <c r="E1791" s="54" t="s">
        <v>247</v>
      </c>
      <c r="F1791" s="62">
        <v>1.132246969393077</v>
      </c>
      <c r="G1791" s="63">
        <v>6037817</v>
      </c>
      <c r="H1791" s="63">
        <v>4.2947632603107735</v>
      </c>
      <c r="I1791" s="63">
        <f>(I1834+I1963+I2006)/3</f>
        <v>103.02705170932806</v>
      </c>
      <c r="J1791" s="63">
        <v>511140000</v>
      </c>
      <c r="K1791" s="63">
        <v>69.715811675057822</v>
      </c>
      <c r="L1791" s="63">
        <v>2434.3235311702888</v>
      </c>
      <c r="M1791" s="63">
        <v>24.32</v>
      </c>
      <c r="N1791" s="62">
        <v>61.648000000000003</v>
      </c>
    </row>
    <row r="1792" spans="1:14" x14ac:dyDescent="0.4">
      <c r="A1792" s="53">
        <v>43</v>
      </c>
      <c r="B1792" s="5" t="s">
        <v>133</v>
      </c>
      <c r="C1792" s="5">
        <v>2006</v>
      </c>
      <c r="D1792" s="5" t="s">
        <v>250</v>
      </c>
      <c r="E1792" s="54" t="s">
        <v>247</v>
      </c>
      <c r="F1792" s="62">
        <v>1.19895214730921</v>
      </c>
      <c r="G1792" s="63">
        <v>6034436</v>
      </c>
      <c r="H1792" s="63">
        <v>4.3326922674586257</v>
      </c>
      <c r="I1792" s="63">
        <f>(I1835+I1964+I2007)/3</f>
        <v>102.68021386251378</v>
      </c>
      <c r="J1792" s="63">
        <v>241130000</v>
      </c>
      <c r="K1792" s="63">
        <v>73.455567507026615</v>
      </c>
      <c r="L1792" s="63">
        <v>2651.4308876587638</v>
      </c>
      <c r="M1792" s="63">
        <v>27.914110429447852</v>
      </c>
      <c r="N1792" s="62">
        <v>62.186999999999998</v>
      </c>
    </row>
    <row r="1793" spans="1:14" x14ac:dyDescent="0.4">
      <c r="A1793" s="53">
        <v>43</v>
      </c>
      <c r="B1793" s="5" t="s">
        <v>133</v>
      </c>
      <c r="C1793" s="5">
        <v>2007</v>
      </c>
      <c r="D1793" s="5" t="s">
        <v>250</v>
      </c>
      <c r="E1793" s="54" t="s">
        <v>247</v>
      </c>
      <c r="F1793" s="62">
        <v>1.2622161895564474</v>
      </c>
      <c r="G1793" s="63">
        <v>6044131</v>
      </c>
      <c r="H1793" s="63">
        <v>4.3953575497345696</v>
      </c>
      <c r="I1793" s="63">
        <f>(I1664+I1621+I1707)/3</f>
        <v>99.99484772338279</v>
      </c>
      <c r="J1793" s="63">
        <v>1550510000</v>
      </c>
      <c r="K1793" s="63">
        <v>77.62105603479948</v>
      </c>
      <c r="L1793" s="63">
        <v>2814.5898889352334</v>
      </c>
      <c r="M1793" s="63">
        <v>27.312138728323703</v>
      </c>
      <c r="N1793" s="62">
        <v>62.774000000000001</v>
      </c>
    </row>
    <row r="1794" spans="1:14" x14ac:dyDescent="0.4">
      <c r="A1794" s="53">
        <v>43</v>
      </c>
      <c r="B1794" s="5" t="s">
        <v>133</v>
      </c>
      <c r="C1794" s="5">
        <v>2008</v>
      </c>
      <c r="D1794" s="5" t="s">
        <v>250</v>
      </c>
      <c r="E1794" s="54" t="s">
        <v>247</v>
      </c>
      <c r="F1794" s="62">
        <v>1.1387091739933708</v>
      </c>
      <c r="G1794" s="63">
        <v>6068099</v>
      </c>
      <c r="H1794" s="63">
        <v>3.5022992493970833</v>
      </c>
      <c r="I1794" s="63">
        <f>(I1407+I1708+I1751)/3</f>
        <v>98.263164892334615</v>
      </c>
      <c r="J1794" s="63">
        <v>903050000</v>
      </c>
      <c r="K1794" s="63">
        <v>80.665973939908454</v>
      </c>
      <c r="L1794" s="63">
        <v>2964.1721402369999</v>
      </c>
      <c r="M1794" s="63">
        <v>27.198697068403916</v>
      </c>
      <c r="N1794" s="62">
        <v>63.677999999999997</v>
      </c>
    </row>
    <row r="1795" spans="1:14" x14ac:dyDescent="0.4">
      <c r="A1795" s="53">
        <v>43</v>
      </c>
      <c r="B1795" s="5" t="s">
        <v>133</v>
      </c>
      <c r="C1795" s="5">
        <v>2009</v>
      </c>
      <c r="D1795" s="5" t="s">
        <v>250</v>
      </c>
      <c r="E1795" s="54" t="s">
        <v>247</v>
      </c>
      <c r="F1795" s="62">
        <v>1.0961408513413147</v>
      </c>
      <c r="G1795" s="63">
        <v>6091188</v>
      </c>
      <c r="H1795" s="63">
        <v>-3.389568761109274E-2</v>
      </c>
      <c r="I1795" s="63">
        <f>(I1408+I1709+I1752)/3</f>
        <v>99.355751608628836</v>
      </c>
      <c r="J1795" s="63">
        <v>368730000</v>
      </c>
      <c r="K1795" s="63">
        <v>66.071191174448714</v>
      </c>
      <c r="L1795" s="63">
        <v>2889.6858872193734</v>
      </c>
      <c r="M1795" s="63">
        <v>26.929392446633827</v>
      </c>
      <c r="N1795" s="62">
        <v>64.569999999999993</v>
      </c>
    </row>
    <row r="1796" spans="1:14" x14ac:dyDescent="0.4">
      <c r="A1796" s="53">
        <v>43</v>
      </c>
      <c r="B1796" s="5" t="s">
        <v>133</v>
      </c>
      <c r="C1796" s="5">
        <v>2010</v>
      </c>
      <c r="D1796" s="5" t="s">
        <v>250</v>
      </c>
      <c r="E1796" s="54" t="s">
        <v>247</v>
      </c>
      <c r="F1796" s="62">
        <v>1.0695393581389963</v>
      </c>
      <c r="G1796" s="63">
        <v>6114034</v>
      </c>
      <c r="H1796" s="63">
        <v>2.5979208721834652</v>
      </c>
      <c r="I1796" s="63">
        <v>100</v>
      </c>
      <c r="J1796" s="63">
        <v>-113160683.72428299</v>
      </c>
      <c r="K1796" s="63">
        <v>73.537287672539776</v>
      </c>
      <c r="L1796" s="63">
        <v>3017.3073947577</v>
      </c>
      <c r="M1796" s="63">
        <v>23.539518900343641</v>
      </c>
      <c r="N1796" s="62">
        <v>65.451999999999998</v>
      </c>
    </row>
    <row r="1797" spans="1:14" x14ac:dyDescent="0.4">
      <c r="A1797" s="53">
        <v>43</v>
      </c>
      <c r="B1797" s="5" t="s">
        <v>133</v>
      </c>
      <c r="C1797" s="5">
        <v>2011</v>
      </c>
      <c r="D1797" s="5" t="s">
        <v>250</v>
      </c>
      <c r="E1797" s="54" t="s">
        <v>247</v>
      </c>
      <c r="F1797" s="62">
        <v>1.1044996789330377</v>
      </c>
      <c r="G1797" s="63">
        <v>6137349</v>
      </c>
      <c r="H1797" s="63">
        <v>5.9533432495370704</v>
      </c>
      <c r="I1797" s="63">
        <f>(I1668+I1625+I1711)/3</f>
        <v>96.47725989681895</v>
      </c>
      <c r="J1797" s="63">
        <v>122500004.314785</v>
      </c>
      <c r="K1797" s="63">
        <v>79.276643702505154</v>
      </c>
      <c r="L1797" s="63">
        <v>3304.9741834788929</v>
      </c>
      <c r="M1797" s="63">
        <v>24.459234608985025</v>
      </c>
      <c r="N1797" s="62">
        <v>66.325000000000003</v>
      </c>
    </row>
    <row r="1798" spans="1:14" x14ac:dyDescent="0.4">
      <c r="A1798" s="53">
        <v>43</v>
      </c>
      <c r="B1798" s="5" t="s">
        <v>133</v>
      </c>
      <c r="C1798" s="5">
        <v>2012</v>
      </c>
      <c r="D1798" s="5" t="s">
        <v>250</v>
      </c>
      <c r="E1798" s="54" t="s">
        <v>247</v>
      </c>
      <c r="F1798" s="62">
        <v>1.0990557333051576</v>
      </c>
      <c r="G1798" s="63">
        <v>6161289</v>
      </c>
      <c r="H1798" s="63">
        <v>2.4755495316455978</v>
      </c>
      <c r="I1798" s="63">
        <f>(I1669+I1626+I1712)/3</f>
        <v>97.075135957953137</v>
      </c>
      <c r="J1798" s="63">
        <v>430126687.53242397</v>
      </c>
      <c r="K1798" s="63">
        <v>77.648571622288259</v>
      </c>
      <c r="L1798" s="63">
        <v>3471.0512686549846</v>
      </c>
      <c r="M1798" s="63">
        <v>25.083056478405318</v>
      </c>
      <c r="N1798" s="62">
        <v>67.186999999999998</v>
      </c>
    </row>
    <row r="1799" spans="1:14" x14ac:dyDescent="0.4">
      <c r="A1799" s="53">
        <v>43</v>
      </c>
      <c r="B1799" s="5" t="s">
        <v>133</v>
      </c>
      <c r="C1799" s="5">
        <v>2013</v>
      </c>
      <c r="D1799" s="5" t="s">
        <v>250</v>
      </c>
      <c r="E1799" s="54" t="s">
        <v>247</v>
      </c>
      <c r="F1799" s="62">
        <v>1.043675013846582</v>
      </c>
      <c r="G1799" s="63">
        <v>6185642</v>
      </c>
      <c r="H1799" s="63">
        <v>0.63131183514822453</v>
      </c>
      <c r="I1799" s="63">
        <f>(I1670+I1627+I1713)/3</f>
        <v>95.84388520454921</v>
      </c>
      <c r="J1799" s="63">
        <v>245179098.280128</v>
      </c>
      <c r="K1799" s="63">
        <v>80.451194490827135</v>
      </c>
      <c r="L1799" s="63">
        <v>3555.1620995848125</v>
      </c>
      <c r="M1799" s="63">
        <v>28.446771378708547</v>
      </c>
      <c r="N1799" s="62">
        <v>68.036000000000001</v>
      </c>
    </row>
    <row r="1800" spans="1:14" x14ac:dyDescent="0.4">
      <c r="A1800" s="53">
        <v>43</v>
      </c>
      <c r="B1800" s="5" t="s">
        <v>133</v>
      </c>
      <c r="C1800" s="5">
        <v>2014</v>
      </c>
      <c r="D1800" s="5" t="s">
        <v>250</v>
      </c>
      <c r="E1800" s="54" t="s">
        <v>247</v>
      </c>
      <c r="F1800" s="62">
        <v>1.0616269261132008</v>
      </c>
      <c r="G1800" s="63">
        <v>6209526</v>
      </c>
      <c r="H1800" s="63">
        <v>0.99323090033358596</v>
      </c>
      <c r="I1800" s="63">
        <f>(I1413+I1714+I1757)/3</f>
        <v>84.918855817835365</v>
      </c>
      <c r="J1800" s="63">
        <v>506295970.34992999</v>
      </c>
      <c r="K1800" s="63">
        <v>78.104425747793499</v>
      </c>
      <c r="L1800" s="63">
        <v>3638.5176581916235</v>
      </c>
      <c r="M1800" s="63">
        <v>28.061224489795915</v>
      </c>
      <c r="N1800" s="62">
        <v>68.873999999999995</v>
      </c>
    </row>
    <row r="1801" spans="1:14" x14ac:dyDescent="0.4">
      <c r="A1801" s="53">
        <v>43</v>
      </c>
      <c r="B1801" s="5" t="s">
        <v>133</v>
      </c>
      <c r="C1801" s="5">
        <v>2015</v>
      </c>
      <c r="D1801" s="5" t="s">
        <v>250</v>
      </c>
      <c r="E1801" s="54" t="s">
        <v>247</v>
      </c>
      <c r="F1801" s="62">
        <v>1.1230181160013391</v>
      </c>
      <c r="G1801" s="63">
        <v>6231066</v>
      </c>
      <c r="H1801" s="63">
        <v>1.3076177772310018</v>
      </c>
      <c r="I1801" s="63">
        <f>(I1629+I1672+I1715)/3</f>
        <v>87.42403679553621</v>
      </c>
      <c r="J1801" s="63">
        <v>494541718.09229797</v>
      </c>
      <c r="K1801" s="63">
        <v>76.560270737051923</v>
      </c>
      <c r="L1801" s="63">
        <v>3761.5136800027476</v>
      </c>
      <c r="M1801" s="63">
        <f t="shared" ref="M1801:M1808" si="196">(M1800+M1799+M1798)/3</f>
        <v>27.197017448969927</v>
      </c>
      <c r="N1801" s="62">
        <v>69.7</v>
      </c>
    </row>
    <row r="1802" spans="1:14" x14ac:dyDescent="0.4">
      <c r="A1802" s="53">
        <v>43</v>
      </c>
      <c r="B1802" s="5" t="s">
        <v>133</v>
      </c>
      <c r="C1802" s="5">
        <v>2016</v>
      </c>
      <c r="D1802" s="5" t="s">
        <v>250</v>
      </c>
      <c r="E1802" s="54" t="s">
        <v>247</v>
      </c>
      <c r="F1802" s="62">
        <v>1.1399229822846455</v>
      </c>
      <c r="G1802" s="63">
        <v>6250510</v>
      </c>
      <c r="H1802" s="63">
        <v>0.65774620739658474</v>
      </c>
      <c r="I1802" s="63">
        <f>(I1716+I1673+I1630)/3</f>
        <v>97.822379884739803</v>
      </c>
      <c r="J1802" s="63">
        <v>479469380.71382099</v>
      </c>
      <c r="K1802" s="63">
        <v>72.819093373149087</v>
      </c>
      <c r="L1802" s="63">
        <v>3870.3129824606312</v>
      </c>
      <c r="M1802" s="63">
        <f t="shared" si="196"/>
        <v>27.9016711058248</v>
      </c>
      <c r="N1802" s="62">
        <v>70.501000000000005</v>
      </c>
    </row>
    <row r="1803" spans="1:14" x14ac:dyDescent="0.4">
      <c r="A1803" s="53">
        <v>43</v>
      </c>
      <c r="B1803" s="5" t="s">
        <v>133</v>
      </c>
      <c r="C1803" s="5">
        <v>2017</v>
      </c>
      <c r="D1803" s="5" t="s">
        <v>250</v>
      </c>
      <c r="E1803" s="54" t="s">
        <v>247</v>
      </c>
      <c r="F1803" s="62">
        <v>1.0124860890676266</v>
      </c>
      <c r="G1803" s="63">
        <v>6266654</v>
      </c>
      <c r="H1803" s="63">
        <v>0.9489550222025116</v>
      </c>
      <c r="I1803" s="63">
        <f>(I1717+I1631+I1674)/3</f>
        <v>95.109692587651168</v>
      </c>
      <c r="J1803" s="63">
        <v>503801415.18300098</v>
      </c>
      <c r="K1803" s="63">
        <v>74.304651191651928</v>
      </c>
      <c r="L1803" s="63">
        <v>3986.0490143543907</v>
      </c>
      <c r="M1803" s="63">
        <f t="shared" si="196"/>
        <v>27.719971014863546</v>
      </c>
      <c r="N1803" s="62">
        <v>71.275000000000006</v>
      </c>
    </row>
    <row r="1804" spans="1:14" x14ac:dyDescent="0.4">
      <c r="A1804" s="53">
        <v>43</v>
      </c>
      <c r="B1804" s="5" t="s">
        <v>133</v>
      </c>
      <c r="C1804" s="5">
        <v>2018</v>
      </c>
      <c r="D1804" s="5" t="s">
        <v>250</v>
      </c>
      <c r="E1804" s="54" t="s">
        <v>247</v>
      </c>
      <c r="F1804" s="62">
        <v>1.0905874791399195</v>
      </c>
      <c r="G1804" s="63">
        <v>6276342</v>
      </c>
      <c r="H1804" s="63">
        <v>1.7079086560160448</v>
      </c>
      <c r="I1804" s="63">
        <f>(I1718+I1632+I1675)/3</f>
        <v>92.648492185061357</v>
      </c>
      <c r="J1804" s="63">
        <v>412743968.36067301</v>
      </c>
      <c r="K1804" s="63">
        <v>75.633616887995586</v>
      </c>
      <c r="L1804" s="63">
        <v>4145.8623510318594</v>
      </c>
      <c r="M1804" s="63">
        <f t="shared" si="196"/>
        <v>27.606219856552759</v>
      </c>
      <c r="N1804" s="62">
        <v>72.022999999999996</v>
      </c>
    </row>
    <row r="1805" spans="1:14" x14ac:dyDescent="0.4">
      <c r="A1805" s="53">
        <v>43</v>
      </c>
      <c r="B1805" s="5" t="s">
        <v>133</v>
      </c>
      <c r="C1805" s="5">
        <v>2019</v>
      </c>
      <c r="D1805" s="5" t="s">
        <v>250</v>
      </c>
      <c r="E1805" s="54" t="s">
        <v>247</v>
      </c>
      <c r="F1805" s="62">
        <v>1.2599405402711403</v>
      </c>
      <c r="G1805" s="63">
        <v>6280217</v>
      </c>
      <c r="H1805" s="63">
        <v>0.92075678458454036</v>
      </c>
      <c r="I1805" s="63">
        <f>(I1719+I1676+I1633)/3</f>
        <v>93.205468702033514</v>
      </c>
      <c r="J1805" s="63">
        <v>696287032.75876701</v>
      </c>
      <c r="K1805" s="63">
        <v>76.042013099146828</v>
      </c>
      <c r="L1805" s="63">
        <v>4280.2884040471854</v>
      </c>
      <c r="M1805" s="63">
        <f t="shared" si="196"/>
        <v>27.742620659080369</v>
      </c>
      <c r="N1805" s="62">
        <v>72.745999999999995</v>
      </c>
    </row>
    <row r="1806" spans="1:14" x14ac:dyDescent="0.4">
      <c r="A1806" s="53">
        <v>43</v>
      </c>
      <c r="B1806" s="5" t="s">
        <v>133</v>
      </c>
      <c r="C1806" s="5">
        <v>2020</v>
      </c>
      <c r="D1806" s="5" t="s">
        <v>250</v>
      </c>
      <c r="E1806" s="54" t="s">
        <v>247</v>
      </c>
      <c r="F1806" s="62">
        <v>1.0132802435063568</v>
      </c>
      <c r="G1806" s="63">
        <v>6292731</v>
      </c>
      <c r="H1806" s="63">
        <v>0.60441159284148682</v>
      </c>
      <c r="I1806" s="63">
        <f>(I1634+I1677+I1720)/3</f>
        <v>90.044967911873755</v>
      </c>
      <c r="J1806" s="63">
        <v>386532637.67730099</v>
      </c>
      <c r="K1806" s="63">
        <v>66.062082432146227</v>
      </c>
      <c r="L1806" s="63">
        <v>3961.7266334759902</v>
      </c>
      <c r="M1806" s="63">
        <f t="shared" si="196"/>
        <v>27.68960384349889</v>
      </c>
      <c r="N1806" s="62">
        <v>73.444000000000003</v>
      </c>
    </row>
    <row r="1807" spans="1:14" x14ac:dyDescent="0.4">
      <c r="A1807" s="53">
        <v>43</v>
      </c>
      <c r="B1807" s="5" t="s">
        <v>133</v>
      </c>
      <c r="C1807" s="5">
        <v>2021</v>
      </c>
      <c r="D1807" s="5" t="s">
        <v>250</v>
      </c>
      <c r="E1807" s="54" t="s">
        <v>247</v>
      </c>
      <c r="F1807" s="62">
        <f>(F1804+F1805+F1806)/3</f>
        <v>1.1212694209724723</v>
      </c>
      <c r="G1807" s="63">
        <v>6314167</v>
      </c>
      <c r="H1807" s="63">
        <v>6.2604027814704182</v>
      </c>
      <c r="I1807" s="63">
        <f>(I1635+I1678+I1721)/3</f>
        <v>87.572791723216497</v>
      </c>
      <c r="J1807" s="63">
        <v>827195488.77897894</v>
      </c>
      <c r="K1807" s="63">
        <v>80.772762029714201</v>
      </c>
      <c r="L1807" s="63">
        <v>4664.3112226838475</v>
      </c>
      <c r="M1807" s="63">
        <f t="shared" si="196"/>
        <v>27.679481453044005</v>
      </c>
      <c r="N1807" s="62">
        <v>74.117999999999995</v>
      </c>
    </row>
    <row r="1808" spans="1:14" x14ac:dyDescent="0.4">
      <c r="A1808" s="53">
        <v>43</v>
      </c>
      <c r="B1808" s="5" t="s">
        <v>133</v>
      </c>
      <c r="C1808" s="5">
        <v>2022</v>
      </c>
      <c r="D1808" s="5" t="s">
        <v>250</v>
      </c>
      <c r="E1808" s="54" t="s">
        <v>247</v>
      </c>
      <c r="F1808" s="62">
        <f>(F1805+F1806+F1807)/3</f>
        <v>1.1314967349166565</v>
      </c>
      <c r="G1808" s="63">
        <v>6336392</v>
      </c>
      <c r="H1808" s="63">
        <v>7.5184816724067787</v>
      </c>
      <c r="I1808" s="63">
        <f>(I1636+I1679+I1722)/3</f>
        <v>92.355624312601392</v>
      </c>
      <c r="J1808" s="63">
        <v>-388706.86000031198</v>
      </c>
      <c r="K1808" s="63">
        <v>86.798587325077747</v>
      </c>
      <c r="L1808" s="63">
        <v>5127.3216682301218</v>
      </c>
      <c r="M1808" s="63">
        <f t="shared" si="196"/>
        <v>27.703901985207754</v>
      </c>
      <c r="N1808" s="62">
        <v>74.766999999999996</v>
      </c>
    </row>
    <row r="1809" spans="1:14" x14ac:dyDescent="0.4">
      <c r="A1809" s="53">
        <v>44</v>
      </c>
      <c r="B1809" s="5" t="s">
        <v>134</v>
      </c>
      <c r="C1809" s="5">
        <v>1980</v>
      </c>
      <c r="D1809" s="5" t="s">
        <v>249</v>
      </c>
      <c r="E1809" s="54" t="s">
        <v>247</v>
      </c>
      <c r="F1809" s="62">
        <f>F1810*0.95</f>
        <v>8.9511718360454323E-2</v>
      </c>
      <c r="G1809" s="63">
        <v>282509</v>
      </c>
      <c r="H1809" s="63">
        <f>H1810*0.95</f>
        <v>13.720686801609128</v>
      </c>
      <c r="I1809" s="63">
        <f>I1810*0.95</f>
        <v>97.035628748125603</v>
      </c>
      <c r="J1809" s="63">
        <f>J1810*0.95</f>
        <v>-171000</v>
      </c>
      <c r="K1809" s="63">
        <f>K1810*0.95</f>
        <v>36.344822304779925</v>
      </c>
      <c r="L1809" s="63">
        <v>179.26112362349639</v>
      </c>
      <c r="M1809" s="63">
        <f t="shared" ref="M1809:M1814" si="197">(M1637+M1680+M1766)/3</f>
        <v>28.790026127111432</v>
      </c>
      <c r="N1809" s="62">
        <v>27.872</v>
      </c>
    </row>
    <row r="1810" spans="1:14" x14ac:dyDescent="0.4">
      <c r="A1810" s="53">
        <v>44</v>
      </c>
      <c r="B1810" s="5" t="s">
        <v>134</v>
      </c>
      <c r="C1810" s="5">
        <v>1981</v>
      </c>
      <c r="D1810" s="5" t="s">
        <v>249</v>
      </c>
      <c r="E1810" s="54" t="s">
        <v>247</v>
      </c>
      <c r="F1810" s="62">
        <f t="shared" ref="F1810:F1818" si="198">F1811*0.95</f>
        <v>9.4222861432057187E-2</v>
      </c>
      <c r="G1810" s="63">
        <v>296950</v>
      </c>
      <c r="H1810" s="63">
        <v>14.442828212220135</v>
      </c>
      <c r="I1810" s="63">
        <f>I1811*0.95</f>
        <v>102.14276710329011</v>
      </c>
      <c r="J1810" s="63">
        <v>-180000</v>
      </c>
      <c r="K1810" s="63">
        <f t="shared" ref="K1810:K1833" si="199">K1811*0.95</f>
        <v>38.257707689242025</v>
      </c>
      <c r="L1810" s="63">
        <v>123.69564857952983</v>
      </c>
      <c r="M1810" s="63">
        <f t="shared" si="197"/>
        <v>29.927495291902066</v>
      </c>
      <c r="N1810" s="62">
        <v>27.965</v>
      </c>
    </row>
    <row r="1811" spans="1:14" x14ac:dyDescent="0.4">
      <c r="A1811" s="53">
        <v>44</v>
      </c>
      <c r="B1811" s="5" t="s">
        <v>134</v>
      </c>
      <c r="C1811" s="5">
        <v>1982</v>
      </c>
      <c r="D1811" s="5" t="s">
        <v>249</v>
      </c>
      <c r="E1811" s="54" t="s">
        <v>247</v>
      </c>
      <c r="F1811" s="62">
        <f t="shared" si="198"/>
        <v>9.9181959402165468E-2</v>
      </c>
      <c r="G1811" s="63">
        <v>315741</v>
      </c>
      <c r="H1811" s="63">
        <v>40.418006635433414</v>
      </c>
      <c r="I1811" s="63">
        <f>I1812*0.95</f>
        <v>107.5187022139896</v>
      </c>
      <c r="J1811" s="63">
        <v>450000</v>
      </c>
      <c r="K1811" s="63">
        <f t="shared" si="199"/>
        <v>40.27127125183371</v>
      </c>
      <c r="L1811" s="63">
        <v>140.2879186848682</v>
      </c>
      <c r="M1811" s="63">
        <f t="shared" si="197"/>
        <v>27.742780522823125</v>
      </c>
      <c r="N1811" s="62">
        <v>28.058</v>
      </c>
    </row>
    <row r="1812" spans="1:14" x14ac:dyDescent="0.4">
      <c r="A1812" s="53">
        <v>44</v>
      </c>
      <c r="B1812" s="5" t="s">
        <v>134</v>
      </c>
      <c r="C1812" s="5">
        <v>1983</v>
      </c>
      <c r="D1812" s="5" t="s">
        <v>249</v>
      </c>
      <c r="E1812" s="54" t="s">
        <v>247</v>
      </c>
      <c r="F1812" s="62">
        <f t="shared" si="198"/>
        <v>0.10440206252859524</v>
      </c>
      <c r="G1812" s="63">
        <v>336744</v>
      </c>
      <c r="H1812" s="63">
        <v>24.749773907464359</v>
      </c>
      <c r="I1812" s="63">
        <f>I1813*0.95</f>
        <v>113.17758127788379</v>
      </c>
      <c r="J1812" s="63">
        <v>520000</v>
      </c>
      <c r="K1812" s="63">
        <f t="shared" si="199"/>
        <v>42.390811844035483</v>
      </c>
      <c r="L1812" s="63">
        <v>131.97698235941832</v>
      </c>
      <c r="M1812" s="63">
        <f t="shared" si="197"/>
        <v>28.593167585153029</v>
      </c>
      <c r="N1812" s="62">
        <v>28.151</v>
      </c>
    </row>
    <row r="1813" spans="1:14" x14ac:dyDescent="0.4">
      <c r="A1813" s="53">
        <v>44</v>
      </c>
      <c r="B1813" s="5" t="s">
        <v>134</v>
      </c>
      <c r="C1813" s="5">
        <v>1984</v>
      </c>
      <c r="D1813" s="5" t="s">
        <v>249</v>
      </c>
      <c r="E1813" s="54" t="s">
        <v>247</v>
      </c>
      <c r="F1813" s="62">
        <f t="shared" si="198"/>
        <v>0.1098969079248371</v>
      </c>
      <c r="G1813" s="63">
        <v>357995</v>
      </c>
      <c r="H1813" s="63">
        <v>25.637171780878077</v>
      </c>
      <c r="I1813" s="63">
        <f>I1814*0.95</f>
        <v>119.13429608198294</v>
      </c>
      <c r="J1813" s="63">
        <v>2169999.9</v>
      </c>
      <c r="K1813" s="63">
        <f t="shared" si="199"/>
        <v>44.621907204247876</v>
      </c>
      <c r="L1813" s="63">
        <v>140.56317659902737</v>
      </c>
      <c r="M1813" s="63">
        <f t="shared" si="197"/>
        <v>26.602599565122642</v>
      </c>
      <c r="N1813" s="62">
        <v>29.027999999999999</v>
      </c>
    </row>
    <row r="1814" spans="1:14" x14ac:dyDescent="0.4">
      <c r="A1814" s="53">
        <v>44</v>
      </c>
      <c r="B1814" s="5" t="s">
        <v>134</v>
      </c>
      <c r="C1814" s="5">
        <v>1985</v>
      </c>
      <c r="D1814" s="5" t="s">
        <v>249</v>
      </c>
      <c r="E1814" s="54" t="s">
        <v>247</v>
      </c>
      <c r="F1814" s="62">
        <f t="shared" si="198"/>
        <v>0.11568095571035485</v>
      </c>
      <c r="G1814" s="63">
        <v>378379</v>
      </c>
      <c r="H1814" s="63">
        <v>52.774786589761618</v>
      </c>
      <c r="I1814" s="63">
        <v>125.404522191561</v>
      </c>
      <c r="J1814" s="63">
        <v>2439999.9</v>
      </c>
      <c r="K1814" s="63">
        <f t="shared" si="199"/>
        <v>46.9704286360504</v>
      </c>
      <c r="L1814" s="63">
        <v>164.17023662900968</v>
      </c>
      <c r="M1814" s="63">
        <f t="shared" si="197"/>
        <v>26.788670936330931</v>
      </c>
      <c r="N1814" s="62">
        <v>29.94</v>
      </c>
    </row>
    <row r="1815" spans="1:14" x14ac:dyDescent="0.4">
      <c r="A1815" s="53">
        <v>44</v>
      </c>
      <c r="B1815" s="5" t="s">
        <v>134</v>
      </c>
      <c r="C1815" s="5">
        <v>1986</v>
      </c>
      <c r="D1815" s="5" t="s">
        <v>249</v>
      </c>
      <c r="E1815" s="54" t="s">
        <v>247</v>
      </c>
      <c r="F1815" s="62">
        <f t="shared" si="198"/>
        <v>0.12176942706353143</v>
      </c>
      <c r="G1815" s="63">
        <v>397276</v>
      </c>
      <c r="H1815" s="63">
        <v>-2.9234097160413626</v>
      </c>
      <c r="I1815" s="63">
        <v>105.553953616827</v>
      </c>
      <c r="J1815" s="63">
        <v>5629999.9000000004</v>
      </c>
      <c r="K1815" s="63">
        <f t="shared" si="199"/>
        <v>49.442556459000421</v>
      </c>
      <c r="L1815" s="63">
        <v>192.32824503054343</v>
      </c>
      <c r="M1815" s="63">
        <f>(M1686+M1643+M1772)/3</f>
        <v>25.593981772332608</v>
      </c>
      <c r="N1815" s="62">
        <v>30.870999999999999</v>
      </c>
    </row>
    <row r="1816" spans="1:14" x14ac:dyDescent="0.4">
      <c r="A1816" s="53">
        <v>44</v>
      </c>
      <c r="B1816" s="5" t="s">
        <v>134</v>
      </c>
      <c r="C1816" s="5">
        <v>1987</v>
      </c>
      <c r="D1816" s="5" t="s">
        <v>249</v>
      </c>
      <c r="E1816" s="54" t="s">
        <v>247</v>
      </c>
      <c r="F1816" s="62">
        <f t="shared" si="198"/>
        <v>0.12817834427740152</v>
      </c>
      <c r="G1816" s="63">
        <v>414769</v>
      </c>
      <c r="H1816" s="63">
        <v>1.5181706537539981</v>
      </c>
      <c r="I1816" s="63">
        <v>91.303172709823798</v>
      </c>
      <c r="J1816" s="63">
        <v>1679999.9</v>
      </c>
      <c r="K1816" s="63">
        <f t="shared" si="199"/>
        <v>52.044796272632027</v>
      </c>
      <c r="L1816" s="63">
        <v>225.05505360750206</v>
      </c>
      <c r="M1816" s="63">
        <f>(M1687+M1773+M1644)/3</f>
        <v>28.045500247098726</v>
      </c>
      <c r="N1816" s="62">
        <v>31.817</v>
      </c>
    </row>
    <row r="1817" spans="1:14" x14ac:dyDescent="0.4">
      <c r="A1817" s="53">
        <v>44</v>
      </c>
      <c r="B1817" s="5" t="s">
        <v>134</v>
      </c>
      <c r="C1817" s="5">
        <v>1988</v>
      </c>
      <c r="D1817" s="5" t="s">
        <v>249</v>
      </c>
      <c r="E1817" s="54" t="s">
        <v>247</v>
      </c>
      <c r="F1817" s="62">
        <f t="shared" si="198"/>
        <v>0.13492457292358054</v>
      </c>
      <c r="G1817" s="63">
        <v>431587</v>
      </c>
      <c r="H1817" s="63">
        <v>3.9769845032664222</v>
      </c>
      <c r="I1817" s="63">
        <v>87.466562508735294</v>
      </c>
      <c r="J1817" s="63">
        <v>500000</v>
      </c>
      <c r="K1817" s="63">
        <f t="shared" si="199"/>
        <v>54.78399607645477</v>
      </c>
      <c r="L1817" s="63">
        <v>232.94180983609817</v>
      </c>
      <c r="M1817" s="63">
        <f>(M1645+M1688+M1774)/3</f>
        <v>25.226003903924255</v>
      </c>
      <c r="N1817" s="62">
        <v>32.78</v>
      </c>
    </row>
    <row r="1818" spans="1:14" x14ac:dyDescent="0.4">
      <c r="A1818" s="53">
        <v>44</v>
      </c>
      <c r="B1818" s="5" t="s">
        <v>134</v>
      </c>
      <c r="C1818" s="5">
        <v>1989</v>
      </c>
      <c r="D1818" s="5" t="s">
        <v>249</v>
      </c>
      <c r="E1818" s="54" t="s">
        <v>247</v>
      </c>
      <c r="F1818" s="62">
        <f t="shared" si="198"/>
        <v>0.14202586623534794</v>
      </c>
      <c r="G1818" s="63">
        <v>448420</v>
      </c>
      <c r="H1818" s="63">
        <v>-4.795861341790399</v>
      </c>
      <c r="I1818" s="63">
        <v>85.656144367473004</v>
      </c>
      <c r="J1818" s="63">
        <v>890258.96961270005</v>
      </c>
      <c r="K1818" s="63">
        <f t="shared" si="199"/>
        <v>57.667364291005022</v>
      </c>
      <c r="L1818" s="63">
        <v>196.83772994301989</v>
      </c>
      <c r="M1818" s="63">
        <f>(M1646+M1689+M1775)/3</f>
        <v>21.190397140227009</v>
      </c>
      <c r="N1818" s="62">
        <v>33.755000000000003</v>
      </c>
    </row>
    <row r="1819" spans="1:14" x14ac:dyDescent="0.4">
      <c r="A1819" s="53">
        <v>44</v>
      </c>
      <c r="B1819" s="5" t="s">
        <v>134</v>
      </c>
      <c r="C1819" s="5">
        <v>1990</v>
      </c>
      <c r="D1819" s="5" t="s">
        <v>249</v>
      </c>
      <c r="E1819" s="54" t="s">
        <v>247</v>
      </c>
      <c r="F1819" s="62">
        <v>0.14950091182668204</v>
      </c>
      <c r="G1819" s="63">
        <v>465549</v>
      </c>
      <c r="H1819" s="63">
        <v>10.352526844009574</v>
      </c>
      <c r="I1819" s="63">
        <v>85.853835807992198</v>
      </c>
      <c r="J1819" s="63">
        <v>11073778.6647058</v>
      </c>
      <c r="K1819" s="63">
        <f t="shared" si="199"/>
        <v>60.702488727373712</v>
      </c>
      <c r="L1819" s="63">
        <v>240.83267602328579</v>
      </c>
      <c r="M1819" s="63">
        <f>(M1647+M1690+M1776)/3</f>
        <v>21.419357746371961</v>
      </c>
      <c r="N1819" s="62">
        <v>34.744999999999997</v>
      </c>
    </row>
    <row r="1820" spans="1:14" x14ac:dyDescent="0.4">
      <c r="A1820" s="53">
        <v>44</v>
      </c>
      <c r="B1820" s="5" t="s">
        <v>134</v>
      </c>
      <c r="C1820" s="5">
        <v>1991</v>
      </c>
      <c r="D1820" s="5" t="s">
        <v>249</v>
      </c>
      <c r="E1820" s="54" t="s">
        <v>247</v>
      </c>
      <c r="F1820" s="62">
        <v>0.15026638131232639</v>
      </c>
      <c r="G1820" s="63">
        <v>483142</v>
      </c>
      <c r="H1820" s="63">
        <v>3.5521125410756582</v>
      </c>
      <c r="I1820" s="63">
        <v>78.990502443771305</v>
      </c>
      <c r="J1820" s="63">
        <v>41324758.933502302</v>
      </c>
      <c r="K1820" s="63">
        <f t="shared" si="199"/>
        <v>63.897356555130223</v>
      </c>
      <c r="L1820" s="63">
        <v>229.55161947597654</v>
      </c>
      <c r="M1820" s="63">
        <f>(M1777+M1691+M1648)/3</f>
        <v>28.484994771348848</v>
      </c>
      <c r="N1820" s="62">
        <v>35.747999999999998</v>
      </c>
    </row>
    <row r="1821" spans="1:14" x14ac:dyDescent="0.4">
      <c r="A1821" s="53">
        <v>44</v>
      </c>
      <c r="B1821" s="5" t="s">
        <v>134</v>
      </c>
      <c r="C1821" s="5">
        <v>1992</v>
      </c>
      <c r="D1821" s="5" t="s">
        <v>249</v>
      </c>
      <c r="E1821" s="54" t="s">
        <v>247</v>
      </c>
      <c r="F1821" s="62">
        <v>1.7990002672868786</v>
      </c>
      <c r="G1821" s="63">
        <v>501334</v>
      </c>
      <c r="H1821" s="63">
        <v>-15.423700484410602</v>
      </c>
      <c r="I1821" s="63">
        <v>75.636212040278295</v>
      </c>
      <c r="J1821" s="63">
        <v>6018320.1575673101</v>
      </c>
      <c r="K1821" s="63">
        <f t="shared" si="199"/>
        <v>67.260375321189713</v>
      </c>
      <c r="L1821" s="63">
        <v>268.69748280910562</v>
      </c>
      <c r="M1821" s="63">
        <f>(M1649+M1692+M1778)/3</f>
        <v>28.400586980488058</v>
      </c>
      <c r="N1821" s="62">
        <v>36.765999999999998</v>
      </c>
    </row>
    <row r="1822" spans="1:14" x14ac:dyDescent="0.4">
      <c r="A1822" s="53">
        <v>44</v>
      </c>
      <c r="B1822" s="5" t="s">
        <v>134</v>
      </c>
      <c r="C1822" s="5">
        <v>1993</v>
      </c>
      <c r="D1822" s="5" t="s">
        <v>249</v>
      </c>
      <c r="E1822" s="54" t="s">
        <v>247</v>
      </c>
      <c r="F1822" s="62">
        <v>1.8731883222229913</v>
      </c>
      <c r="G1822" s="63">
        <v>520236</v>
      </c>
      <c r="H1822" s="63">
        <v>-2.6931154191177029</v>
      </c>
      <c r="I1822" s="63">
        <v>79.491596760701597</v>
      </c>
      <c r="J1822" s="63">
        <v>22301675.635073099</v>
      </c>
      <c r="K1822" s="63">
        <f t="shared" si="199"/>
        <v>70.800395074936546</v>
      </c>
      <c r="L1822" s="63">
        <v>261.51190276222377</v>
      </c>
      <c r="M1822" s="63">
        <f>(M1693+M1650+M1779)/3</f>
        <v>27.246129653763862</v>
      </c>
      <c r="N1822" s="62">
        <v>37.792000000000002</v>
      </c>
    </row>
    <row r="1823" spans="1:14" x14ac:dyDescent="0.4">
      <c r="A1823" s="53">
        <v>44</v>
      </c>
      <c r="B1823" s="5" t="s">
        <v>134</v>
      </c>
      <c r="C1823" s="5">
        <v>1994</v>
      </c>
      <c r="D1823" s="5" t="s">
        <v>249</v>
      </c>
      <c r="E1823" s="54" t="s">
        <v>247</v>
      </c>
      <c r="F1823" s="62">
        <v>1.9453991910991275</v>
      </c>
      <c r="G1823" s="63">
        <v>539992</v>
      </c>
      <c r="H1823" s="63">
        <v>24.526346739067236</v>
      </c>
      <c r="I1823" s="63">
        <v>57.130185426448101</v>
      </c>
      <c r="J1823" s="63">
        <v>16995533.492122401</v>
      </c>
      <c r="K1823" s="63">
        <f t="shared" si="199"/>
        <v>74.526731657827952</v>
      </c>
      <c r="L1823" s="63">
        <v>186.68239999887896</v>
      </c>
      <c r="M1823" s="63">
        <f>(M1651+M1694+M1780)/3</f>
        <v>29.445542504908474</v>
      </c>
      <c r="N1823" s="62">
        <v>38.831000000000003</v>
      </c>
    </row>
    <row r="1824" spans="1:14" x14ac:dyDescent="0.4">
      <c r="A1824" s="53">
        <v>44</v>
      </c>
      <c r="B1824" s="5" t="s">
        <v>134</v>
      </c>
      <c r="C1824" s="5">
        <v>1995</v>
      </c>
      <c r="D1824" s="5" t="s">
        <v>249</v>
      </c>
      <c r="E1824" s="54" t="s">
        <v>247</v>
      </c>
      <c r="F1824" s="62">
        <v>1.992010557477619</v>
      </c>
      <c r="G1824" s="63">
        <v>560740</v>
      </c>
      <c r="H1824" s="63">
        <v>7.6808340922611649</v>
      </c>
      <c r="I1824" s="63">
        <v>68.068700361925096</v>
      </c>
      <c r="J1824" s="63">
        <v>126924170.67248499</v>
      </c>
      <c r="K1824" s="63">
        <f t="shared" si="199"/>
        <v>78.449191218766273</v>
      </c>
      <c r="L1824" s="63">
        <v>252.97528420989295</v>
      </c>
      <c r="M1824" s="63">
        <f>(M1652+M1695+M1781)/3</f>
        <v>32.613467782828955</v>
      </c>
      <c r="N1824" s="62">
        <v>40.494</v>
      </c>
    </row>
    <row r="1825" spans="1:14" x14ac:dyDescent="0.4">
      <c r="A1825" s="53">
        <v>44</v>
      </c>
      <c r="B1825" s="5" t="s">
        <v>134</v>
      </c>
      <c r="C1825" s="5">
        <v>1996</v>
      </c>
      <c r="D1825" s="5" t="s">
        <v>249</v>
      </c>
      <c r="E1825" s="54" t="s">
        <v>247</v>
      </c>
      <c r="F1825" s="62">
        <v>2.1025691200931043</v>
      </c>
      <c r="G1825" s="63">
        <v>582573</v>
      </c>
      <c r="H1825" s="63">
        <v>0.82119636191735879</v>
      </c>
      <c r="I1825" s="63">
        <v>68.027112863021799</v>
      </c>
      <c r="J1825" s="63">
        <v>376180404.220707</v>
      </c>
      <c r="K1825" s="63">
        <f t="shared" si="199"/>
        <v>82.578096019753971</v>
      </c>
      <c r="L1825" s="63">
        <v>399.02814377418929</v>
      </c>
      <c r="M1825" s="63">
        <f>(M1653+M1696+M1782)/3</f>
        <v>29.171065480619959</v>
      </c>
      <c r="N1825" s="62">
        <v>42.186999999999998</v>
      </c>
    </row>
    <row r="1826" spans="1:14" x14ac:dyDescent="0.4">
      <c r="A1826" s="53">
        <v>44</v>
      </c>
      <c r="B1826" s="5" t="s">
        <v>134</v>
      </c>
      <c r="C1826" s="5">
        <v>1997</v>
      </c>
      <c r="D1826" s="5" t="s">
        <v>249</v>
      </c>
      <c r="E1826" s="54" t="s">
        <v>247</v>
      </c>
      <c r="F1826" s="62">
        <v>2.7872913123173211</v>
      </c>
      <c r="G1826" s="63">
        <v>605570</v>
      </c>
      <c r="H1826" s="63">
        <v>-13.147173669114622</v>
      </c>
      <c r="I1826" s="63">
        <v>62.850680027953999</v>
      </c>
      <c r="J1826" s="63">
        <v>53451528.100000001</v>
      </c>
      <c r="K1826" s="63">
        <f t="shared" si="199"/>
        <v>86.924311599741031</v>
      </c>
      <c r="L1826" s="63">
        <v>730.44878493711678</v>
      </c>
      <c r="M1826" s="63">
        <f>(M1697+M1654+M1783)/3</f>
        <v>31.381053173973584</v>
      </c>
      <c r="N1826" s="62">
        <v>43.893000000000001</v>
      </c>
    </row>
    <row r="1827" spans="1:14" x14ac:dyDescent="0.4">
      <c r="A1827" s="53">
        <v>44</v>
      </c>
      <c r="B1827" s="5" t="s">
        <v>134</v>
      </c>
      <c r="C1827" s="5">
        <v>1998</v>
      </c>
      <c r="D1827" s="5" t="s">
        <v>249</v>
      </c>
      <c r="E1827" s="54" t="s">
        <v>247</v>
      </c>
      <c r="F1827" s="62">
        <v>3.2583598789330099</v>
      </c>
      <c r="G1827" s="63">
        <v>629734</v>
      </c>
      <c r="H1827" s="63">
        <v>-31.565914979462377</v>
      </c>
      <c r="I1827" s="63">
        <v>66.8664803537323</v>
      </c>
      <c r="J1827" s="63">
        <v>274768116.72799999</v>
      </c>
      <c r="K1827" s="63">
        <f t="shared" si="199"/>
        <v>91.49927536814846</v>
      </c>
      <c r="L1827" s="63">
        <v>588.64160808486145</v>
      </c>
      <c r="M1827" s="63">
        <f>(M1698+M1655+M1784)/3</f>
        <v>36.14614567164282</v>
      </c>
      <c r="N1827" s="62">
        <v>45.616</v>
      </c>
    </row>
    <row r="1828" spans="1:14" x14ac:dyDescent="0.4">
      <c r="A1828" s="53">
        <v>44</v>
      </c>
      <c r="B1828" s="5" t="s">
        <v>134</v>
      </c>
      <c r="C1828" s="5">
        <v>1999</v>
      </c>
      <c r="D1828" s="5" t="s">
        <v>249</v>
      </c>
      <c r="E1828" s="54" t="s">
        <v>247</v>
      </c>
      <c r="F1828" s="62">
        <v>5.0486314346387715</v>
      </c>
      <c r="G1828" s="63">
        <v>655029</v>
      </c>
      <c r="H1828" s="63">
        <v>39.15762567091042</v>
      </c>
      <c r="I1828" s="63">
        <v>63.835414372831799</v>
      </c>
      <c r="J1828" s="63">
        <v>154296173.942</v>
      </c>
      <c r="K1828" s="63">
        <f t="shared" si="199"/>
        <v>96.315026703314174</v>
      </c>
      <c r="L1828" s="63">
        <v>948.22959848877326</v>
      </c>
      <c r="M1828" s="63">
        <f>(M1656+M1699+M1785)/3</f>
        <v>33.524944594057615</v>
      </c>
      <c r="N1828" s="62">
        <v>47.35</v>
      </c>
    </row>
    <row r="1829" spans="1:14" x14ac:dyDescent="0.4">
      <c r="A1829" s="53">
        <v>44</v>
      </c>
      <c r="B1829" s="5" t="s">
        <v>134</v>
      </c>
      <c r="C1829" s="5">
        <v>2000</v>
      </c>
      <c r="D1829" s="5" t="s">
        <v>249</v>
      </c>
      <c r="E1829" s="54" t="s">
        <v>247</v>
      </c>
      <c r="F1829" s="62">
        <v>2.8939657827927072</v>
      </c>
      <c r="G1829" s="63">
        <v>684977</v>
      </c>
      <c r="H1829" s="63">
        <v>64.735022297055764</v>
      </c>
      <c r="I1829" s="63">
        <v>61.230448824618698</v>
      </c>
      <c r="J1829" s="63">
        <v>154499589.87400001</v>
      </c>
      <c r="K1829" s="63">
        <f t="shared" si="199"/>
        <v>101.38423863506756</v>
      </c>
      <c r="L1829" s="63">
        <v>1527.0563777159171</v>
      </c>
      <c r="M1829" s="63">
        <f>(M1700+M1657+M1786)/3</f>
        <v>32.339111040234393</v>
      </c>
      <c r="N1829" s="62">
        <v>49.091999999999999</v>
      </c>
    </row>
    <row r="1830" spans="1:14" x14ac:dyDescent="0.4">
      <c r="A1830" s="53">
        <v>44</v>
      </c>
      <c r="B1830" s="5" t="s">
        <v>134</v>
      </c>
      <c r="C1830" s="5">
        <v>2001</v>
      </c>
      <c r="D1830" s="5" t="s">
        <v>249</v>
      </c>
      <c r="E1830" s="54" t="s">
        <v>247</v>
      </c>
      <c r="F1830" s="62">
        <v>4.0215774326747953</v>
      </c>
      <c r="G1830" s="63">
        <v>719270</v>
      </c>
      <c r="H1830" s="63">
        <v>-11.971527435005839</v>
      </c>
      <c r="I1830" s="63">
        <v>64.344632281716301</v>
      </c>
      <c r="J1830" s="63">
        <v>940741215.67900002</v>
      </c>
      <c r="K1830" s="63">
        <f t="shared" si="199"/>
        <v>106.72025119480796</v>
      </c>
      <c r="L1830" s="63">
        <v>2031.4193863633109</v>
      </c>
      <c r="M1830" s="63">
        <f>(M1658+M1701+M1787)/3</f>
        <v>35.341051131112373</v>
      </c>
      <c r="N1830" s="62">
        <v>50.832000000000001</v>
      </c>
    </row>
    <row r="1831" spans="1:14" x14ac:dyDescent="0.4">
      <c r="A1831" s="53">
        <v>44</v>
      </c>
      <c r="B1831" s="5" t="s">
        <v>134</v>
      </c>
      <c r="C1831" s="5">
        <v>2002</v>
      </c>
      <c r="D1831" s="5" t="s">
        <v>249</v>
      </c>
      <c r="E1831" s="54" t="s">
        <v>247</v>
      </c>
      <c r="F1831" s="62">
        <v>3.3728277517354779</v>
      </c>
      <c r="G1831" s="63">
        <v>754115</v>
      </c>
      <c r="H1831" s="63">
        <v>-1.5828902713967352</v>
      </c>
      <c r="I1831" s="63">
        <v>70.380963830227998</v>
      </c>
      <c r="J1831" s="63">
        <v>323391507.458</v>
      </c>
      <c r="K1831" s="63">
        <f t="shared" si="199"/>
        <v>112.33710652085048</v>
      </c>
      <c r="L1831" s="63">
        <v>2395.8451194752943</v>
      </c>
      <c r="M1831" s="63">
        <f>(M1702+M1659+M1788)/3</f>
        <v>34.324346983729178</v>
      </c>
      <c r="N1831" s="62">
        <v>52.573</v>
      </c>
    </row>
    <row r="1832" spans="1:14" x14ac:dyDescent="0.4">
      <c r="A1832" s="53">
        <v>44</v>
      </c>
      <c r="B1832" s="5" t="s">
        <v>134</v>
      </c>
      <c r="C1832" s="5">
        <v>2003</v>
      </c>
      <c r="D1832" s="5" t="s">
        <v>249</v>
      </c>
      <c r="E1832" s="54" t="s">
        <v>247</v>
      </c>
      <c r="F1832" s="62">
        <v>3.5397837861111006</v>
      </c>
      <c r="G1832" s="63">
        <v>789681</v>
      </c>
      <c r="H1832" s="63">
        <v>0.63562190156352472</v>
      </c>
      <c r="I1832" s="63">
        <v>82.388246675477902</v>
      </c>
      <c r="J1832" s="63">
        <v>689779766.00100005</v>
      </c>
      <c r="K1832" s="63">
        <f t="shared" si="199"/>
        <v>118.24958581142157</v>
      </c>
      <c r="L1832" s="63">
        <v>3146.5185753402816</v>
      </c>
      <c r="M1832" s="63">
        <f t="shared" ref="M1832:M1839" si="200">(M1660+M1703+M1789)/3</f>
        <v>34.222232833324263</v>
      </c>
      <c r="N1832" s="62">
        <v>54.307000000000002</v>
      </c>
    </row>
    <row r="1833" spans="1:14" x14ac:dyDescent="0.4">
      <c r="A1833" s="53">
        <v>44</v>
      </c>
      <c r="B1833" s="5" t="s">
        <v>134</v>
      </c>
      <c r="C1833" s="5">
        <v>2004</v>
      </c>
      <c r="D1833" s="5" t="s">
        <v>249</v>
      </c>
      <c r="E1833" s="54" t="s">
        <v>247</v>
      </c>
      <c r="F1833" s="62">
        <v>6.6770334783476839</v>
      </c>
      <c r="G1833" s="63">
        <v>826355</v>
      </c>
      <c r="H1833" s="63">
        <v>16.922763507187355</v>
      </c>
      <c r="I1833" s="63">
        <v>87.971170860426895</v>
      </c>
      <c r="J1833" s="63">
        <v>340914468.51599997</v>
      </c>
      <c r="K1833" s="63">
        <f t="shared" si="199"/>
        <v>124.47324822254903</v>
      </c>
      <c r="L1833" s="63">
        <v>5337.6143892967611</v>
      </c>
      <c r="M1833" s="63">
        <f t="shared" si="200"/>
        <v>29.867864002784927</v>
      </c>
      <c r="N1833" s="62">
        <v>56.033000000000001</v>
      </c>
    </row>
    <row r="1834" spans="1:14" x14ac:dyDescent="0.4">
      <c r="A1834" s="53">
        <v>44</v>
      </c>
      <c r="B1834" s="5" t="s">
        <v>134</v>
      </c>
      <c r="C1834" s="5">
        <v>2005</v>
      </c>
      <c r="D1834" s="5" t="s">
        <v>249</v>
      </c>
      <c r="E1834" s="54" t="s">
        <v>247</v>
      </c>
      <c r="F1834" s="62">
        <v>6.487488522375874</v>
      </c>
      <c r="G1834" s="63">
        <v>864726</v>
      </c>
      <c r="H1834" s="63">
        <v>59.329050669772158</v>
      </c>
      <c r="I1834" s="63">
        <v>89.679219939990901</v>
      </c>
      <c r="J1834" s="63">
        <v>769146185.171</v>
      </c>
      <c r="K1834" s="63">
        <v>131.02447181320952</v>
      </c>
      <c r="L1834" s="63">
        <v>9502.8588161478183</v>
      </c>
      <c r="M1834" s="63">
        <f t="shared" si="200"/>
        <v>32.281778213753313</v>
      </c>
      <c r="N1834" s="62">
        <v>57.74</v>
      </c>
    </row>
    <row r="1835" spans="1:14" x14ac:dyDescent="0.4">
      <c r="A1835" s="53">
        <v>44</v>
      </c>
      <c r="B1835" s="5" t="s">
        <v>134</v>
      </c>
      <c r="C1835" s="5">
        <v>2006</v>
      </c>
      <c r="D1835" s="5" t="s">
        <v>249</v>
      </c>
      <c r="E1835" s="54" t="s">
        <v>247</v>
      </c>
      <c r="F1835" s="62">
        <v>6.1677589798303103</v>
      </c>
      <c r="G1835" s="63">
        <v>905418</v>
      </c>
      <c r="H1835" s="63">
        <v>12.976371200528789</v>
      </c>
      <c r="I1835" s="63">
        <v>91.116012003923302</v>
      </c>
      <c r="J1835" s="63">
        <v>469506014.64899999</v>
      </c>
      <c r="K1835" s="63">
        <v>118.53278236893708</v>
      </c>
      <c r="L1835" s="63">
        <v>11140.190165051314</v>
      </c>
      <c r="M1835" s="63">
        <f t="shared" si="200"/>
        <v>34.543280562614619</v>
      </c>
      <c r="N1835" s="62">
        <v>59.430999999999997</v>
      </c>
    </row>
    <row r="1836" spans="1:14" x14ac:dyDescent="0.4">
      <c r="A1836" s="53">
        <v>44</v>
      </c>
      <c r="B1836" s="5" t="s">
        <v>134</v>
      </c>
      <c r="C1836" s="5">
        <v>2007</v>
      </c>
      <c r="D1836" s="5" t="s">
        <v>249</v>
      </c>
      <c r="E1836" s="54" t="s">
        <v>247</v>
      </c>
      <c r="F1836" s="62">
        <v>6.6674817192832316</v>
      </c>
      <c r="G1836" s="63">
        <v>948814</v>
      </c>
      <c r="H1836" s="63">
        <v>3.0376538593557001</v>
      </c>
      <c r="I1836" s="63">
        <v>94.260297919026698</v>
      </c>
      <c r="J1836" s="63">
        <v>1242731087.2650001</v>
      </c>
      <c r="K1836" s="63">
        <v>134.08378985756897</v>
      </c>
      <c r="L1836" s="63">
        <v>13776.90333272623</v>
      </c>
      <c r="M1836" s="63">
        <f t="shared" si="200"/>
        <v>34.576930812809778</v>
      </c>
      <c r="N1836" s="62">
        <v>61.1</v>
      </c>
    </row>
    <row r="1837" spans="1:14" x14ac:dyDescent="0.4">
      <c r="A1837" s="53">
        <v>44</v>
      </c>
      <c r="B1837" s="5" t="s">
        <v>134</v>
      </c>
      <c r="C1837" s="5">
        <v>2008</v>
      </c>
      <c r="D1837" s="5" t="s">
        <v>249</v>
      </c>
      <c r="E1837" s="54" t="s">
        <v>247</v>
      </c>
      <c r="F1837" s="62">
        <v>5.8454970044353054</v>
      </c>
      <c r="G1837" s="63">
        <v>994971</v>
      </c>
      <c r="H1837" s="63">
        <v>19.840038932338615</v>
      </c>
      <c r="I1837" s="63">
        <v>96.909973615314897</v>
      </c>
      <c r="J1837" s="63">
        <v>-793872332.82299995</v>
      </c>
      <c r="K1837" s="63">
        <v>128.68800660145789</v>
      </c>
      <c r="L1837" s="63">
        <v>19849.717766970458</v>
      </c>
      <c r="M1837" s="63">
        <f t="shared" si="200"/>
        <v>34.371928182862966</v>
      </c>
      <c r="N1837" s="62">
        <v>62.744999999999997</v>
      </c>
    </row>
    <row r="1838" spans="1:14" x14ac:dyDescent="0.4">
      <c r="A1838" s="53">
        <v>44</v>
      </c>
      <c r="B1838" s="5" t="s">
        <v>134</v>
      </c>
      <c r="C1838" s="5">
        <v>2009</v>
      </c>
      <c r="D1838" s="5" t="s">
        <v>249</v>
      </c>
      <c r="E1838" s="54" t="s">
        <v>247</v>
      </c>
      <c r="F1838" s="62">
        <v>5.8121887234283118</v>
      </c>
      <c r="G1838" s="63">
        <v>1043686</v>
      </c>
      <c r="H1838" s="63">
        <v>-20.830230958408819</v>
      </c>
      <c r="I1838" s="63">
        <v>100.52793537872</v>
      </c>
      <c r="J1838" s="63">
        <v>1636219625.3169999</v>
      </c>
      <c r="K1838" s="63">
        <v>122.21207711080129</v>
      </c>
      <c r="L1838" s="63">
        <v>14398.77048577705</v>
      </c>
      <c r="M1838" s="63">
        <f t="shared" si="200"/>
        <v>34.644051025093681</v>
      </c>
      <c r="N1838" s="62">
        <v>64.358000000000004</v>
      </c>
    </row>
    <row r="1839" spans="1:14" x14ac:dyDescent="0.4">
      <c r="A1839" s="53">
        <v>44</v>
      </c>
      <c r="B1839" s="5" t="s">
        <v>134</v>
      </c>
      <c r="C1839" s="5">
        <v>2010</v>
      </c>
      <c r="D1839" s="5" t="s">
        <v>249</v>
      </c>
      <c r="E1839" s="54" t="s">
        <v>247</v>
      </c>
      <c r="F1839" s="62">
        <v>5.5255069783759883</v>
      </c>
      <c r="G1839" s="63">
        <v>1094524</v>
      </c>
      <c r="H1839" s="63">
        <v>24.906534180240271</v>
      </c>
      <c r="I1839" s="63">
        <v>100</v>
      </c>
      <c r="J1839" s="63">
        <v>2734000000</v>
      </c>
      <c r="K1839" s="63">
        <v>144.66822500124809</v>
      </c>
      <c r="L1839" s="63">
        <v>14905.514576464559</v>
      </c>
      <c r="M1839" s="63">
        <f t="shared" si="200"/>
        <v>34.252104621073983</v>
      </c>
      <c r="N1839" s="62">
        <v>65.94</v>
      </c>
    </row>
    <row r="1840" spans="1:14" x14ac:dyDescent="0.4">
      <c r="A1840" s="53">
        <v>44</v>
      </c>
      <c r="B1840" s="5" t="s">
        <v>134</v>
      </c>
      <c r="C1840" s="5">
        <v>2011</v>
      </c>
      <c r="D1840" s="5" t="s">
        <v>249</v>
      </c>
      <c r="E1840" s="54" t="s">
        <v>247</v>
      </c>
      <c r="F1840" s="62">
        <v>5.3199055031155318</v>
      </c>
      <c r="G1840" s="63">
        <v>1144588</v>
      </c>
      <c r="H1840" s="63">
        <v>17.045106569846993</v>
      </c>
      <c r="I1840" s="63">
        <v>102.30117796786099</v>
      </c>
      <c r="J1840" s="63">
        <v>1975000000</v>
      </c>
      <c r="K1840" s="63">
        <v>114.37734663649024</v>
      </c>
      <c r="L1840" s="63">
        <v>18659.416024757138</v>
      </c>
      <c r="M1840" s="63">
        <f>(M1668+M1797+M1711)/3</f>
        <v>33.548936911886607</v>
      </c>
      <c r="N1840" s="62">
        <v>67.488</v>
      </c>
    </row>
    <row r="1841" spans="1:14" x14ac:dyDescent="0.4">
      <c r="A1841" s="53">
        <v>44</v>
      </c>
      <c r="B1841" s="5" t="s">
        <v>134</v>
      </c>
      <c r="C1841" s="5">
        <v>2012</v>
      </c>
      <c r="D1841" s="5" t="s">
        <v>249</v>
      </c>
      <c r="E1841" s="54" t="s">
        <v>247</v>
      </c>
      <c r="F1841" s="62">
        <v>4.9168255649125863</v>
      </c>
      <c r="G1841" s="63">
        <v>1193636</v>
      </c>
      <c r="H1841" s="63">
        <v>4.8547820439210199</v>
      </c>
      <c r="I1841" s="63">
        <v>99.430197792094603</v>
      </c>
      <c r="J1841" s="63">
        <v>985256411.51199996</v>
      </c>
      <c r="K1841" s="63">
        <v>116.67542247236366</v>
      </c>
      <c r="L1841" s="63">
        <v>18756.425027322457</v>
      </c>
      <c r="M1841" s="63">
        <f>(M1669+M1798+M1712)/3</f>
        <v>33.522204831259771</v>
      </c>
      <c r="N1841" s="62">
        <v>69</v>
      </c>
    </row>
    <row r="1842" spans="1:14" x14ac:dyDescent="0.4">
      <c r="A1842" s="53">
        <v>44</v>
      </c>
      <c r="B1842" s="5" t="s">
        <v>134</v>
      </c>
      <c r="C1842" s="5">
        <v>2013</v>
      </c>
      <c r="D1842" s="5" t="s">
        <v>249</v>
      </c>
      <c r="E1842" s="54" t="s">
        <v>247</v>
      </c>
      <c r="F1842" s="62">
        <v>4.8153409205098949</v>
      </c>
      <c r="G1842" s="63">
        <v>1243941</v>
      </c>
      <c r="H1842" s="63">
        <v>-1.0726737570682161</v>
      </c>
      <c r="I1842" s="63">
        <v>102.68680118718299</v>
      </c>
      <c r="J1842" s="63">
        <v>582948701.89100003</v>
      </c>
      <c r="K1842" s="63">
        <v>106.89328492606582</v>
      </c>
      <c r="L1842" s="63">
        <v>17644.594304541424</v>
      </c>
      <c r="M1842" s="63">
        <f>(M1670+M1799+M1713)/3</f>
        <v>36.259850479281241</v>
      </c>
      <c r="N1842" s="62">
        <v>69.543999999999997</v>
      </c>
    </row>
    <row r="1843" spans="1:14" x14ac:dyDescent="0.4">
      <c r="A1843" s="53">
        <v>44</v>
      </c>
      <c r="B1843" s="5" t="s">
        <v>134</v>
      </c>
      <c r="C1843" s="5">
        <v>2014</v>
      </c>
      <c r="D1843" s="5" t="s">
        <v>249</v>
      </c>
      <c r="E1843" s="54" t="s">
        <v>247</v>
      </c>
      <c r="F1843" s="62">
        <v>4.5913202999112874</v>
      </c>
      <c r="G1843" s="63">
        <v>1295183</v>
      </c>
      <c r="H1843" s="63">
        <v>-1.2738426468283421</v>
      </c>
      <c r="I1843" s="63">
        <v>106.75332439699</v>
      </c>
      <c r="J1843" s="63">
        <v>167875182.57699999</v>
      </c>
      <c r="K1843" s="63">
        <v>104.37919867138767</v>
      </c>
      <c r="L1843" s="63">
        <v>16804.924927197626</v>
      </c>
      <c r="M1843" s="63">
        <f>(M1671+M1714+M1800)/3</f>
        <v>36.053657495181902</v>
      </c>
      <c r="N1843" s="62">
        <v>70.082999999999998</v>
      </c>
    </row>
    <row r="1844" spans="1:14" x14ac:dyDescent="0.4">
      <c r="A1844" s="53">
        <v>44</v>
      </c>
      <c r="B1844" s="5" t="s">
        <v>134</v>
      </c>
      <c r="C1844" s="5">
        <v>2015</v>
      </c>
      <c r="D1844" s="5" t="s">
        <v>249</v>
      </c>
      <c r="E1844" s="54" t="s">
        <v>247</v>
      </c>
      <c r="F1844" s="62">
        <v>4.0789236309859218</v>
      </c>
      <c r="G1844" s="63">
        <v>1346973</v>
      </c>
      <c r="H1844" s="63">
        <v>-20.192750367898455</v>
      </c>
      <c r="I1844" s="63">
        <v>99.912617656514698</v>
      </c>
      <c r="J1844" s="63">
        <v>233325072.83700001</v>
      </c>
      <c r="K1844" s="63">
        <v>98.878059168075623</v>
      </c>
      <c r="L1844" s="63">
        <v>9788.9838039852784</v>
      </c>
      <c r="M1844" s="63">
        <f>(M1672+M1801+M1715)/3</f>
        <v>35.278570935240971</v>
      </c>
      <c r="N1844" s="62">
        <v>70.616</v>
      </c>
    </row>
    <row r="1845" spans="1:14" x14ac:dyDescent="0.4">
      <c r="A1845" s="53">
        <v>44</v>
      </c>
      <c r="B1845" s="5" t="s">
        <v>134</v>
      </c>
      <c r="C1845" s="5">
        <v>2016</v>
      </c>
      <c r="D1845" s="5" t="s">
        <v>249</v>
      </c>
      <c r="E1845" s="54" t="s">
        <v>247</v>
      </c>
      <c r="F1845" s="62">
        <v>4.1675512732258371</v>
      </c>
      <c r="G1845" s="63">
        <v>1398927</v>
      </c>
      <c r="H1845" s="63">
        <v>-6.2854221112698951</v>
      </c>
      <c r="I1845" s="63">
        <v>101.688113553535</v>
      </c>
      <c r="J1845" s="63">
        <v>53998812.903999999</v>
      </c>
      <c r="K1845" s="63">
        <v>92.600730723794229</v>
      </c>
      <c r="L1845" s="63">
        <v>8035.3076655842688</v>
      </c>
      <c r="M1845" s="63">
        <f>(M1802+M1716+M1673)/3</f>
        <v>35.864026303234709</v>
      </c>
      <c r="N1845" s="62">
        <v>71.138000000000005</v>
      </c>
    </row>
    <row r="1846" spans="1:14" x14ac:dyDescent="0.4">
      <c r="A1846" s="53">
        <v>44</v>
      </c>
      <c r="B1846" s="5" t="s">
        <v>134</v>
      </c>
      <c r="C1846" s="5">
        <v>2017</v>
      </c>
      <c r="D1846" s="5" t="s">
        <v>249</v>
      </c>
      <c r="E1846" s="54" t="s">
        <v>247</v>
      </c>
      <c r="F1846" s="62">
        <v>3.7011940491930071</v>
      </c>
      <c r="G1846" s="63">
        <v>1450694</v>
      </c>
      <c r="H1846" s="63">
        <v>12.742383159472539</v>
      </c>
      <c r="I1846" s="63">
        <v>101.92081891674999</v>
      </c>
      <c r="J1846" s="63">
        <v>304827249.48900002</v>
      </c>
      <c r="K1846" s="63">
        <v>102.42825825180255</v>
      </c>
      <c r="L1846" s="63">
        <v>8410.3979803058919</v>
      </c>
      <c r="M1846" s="63">
        <f>(M1717+M1674+M1803)/3</f>
        <v>35.732084911219196</v>
      </c>
      <c r="N1846" s="62">
        <v>71.646000000000001</v>
      </c>
    </row>
    <row r="1847" spans="1:14" x14ac:dyDescent="0.4">
      <c r="A1847" s="53">
        <v>44</v>
      </c>
      <c r="B1847" s="5" t="s">
        <v>134</v>
      </c>
      <c r="C1847" s="5">
        <v>2018</v>
      </c>
      <c r="D1847" s="5" t="s">
        <v>249</v>
      </c>
      <c r="E1847" s="54" t="s">
        <v>247</v>
      </c>
      <c r="F1847" s="62">
        <v>3.3742962310539109</v>
      </c>
      <c r="G1847" s="63">
        <v>1502091</v>
      </c>
      <c r="H1847" s="63">
        <v>9.5138342969225249</v>
      </c>
      <c r="I1847" s="63">
        <v>104.32748729545899</v>
      </c>
      <c r="J1847" s="63">
        <v>396077780.01200002</v>
      </c>
      <c r="K1847" s="63">
        <v>103.64568162295322</v>
      </c>
      <c r="L1847" s="63">
        <v>8719.1868696548263</v>
      </c>
      <c r="M1847" s="63">
        <f>(M1718+M1675+M1804)/3</f>
        <v>35.624894049898295</v>
      </c>
      <c r="N1847" s="62">
        <v>72.143000000000001</v>
      </c>
    </row>
    <row r="1848" spans="1:14" x14ac:dyDescent="0.4">
      <c r="A1848" s="53">
        <v>44</v>
      </c>
      <c r="B1848" s="5" t="s">
        <v>134</v>
      </c>
      <c r="C1848" s="5">
        <v>2019</v>
      </c>
      <c r="D1848" s="5" t="s">
        <v>249</v>
      </c>
      <c r="E1848" s="54" t="s">
        <v>247</v>
      </c>
      <c r="F1848" s="62">
        <v>3.1399888347367177</v>
      </c>
      <c r="G1848" s="63">
        <v>1553031</v>
      </c>
      <c r="H1848" s="63">
        <v>-3.1636898336393671</v>
      </c>
      <c r="I1848" s="63">
        <v>102.04523795665401</v>
      </c>
      <c r="J1848" s="63">
        <v>452287112.06999999</v>
      </c>
      <c r="K1848" s="63">
        <v>94.87879242535449</v>
      </c>
      <c r="L1848" s="63">
        <v>7317.3900239266241</v>
      </c>
      <c r="M1848" s="63">
        <f>(M1719+M1676+M1805)/3</f>
        <v>35.740335088117398</v>
      </c>
      <c r="N1848" s="62">
        <v>72.626999999999995</v>
      </c>
    </row>
    <row r="1849" spans="1:14" x14ac:dyDescent="0.4">
      <c r="A1849" s="53">
        <v>44</v>
      </c>
      <c r="B1849" s="5" t="s">
        <v>134</v>
      </c>
      <c r="C1849" s="5">
        <v>2020</v>
      </c>
      <c r="D1849" s="5" t="s">
        <v>249</v>
      </c>
      <c r="E1849" s="54" t="s">
        <v>247</v>
      </c>
      <c r="F1849" s="62">
        <v>2.7257308516217233</v>
      </c>
      <c r="G1849" s="63">
        <v>1596049</v>
      </c>
      <c r="H1849" s="63">
        <v>-10.168545745837264</v>
      </c>
      <c r="I1849" s="63">
        <v>108.217598854907</v>
      </c>
      <c r="J1849" s="63">
        <v>410016918.32300001</v>
      </c>
      <c r="K1849" s="63">
        <v>77.927884644180665</v>
      </c>
      <c r="L1849" s="63">
        <v>6198.9425237865489</v>
      </c>
      <c r="M1849" s="63">
        <f>(M1720+M1677+M1806)/3</f>
        <v>35.699104683078296</v>
      </c>
      <c r="N1849" s="62">
        <v>73.099999999999994</v>
      </c>
    </row>
    <row r="1850" spans="1:14" x14ac:dyDescent="0.4">
      <c r="A1850" s="53">
        <v>44</v>
      </c>
      <c r="B1850" s="5" t="s">
        <v>134</v>
      </c>
      <c r="C1850" s="5">
        <v>2021</v>
      </c>
      <c r="D1850" s="5" t="s">
        <v>249</v>
      </c>
      <c r="E1850" s="54" t="s">
        <v>247</v>
      </c>
      <c r="F1850" s="62">
        <f>(F1847+F1848+F1849)/3</f>
        <v>3.0800053058041175</v>
      </c>
      <c r="G1850" s="63">
        <v>1634466</v>
      </c>
      <c r="H1850" s="63">
        <v>17.56375197433384</v>
      </c>
      <c r="I1850" s="63">
        <v>105.844865309352</v>
      </c>
      <c r="J1850" s="63">
        <v>459848321.28500003</v>
      </c>
      <c r="K1850" s="63">
        <v>84.279786850241607</v>
      </c>
      <c r="L1850" s="63">
        <v>7406.0849747934762</v>
      </c>
      <c r="M1850" s="63">
        <f>(M1678+M1721+M1807)/3</f>
        <v>35.688111273697999</v>
      </c>
      <c r="N1850" s="62">
        <v>73.561000000000007</v>
      </c>
    </row>
    <row r="1851" spans="1:14" s="67" customFormat="1" x14ac:dyDescent="0.4">
      <c r="A1851" s="53">
        <v>44</v>
      </c>
      <c r="B1851" s="68" t="s">
        <v>134</v>
      </c>
      <c r="C1851" s="68">
        <v>2022</v>
      </c>
      <c r="D1851" s="5" t="s">
        <v>249</v>
      </c>
      <c r="E1851" s="54" t="s">
        <v>247</v>
      </c>
      <c r="F1851" s="62">
        <f>(F1848+F1849+F1850)/3</f>
        <v>2.9819083307208527</v>
      </c>
      <c r="G1851" s="66">
        <v>1674908</v>
      </c>
      <c r="H1851" s="66">
        <v>7.7123994703035805</v>
      </c>
      <c r="I1851" s="66">
        <v>98.928738647284106</v>
      </c>
      <c r="J1851" s="66">
        <v>458509902.99900001</v>
      </c>
      <c r="K1851" s="66">
        <v>87.519835086180947</v>
      </c>
      <c r="L1851" s="66">
        <v>7182.2653820502674</v>
      </c>
      <c r="M1851" s="66">
        <f>(M1679+M1808+M1722)/3</f>
        <v>35.709183681631231</v>
      </c>
      <c r="N1851" s="62">
        <v>74.010000000000005</v>
      </c>
    </row>
    <row r="1852" spans="1:14" x14ac:dyDescent="0.4">
      <c r="A1852" s="43">
        <v>46</v>
      </c>
      <c r="B1852" s="5" t="s">
        <v>135</v>
      </c>
      <c r="C1852" s="5">
        <v>1980</v>
      </c>
      <c r="D1852" s="5" t="s">
        <v>246</v>
      </c>
      <c r="E1852" s="42" t="s">
        <v>247</v>
      </c>
      <c r="F1852" s="62">
        <f>F1853*0.95</f>
        <v>0.12254874556821388</v>
      </c>
      <c r="G1852" s="63">
        <v>1657982</v>
      </c>
      <c r="H1852" s="63">
        <f t="shared" ref="H1852:H1864" si="201">H1853*0.95</f>
        <v>-0.71003969137781442</v>
      </c>
      <c r="I1852" s="63">
        <f>(I1250+I1207+I1121)/3</f>
        <v>198.48774112476613</v>
      </c>
      <c r="J1852" s="63">
        <f t="shared" ref="J1852:J1863" si="202">J1853*0.95</f>
        <v>5.4036008766263679</v>
      </c>
      <c r="K1852" s="63">
        <f t="shared" ref="K1852:K1863" si="203">K1853*0.95</f>
        <v>30.463982991288169</v>
      </c>
      <c r="L1852" s="63">
        <f t="shared" ref="L1852:L1863" si="204">L1853*0.95</f>
        <v>134.19373173750606</v>
      </c>
      <c r="M1852" s="63">
        <f t="shared" ref="M1852:M1863" si="205">M1853*0.95</f>
        <v>34.386551033076877</v>
      </c>
      <c r="N1852" s="62">
        <v>14.39</v>
      </c>
    </row>
    <row r="1853" spans="1:14" x14ac:dyDescent="0.4">
      <c r="A1853" s="43">
        <v>46</v>
      </c>
      <c r="B1853" s="5" t="s">
        <v>135</v>
      </c>
      <c r="C1853" s="5">
        <v>1981</v>
      </c>
      <c r="D1853" s="5" t="s">
        <v>246</v>
      </c>
      <c r="E1853" s="42" t="s">
        <v>247</v>
      </c>
      <c r="F1853" s="62">
        <f t="shared" ref="F1853:F1863" si="206">F1854*0.95</f>
        <v>0.1289986795454883</v>
      </c>
      <c r="G1853" s="63">
        <v>1703789</v>
      </c>
      <c r="H1853" s="63">
        <f t="shared" si="201"/>
        <v>-0.74741020145033099</v>
      </c>
      <c r="I1853" s="63">
        <f>(I1251+I1208+I1122)/3</f>
        <v>192.73789106496761</v>
      </c>
      <c r="J1853" s="63">
        <f t="shared" si="202"/>
        <v>5.6880009227645978</v>
      </c>
      <c r="K1853" s="63">
        <f t="shared" si="203"/>
        <v>32.067350517145442</v>
      </c>
      <c r="L1853" s="63">
        <f t="shared" si="204"/>
        <v>141.2565597236906</v>
      </c>
      <c r="M1853" s="63">
        <f t="shared" si="205"/>
        <v>36.196369508501981</v>
      </c>
      <c r="N1853" s="62">
        <v>14.571999999999999</v>
      </c>
    </row>
    <row r="1854" spans="1:14" x14ac:dyDescent="0.4">
      <c r="A1854" s="43">
        <v>46</v>
      </c>
      <c r="B1854" s="5" t="s">
        <v>135</v>
      </c>
      <c r="C1854" s="5">
        <v>1982</v>
      </c>
      <c r="D1854" s="5" t="s">
        <v>246</v>
      </c>
      <c r="E1854" s="42" t="s">
        <v>247</v>
      </c>
      <c r="F1854" s="62">
        <f t="shared" si="206"/>
        <v>0.13578808373209295</v>
      </c>
      <c r="G1854" s="63">
        <v>1751045</v>
      </c>
      <c r="H1854" s="63">
        <f t="shared" si="201"/>
        <v>-0.7867475804740327</v>
      </c>
      <c r="I1854" s="63">
        <f>(I1252+I1209+I1123)/3</f>
        <v>189.00995078105166</v>
      </c>
      <c r="J1854" s="63">
        <f t="shared" si="202"/>
        <v>5.9873693923837878</v>
      </c>
      <c r="K1854" s="63">
        <f t="shared" si="203"/>
        <v>33.755105807521517</v>
      </c>
      <c r="L1854" s="63">
        <f t="shared" si="204"/>
        <v>148.69111549862168</v>
      </c>
      <c r="M1854" s="63">
        <f t="shared" si="205"/>
        <v>38.101441587896822</v>
      </c>
      <c r="N1854" s="62">
        <v>14.755000000000001</v>
      </c>
    </row>
    <row r="1855" spans="1:14" x14ac:dyDescent="0.4">
      <c r="A1855" s="43">
        <v>46</v>
      </c>
      <c r="B1855" s="5" t="s">
        <v>135</v>
      </c>
      <c r="C1855" s="5">
        <v>1983</v>
      </c>
      <c r="D1855" s="5" t="s">
        <v>246</v>
      </c>
      <c r="E1855" s="42" t="s">
        <v>247</v>
      </c>
      <c r="F1855" s="62">
        <f t="shared" si="206"/>
        <v>0.14293482498115048</v>
      </c>
      <c r="G1855" s="63">
        <v>1799814</v>
      </c>
      <c r="H1855" s="63">
        <f t="shared" si="201"/>
        <v>-0.82815534786740286</v>
      </c>
      <c r="I1855" s="63">
        <f>(I1253+I1210+I1124)/3</f>
        <v>187.24631778106175</v>
      </c>
      <c r="J1855" s="63">
        <f t="shared" si="202"/>
        <v>6.3024940972460923</v>
      </c>
      <c r="K1855" s="63">
        <f t="shared" si="203"/>
        <v>35.531690323706862</v>
      </c>
      <c r="L1855" s="63">
        <f t="shared" si="204"/>
        <v>156.51696368275967</v>
      </c>
      <c r="M1855" s="63">
        <f t="shared" si="205"/>
        <v>40.106780618838762</v>
      </c>
      <c r="N1855" s="62">
        <v>14.94</v>
      </c>
    </row>
    <row r="1856" spans="1:14" x14ac:dyDescent="0.4">
      <c r="A1856" s="43">
        <v>46</v>
      </c>
      <c r="B1856" s="5" t="s">
        <v>135</v>
      </c>
      <c r="C1856" s="5">
        <v>1984</v>
      </c>
      <c r="D1856" s="5" t="s">
        <v>246</v>
      </c>
      <c r="E1856" s="42" t="s">
        <v>247</v>
      </c>
      <c r="F1856" s="62">
        <f t="shared" si="206"/>
        <v>0.15045771050647419</v>
      </c>
      <c r="G1856" s="63">
        <v>1849594</v>
      </c>
      <c r="H1856" s="63">
        <f t="shared" si="201"/>
        <v>-0.87174247143937145</v>
      </c>
      <c r="I1856" s="63">
        <f>(I1211+I1254+I1125)/3</f>
        <v>179.84395874394235</v>
      </c>
      <c r="J1856" s="63">
        <f t="shared" si="202"/>
        <v>6.6342043128906241</v>
      </c>
      <c r="K1856" s="63">
        <f t="shared" si="203"/>
        <v>37.401779288112486</v>
      </c>
      <c r="L1856" s="63">
        <f t="shared" si="204"/>
        <v>164.75469861343123</v>
      </c>
      <c r="M1856" s="63">
        <f t="shared" si="205"/>
        <v>42.217663809303964</v>
      </c>
      <c r="N1856" s="62">
        <v>15.182</v>
      </c>
    </row>
    <row r="1857" spans="1:14" x14ac:dyDescent="0.4">
      <c r="A1857" s="43">
        <v>46</v>
      </c>
      <c r="B1857" s="5" t="s">
        <v>135</v>
      </c>
      <c r="C1857" s="5">
        <v>1985</v>
      </c>
      <c r="D1857" s="5" t="s">
        <v>246</v>
      </c>
      <c r="E1857" s="42" t="s">
        <v>247</v>
      </c>
      <c r="F1857" s="62">
        <f t="shared" si="206"/>
        <v>0.15837653737523599</v>
      </c>
      <c r="G1857" s="63">
        <v>1899243</v>
      </c>
      <c r="H1857" s="63">
        <f t="shared" si="201"/>
        <v>-0.91762365414670688</v>
      </c>
      <c r="I1857" s="63">
        <f>(I1255+I1212+I1126)/3</f>
        <v>167.70649054577839</v>
      </c>
      <c r="J1857" s="63">
        <f t="shared" si="202"/>
        <v>6.9833729609374995</v>
      </c>
      <c r="K1857" s="63">
        <f t="shared" si="203"/>
        <v>39.370293987486832</v>
      </c>
      <c r="L1857" s="63">
        <f t="shared" si="204"/>
        <v>173.42599854045395</v>
      </c>
      <c r="M1857" s="63">
        <f t="shared" si="205"/>
        <v>44.43964611505681</v>
      </c>
      <c r="N1857" s="62">
        <v>15.757</v>
      </c>
    </row>
    <row r="1858" spans="1:14" x14ac:dyDescent="0.4">
      <c r="A1858" s="43">
        <v>46</v>
      </c>
      <c r="B1858" s="5" t="s">
        <v>135</v>
      </c>
      <c r="C1858" s="5">
        <v>1986</v>
      </c>
      <c r="D1858" s="5" t="s">
        <v>246</v>
      </c>
      <c r="E1858" s="42" t="s">
        <v>247</v>
      </c>
      <c r="F1858" s="62">
        <f t="shared" si="206"/>
        <v>0.16671214460551159</v>
      </c>
      <c r="G1858" s="63">
        <v>1949611</v>
      </c>
      <c r="H1858" s="63">
        <f t="shared" si="201"/>
        <v>-0.96591963594390207</v>
      </c>
      <c r="I1858" s="63">
        <f>(I1256+I1213+I1127)/3</f>
        <v>148.48966736365281</v>
      </c>
      <c r="J1858" s="63">
        <f t="shared" si="202"/>
        <v>7.3509189062499996</v>
      </c>
      <c r="K1858" s="63">
        <f t="shared" si="203"/>
        <v>41.442414723670353</v>
      </c>
      <c r="L1858" s="63">
        <f t="shared" si="204"/>
        <v>182.55368267416205</v>
      </c>
      <c r="M1858" s="63">
        <f t="shared" si="205"/>
        <v>46.778574857954538</v>
      </c>
      <c r="N1858" s="62">
        <v>16.350999999999999</v>
      </c>
    </row>
    <row r="1859" spans="1:14" x14ac:dyDescent="0.4">
      <c r="A1859" s="43">
        <v>46</v>
      </c>
      <c r="B1859" s="5" t="s">
        <v>135</v>
      </c>
      <c r="C1859" s="5">
        <v>1987</v>
      </c>
      <c r="D1859" s="5" t="s">
        <v>246</v>
      </c>
      <c r="E1859" s="42" t="s">
        <v>247</v>
      </c>
      <c r="F1859" s="62">
        <f t="shared" si="206"/>
        <v>0.17548646800580167</v>
      </c>
      <c r="G1859" s="63">
        <v>2000355</v>
      </c>
      <c r="H1859" s="63">
        <f t="shared" si="201"/>
        <v>-1.016757511519897</v>
      </c>
      <c r="I1859" s="63">
        <f>(I1257+I1214+I1128)/3</f>
        <v>144.37530430598002</v>
      </c>
      <c r="J1859" s="63">
        <f t="shared" si="202"/>
        <v>7.7378093749999994</v>
      </c>
      <c r="K1859" s="63">
        <f t="shared" si="203"/>
        <v>43.623594445968799</v>
      </c>
      <c r="L1859" s="63">
        <f t="shared" si="204"/>
        <v>192.16177123596006</v>
      </c>
      <c r="M1859" s="63">
        <f t="shared" si="205"/>
        <v>49.240605113636356</v>
      </c>
      <c r="N1859" s="62">
        <v>16.962</v>
      </c>
    </row>
    <row r="1860" spans="1:14" x14ac:dyDescent="0.4">
      <c r="A1860" s="43">
        <v>46</v>
      </c>
      <c r="B1860" s="5" t="s">
        <v>135</v>
      </c>
      <c r="C1860" s="5">
        <v>1988</v>
      </c>
      <c r="D1860" s="5" t="s">
        <v>246</v>
      </c>
      <c r="E1860" s="42" t="s">
        <v>247</v>
      </c>
      <c r="F1860" s="62">
        <f t="shared" si="206"/>
        <v>0.18472259790084386</v>
      </c>
      <c r="G1860" s="63">
        <v>2051546</v>
      </c>
      <c r="H1860" s="63">
        <f t="shared" si="201"/>
        <v>-1.0702710647577864</v>
      </c>
      <c r="I1860" s="63">
        <f>(I1258+I1129+I1215)/3</f>
        <v>152.72506035283843</v>
      </c>
      <c r="J1860" s="63">
        <f t="shared" si="202"/>
        <v>8.1450624999999999</v>
      </c>
      <c r="K1860" s="63">
        <f t="shared" si="203"/>
        <v>45.919573101019793</v>
      </c>
      <c r="L1860" s="63">
        <f t="shared" si="204"/>
        <v>202.27554866943166</v>
      </c>
      <c r="M1860" s="63">
        <f t="shared" si="205"/>
        <v>51.832215909090905</v>
      </c>
      <c r="N1860" s="62">
        <v>17.591999999999999</v>
      </c>
    </row>
    <row r="1861" spans="1:14" x14ac:dyDescent="0.4">
      <c r="A1861" s="43">
        <v>46</v>
      </c>
      <c r="B1861" s="5" t="s">
        <v>135</v>
      </c>
      <c r="C1861" s="5">
        <v>1989</v>
      </c>
      <c r="D1861" s="5" t="s">
        <v>246</v>
      </c>
      <c r="E1861" s="42" t="s">
        <v>247</v>
      </c>
      <c r="F1861" s="62">
        <f t="shared" si="206"/>
        <v>0.19444483989562514</v>
      </c>
      <c r="G1861" s="63">
        <v>2102131</v>
      </c>
      <c r="H1861" s="63">
        <f t="shared" si="201"/>
        <v>-1.1266011207976701</v>
      </c>
      <c r="I1861" s="63">
        <f t="shared" ref="I1861:I1881" si="207">(I1259+I1216+I1130)/3</f>
        <v>166.29218877934485</v>
      </c>
      <c r="J1861" s="63">
        <f t="shared" si="202"/>
        <v>8.5737500000000004</v>
      </c>
      <c r="K1861" s="63">
        <f t="shared" si="203"/>
        <v>48.336392737915574</v>
      </c>
      <c r="L1861" s="63">
        <f t="shared" si="204"/>
        <v>212.92163017834912</v>
      </c>
      <c r="M1861" s="63">
        <f t="shared" si="205"/>
        <v>54.560227272727275</v>
      </c>
      <c r="N1861" s="62">
        <v>18.239000000000001</v>
      </c>
    </row>
    <row r="1862" spans="1:14" x14ac:dyDescent="0.4">
      <c r="A1862" s="43">
        <v>46</v>
      </c>
      <c r="B1862" s="5" t="s">
        <v>135</v>
      </c>
      <c r="C1862" s="5">
        <v>1990</v>
      </c>
      <c r="D1862" s="5" t="s">
        <v>246</v>
      </c>
      <c r="E1862" s="42" t="s">
        <v>247</v>
      </c>
      <c r="F1862" s="62">
        <f t="shared" si="206"/>
        <v>0.20467877883750016</v>
      </c>
      <c r="G1862" s="63">
        <v>2149960</v>
      </c>
      <c r="H1862" s="63">
        <f t="shared" si="201"/>
        <v>-1.1858959166291265</v>
      </c>
      <c r="I1862" s="63">
        <f t="shared" si="207"/>
        <v>155.01645513734391</v>
      </c>
      <c r="J1862" s="63">
        <f t="shared" si="202"/>
        <v>9.0250000000000004</v>
      </c>
      <c r="K1862" s="63">
        <f t="shared" si="203"/>
        <v>50.880413408332188</v>
      </c>
      <c r="L1862" s="63">
        <f t="shared" si="204"/>
        <v>224.12803176668331</v>
      </c>
      <c r="M1862" s="63">
        <f t="shared" si="205"/>
        <v>57.431818181818187</v>
      </c>
      <c r="N1862" s="62">
        <v>18.905000000000001</v>
      </c>
    </row>
    <row r="1863" spans="1:14" x14ac:dyDescent="0.4">
      <c r="A1863" s="43">
        <v>46</v>
      </c>
      <c r="B1863" s="5" t="s">
        <v>135</v>
      </c>
      <c r="C1863" s="5">
        <v>1991</v>
      </c>
      <c r="D1863" s="5" t="s">
        <v>246</v>
      </c>
      <c r="E1863" s="42" t="s">
        <v>247</v>
      </c>
      <c r="F1863" s="62">
        <f t="shared" si="206"/>
        <v>0.21545134614473702</v>
      </c>
      <c r="G1863" s="63">
        <v>2039220</v>
      </c>
      <c r="H1863" s="63">
        <f t="shared" si="201"/>
        <v>-1.2483114911885542</v>
      </c>
      <c r="I1863" s="63">
        <f t="shared" si="207"/>
        <v>155.10902053664907</v>
      </c>
      <c r="J1863" s="63">
        <f t="shared" si="202"/>
        <v>9.5</v>
      </c>
      <c r="K1863" s="63">
        <f t="shared" si="203"/>
        <v>53.55832990350757</v>
      </c>
      <c r="L1863" s="63">
        <f t="shared" si="204"/>
        <v>235.92424396492981</v>
      </c>
      <c r="M1863" s="63">
        <f t="shared" si="205"/>
        <v>60.45454545454546</v>
      </c>
      <c r="N1863" s="62">
        <v>19.59</v>
      </c>
    </row>
    <row r="1864" spans="1:14" x14ac:dyDescent="0.4">
      <c r="A1864" s="43">
        <v>46</v>
      </c>
      <c r="B1864" s="5" t="s">
        <v>135</v>
      </c>
      <c r="C1864" s="5">
        <v>1992</v>
      </c>
      <c r="D1864" s="5" t="s">
        <v>246</v>
      </c>
      <c r="E1864" s="42" t="s">
        <v>247</v>
      </c>
      <c r="F1864" s="62">
        <v>0.22679089067867056</v>
      </c>
      <c r="G1864" s="63">
        <v>1921153</v>
      </c>
      <c r="H1864" s="63">
        <f t="shared" si="201"/>
        <v>-1.3140120959879518</v>
      </c>
      <c r="I1864" s="63">
        <f t="shared" si="207"/>
        <v>159.57501670886228</v>
      </c>
      <c r="J1864" s="63">
        <v>10</v>
      </c>
      <c r="K1864" s="63">
        <v>56.377189372113236</v>
      </c>
      <c r="L1864" s="63">
        <v>248.34130943676823</v>
      </c>
      <c r="M1864" s="63">
        <v>63.636363636363647</v>
      </c>
      <c r="N1864" s="62">
        <v>20.294</v>
      </c>
    </row>
    <row r="1865" spans="1:14" x14ac:dyDescent="0.4">
      <c r="A1865" s="43">
        <v>46</v>
      </c>
      <c r="B1865" s="5" t="s">
        <v>135</v>
      </c>
      <c r="C1865" s="5">
        <v>1993</v>
      </c>
      <c r="D1865" s="5" t="s">
        <v>246</v>
      </c>
      <c r="E1865" s="42" t="s">
        <v>247</v>
      </c>
      <c r="F1865" s="62">
        <v>0.31830723335145172</v>
      </c>
      <c r="G1865" s="63">
        <v>1981419</v>
      </c>
      <c r="H1865" s="63">
        <v>-1.3831706273557387</v>
      </c>
      <c r="I1865" s="63">
        <f t="shared" si="207"/>
        <v>201.35786466272609</v>
      </c>
      <c r="J1865" s="63">
        <v>10</v>
      </c>
      <c r="K1865" s="63">
        <v>102.06000163492193</v>
      </c>
      <c r="L1865" s="63">
        <v>236.13012429758834</v>
      </c>
      <c r="M1865" s="63">
        <v>52.380952380952394</v>
      </c>
      <c r="N1865" s="62">
        <v>21.015000000000001</v>
      </c>
    </row>
    <row r="1866" spans="1:14" x14ac:dyDescent="0.4">
      <c r="A1866" s="43">
        <v>46</v>
      </c>
      <c r="B1866" s="5" t="s">
        <v>135</v>
      </c>
      <c r="C1866" s="5">
        <v>1994</v>
      </c>
      <c r="D1866" s="5" t="s">
        <v>246</v>
      </c>
      <c r="E1866" s="42" t="s">
        <v>247</v>
      </c>
      <c r="F1866" s="62">
        <v>0.35772827417380659</v>
      </c>
      <c r="G1866" s="63">
        <v>2042500</v>
      </c>
      <c r="H1866" s="63">
        <v>10.432147687189939</v>
      </c>
      <c r="I1866" s="63">
        <f t="shared" si="207"/>
        <v>177.877498597921</v>
      </c>
      <c r="J1866" s="63">
        <v>10</v>
      </c>
      <c r="K1866" s="63">
        <v>110.88177821201759</v>
      </c>
      <c r="L1866" s="63">
        <v>260.3125149024782</v>
      </c>
      <c r="M1866" s="63">
        <v>45.070422535211279</v>
      </c>
      <c r="N1866" s="62">
        <v>21.754999999999999</v>
      </c>
    </row>
    <row r="1867" spans="1:14" x14ac:dyDescent="0.4">
      <c r="A1867" s="43">
        <v>46</v>
      </c>
      <c r="B1867" s="5" t="s">
        <v>135</v>
      </c>
      <c r="C1867" s="5">
        <v>1995</v>
      </c>
      <c r="D1867" s="5" t="s">
        <v>246</v>
      </c>
      <c r="E1867" s="42" t="s">
        <v>247</v>
      </c>
      <c r="F1867" s="62">
        <v>0.36930401164461668</v>
      </c>
      <c r="G1867" s="63">
        <v>2157220</v>
      </c>
      <c r="H1867" s="63">
        <v>9.810040354402517</v>
      </c>
      <c r="I1867" s="63">
        <f t="shared" si="207"/>
        <v>151.87357289752038</v>
      </c>
      <c r="J1867" s="63">
        <f>J1868*0.95</f>
        <v>34836069.861968651</v>
      </c>
      <c r="K1867" s="63">
        <v>105.32262860541184</v>
      </c>
      <c r="L1867" s="63">
        <v>267.94468111736404</v>
      </c>
      <c r="M1867" s="63">
        <v>39.743589743589745</v>
      </c>
      <c r="N1867" s="62">
        <v>22.513999999999999</v>
      </c>
    </row>
    <row r="1868" spans="1:14" x14ac:dyDescent="0.4">
      <c r="A1868" s="43">
        <v>46</v>
      </c>
      <c r="B1868" s="5" t="s">
        <v>135</v>
      </c>
      <c r="C1868" s="5">
        <v>1996</v>
      </c>
      <c r="D1868" s="5" t="s">
        <v>246</v>
      </c>
      <c r="E1868" s="42" t="s">
        <v>247</v>
      </c>
      <c r="F1868" s="62">
        <v>0.38444873464769025</v>
      </c>
      <c r="G1868" s="63">
        <v>2264073</v>
      </c>
      <c r="H1868" s="63">
        <v>9.0748348887851336</v>
      </c>
      <c r="I1868" s="63">
        <f t="shared" si="207"/>
        <v>154.35424252171174</v>
      </c>
      <c r="J1868" s="63">
        <v>36669547.223124899</v>
      </c>
      <c r="K1868" s="63">
        <v>116.6175203012294</v>
      </c>
      <c r="L1868" s="63">
        <v>306.32225824435307</v>
      </c>
      <c r="M1868" s="63">
        <v>38.82352941176471</v>
      </c>
      <c r="N1868" s="62">
        <v>23.292999999999999</v>
      </c>
    </row>
    <row r="1869" spans="1:14" x14ac:dyDescent="0.4">
      <c r="A1869" s="43">
        <v>46</v>
      </c>
      <c r="B1869" s="5" t="s">
        <v>135</v>
      </c>
      <c r="C1869" s="5">
        <v>1997</v>
      </c>
      <c r="D1869" s="5" t="s">
        <v>246</v>
      </c>
      <c r="E1869" s="42" t="s">
        <v>247</v>
      </c>
      <c r="F1869" s="62">
        <v>0.3596107631435515</v>
      </c>
      <c r="G1869" s="63">
        <v>2291561</v>
      </c>
      <c r="H1869" s="63">
        <v>3.8971517911084845</v>
      </c>
      <c r="I1869" s="63">
        <f t="shared" si="207"/>
        <v>153.36846428112452</v>
      </c>
      <c r="J1869" s="63">
        <v>40797036.645433001</v>
      </c>
      <c r="K1869" s="63">
        <v>115.41477665872222</v>
      </c>
      <c r="L1869" s="63">
        <v>299.57312510561178</v>
      </c>
      <c r="M1869" s="63">
        <v>38.750000000000007</v>
      </c>
      <c r="N1869" s="62">
        <v>24.088000000000001</v>
      </c>
    </row>
    <row r="1870" spans="1:14" x14ac:dyDescent="0.4">
      <c r="A1870" s="43">
        <v>46</v>
      </c>
      <c r="B1870" s="5" t="s">
        <v>135</v>
      </c>
      <c r="C1870" s="5">
        <v>1998</v>
      </c>
      <c r="D1870" s="5" t="s">
        <v>246</v>
      </c>
      <c r="E1870" s="42" t="s">
        <v>247</v>
      </c>
      <c r="F1870" s="62">
        <v>0.26307145012836064</v>
      </c>
      <c r="G1870" s="63">
        <v>2322753</v>
      </c>
      <c r="H1870" s="63">
        <v>9.109172939018066</v>
      </c>
      <c r="I1870" s="63">
        <f t="shared" si="207"/>
        <v>162.21784408199429</v>
      </c>
      <c r="J1870" s="63">
        <v>45493.277587711797</v>
      </c>
      <c r="K1870" s="63">
        <v>94.92756567426845</v>
      </c>
      <c r="L1870" s="63">
        <v>320.96528330905227</v>
      </c>
      <c r="M1870" s="63">
        <v>40.677966101694921</v>
      </c>
      <c r="N1870" s="62">
        <v>24.902999999999999</v>
      </c>
    </row>
    <row r="1871" spans="1:14" x14ac:dyDescent="0.4">
      <c r="A1871" s="43">
        <v>46</v>
      </c>
      <c r="B1871" s="5" t="s">
        <v>135</v>
      </c>
      <c r="C1871" s="5">
        <v>1999</v>
      </c>
      <c r="D1871" s="5" t="s">
        <v>246</v>
      </c>
      <c r="E1871" s="42" t="s">
        <v>247</v>
      </c>
      <c r="F1871" s="62">
        <v>0.27427384184101949</v>
      </c>
      <c r="G1871" s="63">
        <v>2356477</v>
      </c>
      <c r="H1871" s="63">
        <v>2.3185614922160056</v>
      </c>
      <c r="I1871" s="63">
        <f t="shared" si="207"/>
        <v>216.82198896644468</v>
      </c>
      <c r="J1871" s="63">
        <v>83222099.900000006</v>
      </c>
      <c r="K1871" s="63">
        <v>96.259236179115106</v>
      </c>
      <c r="L1871" s="63">
        <v>292.35104308289272</v>
      </c>
      <c r="M1871" s="63">
        <v>46.031746031746032</v>
      </c>
      <c r="N1871" s="62">
        <v>25.734999999999999</v>
      </c>
    </row>
    <row r="1872" spans="1:14" x14ac:dyDescent="0.4">
      <c r="A1872" s="43">
        <v>46</v>
      </c>
      <c r="B1872" s="5" t="s">
        <v>135</v>
      </c>
      <c r="C1872" s="5">
        <v>2000</v>
      </c>
      <c r="D1872" s="5" t="s">
        <v>246</v>
      </c>
      <c r="E1872" s="42" t="s">
        <v>247</v>
      </c>
      <c r="F1872" s="62">
        <v>0.26461418875998799</v>
      </c>
      <c r="G1872" s="63">
        <v>2392880</v>
      </c>
      <c r="H1872" s="63">
        <v>24.977594753146562</v>
      </c>
      <c r="I1872" s="63">
        <f t="shared" si="207"/>
        <v>280.19191457576056</v>
      </c>
      <c r="J1872" s="63">
        <v>27870106.699999999</v>
      </c>
      <c r="K1872" s="63">
        <v>67.881361926514558</v>
      </c>
      <c r="L1872" s="63">
        <v>295.19692403480974</v>
      </c>
      <c r="M1872" s="63">
        <v>45.9016393442623</v>
      </c>
      <c r="N1872" s="62">
        <v>26.587</v>
      </c>
    </row>
    <row r="1873" spans="1:14" x14ac:dyDescent="0.4">
      <c r="A1873" s="43">
        <v>46</v>
      </c>
      <c r="B1873" s="5" t="s">
        <v>135</v>
      </c>
      <c r="C1873" s="5">
        <v>2001</v>
      </c>
      <c r="D1873" s="5" t="s">
        <v>246</v>
      </c>
      <c r="E1873" s="42" t="s">
        <v>247</v>
      </c>
      <c r="F1873" s="62">
        <v>0.2814543241940155</v>
      </c>
      <c r="G1873" s="63">
        <v>2461927</v>
      </c>
      <c r="H1873" s="63">
        <v>15.07726957868276</v>
      </c>
      <c r="I1873" s="63">
        <f t="shared" si="207"/>
        <v>163.00336916226263</v>
      </c>
      <c r="J1873" s="63">
        <v>12131626.4</v>
      </c>
      <c r="K1873" s="63">
        <v>72.062710958975188</v>
      </c>
      <c r="L1873" s="63">
        <v>305.6027588232854</v>
      </c>
      <c r="M1873" s="63">
        <v>43.28358208955224</v>
      </c>
      <c r="N1873" s="62">
        <v>27.454999999999998</v>
      </c>
    </row>
    <row r="1874" spans="1:14" x14ac:dyDescent="0.4">
      <c r="A1874" s="43">
        <v>46</v>
      </c>
      <c r="B1874" s="5" t="s">
        <v>135</v>
      </c>
      <c r="C1874" s="5">
        <v>2002</v>
      </c>
      <c r="D1874" s="5" t="s">
        <v>246</v>
      </c>
      <c r="E1874" s="42" t="s">
        <v>247</v>
      </c>
      <c r="F1874" s="62">
        <v>0.26660265428919572</v>
      </c>
      <c r="G1874" s="63">
        <v>2547424</v>
      </c>
      <c r="H1874" s="63">
        <v>16.148667361765675</v>
      </c>
      <c r="I1874" s="63">
        <f t="shared" si="207"/>
        <v>101.27886426516982</v>
      </c>
      <c r="J1874" s="63">
        <v>22766165.800000001</v>
      </c>
      <c r="K1874" s="63">
        <v>76.590163657445061</v>
      </c>
      <c r="L1874" s="63">
        <v>286.29771542880241</v>
      </c>
      <c r="M1874" s="63">
        <v>39.393939393939391</v>
      </c>
      <c r="N1874" s="62">
        <v>28.341000000000001</v>
      </c>
    </row>
    <row r="1875" spans="1:14" x14ac:dyDescent="0.4">
      <c r="A1875" s="43">
        <v>46</v>
      </c>
      <c r="B1875" s="5" t="s">
        <v>135</v>
      </c>
      <c r="C1875" s="5">
        <v>2003</v>
      </c>
      <c r="D1875" s="5" t="s">
        <v>246</v>
      </c>
      <c r="E1875" s="42" t="s">
        <v>247</v>
      </c>
      <c r="F1875" s="62">
        <v>0.25815277814418536</v>
      </c>
      <c r="G1875" s="63">
        <v>2653390</v>
      </c>
      <c r="H1875" s="63">
        <v>21.872841759065167</v>
      </c>
      <c r="I1875" s="63">
        <f t="shared" si="207"/>
        <v>89.335705848196994</v>
      </c>
      <c r="J1875" s="63">
        <v>24999786.5</v>
      </c>
      <c r="K1875" s="63">
        <v>74.007824290155213</v>
      </c>
      <c r="L1875" s="63">
        <v>327.9760207505131</v>
      </c>
      <c r="M1875" s="63">
        <v>40.298507462686565</v>
      </c>
      <c r="N1875" s="62">
        <v>29.244</v>
      </c>
    </row>
    <row r="1876" spans="1:14" x14ac:dyDescent="0.4">
      <c r="A1876" s="43">
        <v>46</v>
      </c>
      <c r="B1876" s="5" t="s">
        <v>135</v>
      </c>
      <c r="C1876" s="5">
        <v>2004</v>
      </c>
      <c r="D1876" s="5" t="s">
        <v>246</v>
      </c>
      <c r="E1876" s="42" t="s">
        <v>247</v>
      </c>
      <c r="F1876" s="62">
        <v>0.25460164884877351</v>
      </c>
      <c r="G1876" s="63">
        <v>2763140</v>
      </c>
      <c r="H1876" s="63">
        <v>24.799285678334783</v>
      </c>
      <c r="I1876" s="63">
        <f t="shared" si="207"/>
        <v>86.937900295322947</v>
      </c>
      <c r="J1876" s="63">
        <v>24103664.800000001</v>
      </c>
      <c r="K1876" s="63">
        <v>65.570906849031957</v>
      </c>
      <c r="L1876" s="63">
        <v>401.37452515605793</v>
      </c>
      <c r="M1876" s="63">
        <v>43.939393939393945</v>
      </c>
      <c r="N1876" s="62">
        <v>30.164000000000001</v>
      </c>
    </row>
    <row r="1877" spans="1:14" x14ac:dyDescent="0.4">
      <c r="A1877" s="43">
        <v>46</v>
      </c>
      <c r="B1877" s="5" t="s">
        <v>135</v>
      </c>
      <c r="C1877" s="5">
        <v>2005</v>
      </c>
      <c r="D1877" s="5" t="s">
        <v>246</v>
      </c>
      <c r="E1877" s="42" t="s">
        <v>247</v>
      </c>
      <c r="F1877" s="62">
        <v>0.20829301642952089</v>
      </c>
      <c r="G1877" s="63">
        <v>2831732</v>
      </c>
      <c r="H1877" s="63">
        <v>7.6236893587826842</v>
      </c>
      <c r="I1877" s="63">
        <f t="shared" si="207"/>
        <v>86.326950885597626</v>
      </c>
      <c r="J1877" s="63">
        <v>1431553.8</v>
      </c>
      <c r="K1877" s="63">
        <v>61.106031021807325</v>
      </c>
      <c r="L1877" s="63">
        <v>387.89854035019221</v>
      </c>
      <c r="M1877" s="63">
        <v>48.275862068965523</v>
      </c>
      <c r="N1877" s="62">
        <v>31.099</v>
      </c>
    </row>
    <row r="1878" spans="1:14" x14ac:dyDescent="0.4">
      <c r="A1878" s="43">
        <v>46</v>
      </c>
      <c r="B1878" s="5" t="s">
        <v>135</v>
      </c>
      <c r="C1878" s="5">
        <v>2006</v>
      </c>
      <c r="D1878" s="5" t="s">
        <v>246</v>
      </c>
      <c r="E1878" s="42" t="s">
        <v>247</v>
      </c>
      <c r="F1878" s="62">
        <v>0.18387253467162348</v>
      </c>
      <c r="G1878" s="63">
        <v>2880093</v>
      </c>
      <c r="H1878" s="63">
        <v>11.394003953466438</v>
      </c>
      <c r="I1878" s="63">
        <f t="shared" si="207"/>
        <v>91.205958754835436</v>
      </c>
      <c r="J1878" s="63">
        <v>15375609.699999999</v>
      </c>
      <c r="K1878" s="63">
        <v>45.260846053735435</v>
      </c>
      <c r="L1878" s="63">
        <v>420.52873975763868</v>
      </c>
      <c r="M1878" s="63">
        <v>52</v>
      </c>
      <c r="N1878" s="62">
        <v>32.051000000000002</v>
      </c>
    </row>
    <row r="1879" spans="1:14" x14ac:dyDescent="0.4">
      <c r="A1879" s="43">
        <v>46</v>
      </c>
      <c r="B1879" s="5" t="s">
        <v>135</v>
      </c>
      <c r="C1879" s="5">
        <v>2007</v>
      </c>
      <c r="D1879" s="5" t="s">
        <v>246</v>
      </c>
      <c r="E1879" s="42" t="s">
        <v>247</v>
      </c>
      <c r="F1879" s="62">
        <v>0.17651754786464754</v>
      </c>
      <c r="G1879" s="63">
        <v>2926168</v>
      </c>
      <c r="H1879" s="63">
        <v>7.2882082606798804</v>
      </c>
      <c r="I1879" s="63">
        <f t="shared" si="207"/>
        <v>91.15030633793549</v>
      </c>
      <c r="J1879" s="63">
        <v>7206504</v>
      </c>
      <c r="K1879" s="63">
        <v>34.559559532637465</v>
      </c>
      <c r="L1879" s="63">
        <v>450.40971367908833</v>
      </c>
      <c r="M1879" s="63">
        <v>55.102040816326536</v>
      </c>
      <c r="N1879" s="62">
        <v>33.017000000000003</v>
      </c>
    </row>
    <row r="1880" spans="1:14" x14ac:dyDescent="0.4">
      <c r="A1880" s="43">
        <v>46</v>
      </c>
      <c r="B1880" s="5" t="s">
        <v>135</v>
      </c>
      <c r="C1880" s="5">
        <v>2008</v>
      </c>
      <c r="D1880" s="5" t="s">
        <v>246</v>
      </c>
      <c r="E1880" s="42" t="s">
        <v>247</v>
      </c>
      <c r="F1880" s="62">
        <v>0.14948204774868679</v>
      </c>
      <c r="G1880" s="63">
        <v>3005779</v>
      </c>
      <c r="H1880" s="63">
        <v>16.076220095872714</v>
      </c>
      <c r="I1880" s="63">
        <f t="shared" si="207"/>
        <v>95.184905881587952</v>
      </c>
      <c r="J1880" s="63">
        <v>39000000</v>
      </c>
      <c r="K1880" s="63">
        <v>30.56095004944958</v>
      </c>
      <c r="L1880" s="63">
        <v>459.17840267032273</v>
      </c>
      <c r="M1880" s="63">
        <v>53.488372093023258</v>
      </c>
      <c r="N1880" s="62">
        <v>34</v>
      </c>
    </row>
    <row r="1881" spans="1:14" x14ac:dyDescent="0.4">
      <c r="A1881" s="43">
        <v>46</v>
      </c>
      <c r="B1881" s="5" t="s">
        <v>135</v>
      </c>
      <c r="C1881" s="5">
        <v>2009</v>
      </c>
      <c r="D1881" s="5" t="s">
        <v>246</v>
      </c>
      <c r="E1881" s="42" t="s">
        <v>247</v>
      </c>
      <c r="F1881" s="62">
        <v>0.15170135880421079</v>
      </c>
      <c r="G1881" s="63">
        <v>3083888</v>
      </c>
      <c r="H1881" s="63">
        <v>29.50450714217888</v>
      </c>
      <c r="I1881" s="63">
        <f t="shared" si="207"/>
        <v>98.289227986314259</v>
      </c>
      <c r="J1881" s="63">
        <v>91000000</v>
      </c>
      <c r="K1881" s="63">
        <v>27.972141614814866</v>
      </c>
      <c r="L1881" s="63">
        <v>602.0632238328734</v>
      </c>
      <c r="M1881" s="63">
        <v>55.5555555555556</v>
      </c>
      <c r="N1881" s="62">
        <v>34.585000000000001</v>
      </c>
    </row>
    <row r="1882" spans="1:14" x14ac:dyDescent="0.4">
      <c r="A1882" s="43">
        <v>46</v>
      </c>
      <c r="B1882" s="5" t="s">
        <v>135</v>
      </c>
      <c r="C1882" s="5">
        <v>2010</v>
      </c>
      <c r="D1882" s="5" t="s">
        <v>246</v>
      </c>
      <c r="E1882" s="42" t="s">
        <v>247</v>
      </c>
      <c r="F1882" s="62">
        <v>0.15978196330240838</v>
      </c>
      <c r="G1882" s="63">
        <v>3147727</v>
      </c>
      <c r="H1882" s="63">
        <v>-16.228199699087426</v>
      </c>
      <c r="I1882" s="63">
        <v>100</v>
      </c>
      <c r="J1882" s="63">
        <v>91000000</v>
      </c>
      <c r="K1882" s="63">
        <v>37.471465456569064</v>
      </c>
      <c r="L1882" s="63">
        <v>504.97246017665179</v>
      </c>
      <c r="M1882" s="63">
        <v>54.1666666666667</v>
      </c>
      <c r="N1882" s="62">
        <v>35.174999999999997</v>
      </c>
    </row>
    <row r="1883" spans="1:14" x14ac:dyDescent="0.4">
      <c r="A1883" s="43">
        <v>46</v>
      </c>
      <c r="B1883" s="5" t="s">
        <v>135</v>
      </c>
      <c r="C1883" s="5">
        <v>2011</v>
      </c>
      <c r="D1883" s="5" t="s">
        <v>246</v>
      </c>
      <c r="E1883" s="42" t="s">
        <v>247</v>
      </c>
      <c r="F1883" s="62">
        <v>0.18577614829917977</v>
      </c>
      <c r="G1883" s="63">
        <v>3207570</v>
      </c>
      <c r="H1883" s="63">
        <v>19.538228145408127</v>
      </c>
      <c r="I1883" s="63">
        <f>(I1281+I1238+I1152)/3</f>
        <v>103.71236789816487</v>
      </c>
      <c r="J1883" s="63">
        <v>39000000</v>
      </c>
      <c r="K1883" s="63">
        <v>47.393790118868388</v>
      </c>
      <c r="L1883" s="63">
        <v>643.79004231123872</v>
      </c>
      <c r="M1883" s="63">
        <v>56.862745098039198</v>
      </c>
      <c r="N1883" s="62">
        <v>35.771000000000001</v>
      </c>
    </row>
    <row r="1884" spans="1:14" x14ac:dyDescent="0.4">
      <c r="A1884" s="43">
        <v>46</v>
      </c>
      <c r="B1884" s="5" t="s">
        <v>135</v>
      </c>
      <c r="C1884" s="5">
        <v>2012</v>
      </c>
      <c r="D1884" s="5" t="s">
        <v>246</v>
      </c>
      <c r="E1884" s="42" t="s">
        <v>247</v>
      </c>
      <c r="F1884" s="62">
        <v>0.19225873732858309</v>
      </c>
      <c r="G1884" s="63">
        <v>3252596</v>
      </c>
      <c r="H1884" s="63">
        <f t="shared" ref="H1884:H1893" si="208">(H1883+H1882+H1881)/3</f>
        <v>10.93817852949986</v>
      </c>
      <c r="I1884" s="63">
        <f>(I1282+I1239+I1153)/3</f>
        <v>107.378258912569</v>
      </c>
      <c r="J1884" s="63">
        <v>41357999.899999999</v>
      </c>
      <c r="K1884" s="63">
        <f t="shared" ref="K1884:K1893" si="209">(K1883+K1881+K1882)/3</f>
        <v>37.612465730084104</v>
      </c>
      <c r="L1884" s="65">
        <f t="shared" ref="L1884:L1894" si="210">(L1883+L1882+L1881)/3</f>
        <v>583.60857544025464</v>
      </c>
      <c r="M1884" s="65">
        <v>56.36363636363636</v>
      </c>
      <c r="N1884" s="62">
        <v>36.372</v>
      </c>
    </row>
    <row r="1885" spans="1:14" x14ac:dyDescent="0.4">
      <c r="A1885" s="43">
        <v>46</v>
      </c>
      <c r="B1885" s="5" t="s">
        <v>135</v>
      </c>
      <c r="C1885" s="5">
        <v>2013</v>
      </c>
      <c r="D1885" s="5" t="s">
        <v>246</v>
      </c>
      <c r="E1885" s="42" t="s">
        <v>247</v>
      </c>
      <c r="F1885" s="62">
        <v>0.17881200727952923</v>
      </c>
      <c r="G1885" s="63">
        <v>3296367</v>
      </c>
      <c r="H1885" s="63">
        <f t="shared" si="208"/>
        <v>4.7494023252735191</v>
      </c>
      <c r="I1885" s="63">
        <f>(I1283+I1240+I1154)/3</f>
        <v>110.24420469286521</v>
      </c>
      <c r="J1885" s="63">
        <v>43859000</v>
      </c>
      <c r="K1885" s="63">
        <f t="shared" si="209"/>
        <v>40.825907101840521</v>
      </c>
      <c r="L1885" s="65">
        <f t="shared" si="210"/>
        <v>577.45702597604839</v>
      </c>
      <c r="M1885" s="65">
        <v>56.36363636363636</v>
      </c>
      <c r="N1885" s="62">
        <v>36.978999999999999</v>
      </c>
    </row>
    <row r="1886" spans="1:14" x14ac:dyDescent="0.4">
      <c r="A1886" s="43">
        <v>46</v>
      </c>
      <c r="B1886" s="5" t="s">
        <v>135</v>
      </c>
      <c r="C1886" s="5">
        <v>2014</v>
      </c>
      <c r="D1886" s="5" t="s">
        <v>246</v>
      </c>
      <c r="E1886" s="42" t="s">
        <v>247</v>
      </c>
      <c r="F1886" s="62">
        <v>0.17819568667865229</v>
      </c>
      <c r="G1886" s="63">
        <v>3323425</v>
      </c>
      <c r="H1886" s="63">
        <f t="shared" si="208"/>
        <v>11.741936333393836</v>
      </c>
      <c r="I1886" s="63">
        <f>(I1284+I1241+I1155)/3</f>
        <v>111.46087405183908</v>
      </c>
      <c r="J1886" s="63">
        <v>46511000</v>
      </c>
      <c r="K1886" s="63">
        <f t="shared" si="209"/>
        <v>41.944054316931009</v>
      </c>
      <c r="L1886" s="65">
        <f t="shared" si="210"/>
        <v>601.61854790918062</v>
      </c>
      <c r="M1886" s="65">
        <v>55.357142857142847</v>
      </c>
      <c r="N1886" s="62">
        <v>37.590000000000003</v>
      </c>
    </row>
    <row r="1887" spans="1:14" x14ac:dyDescent="0.4">
      <c r="A1887" s="43">
        <v>46</v>
      </c>
      <c r="B1887" s="5" t="s">
        <v>135</v>
      </c>
      <c r="C1887" s="5">
        <v>2015</v>
      </c>
      <c r="D1887" s="5" t="s">
        <v>246</v>
      </c>
      <c r="E1887" s="42" t="s">
        <v>247</v>
      </c>
      <c r="F1887" s="62">
        <v>0.17092783665658084</v>
      </c>
      <c r="G1887" s="63">
        <v>3340006</v>
      </c>
      <c r="H1887" s="63">
        <f t="shared" si="208"/>
        <v>9.1431723960557392</v>
      </c>
      <c r="I1887" s="63">
        <f>(I1242+I1285+I1156)/3</f>
        <v>121.95728913406406</v>
      </c>
      <c r="J1887" s="63">
        <v>49323000</v>
      </c>
      <c r="K1887" s="63">
        <f t="shared" si="209"/>
        <v>40.127475716285211</v>
      </c>
      <c r="L1887" s="65">
        <f t="shared" si="210"/>
        <v>587.56138310849462</v>
      </c>
      <c r="M1887" s="65">
        <f t="shared" ref="M1887:M1894" si="211">(M1886+M1885+M1884)/3</f>
        <v>56.028138528138527</v>
      </c>
      <c r="N1887" s="62">
        <v>38.206000000000003</v>
      </c>
    </row>
    <row r="1888" spans="1:14" x14ac:dyDescent="0.4">
      <c r="A1888" s="43">
        <v>46</v>
      </c>
      <c r="B1888" s="5" t="s">
        <v>135</v>
      </c>
      <c r="C1888" s="5">
        <v>2016</v>
      </c>
      <c r="D1888" s="5" t="s">
        <v>246</v>
      </c>
      <c r="E1888" s="42" t="s">
        <v>247</v>
      </c>
      <c r="F1888" s="62">
        <v>0.17249643195364914</v>
      </c>
      <c r="G1888" s="63">
        <v>3365287</v>
      </c>
      <c r="H1888" s="63">
        <f t="shared" si="208"/>
        <v>8.5448370182410311</v>
      </c>
      <c r="I1888" s="63">
        <f>(I1286+I1243+I1157)/3</f>
        <v>117.93802284421099</v>
      </c>
      <c r="J1888" s="63">
        <v>52305000</v>
      </c>
      <c r="K1888" s="63">
        <f t="shared" si="209"/>
        <v>40.965812378352247</v>
      </c>
      <c r="L1888" s="65">
        <f t="shared" si="210"/>
        <v>588.87898566457454</v>
      </c>
      <c r="M1888" s="65">
        <f t="shared" si="211"/>
        <v>55.916305916305909</v>
      </c>
      <c r="N1888" s="62">
        <v>38.826999999999998</v>
      </c>
    </row>
    <row r="1889" spans="1:14" x14ac:dyDescent="0.4">
      <c r="A1889" s="43">
        <v>46</v>
      </c>
      <c r="B1889" s="5" t="s">
        <v>135</v>
      </c>
      <c r="C1889" s="5">
        <v>2017</v>
      </c>
      <c r="D1889" s="5" t="s">
        <v>246</v>
      </c>
      <c r="E1889" s="42" t="s">
        <v>247</v>
      </c>
      <c r="F1889" s="62">
        <v>0.17117499815274545</v>
      </c>
      <c r="G1889" s="63">
        <v>3396933</v>
      </c>
      <c r="H1889" s="63">
        <f t="shared" si="208"/>
        <v>9.80998191589687</v>
      </c>
      <c r="I1889" s="63" t="s">
        <v>34</v>
      </c>
      <c r="J1889" s="63">
        <v>55468000</v>
      </c>
      <c r="K1889" s="63">
        <f t="shared" si="209"/>
        <v>41.012447470522822</v>
      </c>
      <c r="L1889" s="65">
        <f t="shared" si="210"/>
        <v>592.68630556074993</v>
      </c>
      <c r="M1889" s="65">
        <f t="shared" si="211"/>
        <v>55.767195767195766</v>
      </c>
      <c r="N1889" s="62">
        <v>39.451000000000001</v>
      </c>
    </row>
    <row r="1890" spans="1:14" x14ac:dyDescent="0.4">
      <c r="A1890" s="43">
        <v>46</v>
      </c>
      <c r="B1890" s="5" t="s">
        <v>135</v>
      </c>
      <c r="C1890" s="5">
        <v>2018</v>
      </c>
      <c r="D1890" s="5" t="s">
        <v>246</v>
      </c>
      <c r="E1890" s="42" t="s">
        <v>247</v>
      </c>
      <c r="F1890" s="62">
        <v>0.19669852968066748</v>
      </c>
      <c r="G1890" s="63">
        <v>3445374</v>
      </c>
      <c r="H1890" s="63">
        <f t="shared" si="208"/>
        <v>9.1659971100645468</v>
      </c>
      <c r="I1890" s="63">
        <f>(I1288+I1245+I1159)/3</f>
        <v>117.4767463031551</v>
      </c>
      <c r="J1890" s="63">
        <v>61015000</v>
      </c>
      <c r="K1890" s="63">
        <f t="shared" si="209"/>
        <v>40.701911855053424</v>
      </c>
      <c r="L1890" s="65">
        <f t="shared" si="210"/>
        <v>589.70889144460637</v>
      </c>
      <c r="M1890" s="65">
        <f t="shared" si="211"/>
        <v>55.903880070546734</v>
      </c>
      <c r="N1890" s="62">
        <v>40.08</v>
      </c>
    </row>
    <row r="1891" spans="1:14" x14ac:dyDescent="0.4">
      <c r="A1891" s="43">
        <v>46</v>
      </c>
      <c r="B1891" s="5" t="s">
        <v>135</v>
      </c>
      <c r="C1891" s="5">
        <v>2019</v>
      </c>
      <c r="D1891" s="5" t="s">
        <v>246</v>
      </c>
      <c r="E1891" s="42" t="s">
        <v>247</v>
      </c>
      <c r="F1891" s="62">
        <v>0.1992672954123364</v>
      </c>
      <c r="G1891" s="63">
        <v>3498818</v>
      </c>
      <c r="H1891" s="63">
        <f t="shared" si="208"/>
        <v>9.1736053480674826</v>
      </c>
      <c r="I1891" s="63">
        <f>(I1289+I1246+I1160)/3</f>
        <v>119.59722447826182</v>
      </c>
      <c r="J1891" s="63">
        <v>-60671910</v>
      </c>
      <c r="K1891" s="63">
        <f t="shared" si="209"/>
        <v>40.893390567976162</v>
      </c>
      <c r="L1891" s="65">
        <f t="shared" si="210"/>
        <v>590.42472755664357</v>
      </c>
      <c r="M1891" s="65">
        <f t="shared" si="211"/>
        <v>55.8624605846828</v>
      </c>
      <c r="N1891" s="62">
        <v>40.712000000000003</v>
      </c>
    </row>
    <row r="1892" spans="1:14" x14ac:dyDescent="0.4">
      <c r="A1892" s="43">
        <v>46</v>
      </c>
      <c r="B1892" s="5" t="s">
        <v>135</v>
      </c>
      <c r="C1892" s="5">
        <v>2020</v>
      </c>
      <c r="D1892" s="5" t="s">
        <v>246</v>
      </c>
      <c r="E1892" s="42" t="s">
        <v>247</v>
      </c>
      <c r="F1892" s="62">
        <v>0.19865754296841165</v>
      </c>
      <c r="G1892" s="63">
        <v>3555868</v>
      </c>
      <c r="H1892" s="63">
        <f t="shared" si="208"/>
        <v>9.3831947913429659</v>
      </c>
      <c r="I1892" s="63">
        <f>(I1247+I1161+I1290)/3</f>
        <v>120.50420570075259</v>
      </c>
      <c r="J1892" s="63">
        <v>-30349590</v>
      </c>
      <c r="K1892" s="63">
        <f t="shared" si="209"/>
        <v>40.869249964517472</v>
      </c>
      <c r="L1892" s="65">
        <f t="shared" si="210"/>
        <v>590.93997485399996</v>
      </c>
      <c r="M1892" s="65">
        <f t="shared" si="211"/>
        <v>55.844512140808433</v>
      </c>
      <c r="N1892" s="62">
        <v>41.347000000000001</v>
      </c>
    </row>
    <row r="1893" spans="1:14" x14ac:dyDescent="0.4">
      <c r="A1893" s="43">
        <v>46</v>
      </c>
      <c r="B1893" s="5" t="s">
        <v>135</v>
      </c>
      <c r="C1893" s="5">
        <v>2021</v>
      </c>
      <c r="D1893" s="5" t="s">
        <v>246</v>
      </c>
      <c r="E1893" s="42" t="s">
        <v>247</v>
      </c>
      <c r="F1893" s="62">
        <f>(F1890+F1891+F1892)/3</f>
        <v>0.19820778935380515</v>
      </c>
      <c r="G1893" s="63">
        <v>3620312</v>
      </c>
      <c r="H1893" s="63">
        <f t="shared" si="208"/>
        <v>9.2409324164916651</v>
      </c>
      <c r="I1893" s="63">
        <f>(I1291+I1248+I1162)/3</f>
        <v>118.93273176470791</v>
      </c>
      <c r="J1893" s="63">
        <v>-31228190</v>
      </c>
      <c r="K1893" s="63">
        <f t="shared" si="209"/>
        <v>40.821517462515686</v>
      </c>
      <c r="L1893" s="65">
        <f t="shared" si="210"/>
        <v>590.35786461841656</v>
      </c>
      <c r="M1893" s="65">
        <f t="shared" si="211"/>
        <v>55.870284265345987</v>
      </c>
      <c r="N1893" s="62">
        <v>41.984999999999999</v>
      </c>
    </row>
    <row r="1894" spans="1:14" x14ac:dyDescent="0.4">
      <c r="A1894" s="43">
        <v>46</v>
      </c>
      <c r="B1894" s="5" t="s">
        <v>135</v>
      </c>
      <c r="C1894" s="5">
        <v>2022</v>
      </c>
      <c r="D1894" s="5" t="s">
        <v>246</v>
      </c>
      <c r="E1894" s="42" t="s">
        <v>247</v>
      </c>
      <c r="F1894" s="62">
        <f>(F1891+F1892+F1893)/3</f>
        <v>0.19871087591151773</v>
      </c>
      <c r="G1894" s="63">
        <v>3684032</v>
      </c>
      <c r="H1894" s="65">
        <f t="shared" ref="H1894:H1910" si="212">H1895*0.95</f>
        <v>9.424216793832473</v>
      </c>
      <c r="I1894" s="63">
        <f>(I1292+I1249+I1163)/3</f>
        <v>122.46131942482369</v>
      </c>
      <c r="J1894" s="63">
        <v>-32045670</v>
      </c>
      <c r="K1894" s="66">
        <f t="shared" ref="K1894:K1909" si="213">K1895*0.95</f>
        <v>61.216106440939889</v>
      </c>
      <c r="L1894" s="65">
        <f t="shared" si="210"/>
        <v>590.57418900968662</v>
      </c>
      <c r="M1894" s="65">
        <f t="shared" si="211"/>
        <v>55.859085663612404</v>
      </c>
      <c r="N1894" s="62">
        <v>42.625</v>
      </c>
    </row>
    <row r="1895" spans="1:14" x14ac:dyDescent="0.4">
      <c r="A1895" s="43">
        <v>47</v>
      </c>
      <c r="B1895" s="5" t="s">
        <v>136</v>
      </c>
      <c r="C1895" s="5">
        <v>1980</v>
      </c>
      <c r="D1895" s="5" t="s">
        <v>246</v>
      </c>
      <c r="E1895" s="42" t="s">
        <v>247</v>
      </c>
      <c r="F1895" s="62">
        <f>F1896*0.95</f>
        <v>13.1810160583185</v>
      </c>
      <c r="G1895" s="66">
        <v>1477219</v>
      </c>
      <c r="H1895" s="65">
        <f t="shared" si="212"/>
        <v>9.9202282040341832</v>
      </c>
      <c r="I1895" s="66">
        <f t="shared" ref="I1895:I1909" si="214">(I1852+I1250+I1207)/3</f>
        <v>174.68247198904885</v>
      </c>
      <c r="J1895" s="65">
        <f t="shared" ref="J1895:J1906" si="215">J1896*0.95</f>
        <v>44456498.996101044</v>
      </c>
      <c r="K1895" s="65">
        <f t="shared" si="213"/>
        <v>64.438006779936728</v>
      </c>
      <c r="L1895" s="65">
        <f t="shared" ref="L1895:L1904" si="216">L1896*0.95</f>
        <v>1452.13528467786</v>
      </c>
      <c r="M1895" s="65">
        <f t="shared" ref="M1895:M1904" si="217">M1896*0.95</f>
        <v>44.643104560392871</v>
      </c>
      <c r="N1895" s="62">
        <v>69.710999999999999</v>
      </c>
    </row>
    <row r="1896" spans="1:14" x14ac:dyDescent="0.4">
      <c r="A1896" s="43">
        <v>47</v>
      </c>
      <c r="B1896" s="5" t="s">
        <v>136</v>
      </c>
      <c r="C1896" s="5">
        <v>1981</v>
      </c>
      <c r="D1896" s="5" t="s">
        <v>246</v>
      </c>
      <c r="E1896" s="42" t="s">
        <v>247</v>
      </c>
      <c r="F1896" s="62">
        <f t="shared" ref="F1896:F1904" si="218">F1897*0.95</f>
        <v>13.874753745598422</v>
      </c>
      <c r="G1896" s="66">
        <v>1487666</v>
      </c>
      <c r="H1896" s="65">
        <f t="shared" si="212"/>
        <v>10.44234547793072</v>
      </c>
      <c r="I1896" s="66">
        <f t="shared" si="214"/>
        <v>176.24461466152118</v>
      </c>
      <c r="J1896" s="65">
        <f t="shared" si="215"/>
        <v>46796314.732737944</v>
      </c>
      <c r="K1896" s="65">
        <f t="shared" si="213"/>
        <v>67.829480820986035</v>
      </c>
      <c r="L1896" s="65">
        <f t="shared" si="216"/>
        <v>1528.5634575556421</v>
      </c>
      <c r="M1896" s="65">
        <f t="shared" si="217"/>
        <v>46.992741642518816</v>
      </c>
      <c r="N1896" s="62">
        <v>69.924000000000007</v>
      </c>
    </row>
    <row r="1897" spans="1:14" x14ac:dyDescent="0.4">
      <c r="A1897" s="43">
        <v>47</v>
      </c>
      <c r="B1897" s="5" t="s">
        <v>136</v>
      </c>
      <c r="C1897" s="5">
        <v>1982</v>
      </c>
      <c r="D1897" s="5" t="s">
        <v>246</v>
      </c>
      <c r="E1897" s="42" t="s">
        <v>247</v>
      </c>
      <c r="F1897" s="62">
        <f t="shared" si="218"/>
        <v>14.605003942735182</v>
      </c>
      <c r="G1897" s="66">
        <v>1498414</v>
      </c>
      <c r="H1897" s="65">
        <f t="shared" si="212"/>
        <v>10.991942608348127</v>
      </c>
      <c r="I1897" s="66">
        <f t="shared" si="214"/>
        <v>174.98752801706823</v>
      </c>
      <c r="J1897" s="65">
        <f t="shared" si="215"/>
        <v>49259278.666039944</v>
      </c>
      <c r="K1897" s="65">
        <f t="shared" si="213"/>
        <v>71.399453495774779</v>
      </c>
      <c r="L1897" s="65">
        <f t="shared" si="216"/>
        <v>1609.0141658480445</v>
      </c>
      <c r="M1897" s="65">
        <f t="shared" si="217"/>
        <v>49.466043834230334</v>
      </c>
      <c r="N1897" s="62">
        <v>70.135999999999996</v>
      </c>
    </row>
    <row r="1898" spans="1:14" x14ac:dyDescent="0.4">
      <c r="A1898" s="43">
        <v>47</v>
      </c>
      <c r="B1898" s="5" t="s">
        <v>136</v>
      </c>
      <c r="C1898" s="5">
        <v>1983</v>
      </c>
      <c r="D1898" s="5" t="s">
        <v>246</v>
      </c>
      <c r="E1898" s="42" t="s">
        <v>247</v>
      </c>
      <c r="F1898" s="62">
        <f t="shared" si="218"/>
        <v>15.373688360773876</v>
      </c>
      <c r="G1898" s="66">
        <v>1508745</v>
      </c>
      <c r="H1898" s="65">
        <f t="shared" si="212"/>
        <v>11.570465903524346</v>
      </c>
      <c r="I1898" s="66">
        <f t="shared" si="214"/>
        <v>173.951458887277</v>
      </c>
      <c r="J1898" s="65">
        <f t="shared" si="215"/>
        <v>51851872.280042052</v>
      </c>
      <c r="K1898" s="65">
        <f t="shared" si="213"/>
        <v>75.157319469236612</v>
      </c>
      <c r="L1898" s="65">
        <f t="shared" si="216"/>
        <v>1693.69912194531</v>
      </c>
      <c r="M1898" s="65">
        <f t="shared" si="217"/>
        <v>52.069519825505616</v>
      </c>
      <c r="N1898" s="62">
        <v>70.346999999999994</v>
      </c>
    </row>
    <row r="1899" spans="1:14" x14ac:dyDescent="0.4">
      <c r="A1899" s="43">
        <v>47</v>
      </c>
      <c r="B1899" s="5" t="s">
        <v>136</v>
      </c>
      <c r="C1899" s="5">
        <v>1984</v>
      </c>
      <c r="D1899" s="5" t="s">
        <v>246</v>
      </c>
      <c r="E1899" s="42" t="s">
        <v>247</v>
      </c>
      <c r="F1899" s="62">
        <f t="shared" si="218"/>
        <v>16.182829853446187</v>
      </c>
      <c r="G1899" s="66">
        <v>1518617</v>
      </c>
      <c r="H1899" s="65">
        <f t="shared" si="212"/>
        <v>12.179437793183522</v>
      </c>
      <c r="I1899" s="66">
        <f t="shared" si="214"/>
        <v>172.31015373307446</v>
      </c>
      <c r="J1899" s="65">
        <f t="shared" si="215"/>
        <v>54580918.189517953</v>
      </c>
      <c r="K1899" s="65">
        <f t="shared" si="213"/>
        <v>79.112967862354324</v>
      </c>
      <c r="L1899" s="65">
        <f t="shared" si="216"/>
        <v>1782.8411809950633</v>
      </c>
      <c r="M1899" s="65">
        <f t="shared" si="217"/>
        <v>54.810020868953281</v>
      </c>
      <c r="N1899" s="62">
        <v>70.558000000000007</v>
      </c>
    </row>
    <row r="1900" spans="1:14" x14ac:dyDescent="0.4">
      <c r="A1900" s="43">
        <v>47</v>
      </c>
      <c r="B1900" s="5" t="s">
        <v>136</v>
      </c>
      <c r="C1900" s="5">
        <v>1985</v>
      </c>
      <c r="D1900" s="5" t="s">
        <v>246</v>
      </c>
      <c r="E1900" s="42" t="s">
        <v>247</v>
      </c>
      <c r="F1900" s="62">
        <f t="shared" si="218"/>
        <v>17.034557740469669</v>
      </c>
      <c r="G1900" s="66">
        <v>1528781</v>
      </c>
      <c r="H1900" s="65">
        <f t="shared" si="212"/>
        <v>12.820460834930024</v>
      </c>
      <c r="I1900" s="66">
        <f t="shared" si="214"/>
        <v>166.32756713699919</v>
      </c>
      <c r="J1900" s="65">
        <f t="shared" si="215"/>
        <v>57453598.094229423</v>
      </c>
      <c r="K1900" s="65">
        <f t="shared" si="213"/>
        <v>83.276808276162456</v>
      </c>
      <c r="L1900" s="65">
        <f t="shared" si="216"/>
        <v>1876.6749273632245</v>
      </c>
      <c r="M1900" s="65">
        <f t="shared" si="217"/>
        <v>57.694758809424506</v>
      </c>
      <c r="N1900" s="62">
        <v>70.766999999999996</v>
      </c>
    </row>
    <row r="1901" spans="1:14" x14ac:dyDescent="0.4">
      <c r="A1901" s="43">
        <v>47</v>
      </c>
      <c r="B1901" s="5" t="s">
        <v>136</v>
      </c>
      <c r="C1901" s="5">
        <v>1986</v>
      </c>
      <c r="D1901" s="5" t="s">
        <v>246</v>
      </c>
      <c r="E1901" s="42" t="s">
        <v>247</v>
      </c>
      <c r="F1901" s="62">
        <f t="shared" si="218"/>
        <v>17.931113411020704</v>
      </c>
      <c r="G1901" s="66">
        <v>1540190</v>
      </c>
      <c r="H1901" s="65">
        <f t="shared" si="212"/>
        <v>13.49522193150529</v>
      </c>
      <c r="I1901" s="66">
        <f t="shared" si="214"/>
        <v>156.60755198132875</v>
      </c>
      <c r="J1901" s="65">
        <f t="shared" si="215"/>
        <v>60477471.678136237</v>
      </c>
      <c r="K1901" s="65">
        <f t="shared" si="213"/>
        <v>87.65979818543417</v>
      </c>
      <c r="L1901" s="65">
        <f t="shared" si="216"/>
        <v>1975.447291961289</v>
      </c>
      <c r="M1901" s="65">
        <f t="shared" si="217"/>
        <v>60.731325062552116</v>
      </c>
      <c r="N1901" s="62">
        <v>70.974999999999994</v>
      </c>
    </row>
    <row r="1902" spans="1:14" x14ac:dyDescent="0.4">
      <c r="A1902" s="43">
        <v>47</v>
      </c>
      <c r="B1902" s="5" t="s">
        <v>136</v>
      </c>
      <c r="C1902" s="5">
        <v>1987</v>
      </c>
      <c r="D1902" s="5" t="s">
        <v>246</v>
      </c>
      <c r="E1902" s="42" t="s">
        <v>247</v>
      </c>
      <c r="F1902" s="62">
        <f t="shared" si="218"/>
        <v>18.874856222127057</v>
      </c>
      <c r="G1902" s="66">
        <v>1552221</v>
      </c>
      <c r="H1902" s="65">
        <f t="shared" si="212"/>
        <v>14.205496770005569</v>
      </c>
      <c r="I1902" s="66">
        <f t="shared" si="214"/>
        <v>156.75763461553402</v>
      </c>
      <c r="J1902" s="65">
        <f t="shared" si="215"/>
        <v>63660496.503301308</v>
      </c>
      <c r="K1902" s="65">
        <f t="shared" si="213"/>
        <v>92.273471774141242</v>
      </c>
      <c r="L1902" s="65">
        <f t="shared" si="216"/>
        <v>2079.4182020645148</v>
      </c>
      <c r="M1902" s="65">
        <f t="shared" si="217"/>
        <v>63.927710592160125</v>
      </c>
      <c r="N1902" s="62">
        <v>71.183000000000007</v>
      </c>
    </row>
    <row r="1903" spans="1:14" x14ac:dyDescent="0.4">
      <c r="A1903" s="43">
        <v>47</v>
      </c>
      <c r="B1903" s="5" t="s">
        <v>136</v>
      </c>
      <c r="C1903" s="5">
        <v>1988</v>
      </c>
      <c r="D1903" s="5" t="s">
        <v>246</v>
      </c>
      <c r="E1903" s="42" t="s">
        <v>247</v>
      </c>
      <c r="F1903" s="62">
        <f t="shared" si="218"/>
        <v>19.868269707502165</v>
      </c>
      <c r="G1903" s="66">
        <v>1561900</v>
      </c>
      <c r="H1903" s="65">
        <f t="shared" si="212"/>
        <v>14.953154494742705</v>
      </c>
      <c r="I1903" s="66">
        <f t="shared" si="214"/>
        <v>164.56654399615357</v>
      </c>
      <c r="J1903" s="65">
        <f t="shared" si="215"/>
        <v>67011048.950843483</v>
      </c>
      <c r="K1903" s="65">
        <f t="shared" si="213"/>
        <v>97.129970288569737</v>
      </c>
      <c r="L1903" s="65">
        <f t="shared" si="216"/>
        <v>2188.8612653310684</v>
      </c>
      <c r="M1903" s="65">
        <f t="shared" si="217"/>
        <v>67.292326939115924</v>
      </c>
      <c r="N1903" s="62">
        <v>71.39</v>
      </c>
    </row>
    <row r="1904" spans="1:14" x14ac:dyDescent="0.4">
      <c r="A1904" s="43">
        <v>47</v>
      </c>
      <c r="B1904" s="5" t="s">
        <v>136</v>
      </c>
      <c r="C1904" s="5">
        <v>1989</v>
      </c>
      <c r="D1904" s="5" t="s">
        <v>246</v>
      </c>
      <c r="E1904" s="42" t="s">
        <v>247</v>
      </c>
      <c r="F1904" s="62">
        <f t="shared" si="218"/>
        <v>20.913968113160173</v>
      </c>
      <c r="G1904" s="66">
        <v>1568131</v>
      </c>
      <c r="H1904" s="65">
        <f t="shared" si="212"/>
        <v>15.740162626044953</v>
      </c>
      <c r="I1904" s="66">
        <f t="shared" si="214"/>
        <v>176.26793063106712</v>
      </c>
      <c r="J1904" s="65">
        <f t="shared" si="215"/>
        <v>70537946.264045775</v>
      </c>
      <c r="K1904" s="65">
        <f t="shared" si="213"/>
        <v>102.24207398796815</v>
      </c>
      <c r="L1904" s="65">
        <f t="shared" si="216"/>
        <v>2304.0644898221772</v>
      </c>
      <c r="M1904" s="65">
        <f t="shared" si="217"/>
        <v>70.83402835696414</v>
      </c>
      <c r="N1904" s="62">
        <v>71.415000000000006</v>
      </c>
    </row>
    <row r="1905" spans="1:14" x14ac:dyDescent="0.4">
      <c r="A1905" s="43">
        <v>47</v>
      </c>
      <c r="B1905" s="5" t="s">
        <v>136</v>
      </c>
      <c r="C1905" s="5">
        <v>1990</v>
      </c>
      <c r="D1905" s="5" t="s">
        <v>246</v>
      </c>
      <c r="E1905" s="42" t="s">
        <v>247</v>
      </c>
      <c r="F1905" s="62">
        <v>22.01470327701071</v>
      </c>
      <c r="G1905" s="66">
        <v>1569174</v>
      </c>
      <c r="H1905" s="65">
        <f t="shared" si="212"/>
        <v>16.568592237942056</v>
      </c>
      <c r="I1905" s="66">
        <f t="shared" si="214"/>
        <v>173.16183416131256</v>
      </c>
      <c r="J1905" s="65">
        <f t="shared" si="215"/>
        <v>74250469.751627132</v>
      </c>
      <c r="K1905" s="65">
        <f t="shared" si="213"/>
        <v>107.62323577680858</v>
      </c>
      <c r="L1905" s="65">
        <f>L1906*0.95</f>
        <v>2425.3310419180812</v>
      </c>
      <c r="M1905" s="63">
        <v>74.562135112593836</v>
      </c>
      <c r="N1905" s="62">
        <v>71.230999999999995</v>
      </c>
    </row>
    <row r="1906" spans="1:14" x14ac:dyDescent="0.4">
      <c r="A1906" s="43">
        <v>47</v>
      </c>
      <c r="B1906" s="5" t="s">
        <v>136</v>
      </c>
      <c r="C1906" s="5">
        <v>1991</v>
      </c>
      <c r="D1906" s="5" t="s">
        <v>246</v>
      </c>
      <c r="E1906" s="42" t="s">
        <v>247</v>
      </c>
      <c r="F1906" s="62">
        <v>20.411781358522372</v>
      </c>
      <c r="G1906" s="66">
        <v>1561314</v>
      </c>
      <c r="H1906" s="65">
        <f t="shared" si="212"/>
        <v>17.440623408360061</v>
      </c>
      <c r="I1906" s="66">
        <f t="shared" si="214"/>
        <v>177.36415166345159</v>
      </c>
      <c r="J1906" s="65">
        <f t="shared" si="215"/>
        <v>78158389.212239087</v>
      </c>
      <c r="K1906" s="65">
        <f t="shared" si="213"/>
        <v>113.28761660716694</v>
      </c>
      <c r="L1906" s="65">
        <f>L1907*0.95</f>
        <v>2552.980044124296</v>
      </c>
      <c r="M1906" s="63">
        <v>75.842870399010209</v>
      </c>
      <c r="N1906" s="62">
        <v>71.046000000000006</v>
      </c>
    </row>
    <row r="1907" spans="1:14" x14ac:dyDescent="0.4">
      <c r="A1907" s="43">
        <v>47</v>
      </c>
      <c r="B1907" s="5" t="s">
        <v>136</v>
      </c>
      <c r="C1907" s="5">
        <v>1992</v>
      </c>
      <c r="D1907" s="5" t="s">
        <v>246</v>
      </c>
      <c r="E1907" s="42" t="s">
        <v>247</v>
      </c>
      <c r="F1907" s="62">
        <v>15.009285163111649</v>
      </c>
      <c r="G1907" s="66">
        <v>1533091</v>
      </c>
      <c r="H1907" s="65">
        <f t="shared" si="212"/>
        <v>18.358550956168486</v>
      </c>
      <c r="I1907" s="66">
        <f t="shared" si="214"/>
        <v>184.57259852037251</v>
      </c>
      <c r="J1907" s="66">
        <v>82271988.644462198</v>
      </c>
      <c r="K1907" s="65">
        <f t="shared" si="213"/>
        <v>119.25012274438626</v>
      </c>
      <c r="L1907" s="65">
        <f>L1908*0.95</f>
        <v>2687.3474148676801</v>
      </c>
      <c r="M1907" s="63">
        <v>81.822016026992813</v>
      </c>
      <c r="N1907" s="62">
        <v>70.86</v>
      </c>
    </row>
    <row r="1908" spans="1:14" x14ac:dyDescent="0.4">
      <c r="A1908" s="43">
        <v>47</v>
      </c>
      <c r="B1908" s="5" t="s">
        <v>136</v>
      </c>
      <c r="C1908" s="5">
        <v>1993</v>
      </c>
      <c r="D1908" s="5" t="s">
        <v>246</v>
      </c>
      <c r="E1908" s="42" t="s">
        <v>247</v>
      </c>
      <c r="F1908" s="62">
        <v>12.269430731503592</v>
      </c>
      <c r="G1908" s="66">
        <v>1494128</v>
      </c>
      <c r="H1908" s="65">
        <f t="shared" si="212"/>
        <v>19.324790480177356</v>
      </c>
      <c r="I1908" s="66">
        <f t="shared" si="214"/>
        <v>238.47679284698347</v>
      </c>
      <c r="J1908" s="66">
        <v>168371544.55415499</v>
      </c>
      <c r="K1908" s="65">
        <f t="shared" si="213"/>
        <v>125.52644499409081</v>
      </c>
      <c r="L1908" s="65">
        <f>L1909*0.95</f>
        <v>2828.7867524922949</v>
      </c>
      <c r="M1908" s="63">
        <v>78.260869565217376</v>
      </c>
      <c r="N1908" s="62">
        <v>70.674000000000007</v>
      </c>
    </row>
    <row r="1909" spans="1:14" x14ac:dyDescent="0.4">
      <c r="A1909" s="43">
        <v>47</v>
      </c>
      <c r="B1909" s="5" t="s">
        <v>136</v>
      </c>
      <c r="C1909" s="5">
        <v>1994</v>
      </c>
      <c r="D1909" s="5" t="s">
        <v>246</v>
      </c>
      <c r="E1909" s="42" t="s">
        <v>247</v>
      </c>
      <c r="F1909" s="62">
        <v>12.776424704310523</v>
      </c>
      <c r="G1909" s="66">
        <v>1462514</v>
      </c>
      <c r="H1909" s="65">
        <f t="shared" si="212"/>
        <v>20.341884715976164</v>
      </c>
      <c r="I1909" s="66">
        <f t="shared" si="214"/>
        <v>213.65151312638122</v>
      </c>
      <c r="J1909" s="66">
        <v>218447607.214571</v>
      </c>
      <c r="K1909" s="65">
        <f t="shared" si="213"/>
        <v>132.13309999377981</v>
      </c>
      <c r="L1909" s="65">
        <f>L1910*0.95</f>
        <v>2977.670265781363</v>
      </c>
      <c r="M1909" s="63">
        <v>78.786159954622804</v>
      </c>
      <c r="N1909" s="62">
        <v>70.486999999999995</v>
      </c>
    </row>
    <row r="1910" spans="1:14" x14ac:dyDescent="0.4">
      <c r="A1910" s="43">
        <v>47</v>
      </c>
      <c r="B1910" s="5" t="s">
        <v>136</v>
      </c>
      <c r="C1910" s="5">
        <v>1995</v>
      </c>
      <c r="D1910" s="5" t="s">
        <v>246</v>
      </c>
      <c r="E1910" s="42" t="s">
        <v>247</v>
      </c>
      <c r="F1910" s="62">
        <v>11.483857405574417</v>
      </c>
      <c r="G1910" s="66">
        <v>1436634</v>
      </c>
      <c r="H1910" s="65">
        <f t="shared" si="212"/>
        <v>21.412510227343333</v>
      </c>
      <c r="I1910" s="66">
        <f>(I1265+I1867+I1222)/3</f>
        <v>176.28523573235395</v>
      </c>
      <c r="J1910" s="66">
        <v>206807479.41085199</v>
      </c>
      <c r="K1910" s="66">
        <v>139.08747367766296</v>
      </c>
      <c r="L1910" s="66">
        <v>3134.3897534540665</v>
      </c>
      <c r="M1910" s="63">
        <v>75.563909774436084</v>
      </c>
      <c r="N1910" s="62">
        <v>70.3</v>
      </c>
    </row>
    <row r="1911" spans="1:14" x14ac:dyDescent="0.4">
      <c r="A1911" s="43">
        <v>47</v>
      </c>
      <c r="B1911" s="5" t="s">
        <v>136</v>
      </c>
      <c r="C1911" s="5">
        <v>1996</v>
      </c>
      <c r="D1911" s="5" t="s">
        <v>246</v>
      </c>
      <c r="E1911" s="42" t="s">
        <v>247</v>
      </c>
      <c r="F1911" s="62">
        <v>12.348173275670849</v>
      </c>
      <c r="G1911" s="66">
        <v>1415594</v>
      </c>
      <c r="H1911" s="66">
        <v>22.539484449835086</v>
      </c>
      <c r="I1911" s="66">
        <f t="shared" ref="I1911:I1924" si="219">(I1868+I1266+I1223)/3</f>
        <v>177.01860666076735</v>
      </c>
      <c r="J1911" s="66">
        <v>165850731.38242301</v>
      </c>
      <c r="K1911" s="66">
        <v>132.97744275089198</v>
      </c>
      <c r="L1911" s="66">
        <v>3380.9263024319898</v>
      </c>
      <c r="M1911" s="63">
        <v>74.822695035460967</v>
      </c>
      <c r="N1911" s="62">
        <v>70.111000000000004</v>
      </c>
    </row>
    <row r="1912" spans="1:14" x14ac:dyDescent="0.4">
      <c r="A1912" s="43">
        <v>47</v>
      </c>
      <c r="B1912" s="5" t="s">
        <v>136</v>
      </c>
      <c r="C1912" s="5">
        <v>1997</v>
      </c>
      <c r="D1912" s="5" t="s">
        <v>246</v>
      </c>
      <c r="E1912" s="42" t="s">
        <v>247</v>
      </c>
      <c r="F1912" s="62">
        <v>12.760309674284672</v>
      </c>
      <c r="G1912" s="66">
        <v>1399535</v>
      </c>
      <c r="H1912" s="66">
        <v>9.9224728330008958</v>
      </c>
      <c r="I1912" s="66">
        <f t="shared" si="219"/>
        <v>173.48974130124373</v>
      </c>
      <c r="J1912" s="66">
        <v>274049611.93643701</v>
      </c>
      <c r="K1912" s="66">
        <v>151.05134439040262</v>
      </c>
      <c r="L1912" s="66">
        <v>3682.9523014669467</v>
      </c>
      <c r="M1912" s="63">
        <v>76.666666666666671</v>
      </c>
      <c r="N1912" s="62">
        <v>69.923000000000002</v>
      </c>
    </row>
    <row r="1913" spans="1:14" x14ac:dyDescent="0.4">
      <c r="A1913" s="43">
        <v>47</v>
      </c>
      <c r="B1913" s="5" t="s">
        <v>136</v>
      </c>
      <c r="C1913" s="5">
        <v>1998</v>
      </c>
      <c r="D1913" s="5" t="s">
        <v>246</v>
      </c>
      <c r="E1913" s="42" t="s">
        <v>247</v>
      </c>
      <c r="F1913" s="62">
        <v>11.85133563610445</v>
      </c>
      <c r="G1913" s="66">
        <v>1386156</v>
      </c>
      <c r="H1913" s="66">
        <v>6.8945046911586019</v>
      </c>
      <c r="I1913" s="66">
        <f t="shared" si="219"/>
        <v>183.61959906280549</v>
      </c>
      <c r="J1913" s="66">
        <v>595587942.51428497</v>
      </c>
      <c r="K1913" s="66">
        <v>156.83823582752123</v>
      </c>
      <c r="L1913" s="66">
        <v>4093.3924773876452</v>
      </c>
      <c r="M1913" s="63">
        <v>76.947236180904511</v>
      </c>
      <c r="N1913" s="62">
        <v>69.733000000000004</v>
      </c>
    </row>
    <row r="1914" spans="1:14" x14ac:dyDescent="0.4">
      <c r="A1914" s="43">
        <v>47</v>
      </c>
      <c r="B1914" s="5" t="s">
        <v>136</v>
      </c>
      <c r="C1914" s="5">
        <v>1999</v>
      </c>
      <c r="D1914" s="5" t="s">
        <v>246</v>
      </c>
      <c r="E1914" s="42" t="s">
        <v>247</v>
      </c>
      <c r="F1914" s="62">
        <v>11.139986937544775</v>
      </c>
      <c r="G1914" s="66">
        <v>1390244</v>
      </c>
      <c r="H1914" s="66">
        <v>6.4610175425736429</v>
      </c>
      <c r="I1914" s="66">
        <f t="shared" si="219"/>
        <v>258.20159951802117</v>
      </c>
      <c r="J1914" s="66">
        <v>325892789.37793499</v>
      </c>
      <c r="K1914" s="66">
        <v>144.11645359293288</v>
      </c>
      <c r="L1914" s="66">
        <v>4140.9366023216726</v>
      </c>
      <c r="M1914" s="63">
        <v>79.530201342281899</v>
      </c>
      <c r="N1914" s="62">
        <v>69.543000000000006</v>
      </c>
    </row>
    <row r="1915" spans="1:14" x14ac:dyDescent="0.4">
      <c r="A1915" s="43">
        <v>47</v>
      </c>
      <c r="B1915" s="5" t="s">
        <v>136</v>
      </c>
      <c r="C1915" s="5">
        <v>2000</v>
      </c>
      <c r="D1915" s="5" t="s">
        <v>246</v>
      </c>
      <c r="E1915" s="42" t="s">
        <v>247</v>
      </c>
      <c r="F1915" s="62">
        <v>10.689091149869183</v>
      </c>
      <c r="G1915" s="66">
        <v>1396985</v>
      </c>
      <c r="H1915" s="66">
        <v>3.6847064485181988</v>
      </c>
      <c r="I1915" s="66">
        <f t="shared" si="219"/>
        <v>342.66985910729153</v>
      </c>
      <c r="J1915" s="66">
        <v>416214286.78788698</v>
      </c>
      <c r="K1915" s="66">
        <v>126.49561016552313</v>
      </c>
      <c r="L1915" s="66">
        <v>4070.6090241020797</v>
      </c>
      <c r="M1915" s="63">
        <v>78.221915920055125</v>
      </c>
      <c r="N1915" s="62">
        <v>69.367999999999995</v>
      </c>
    </row>
    <row r="1916" spans="1:14" x14ac:dyDescent="0.4">
      <c r="A1916" s="43">
        <v>47</v>
      </c>
      <c r="B1916" s="5" t="s">
        <v>136</v>
      </c>
      <c r="C1916" s="5">
        <v>2001</v>
      </c>
      <c r="D1916" s="5" t="s">
        <v>246</v>
      </c>
      <c r="E1916" s="42" t="s">
        <v>247</v>
      </c>
      <c r="F1916" s="62">
        <v>10.972938121121089</v>
      </c>
      <c r="G1916" s="66">
        <v>1388115</v>
      </c>
      <c r="H1916" s="66">
        <v>6.8004730367422752</v>
      </c>
      <c r="I1916" s="66">
        <f t="shared" si="219"/>
        <v>185.08222011219888</v>
      </c>
      <c r="J1916" s="66">
        <v>592889580.18247294</v>
      </c>
      <c r="K1916" s="66">
        <v>126.45698790150777</v>
      </c>
      <c r="L1916" s="66">
        <v>4505.8583323318835</v>
      </c>
      <c r="M1916" s="63">
        <v>74.482297929191702</v>
      </c>
      <c r="N1916" s="62">
        <v>69.242000000000004</v>
      </c>
    </row>
    <row r="1917" spans="1:14" x14ac:dyDescent="0.4">
      <c r="A1917" s="43">
        <v>47</v>
      </c>
      <c r="B1917" s="5" t="s">
        <v>136</v>
      </c>
      <c r="C1917" s="5">
        <v>2002</v>
      </c>
      <c r="D1917" s="5" t="s">
        <v>246</v>
      </c>
      <c r="E1917" s="42" t="s">
        <v>247</v>
      </c>
      <c r="F1917" s="62">
        <v>10.726139123500198</v>
      </c>
      <c r="G1917" s="66">
        <v>1379350</v>
      </c>
      <c r="H1917" s="66">
        <v>4.8576630322936012</v>
      </c>
      <c r="I1917" s="66">
        <f t="shared" si="219"/>
        <v>103.51832584101375</v>
      </c>
      <c r="J1917" s="66">
        <v>338234260.37691301</v>
      </c>
      <c r="K1917" s="66">
        <v>123.31821470665689</v>
      </c>
      <c r="L1917" s="66">
        <v>5341.6289467700217</v>
      </c>
      <c r="M1917" s="63">
        <v>75.497597803706242</v>
      </c>
      <c r="N1917" s="62">
        <v>69.116</v>
      </c>
    </row>
    <row r="1918" spans="1:14" x14ac:dyDescent="0.4">
      <c r="A1918" s="43">
        <v>47</v>
      </c>
      <c r="B1918" s="5" t="s">
        <v>136</v>
      </c>
      <c r="C1918" s="5">
        <v>2003</v>
      </c>
      <c r="D1918" s="5" t="s">
        <v>246</v>
      </c>
      <c r="E1918" s="42" t="s">
        <v>247</v>
      </c>
      <c r="F1918" s="62">
        <v>12.170246293918524</v>
      </c>
      <c r="G1918" s="66">
        <v>1370720</v>
      </c>
      <c r="H1918" s="66">
        <v>3.8886139103935875</v>
      </c>
      <c r="I1918" s="66">
        <f t="shared" si="219"/>
        <v>89.653281930952986</v>
      </c>
      <c r="J1918" s="66">
        <v>1038244664.19461</v>
      </c>
      <c r="K1918" s="66">
        <v>122.77687523457801</v>
      </c>
      <c r="L1918" s="66">
        <v>7203.5230378664628</v>
      </c>
      <c r="M1918" s="63">
        <v>77.536231884057983</v>
      </c>
      <c r="N1918" s="62">
        <v>68.989000000000004</v>
      </c>
    </row>
    <row r="1919" spans="1:14" x14ac:dyDescent="0.4">
      <c r="A1919" s="43">
        <v>47</v>
      </c>
      <c r="B1919" s="5" t="s">
        <v>136</v>
      </c>
      <c r="C1919" s="5">
        <v>2004</v>
      </c>
      <c r="D1919" s="5" t="s">
        <v>246</v>
      </c>
      <c r="E1919" s="42" t="s">
        <v>247</v>
      </c>
      <c r="F1919" s="62">
        <v>12.296796447836776</v>
      </c>
      <c r="G1919" s="66">
        <v>1362550</v>
      </c>
      <c r="H1919" s="66">
        <v>4.6904693692966504</v>
      </c>
      <c r="I1919" s="66">
        <f t="shared" si="219"/>
        <v>87.300308107301063</v>
      </c>
      <c r="J1919" s="66">
        <v>1086893435.16594</v>
      </c>
      <c r="K1919" s="66">
        <v>129.97820803953257</v>
      </c>
      <c r="L1919" s="66">
        <v>8914.1035567445124</v>
      </c>
      <c r="M1919" s="63">
        <v>77.196149217809875</v>
      </c>
      <c r="N1919" s="62">
        <v>68.861999999999995</v>
      </c>
    </row>
    <row r="1920" spans="1:14" x14ac:dyDescent="0.4">
      <c r="A1920" s="43">
        <v>47</v>
      </c>
      <c r="B1920" s="5" t="s">
        <v>136</v>
      </c>
      <c r="C1920" s="5">
        <v>2005</v>
      </c>
      <c r="D1920" s="5" t="s">
        <v>246</v>
      </c>
      <c r="E1920" s="42" t="s">
        <v>247</v>
      </c>
      <c r="F1920" s="62">
        <v>12.406266723256628</v>
      </c>
      <c r="G1920" s="66">
        <v>1354775</v>
      </c>
      <c r="H1920" s="66">
        <v>5.9237495946647272</v>
      </c>
      <c r="I1920" s="66">
        <f t="shared" si="219"/>
        <v>86.795873357983339</v>
      </c>
      <c r="J1920" s="66">
        <v>3057558404.5985398</v>
      </c>
      <c r="K1920" s="66">
        <v>135.93881658463565</v>
      </c>
      <c r="L1920" s="66">
        <v>10412.644313796647</v>
      </c>
      <c r="M1920" s="63">
        <v>76.575505350772886</v>
      </c>
      <c r="N1920" s="62">
        <v>68.734999999999999</v>
      </c>
    </row>
    <row r="1921" spans="1:14" x14ac:dyDescent="0.4">
      <c r="A1921" s="43">
        <v>47</v>
      </c>
      <c r="B1921" s="5" t="s">
        <v>136</v>
      </c>
      <c r="C1921" s="5">
        <v>2006</v>
      </c>
      <c r="D1921" s="5" t="s">
        <v>246</v>
      </c>
      <c r="E1921" s="42" t="s">
        <v>247</v>
      </c>
      <c r="F1921" s="62">
        <v>11.946748242142544</v>
      </c>
      <c r="G1921" s="66">
        <v>1346810</v>
      </c>
      <c r="H1921" s="66">
        <v>8.9785794608663991</v>
      </c>
      <c r="I1921" s="66">
        <f t="shared" si="219"/>
        <v>92.854797526026957</v>
      </c>
      <c r="J1921" s="66">
        <v>1758167635.56107</v>
      </c>
      <c r="K1921" s="66">
        <v>136.64322094667745</v>
      </c>
      <c r="L1921" s="66">
        <v>12639.400067729612</v>
      </c>
      <c r="M1921" s="63">
        <v>74.243399871216994</v>
      </c>
      <c r="N1921" s="62">
        <v>68.606999999999999</v>
      </c>
    </row>
    <row r="1922" spans="1:14" x14ac:dyDescent="0.4">
      <c r="A1922" s="43">
        <v>47</v>
      </c>
      <c r="B1922" s="5" t="s">
        <v>136</v>
      </c>
      <c r="C1922" s="5">
        <v>2007</v>
      </c>
      <c r="D1922" s="5" t="s">
        <v>246</v>
      </c>
      <c r="E1922" s="42" t="s">
        <v>247</v>
      </c>
      <c r="F1922" s="62">
        <v>14.743115433958886</v>
      </c>
      <c r="G1922" s="66">
        <v>1340680</v>
      </c>
      <c r="H1922" s="66">
        <v>12.35838818408574</v>
      </c>
      <c r="I1922" s="66">
        <f t="shared" si="219"/>
        <v>91.757656902211963</v>
      </c>
      <c r="J1922" s="66">
        <v>3033145919.8765998</v>
      </c>
      <c r="K1922" s="66">
        <v>133.98760125243473</v>
      </c>
      <c r="L1922" s="66">
        <v>16744.584451634262</v>
      </c>
      <c r="M1922" s="63">
        <v>77.300930713547046</v>
      </c>
      <c r="N1922" s="62">
        <v>68.478999999999999</v>
      </c>
    </row>
    <row r="1923" spans="1:14" x14ac:dyDescent="0.4">
      <c r="A1923" s="43">
        <v>47</v>
      </c>
      <c r="B1923" s="5" t="s">
        <v>136</v>
      </c>
      <c r="C1923" s="5">
        <v>2008</v>
      </c>
      <c r="D1923" s="5" t="s">
        <v>246</v>
      </c>
      <c r="E1923" s="42" t="s">
        <v>247</v>
      </c>
      <c r="F1923" s="62">
        <v>13.074288193016178</v>
      </c>
      <c r="G1923" s="66">
        <v>1337090</v>
      </c>
      <c r="H1923" s="66">
        <v>6.8025234294926378</v>
      </c>
      <c r="I1923" s="66">
        <f t="shared" si="219"/>
        <v>94.576942820107107</v>
      </c>
      <c r="J1923" s="66">
        <v>1977264596.9639201</v>
      </c>
      <c r="K1923" s="66">
        <v>136.6890511433823</v>
      </c>
      <c r="L1923" s="66">
        <v>18204.966478676226</v>
      </c>
      <c r="M1923" s="63">
        <v>76.351351351351354</v>
      </c>
      <c r="N1923" s="62">
        <v>68.350999999999999</v>
      </c>
    </row>
    <row r="1924" spans="1:14" x14ac:dyDescent="0.4">
      <c r="A1924" s="43">
        <v>47</v>
      </c>
      <c r="B1924" s="5" t="s">
        <v>136</v>
      </c>
      <c r="C1924" s="5">
        <v>2009</v>
      </c>
      <c r="D1924" s="5" t="s">
        <v>246</v>
      </c>
      <c r="E1924" s="42" t="s">
        <v>247</v>
      </c>
      <c r="F1924" s="62">
        <v>10.52659580446829</v>
      </c>
      <c r="G1924" s="66">
        <v>1334515</v>
      </c>
      <c r="H1924" s="66">
        <v>-0.38868174267153677</v>
      </c>
      <c r="I1924" s="66">
        <f t="shared" si="219"/>
        <v>97.349844724284353</v>
      </c>
      <c r="J1924" s="66">
        <v>1866296946.5753</v>
      </c>
      <c r="K1924" s="66">
        <v>116.76474767362475</v>
      </c>
      <c r="L1924" s="66">
        <v>14711.735272822296</v>
      </c>
      <c r="M1924" s="63">
        <v>76.422764227642276</v>
      </c>
      <c r="N1924" s="62">
        <v>68.222999999999999</v>
      </c>
    </row>
    <row r="1925" spans="1:14" x14ac:dyDescent="0.4">
      <c r="A1925" s="43">
        <v>47</v>
      </c>
      <c r="B1925" s="5" t="s">
        <v>136</v>
      </c>
      <c r="C1925" s="5">
        <v>2010</v>
      </c>
      <c r="D1925" s="5" t="s">
        <v>246</v>
      </c>
      <c r="E1925" s="42" t="s">
        <v>247</v>
      </c>
      <c r="F1925" s="62">
        <v>13.894665690305866</v>
      </c>
      <c r="G1925" s="66">
        <v>1331475</v>
      </c>
      <c r="H1925" s="66">
        <v>1.8223523042534566</v>
      </c>
      <c r="I1925" s="66">
        <v>100</v>
      </c>
      <c r="J1925" s="66">
        <v>2592255114.54213</v>
      </c>
      <c r="K1925" s="66">
        <v>143.6782240786188</v>
      </c>
      <c r="L1925" s="66">
        <v>14663.044612646472</v>
      </c>
      <c r="M1925" s="63">
        <v>80.750670241286869</v>
      </c>
      <c r="N1925" s="62">
        <v>68.093999999999994</v>
      </c>
    </row>
    <row r="1926" spans="1:14" x14ac:dyDescent="0.4">
      <c r="A1926" s="43">
        <v>47</v>
      </c>
      <c r="B1926" s="5" t="s">
        <v>136</v>
      </c>
      <c r="C1926" s="5">
        <v>2011</v>
      </c>
      <c r="D1926" s="5" t="s">
        <v>246</v>
      </c>
      <c r="E1926" s="42" t="s">
        <v>247</v>
      </c>
      <c r="F1926" s="62">
        <v>13.938568928591067</v>
      </c>
      <c r="G1926" s="66">
        <v>1327439</v>
      </c>
      <c r="H1926" s="66">
        <v>5.4737367852274019</v>
      </c>
      <c r="I1926" s="66">
        <f t="shared" ref="I1926:I1931" si="220">(I1883+I1281+I1238)/3</f>
        <v>104.05183583824184</v>
      </c>
      <c r="J1926" s="66">
        <v>1119148299.05953</v>
      </c>
      <c r="K1926" s="66">
        <v>167.39197983169413</v>
      </c>
      <c r="L1926" s="66">
        <v>17487.804783092168</v>
      </c>
      <c r="M1926" s="63">
        <v>78.373800112930553</v>
      </c>
      <c r="N1926" s="62">
        <v>67.965000000000003</v>
      </c>
    </row>
    <row r="1927" spans="1:14" x14ac:dyDescent="0.4">
      <c r="A1927" s="43">
        <v>47</v>
      </c>
      <c r="B1927" s="5" t="s">
        <v>136</v>
      </c>
      <c r="C1927" s="5">
        <v>2012</v>
      </c>
      <c r="D1927" s="5" t="s">
        <v>246</v>
      </c>
      <c r="E1927" s="42" t="s">
        <v>247</v>
      </c>
      <c r="F1927" s="62">
        <v>12.844221196707331</v>
      </c>
      <c r="G1927" s="66">
        <v>1322696</v>
      </c>
      <c r="H1927" s="66">
        <v>4.0721756227370776</v>
      </c>
      <c r="I1927" s="66">
        <f t="shared" si="220"/>
        <v>106.94772052864199</v>
      </c>
      <c r="J1927" s="66">
        <v>1787341526.52249</v>
      </c>
      <c r="K1927" s="66">
        <v>170.75992641941181</v>
      </c>
      <c r="L1927" s="66">
        <v>17403.205325476698</v>
      </c>
      <c r="M1927" s="63">
        <v>76.824817518248182</v>
      </c>
      <c r="N1927" s="62">
        <v>67.974000000000004</v>
      </c>
    </row>
    <row r="1928" spans="1:14" x14ac:dyDescent="0.4">
      <c r="A1928" s="43">
        <v>47</v>
      </c>
      <c r="B1928" s="5" t="s">
        <v>136</v>
      </c>
      <c r="C1928" s="5">
        <v>2013</v>
      </c>
      <c r="D1928" s="5" t="s">
        <v>246</v>
      </c>
      <c r="E1928" s="42" t="s">
        <v>247</v>
      </c>
      <c r="F1928" s="62">
        <v>14.299349695029655</v>
      </c>
      <c r="G1928" s="66">
        <v>1317997</v>
      </c>
      <c r="H1928" s="66">
        <v>4.0312499901982335</v>
      </c>
      <c r="I1928" s="66">
        <f t="shared" si="220"/>
        <v>108.77434613171228</v>
      </c>
      <c r="J1928" s="66">
        <v>1097942106.98721</v>
      </c>
      <c r="K1928" s="66">
        <v>166.45283453081586</v>
      </c>
      <c r="L1928" s="66">
        <v>19056.001922698946</v>
      </c>
      <c r="M1928" s="63">
        <v>78.950159066808069</v>
      </c>
      <c r="N1928" s="62">
        <v>68.122</v>
      </c>
    </row>
    <row r="1929" spans="1:14" x14ac:dyDescent="0.4">
      <c r="A1929" s="43">
        <v>47</v>
      </c>
      <c r="B1929" s="5" t="s">
        <v>136</v>
      </c>
      <c r="C1929" s="5">
        <v>2014</v>
      </c>
      <c r="D1929" s="5" t="s">
        <v>246</v>
      </c>
      <c r="E1929" s="42" t="s">
        <v>247</v>
      </c>
      <c r="F1929" s="62">
        <v>13.384783328071691</v>
      </c>
      <c r="G1929" s="66">
        <v>1314545</v>
      </c>
      <c r="H1929" s="66">
        <v>2.9156133231875714</v>
      </c>
      <c r="I1929" s="66">
        <f t="shared" si="220"/>
        <v>109.16162918418978</v>
      </c>
      <c r="J1929" s="66">
        <v>1781648554.4811599</v>
      </c>
      <c r="K1929" s="66">
        <v>160.24147473197877</v>
      </c>
      <c r="L1929" s="66">
        <v>20261.066730388637</v>
      </c>
      <c r="M1929" s="63">
        <v>78.08219178082193</v>
      </c>
      <c r="N1929" s="62">
        <v>68.269000000000005</v>
      </c>
    </row>
    <row r="1930" spans="1:14" x14ac:dyDescent="0.4">
      <c r="A1930" s="43">
        <v>47</v>
      </c>
      <c r="B1930" s="5" t="s">
        <v>136</v>
      </c>
      <c r="C1930" s="5">
        <v>2015</v>
      </c>
      <c r="D1930" s="5" t="s">
        <v>246</v>
      </c>
      <c r="E1930" s="42" t="s">
        <v>247</v>
      </c>
      <c r="F1930" s="62">
        <v>10.929773066434951</v>
      </c>
      <c r="G1930" s="66">
        <v>1315407</v>
      </c>
      <c r="H1930" s="66">
        <v>1.0364408302260699</v>
      </c>
      <c r="I1930" s="66">
        <f t="shared" si="220"/>
        <v>119.2615673509974</v>
      </c>
      <c r="J1930" s="66">
        <v>-715465129.88972199</v>
      </c>
      <c r="K1930" s="66">
        <v>150.9371897017754</v>
      </c>
      <c r="L1930" s="66">
        <v>17402.037612807875</v>
      </c>
      <c r="M1930" s="63">
        <f t="shared" ref="M1930:M1937" si="221">(M1929+M1928+M1927)/3</f>
        <v>77.952389455292732</v>
      </c>
      <c r="N1930" s="62">
        <v>68.415999999999997</v>
      </c>
    </row>
    <row r="1931" spans="1:14" x14ac:dyDescent="0.4">
      <c r="A1931" s="43">
        <v>47</v>
      </c>
      <c r="B1931" s="5" t="s">
        <v>136</v>
      </c>
      <c r="C1931" s="5">
        <v>2016</v>
      </c>
      <c r="D1931" s="5" t="s">
        <v>246</v>
      </c>
      <c r="E1931" s="42" t="s">
        <v>247</v>
      </c>
      <c r="F1931" s="62">
        <v>12.089467164213136</v>
      </c>
      <c r="G1931" s="66">
        <v>1315790</v>
      </c>
      <c r="H1931" s="66">
        <v>2.1873099074643818</v>
      </c>
      <c r="I1931" s="66">
        <f t="shared" si="220"/>
        <v>115.95345425620131</v>
      </c>
      <c r="J1931" s="66">
        <v>925762256.70931602</v>
      </c>
      <c r="K1931" s="66">
        <v>150.40869674373306</v>
      </c>
      <c r="L1931" s="66">
        <v>18295.342932211355</v>
      </c>
      <c r="M1931" s="63">
        <f t="shared" si="221"/>
        <v>78.328246767640906</v>
      </c>
      <c r="N1931" s="62">
        <v>68.563000000000002</v>
      </c>
    </row>
    <row r="1932" spans="1:14" x14ac:dyDescent="0.4">
      <c r="A1932" s="43">
        <v>47</v>
      </c>
      <c r="B1932" s="5" t="s">
        <v>136</v>
      </c>
      <c r="C1932" s="5">
        <v>2017</v>
      </c>
      <c r="D1932" s="5" t="s">
        <v>246</v>
      </c>
      <c r="E1932" s="42" t="s">
        <v>247</v>
      </c>
      <c r="F1932" s="62">
        <v>12.732430331626922</v>
      </c>
      <c r="G1932" s="66">
        <v>1317384</v>
      </c>
      <c r="H1932" s="66">
        <v>3.5903650147909758</v>
      </c>
      <c r="I1932" s="66">
        <f>(I1929+I1930+I1931)/3</f>
        <v>114.79221693046283</v>
      </c>
      <c r="J1932" s="66">
        <v>1735775304.25103</v>
      </c>
      <c r="K1932" s="66">
        <v>147.56372239644395</v>
      </c>
      <c r="L1932" s="66">
        <v>20437.765376735962</v>
      </c>
      <c r="M1932" s="63">
        <f t="shared" si="221"/>
        <v>78.120942667918527</v>
      </c>
      <c r="N1932" s="62">
        <v>68.716999999999999</v>
      </c>
    </row>
    <row r="1933" spans="1:14" x14ac:dyDescent="0.4">
      <c r="A1933" s="43">
        <v>47</v>
      </c>
      <c r="B1933" s="5" t="s">
        <v>136</v>
      </c>
      <c r="C1933" s="5">
        <v>2018</v>
      </c>
      <c r="D1933" s="5" t="s">
        <v>246</v>
      </c>
      <c r="E1933" s="42" t="s">
        <v>247</v>
      </c>
      <c r="F1933" s="62">
        <v>11.88893604049087</v>
      </c>
      <c r="G1933" s="66">
        <v>1321977</v>
      </c>
      <c r="H1933" s="66">
        <v>4.8377794152397087</v>
      </c>
      <c r="I1933" s="66">
        <f>(I1890+I1288+I1245)/3</f>
        <v>115.9824504085568</v>
      </c>
      <c r="J1933" s="66">
        <v>1232358347.85304</v>
      </c>
      <c r="K1933" s="66">
        <v>145.92029608313626</v>
      </c>
      <c r="L1933" s="66">
        <v>23165.849478643726</v>
      </c>
      <c r="M1933" s="63">
        <f t="shared" si="221"/>
        <v>78.133859630284064</v>
      </c>
      <c r="N1933" s="62">
        <v>68.88</v>
      </c>
    </row>
    <row r="1934" spans="1:14" x14ac:dyDescent="0.4">
      <c r="A1934" s="43">
        <v>47</v>
      </c>
      <c r="B1934" s="5" t="s">
        <v>136</v>
      </c>
      <c r="C1934" s="5">
        <v>2019</v>
      </c>
      <c r="D1934" s="5" t="s">
        <v>246</v>
      </c>
      <c r="E1934" s="42" t="s">
        <v>247</v>
      </c>
      <c r="F1934" s="62">
        <v>7.5821201026755647</v>
      </c>
      <c r="G1934" s="66">
        <v>1326898</v>
      </c>
      <c r="H1934" s="66">
        <v>3.2070584262681336</v>
      </c>
      <c r="I1934" s="66">
        <f>(I1891+I1289+I1246)/3</f>
        <v>119.07054047929643</v>
      </c>
      <c r="J1934" s="66">
        <v>3071060276.3920598</v>
      </c>
      <c r="K1934" s="66">
        <v>143.75453025376626</v>
      </c>
      <c r="L1934" s="66">
        <v>23424.484707351759</v>
      </c>
      <c r="M1934" s="63">
        <f t="shared" si="221"/>
        <v>78.194349688614508</v>
      </c>
      <c r="N1934" s="62">
        <v>69.051000000000002</v>
      </c>
    </row>
    <row r="1935" spans="1:14" x14ac:dyDescent="0.4">
      <c r="A1935" s="43">
        <v>47</v>
      </c>
      <c r="B1935" s="5" t="s">
        <v>136</v>
      </c>
      <c r="C1935" s="5">
        <v>2020</v>
      </c>
      <c r="D1935" s="5" t="s">
        <v>246</v>
      </c>
      <c r="E1935" s="42" t="s">
        <v>247</v>
      </c>
      <c r="F1935" s="62">
        <v>5.3383998158736761</v>
      </c>
      <c r="G1935" s="66">
        <v>1329522</v>
      </c>
      <c r="H1935" s="66">
        <v>-0.53150946169857605</v>
      </c>
      <c r="I1935" s="66">
        <f>(I1892+I1290+I1247)/3</f>
        <v>119.45957335342813</v>
      </c>
      <c r="J1935" s="66">
        <v>3758341346.8696399</v>
      </c>
      <c r="K1935" s="66">
        <v>138.46633869994892</v>
      </c>
      <c r="L1935" s="66">
        <v>23595.243683644083</v>
      </c>
      <c r="M1935" s="63">
        <f t="shared" si="221"/>
        <v>78.149717328939047</v>
      </c>
      <c r="N1935" s="62">
        <v>69.228999999999999</v>
      </c>
    </row>
    <row r="1936" spans="1:14" x14ac:dyDescent="0.4">
      <c r="A1936" s="43">
        <v>47</v>
      </c>
      <c r="B1936" s="5" t="s">
        <v>136</v>
      </c>
      <c r="C1936" s="5">
        <v>2021</v>
      </c>
      <c r="D1936" s="5" t="s">
        <v>246</v>
      </c>
      <c r="E1936" s="42" t="s">
        <v>247</v>
      </c>
      <c r="F1936" s="62">
        <f>(F1933+F1934+F1935)/3</f>
        <v>8.2698186530133704</v>
      </c>
      <c r="G1936" s="66">
        <v>1330932</v>
      </c>
      <c r="H1936" s="66">
        <v>5.9969060796707652</v>
      </c>
      <c r="I1936" s="66">
        <f>(I1893+I1291+I1248)/3</f>
        <v>116.13623053467522</v>
      </c>
      <c r="J1936" s="66">
        <v>7540406181.6597004</v>
      </c>
      <c r="K1936" s="66">
        <v>156.95804914454686</v>
      </c>
      <c r="L1936" s="66">
        <v>27943.701219882027</v>
      </c>
      <c r="M1936" s="63">
        <f t="shared" si="221"/>
        <v>78.159308882612535</v>
      </c>
      <c r="N1936" s="62">
        <v>69.415000000000006</v>
      </c>
    </row>
    <row r="1937" spans="1:14" x14ac:dyDescent="0.4">
      <c r="A1937" s="43">
        <v>47</v>
      </c>
      <c r="B1937" s="5" t="s">
        <v>136</v>
      </c>
      <c r="C1937" s="5">
        <v>2022</v>
      </c>
      <c r="D1937" s="5" t="s">
        <v>246</v>
      </c>
      <c r="E1937" s="42" t="s">
        <v>247</v>
      </c>
      <c r="F1937" s="62">
        <f>(F1934+F1935+F1936)/3</f>
        <v>7.063446190520871</v>
      </c>
      <c r="G1937" s="66">
        <v>1348840</v>
      </c>
      <c r="H1937" s="66">
        <v>16.563578808953181</v>
      </c>
      <c r="I1937" s="66">
        <f>(I1894+I1292+I1249)/3</f>
        <v>121.33273259455791</v>
      </c>
      <c r="J1937" s="66">
        <v>1646928488.25507</v>
      </c>
      <c r="K1937" s="66">
        <v>171.56748086042023</v>
      </c>
      <c r="L1937" s="66">
        <v>28247.095992496961</v>
      </c>
      <c r="M1937" s="63">
        <f t="shared" si="221"/>
        <v>78.167791966722021</v>
      </c>
      <c r="N1937" s="62">
        <v>69.608999999999995</v>
      </c>
    </row>
    <row r="1938" spans="1:14" x14ac:dyDescent="0.4">
      <c r="A1938" s="53">
        <v>48</v>
      </c>
      <c r="B1938" s="5" t="s">
        <v>137</v>
      </c>
      <c r="C1938" s="5">
        <v>1980</v>
      </c>
      <c r="D1938" s="5" t="s">
        <v>246</v>
      </c>
      <c r="E1938" s="54" t="s">
        <v>247</v>
      </c>
      <c r="F1938" s="62">
        <f>F1939*0.95</f>
        <v>2.889634771846648E-2</v>
      </c>
      <c r="G1938" s="63">
        <v>34945469</v>
      </c>
      <c r="H1938" s="63">
        <f>H1939*0.95</f>
        <v>3.8541546875251478</v>
      </c>
      <c r="I1938" s="63">
        <f>(I1680+I1766+I1809)/3</f>
        <v>119.60329261202854</v>
      </c>
      <c r="J1938" s="63">
        <f>J1939*0.95</f>
        <v>91861.214902648266</v>
      </c>
      <c r="K1938" s="63">
        <f>K1939*0.95</f>
        <v>9.8350247561992319</v>
      </c>
      <c r="L1938" s="63">
        <f>L1939*0.95</f>
        <v>194.27366301898263</v>
      </c>
      <c r="M1938" s="63">
        <f>(M1680+M1766+M1809)/3</f>
        <v>22.272957426985858</v>
      </c>
      <c r="N1938" s="62">
        <v>10.41</v>
      </c>
    </row>
    <row r="1939" spans="1:14" x14ac:dyDescent="0.4">
      <c r="A1939" s="53">
        <v>48</v>
      </c>
      <c r="B1939" s="5" t="s">
        <v>137</v>
      </c>
      <c r="C1939" s="5">
        <v>1981</v>
      </c>
      <c r="D1939" s="5" t="s">
        <v>246</v>
      </c>
      <c r="E1939" s="54" t="s">
        <v>247</v>
      </c>
      <c r="F1939" s="62">
        <f t="shared" ref="F1939:F1947" si="222">F1940*0.95</f>
        <v>3.0417208124701559E-2</v>
      </c>
      <c r="G1939" s="63">
        <v>35818844</v>
      </c>
      <c r="H1939" s="63">
        <f>H1940*0.95</f>
        <v>4.057004934236998</v>
      </c>
      <c r="I1939" s="63">
        <f>(I1681+I1767+I1810)/3</f>
        <v>114.73630691179476</v>
      </c>
      <c r="J1939" s="63">
        <f t="shared" ref="J1939:J1949" si="223">J1940*0.95</f>
        <v>96696.015686998173</v>
      </c>
      <c r="K1939" s="63">
        <f t="shared" ref="K1939:K1949" si="224">K1940*0.95</f>
        <v>10.352657638104455</v>
      </c>
      <c r="L1939" s="63">
        <v>204.49859265156067</v>
      </c>
      <c r="M1939" s="63">
        <f>(M1681+M1767+M1767)/3</f>
        <v>16.871939736346516</v>
      </c>
      <c r="N1939" s="62">
        <v>10.61</v>
      </c>
    </row>
    <row r="1940" spans="1:14" x14ac:dyDescent="0.4">
      <c r="A1940" s="53">
        <v>48</v>
      </c>
      <c r="B1940" s="5" t="s">
        <v>137</v>
      </c>
      <c r="C1940" s="5">
        <v>1982</v>
      </c>
      <c r="D1940" s="5" t="s">
        <v>246</v>
      </c>
      <c r="E1940" s="54" t="s">
        <v>247</v>
      </c>
      <c r="F1940" s="62">
        <f t="shared" si="222"/>
        <v>3.2018113815475327E-2</v>
      </c>
      <c r="G1940" s="63">
        <v>37213393</v>
      </c>
      <c r="H1940" s="63">
        <v>4.2705315097231562</v>
      </c>
      <c r="I1940" s="63">
        <f>(I1768+I1682+I1811)/3</f>
        <v>118.33186523000525</v>
      </c>
      <c r="J1940" s="63">
        <f t="shared" si="223"/>
        <v>101785.2796705244</v>
      </c>
      <c r="K1940" s="63">
        <f t="shared" si="224"/>
        <v>10.897534355899428</v>
      </c>
      <c r="L1940" s="63">
        <v>207.12107652542386</v>
      </c>
      <c r="M1940" s="63">
        <f>(M1768+M1811+M1682)/3</f>
        <v>23.173448296406661</v>
      </c>
      <c r="N1940" s="62">
        <v>10.813000000000001</v>
      </c>
    </row>
    <row r="1941" spans="1:14" x14ac:dyDescent="0.4">
      <c r="A1941" s="53">
        <v>48</v>
      </c>
      <c r="B1941" s="5" t="s">
        <v>137</v>
      </c>
      <c r="C1941" s="5">
        <v>1983</v>
      </c>
      <c r="D1941" s="5" t="s">
        <v>246</v>
      </c>
      <c r="E1941" s="54" t="s">
        <v>247</v>
      </c>
      <c r="F1941" s="62">
        <f t="shared" si="222"/>
        <v>3.3703277700500349E-2</v>
      </c>
      <c r="G1941" s="63">
        <v>38235187</v>
      </c>
      <c r="H1941" s="63">
        <v>2.702878319755726</v>
      </c>
      <c r="I1941" s="63">
        <f>(I1683+I1769+I1812)/3</f>
        <v>123.03600600484623</v>
      </c>
      <c r="J1941" s="63">
        <f t="shared" si="223"/>
        <v>107142.39965318357</v>
      </c>
      <c r="K1941" s="63">
        <f t="shared" si="224"/>
        <v>11.471088795683608</v>
      </c>
      <c r="L1941" s="63">
        <v>224.08392618181884</v>
      </c>
      <c r="M1941" s="63">
        <f>(M1769+M1683+M1812)/3</f>
        <v>21.185951841932436</v>
      </c>
      <c r="N1941" s="62">
        <v>11.02</v>
      </c>
    </row>
    <row r="1942" spans="1:14" x14ac:dyDescent="0.4">
      <c r="A1942" s="53">
        <v>48</v>
      </c>
      <c r="B1942" s="5" t="s">
        <v>137</v>
      </c>
      <c r="C1942" s="5">
        <v>1984</v>
      </c>
      <c r="D1942" s="5" t="s">
        <v>246</v>
      </c>
      <c r="E1942" s="54" t="s">
        <v>247</v>
      </c>
      <c r="F1942" s="62">
        <f t="shared" si="222"/>
        <v>3.5477134421579314E-2</v>
      </c>
      <c r="G1942" s="63">
        <v>39202890</v>
      </c>
      <c r="H1942" s="63">
        <v>-2.7339799449032967</v>
      </c>
      <c r="I1942" s="63">
        <f>(I1684+I1770+I1813)/3</f>
        <v>117.16908627443642</v>
      </c>
      <c r="J1942" s="63">
        <f t="shared" si="223"/>
        <v>112781.47331914061</v>
      </c>
      <c r="K1942" s="63">
        <f t="shared" si="224"/>
        <v>12.074830311245904</v>
      </c>
      <c r="L1942" s="63">
        <v>206.52309988242601</v>
      </c>
      <c r="M1942" s="63">
        <f>(M1770+M1813+M1684)/3</f>
        <v>18.42681825255524</v>
      </c>
      <c r="N1942" s="62">
        <v>11.231999999999999</v>
      </c>
    </row>
    <row r="1943" spans="1:14" x14ac:dyDescent="0.4">
      <c r="A1943" s="53">
        <v>48</v>
      </c>
      <c r="B1943" s="5" t="s">
        <v>137</v>
      </c>
      <c r="C1943" s="5">
        <v>1985</v>
      </c>
      <c r="D1943" s="5" t="s">
        <v>246</v>
      </c>
      <c r="E1943" s="54" t="s">
        <v>247</v>
      </c>
      <c r="F1943" s="62">
        <f t="shared" si="222"/>
        <v>3.734435202271507E-2</v>
      </c>
      <c r="G1943" s="63">
        <v>40285965</v>
      </c>
      <c r="H1943" s="63">
        <v>31.787763181202905</v>
      </c>
      <c r="I1943" s="63">
        <f>(I1771+I1685+I1814)/3</f>
        <v>124.60674049433305</v>
      </c>
      <c r="J1943" s="63">
        <f t="shared" si="223"/>
        <v>118717.34033593749</v>
      </c>
      <c r="K1943" s="63">
        <f t="shared" si="224"/>
        <v>12.71034769604832</v>
      </c>
      <c r="L1943" s="63">
        <v>235.33854738472289</v>
      </c>
      <c r="M1943" s="63">
        <f>(M1685+M1771+M1814)/3</f>
        <v>17.79420437310684</v>
      </c>
      <c r="N1943" s="62">
        <v>11.452999999999999</v>
      </c>
    </row>
    <row r="1944" spans="1:14" x14ac:dyDescent="0.4">
      <c r="A1944" s="53">
        <v>48</v>
      </c>
      <c r="B1944" s="5" t="s">
        <v>137</v>
      </c>
      <c r="C1944" s="5">
        <v>1986</v>
      </c>
      <c r="D1944" s="5" t="s">
        <v>246</v>
      </c>
      <c r="E1944" s="54" t="s">
        <v>247</v>
      </c>
      <c r="F1944" s="62">
        <f t="shared" si="222"/>
        <v>3.9309844234436918E-2</v>
      </c>
      <c r="G1944" s="63">
        <v>41455309</v>
      </c>
      <c r="H1944" s="63">
        <v>-5.2731554558421863</v>
      </c>
      <c r="I1944" s="63">
        <f>(I1772+I1815+I1686)/3</f>
        <v>111.57218146609409</v>
      </c>
      <c r="J1944" s="63">
        <f t="shared" si="223"/>
        <v>124965.62140624999</v>
      </c>
      <c r="K1944" s="63">
        <f t="shared" si="224"/>
        <v>13.379313364261391</v>
      </c>
      <c r="L1944" s="63">
        <v>237.5715223728092</v>
      </c>
      <c r="M1944" s="63">
        <f>(M1686+M1772+M1815)/3</f>
        <v>16.067788992058752</v>
      </c>
      <c r="N1944" s="62">
        <v>11.679</v>
      </c>
    </row>
    <row r="1945" spans="1:14" x14ac:dyDescent="0.4">
      <c r="A1945" s="53">
        <v>48</v>
      </c>
      <c r="B1945" s="5" t="s">
        <v>137</v>
      </c>
      <c r="C1945" s="5">
        <v>1987</v>
      </c>
      <c r="D1945" s="5" t="s">
        <v>246</v>
      </c>
      <c r="E1945" s="54" t="s">
        <v>247</v>
      </c>
      <c r="F1945" s="62">
        <f t="shared" si="222"/>
        <v>4.1378783404670438E-2</v>
      </c>
      <c r="G1945" s="63">
        <v>42851957</v>
      </c>
      <c r="H1945" s="63">
        <v>-6.1194919951044398</v>
      </c>
      <c r="I1945" s="63">
        <f>(I1773+I1687+I1816)/3</f>
        <v>99.483853732420883</v>
      </c>
      <c r="J1945" s="63">
        <f t="shared" si="223"/>
        <v>131542.75937499999</v>
      </c>
      <c r="K1945" s="63">
        <f t="shared" si="224"/>
        <v>14.083487751854095</v>
      </c>
      <c r="L1945" s="63">
        <v>245.66762837326183</v>
      </c>
      <c r="M1945" s="63">
        <f>(M1687+M1773+M1816)/3</f>
        <v>19.984759405372554</v>
      </c>
      <c r="N1945" s="62">
        <v>11.909000000000001</v>
      </c>
    </row>
    <row r="1946" spans="1:14" x14ac:dyDescent="0.4">
      <c r="A1946" s="53">
        <v>48</v>
      </c>
      <c r="B1946" s="5" t="s">
        <v>137</v>
      </c>
      <c r="C1946" s="5">
        <v>1988</v>
      </c>
      <c r="D1946" s="5" t="s">
        <v>246</v>
      </c>
      <c r="E1946" s="54" t="s">
        <v>247</v>
      </c>
      <c r="F1946" s="62">
        <f t="shared" si="222"/>
        <v>4.3556614110179408E-2</v>
      </c>
      <c r="G1946" s="63">
        <v>44511537</v>
      </c>
      <c r="H1946" s="63">
        <v>3.1055037131807524</v>
      </c>
      <c r="I1946" s="63">
        <f>(I1817+I1688+I1774)/3</f>
        <v>92.610093952125268</v>
      </c>
      <c r="J1946" s="63">
        <f t="shared" si="223"/>
        <v>138466.0625</v>
      </c>
      <c r="K1946" s="63">
        <f t="shared" si="224"/>
        <v>14.8247239493201</v>
      </c>
      <c r="L1946" s="63">
        <v>245.08108423198846</v>
      </c>
      <c r="M1946" s="63">
        <f>(M1774+M1688+M1817)/3</f>
        <v>16.824503770217987</v>
      </c>
      <c r="N1946" s="62">
        <v>12.143000000000001</v>
      </c>
    </row>
    <row r="1947" spans="1:14" x14ac:dyDescent="0.4">
      <c r="A1947" s="53">
        <v>48</v>
      </c>
      <c r="B1947" s="5" t="s">
        <v>137</v>
      </c>
      <c r="C1947" s="5">
        <v>1989</v>
      </c>
      <c r="D1947" s="5" t="s">
        <v>246</v>
      </c>
      <c r="E1947" s="54" t="s">
        <v>247</v>
      </c>
      <c r="F1947" s="62">
        <f t="shared" si="222"/>
        <v>4.5849067484399382E-2</v>
      </c>
      <c r="G1947" s="63">
        <v>46195954</v>
      </c>
      <c r="H1947" s="63">
        <v>5.5847319014255419</v>
      </c>
      <c r="I1947" s="63">
        <f>(I1689+I1775+I1818)/3</f>
        <v>97.878822382893816</v>
      </c>
      <c r="J1947" s="63">
        <f t="shared" si="223"/>
        <v>145753.75</v>
      </c>
      <c r="K1947" s="63">
        <f t="shared" si="224"/>
        <v>15.604972578231685</v>
      </c>
      <c r="L1947" s="63">
        <v>248.43268480237586</v>
      </c>
      <c r="M1947" s="63">
        <f>(M1775+M1689+M1818)/3</f>
        <v>13.797884383816713</v>
      </c>
      <c r="N1947" s="62">
        <v>12.38</v>
      </c>
    </row>
    <row r="1948" spans="1:14" x14ac:dyDescent="0.4">
      <c r="A1948" s="53">
        <v>48</v>
      </c>
      <c r="B1948" s="5" t="s">
        <v>137</v>
      </c>
      <c r="C1948" s="5">
        <v>1990</v>
      </c>
      <c r="D1948" s="5" t="s">
        <v>246</v>
      </c>
      <c r="E1948" s="54" t="s">
        <v>247</v>
      </c>
      <c r="F1948" s="62">
        <v>4.8262176299367771E-2</v>
      </c>
      <c r="G1948" s="63">
        <v>47878073</v>
      </c>
      <c r="H1948" s="63">
        <v>3.2713746083054644</v>
      </c>
      <c r="I1948" s="63">
        <f>(I1776+I1690+I1819)/3</f>
        <v>96.100630012980332</v>
      </c>
      <c r="J1948" s="63">
        <f t="shared" si="223"/>
        <v>153425</v>
      </c>
      <c r="K1948" s="63">
        <f t="shared" si="224"/>
        <v>16.426286924454406</v>
      </c>
      <c r="L1948" s="63">
        <v>254.29525459984626</v>
      </c>
      <c r="M1948" s="63">
        <f>(M1690+M1776+M1819)/3</f>
        <v>13.829413932099555</v>
      </c>
      <c r="N1948" s="62">
        <v>12.621</v>
      </c>
    </row>
    <row r="1949" spans="1:14" x14ac:dyDescent="0.4">
      <c r="A1949" s="53">
        <v>48</v>
      </c>
      <c r="B1949" s="5" t="s">
        <v>137</v>
      </c>
      <c r="C1949" s="5">
        <v>1991</v>
      </c>
      <c r="D1949" s="5" t="s">
        <v>246</v>
      </c>
      <c r="E1949" s="54" t="s">
        <v>247</v>
      </c>
      <c r="F1949" s="62">
        <v>4.6720465991141311E-2</v>
      </c>
      <c r="G1949" s="63">
        <v>49937430</v>
      </c>
      <c r="H1949" s="63">
        <v>19.084290072032516</v>
      </c>
      <c r="I1949" s="63">
        <f>(I1691+I1777+I1820)/3</f>
        <v>93.524511638786961</v>
      </c>
      <c r="J1949" s="63">
        <f t="shared" si="223"/>
        <v>161500</v>
      </c>
      <c r="K1949" s="63">
        <f t="shared" si="224"/>
        <v>17.290828341530954</v>
      </c>
      <c r="L1949" s="63">
        <v>269.61476306425709</v>
      </c>
      <c r="M1949" s="63">
        <f>(M1691+M1820+M1777)/3</f>
        <v>22.158579937871284</v>
      </c>
      <c r="N1949" s="62">
        <v>12.867000000000001</v>
      </c>
    </row>
    <row r="1950" spans="1:14" x14ac:dyDescent="0.4">
      <c r="A1950" s="53">
        <v>48</v>
      </c>
      <c r="B1950" s="5" t="s">
        <v>137</v>
      </c>
      <c r="C1950" s="5">
        <v>1992</v>
      </c>
      <c r="D1950" s="5" t="s">
        <v>246</v>
      </c>
      <c r="E1950" s="54" t="s">
        <v>247</v>
      </c>
      <c r="F1950" s="62">
        <v>2.9170441629181088E-2</v>
      </c>
      <c r="G1950" s="63">
        <v>52011554</v>
      </c>
      <c r="H1950" s="63">
        <v>15.5322261364594</v>
      </c>
      <c r="I1950" s="63">
        <f>(I1821+I1778+I1692)/3</f>
        <v>93.555123815482318</v>
      </c>
      <c r="J1950" s="63">
        <v>170000</v>
      </c>
      <c r="K1950" s="63">
        <f t="shared" ref="K1950:K1968" si="225">K1951*0.95</f>
        <v>18.200871938453638</v>
      </c>
      <c r="L1950" s="63">
        <v>201.74350256116699</v>
      </c>
      <c r="M1950" s="63">
        <f>(M1778+M1692+M1821)/3</f>
        <v>21.662207520680273</v>
      </c>
      <c r="N1950" s="62">
        <v>13.116</v>
      </c>
    </row>
    <row r="1951" spans="1:14" x14ac:dyDescent="0.4">
      <c r="A1951" s="53">
        <v>48</v>
      </c>
      <c r="B1951" s="5" t="s">
        <v>137</v>
      </c>
      <c r="C1951" s="5">
        <v>1993</v>
      </c>
      <c r="D1951" s="5" t="s">
        <v>246</v>
      </c>
      <c r="E1951" s="54" t="s">
        <v>247</v>
      </c>
      <c r="F1951" s="62">
        <v>3.6089229574421858E-2</v>
      </c>
      <c r="G1951" s="63">
        <v>53791672</v>
      </c>
      <c r="H1951" s="63">
        <v>13.376864126343307</v>
      </c>
      <c r="I1951" s="63">
        <f>(I1693+I1779+I1822)/3</f>
        <v>96.994041782050957</v>
      </c>
      <c r="J1951" s="63">
        <v>3500000</v>
      </c>
      <c r="K1951" s="63">
        <f t="shared" si="225"/>
        <v>19.158812566793305</v>
      </c>
      <c r="L1951" s="63">
        <v>164.16505354040328</v>
      </c>
      <c r="M1951" s="63">
        <f>(M1693+M1779+M1822)/3</f>
        <v>21.315166554331011</v>
      </c>
      <c r="N1951" s="62">
        <v>13.37</v>
      </c>
    </row>
    <row r="1952" spans="1:14" x14ac:dyDescent="0.4">
      <c r="A1952" s="53">
        <v>48</v>
      </c>
      <c r="B1952" s="5" t="s">
        <v>137</v>
      </c>
      <c r="C1952" s="5">
        <v>1994</v>
      </c>
      <c r="D1952" s="5" t="s">
        <v>246</v>
      </c>
      <c r="E1952" s="54" t="s">
        <v>247</v>
      </c>
      <c r="F1952" s="62">
        <v>4.065788243773473E-2</v>
      </c>
      <c r="G1952" s="63">
        <v>55620211</v>
      </c>
      <c r="H1952" s="63">
        <v>2.9310817288693585</v>
      </c>
      <c r="I1952" s="63">
        <f>(I1694+I1823+I1780)/3</f>
        <v>89.436570000993882</v>
      </c>
      <c r="J1952" s="63">
        <v>17210000</v>
      </c>
      <c r="K1952" s="63">
        <f t="shared" si="225"/>
        <v>20.167171122940321</v>
      </c>
      <c r="L1952" s="63">
        <v>124.55814963658746</v>
      </c>
      <c r="M1952" s="63">
        <f>(M1694+M1780+M1823)/3</f>
        <v>23.711463031410858</v>
      </c>
      <c r="N1952" s="62">
        <v>13.627000000000001</v>
      </c>
    </row>
    <row r="1953" spans="1:14" x14ac:dyDescent="0.4">
      <c r="A1953" s="53">
        <v>48</v>
      </c>
      <c r="B1953" s="5" t="s">
        <v>137</v>
      </c>
      <c r="C1953" s="5">
        <v>1995</v>
      </c>
      <c r="D1953" s="5" t="s">
        <v>246</v>
      </c>
      <c r="E1953" s="54" t="s">
        <v>247</v>
      </c>
      <c r="F1953" s="62">
        <v>4.4795671054358596E-2</v>
      </c>
      <c r="G1953" s="63">
        <v>57476536</v>
      </c>
      <c r="H1953" s="63">
        <v>12.706369088488017</v>
      </c>
      <c r="I1953" s="63">
        <f>(I1695+I1781+I1824)/3</f>
        <v>92.697523907236601</v>
      </c>
      <c r="J1953" s="63">
        <v>14140000</v>
      </c>
      <c r="K1953" s="63">
        <f t="shared" si="225"/>
        <v>21.228601182042443</v>
      </c>
      <c r="L1953" s="63">
        <v>133.34110058235302</v>
      </c>
      <c r="M1953" s="63">
        <f>(M1695+M1781+M1824)/3</f>
        <v>28.659905944544374</v>
      </c>
      <c r="N1953" s="62">
        <v>13.827</v>
      </c>
    </row>
    <row r="1954" spans="1:14" x14ac:dyDescent="0.4">
      <c r="A1954" s="53">
        <v>48</v>
      </c>
      <c r="B1954" s="5" t="s">
        <v>137</v>
      </c>
      <c r="C1954" s="5">
        <v>1996</v>
      </c>
      <c r="D1954" s="5" t="s">
        <v>246</v>
      </c>
      <c r="E1954" s="54" t="s">
        <v>247</v>
      </c>
      <c r="F1954" s="62">
        <v>4.8367543590479886E-2</v>
      </c>
      <c r="G1954" s="63">
        <v>59347649</v>
      </c>
      <c r="H1954" s="63">
        <v>0.23913792064674055</v>
      </c>
      <c r="I1954" s="63">
        <f>(I1696+I1782+I1825)/3</f>
        <v>93.440150940367758</v>
      </c>
      <c r="J1954" s="63">
        <v>21930000</v>
      </c>
      <c r="K1954" s="63">
        <f t="shared" si="225"/>
        <v>22.345895981097311</v>
      </c>
      <c r="L1954" s="63">
        <v>144.03164867783968</v>
      </c>
      <c r="M1954" s="63">
        <f>(M1782+M1696+M1825)/3</f>
        <v>24.668464456689065</v>
      </c>
      <c r="N1954" s="62">
        <v>14.006</v>
      </c>
    </row>
    <row r="1955" spans="1:14" x14ac:dyDescent="0.4">
      <c r="A1955" s="53">
        <v>48</v>
      </c>
      <c r="B1955" s="5" t="s">
        <v>137</v>
      </c>
      <c r="C1955" s="5">
        <v>1997</v>
      </c>
      <c r="D1955" s="5" t="s">
        <v>246</v>
      </c>
      <c r="E1955" s="54" t="s">
        <v>247</v>
      </c>
      <c r="F1955" s="62">
        <v>4.9946532517831752E-2</v>
      </c>
      <c r="G1955" s="63">
        <v>61233480</v>
      </c>
      <c r="H1955" s="63">
        <v>0.20665556285568698</v>
      </c>
      <c r="I1955" s="63">
        <f>(I1826+I1783+I1697)/3</f>
        <v>91.998942966922343</v>
      </c>
      <c r="J1955" s="63">
        <v>288490000</v>
      </c>
      <c r="K1955" s="63">
        <f t="shared" si="225"/>
        <v>23.521995769576119</v>
      </c>
      <c r="L1955" s="63">
        <v>140.27022243676527</v>
      </c>
      <c r="M1955" s="63">
        <f>(M1697+M1783+M1826)/3</f>
        <v>27.593896330189917</v>
      </c>
      <c r="N1955" s="62">
        <v>14.186</v>
      </c>
    </row>
    <row r="1956" spans="1:14" x14ac:dyDescent="0.4">
      <c r="A1956" s="53">
        <v>48</v>
      </c>
      <c r="B1956" s="5" t="s">
        <v>137</v>
      </c>
      <c r="C1956" s="5">
        <v>1998</v>
      </c>
      <c r="D1956" s="5" t="s">
        <v>246</v>
      </c>
      <c r="E1956" s="54" t="s">
        <v>247</v>
      </c>
      <c r="F1956" s="62">
        <v>5.112098956779243E-2</v>
      </c>
      <c r="G1956" s="63">
        <v>63136493</v>
      </c>
      <c r="H1956" s="63">
        <v>-0.15014683397697581</v>
      </c>
      <c r="I1956" s="63">
        <f>(I1784+I1827+I1698)/3</f>
        <v>93.813805285317713</v>
      </c>
      <c r="J1956" s="63">
        <v>260670000</v>
      </c>
      <c r="K1956" s="63">
        <f t="shared" si="225"/>
        <v>24.75999554692223</v>
      </c>
      <c r="L1956" s="63">
        <v>123.83021643163302</v>
      </c>
      <c r="M1956" s="63">
        <f>(M1784+M1698+M1827)/3</f>
        <v>29.725819334879144</v>
      </c>
      <c r="N1956" s="62">
        <v>14.369</v>
      </c>
    </row>
    <row r="1957" spans="1:14" x14ac:dyDescent="0.4">
      <c r="A1957" s="53">
        <v>48</v>
      </c>
      <c r="B1957" s="5" t="s">
        <v>137</v>
      </c>
      <c r="C1957" s="5">
        <v>1999</v>
      </c>
      <c r="D1957" s="5" t="s">
        <v>246</v>
      </c>
      <c r="E1957" s="54" t="s">
        <v>247</v>
      </c>
      <c r="F1957" s="62">
        <v>4.8812510373196276E-2</v>
      </c>
      <c r="G1957" s="63">
        <v>65077579</v>
      </c>
      <c r="H1957" s="63">
        <v>2.2227229646385922</v>
      </c>
      <c r="I1957" s="63">
        <f>(I1785+I1699+I1828)/3</f>
        <v>91.3286659249016</v>
      </c>
      <c r="J1957" s="63">
        <v>69980000</v>
      </c>
      <c r="K1957" s="63">
        <f t="shared" si="225"/>
        <v>26.063153207286557</v>
      </c>
      <c r="L1957" s="63">
        <v>118.33312794266901</v>
      </c>
      <c r="M1957" s="63">
        <f>(M1699+M1785+M1828)/3</f>
        <v>26.125929720377197</v>
      </c>
      <c r="N1957" s="62">
        <v>14.553000000000001</v>
      </c>
    </row>
    <row r="1958" spans="1:14" x14ac:dyDescent="0.4">
      <c r="A1958" s="53">
        <v>48</v>
      </c>
      <c r="B1958" s="5" t="s">
        <v>137</v>
      </c>
      <c r="C1958" s="5">
        <v>2000</v>
      </c>
      <c r="D1958" s="5" t="s">
        <v>246</v>
      </c>
      <c r="E1958" s="54" t="s">
        <v>247</v>
      </c>
      <c r="F1958" s="62">
        <v>5.3064313425732271E-2</v>
      </c>
      <c r="G1958" s="63">
        <v>67031867</v>
      </c>
      <c r="H1958" s="63">
        <v>9.4647189554463438</v>
      </c>
      <c r="I1958" s="63">
        <f>(I1700+I1786+I1829)/3</f>
        <v>92.080993239230466</v>
      </c>
      <c r="J1958" s="63">
        <v>134639999.90000001</v>
      </c>
      <c r="K1958" s="63">
        <f t="shared" si="225"/>
        <v>27.434898112933219</v>
      </c>
      <c r="L1958" s="63">
        <v>122.96165968141396</v>
      </c>
      <c r="M1958" s="63">
        <f>(M1700+M1829+M1786)/3</f>
        <v>25.649813990917924</v>
      </c>
      <c r="N1958" s="62">
        <v>14.74</v>
      </c>
    </row>
    <row r="1959" spans="1:14" x14ac:dyDescent="0.4">
      <c r="A1959" s="53">
        <v>48</v>
      </c>
      <c r="B1959" s="5" t="s">
        <v>137</v>
      </c>
      <c r="C1959" s="5">
        <v>2001</v>
      </c>
      <c r="D1959" s="5" t="s">
        <v>246</v>
      </c>
      <c r="E1959" s="54" t="s">
        <v>247</v>
      </c>
      <c r="F1959" s="62">
        <v>6.376945966072034E-2</v>
      </c>
      <c r="G1959" s="63">
        <v>69018932</v>
      </c>
      <c r="H1959" s="63">
        <v>-5.7553353403771013</v>
      </c>
      <c r="I1959" s="63">
        <f>(I1701+I1787+I1830)/3</f>
        <v>95.323596689719167</v>
      </c>
      <c r="J1959" s="63">
        <v>349399999.89999998</v>
      </c>
      <c r="K1959" s="63">
        <f t="shared" si="225"/>
        <v>28.878840118877072</v>
      </c>
      <c r="L1959" s="63">
        <v>119.26185726077216</v>
      </c>
      <c r="M1959" s="63">
        <f>(M1787+M1830+M1916)/3</f>
        <v>45.137728573640381</v>
      </c>
      <c r="N1959" s="62">
        <v>14.927</v>
      </c>
    </row>
    <row r="1960" spans="1:14" x14ac:dyDescent="0.4">
      <c r="A1960" s="53">
        <v>48</v>
      </c>
      <c r="B1960" s="5" t="s">
        <v>137</v>
      </c>
      <c r="C1960" s="5">
        <v>2002</v>
      </c>
      <c r="D1960" s="5" t="s">
        <v>246</v>
      </c>
      <c r="E1960" s="54" t="s">
        <v>247</v>
      </c>
      <c r="F1960" s="62">
        <v>6.4320996313449452E-2</v>
      </c>
      <c r="G1960" s="63">
        <v>71073215</v>
      </c>
      <c r="H1960" s="63">
        <v>-3.621434213032984</v>
      </c>
      <c r="I1960" s="63">
        <f>(I1702+I1788+I1831)/3</f>
        <v>95.878877385915985</v>
      </c>
      <c r="J1960" s="63">
        <v>255000000</v>
      </c>
      <c r="K1960" s="63">
        <f t="shared" si="225"/>
        <v>30.398779072502183</v>
      </c>
      <c r="L1960" s="63">
        <v>110.46087472148301</v>
      </c>
      <c r="M1960" s="63">
        <f>(M1831+M1788+M1917)/3</f>
        <v>45.709183524684619</v>
      </c>
      <c r="N1960" s="62">
        <v>15.118</v>
      </c>
    </row>
    <row r="1961" spans="1:14" x14ac:dyDescent="0.4">
      <c r="A1961" s="53">
        <v>48</v>
      </c>
      <c r="B1961" s="5" t="s">
        <v>137</v>
      </c>
      <c r="C1961" s="5">
        <v>2003</v>
      </c>
      <c r="D1961" s="5" t="s">
        <v>246</v>
      </c>
      <c r="E1961" s="54" t="s">
        <v>247</v>
      </c>
      <c r="F1961" s="62">
        <v>6.8641243147800166E-2</v>
      </c>
      <c r="G1961" s="63">
        <v>73168838</v>
      </c>
      <c r="H1961" s="63">
        <v>12.767978327609271</v>
      </c>
      <c r="I1961" s="63">
        <f>(I1789+I1703+I1832)/3</f>
        <v>91.62867829173085</v>
      </c>
      <c r="J1961" s="63">
        <v>465000000</v>
      </c>
      <c r="K1961" s="63">
        <f t="shared" si="225"/>
        <v>31.998714813160195</v>
      </c>
      <c r="L1961" s="63">
        <v>117.86016473352753</v>
      </c>
      <c r="M1961" s="63">
        <f>(M1789+M1832+M1918)/3</f>
        <v>45.938664776070453</v>
      </c>
      <c r="N1961" s="62">
        <v>15.31</v>
      </c>
    </row>
    <row r="1962" spans="1:14" x14ac:dyDescent="0.4">
      <c r="A1962" s="53">
        <v>48</v>
      </c>
      <c r="B1962" s="5" t="s">
        <v>137</v>
      </c>
      <c r="C1962" s="5">
        <v>2004</v>
      </c>
      <c r="D1962" s="5" t="s">
        <v>246</v>
      </c>
      <c r="E1962" s="54" t="s">
        <v>247</v>
      </c>
      <c r="F1962" s="62">
        <v>7.0838344221232794E-2</v>
      </c>
      <c r="G1962" s="63">
        <v>75301026</v>
      </c>
      <c r="H1962" s="63">
        <v>3.9113624562196208</v>
      </c>
      <c r="I1962" s="63">
        <f>(I1704+I1790+I1833)/3</f>
        <v>91.20239224236424</v>
      </c>
      <c r="J1962" s="63">
        <v>545100000</v>
      </c>
      <c r="K1962" s="63">
        <f t="shared" si="225"/>
        <v>33.682857698063366</v>
      </c>
      <c r="L1962" s="63">
        <v>134.54248633268392</v>
      </c>
      <c r="M1962" s="63">
        <f>(M1704+M1790+M1833)/3</f>
        <v>25.96710481366604</v>
      </c>
      <c r="N1962" s="62">
        <v>15.504</v>
      </c>
    </row>
    <row r="1963" spans="1:14" x14ac:dyDescent="0.4">
      <c r="A1963" s="53">
        <v>48</v>
      </c>
      <c r="B1963" s="5" t="s">
        <v>137</v>
      </c>
      <c r="C1963" s="5">
        <v>2005</v>
      </c>
      <c r="D1963" s="5" t="s">
        <v>246</v>
      </c>
      <c r="E1963" s="54" t="s">
        <v>247</v>
      </c>
      <c r="F1963" s="62">
        <v>6.5180120185971482E-2</v>
      </c>
      <c r="G1963" s="63">
        <v>77469940</v>
      </c>
      <c r="H1963" s="63">
        <v>9.8755119111955594</v>
      </c>
      <c r="I1963" s="63">
        <f>(I2006+I2049+I2135)/3</f>
        <v>102.52122142590026</v>
      </c>
      <c r="J1963" s="63">
        <v>265111675.48238501</v>
      </c>
      <c r="K1963" s="63">
        <f t="shared" si="225"/>
        <v>35.455639682171963</v>
      </c>
      <c r="L1963" s="63">
        <v>160.07679177205804</v>
      </c>
      <c r="M1963" s="63">
        <f>(M1705+M1791+M1834)/3</f>
        <v>26.991562637583325</v>
      </c>
      <c r="N1963" s="62">
        <v>15.7</v>
      </c>
    </row>
    <row r="1964" spans="1:14" x14ac:dyDescent="0.4">
      <c r="A1964" s="53">
        <v>48</v>
      </c>
      <c r="B1964" s="5" t="s">
        <v>137</v>
      </c>
      <c r="C1964" s="5">
        <v>2006</v>
      </c>
      <c r="D1964" s="5" t="s">
        <v>246</v>
      </c>
      <c r="E1964" s="54" t="s">
        <v>247</v>
      </c>
      <c r="F1964" s="62">
        <v>6.7821919776436632E-2</v>
      </c>
      <c r="G1964" s="63">
        <v>79691050</v>
      </c>
      <c r="H1964" s="63">
        <v>11.552349804496771</v>
      </c>
      <c r="I1964" s="63">
        <f>(I2007+I2050+I2136)/3</f>
        <v>102.2188438298881</v>
      </c>
      <c r="J1964" s="63">
        <v>545257102.17830396</v>
      </c>
      <c r="K1964" s="63">
        <f t="shared" si="225"/>
        <v>37.321725981233648</v>
      </c>
      <c r="L1964" s="63">
        <v>191.75129245508001</v>
      </c>
      <c r="M1964" s="63">
        <f>(M1792+M1835+M1921)/3</f>
        <v>45.566930287759817</v>
      </c>
      <c r="N1964" s="62">
        <v>15.898999999999999</v>
      </c>
    </row>
    <row r="1965" spans="1:14" x14ac:dyDescent="0.4">
      <c r="A1965" s="53">
        <v>48</v>
      </c>
      <c r="B1965" s="5" t="s">
        <v>137</v>
      </c>
      <c r="C1965" s="5">
        <v>2007</v>
      </c>
      <c r="D1965" s="5" t="s">
        <v>246</v>
      </c>
      <c r="E1965" s="54" t="s">
        <v>247</v>
      </c>
      <c r="F1965" s="62">
        <v>7.2728993428169852E-2</v>
      </c>
      <c r="G1965" s="63">
        <v>81996185</v>
      </c>
      <c r="H1965" s="63">
        <v>17.220579480555358</v>
      </c>
      <c r="I1965" s="63">
        <f>(I1707+I1793+I1836)/3</f>
        <v>96.960433833829612</v>
      </c>
      <c r="J1965" s="63">
        <v>222000572.994807</v>
      </c>
      <c r="K1965" s="63">
        <f t="shared" si="225"/>
        <v>39.286027348666998</v>
      </c>
      <c r="L1965" s="63">
        <v>240.34797195503225</v>
      </c>
      <c r="M1965" s="63">
        <f>(M1793+M1836+M1922)/3</f>
        <v>46.396666751560169</v>
      </c>
      <c r="N1965" s="62">
        <v>16.116</v>
      </c>
    </row>
    <row r="1966" spans="1:14" x14ac:dyDescent="0.4">
      <c r="A1966" s="53">
        <v>48</v>
      </c>
      <c r="B1966" s="5" t="s">
        <v>137</v>
      </c>
      <c r="C1966" s="5">
        <v>2008</v>
      </c>
      <c r="D1966" s="5" t="s">
        <v>246</v>
      </c>
      <c r="E1966" s="54" t="s">
        <v>247</v>
      </c>
      <c r="F1966" s="62">
        <v>7.6907570500433842E-2</v>
      </c>
      <c r="G1966" s="63">
        <v>84357105</v>
      </c>
      <c r="H1966" s="63">
        <v>30.311673081421816</v>
      </c>
      <c r="I1966" s="63">
        <f>(I1708+I1794+I1837)/3</f>
        <v>97.160675813246442</v>
      </c>
      <c r="J1966" s="63">
        <v>108537543.965443</v>
      </c>
      <c r="K1966" s="63">
        <f t="shared" si="225"/>
        <v>41.353712998596841</v>
      </c>
      <c r="L1966" s="63">
        <v>320.86108971168284</v>
      </c>
      <c r="M1966" s="63">
        <f>(M1794+M1837+M1923)/3</f>
        <v>45.973992200872743</v>
      </c>
      <c r="N1966" s="62">
        <v>16.510000000000002</v>
      </c>
    </row>
    <row r="1967" spans="1:14" x14ac:dyDescent="0.4">
      <c r="A1967" s="53">
        <v>48</v>
      </c>
      <c r="B1967" s="5" t="s">
        <v>137</v>
      </c>
      <c r="C1967" s="5">
        <v>2009</v>
      </c>
      <c r="D1967" s="5" t="s">
        <v>246</v>
      </c>
      <c r="E1967" s="54" t="s">
        <v>247</v>
      </c>
      <c r="F1967" s="62">
        <v>7.5320799231542265E-2</v>
      </c>
      <c r="G1967" s="63">
        <v>86755585</v>
      </c>
      <c r="H1967" s="63">
        <v>24.146415290946479</v>
      </c>
      <c r="I1967" s="63">
        <f>(I1709+I1795+I1838)/3</f>
        <v>98.972952135597097</v>
      </c>
      <c r="J1967" s="63">
        <v>221459581.36198401</v>
      </c>
      <c r="K1967" s="63">
        <f t="shared" si="225"/>
        <v>43.530224209049308</v>
      </c>
      <c r="L1967" s="63">
        <v>373.89395871214521</v>
      </c>
      <c r="M1967" s="63">
        <f>(M1795+M1838+M1924)/3</f>
        <v>45.998735899789928</v>
      </c>
      <c r="N1967" s="62">
        <v>16.91</v>
      </c>
    </row>
    <row r="1968" spans="1:14" x14ac:dyDescent="0.4">
      <c r="A1968" s="53">
        <v>48</v>
      </c>
      <c r="B1968" s="5" t="s">
        <v>137</v>
      </c>
      <c r="C1968" s="5">
        <v>2010</v>
      </c>
      <c r="D1968" s="5" t="s">
        <v>246</v>
      </c>
      <c r="E1968" s="54" t="s">
        <v>247</v>
      </c>
      <c r="F1968" s="62">
        <v>7.2538774519866817E-2</v>
      </c>
      <c r="G1968" s="63">
        <v>89237791</v>
      </c>
      <c r="H1968" s="63">
        <v>1.4445723174067382</v>
      </c>
      <c r="I1968" s="63">
        <v>100</v>
      </c>
      <c r="J1968" s="63">
        <v>288271568.25074399</v>
      </c>
      <c r="K1968" s="63">
        <f t="shared" si="225"/>
        <v>45.821288641104537</v>
      </c>
      <c r="L1968" s="63">
        <v>335.43849527093056</v>
      </c>
      <c r="M1968" s="63">
        <f>(M1796+M1839+M1925)/3</f>
        <v>46.18076458756817</v>
      </c>
      <c r="N1968" s="62">
        <v>17.318999999999999</v>
      </c>
    </row>
    <row r="1969" spans="1:14" x14ac:dyDescent="0.4">
      <c r="A1969" s="53">
        <v>48</v>
      </c>
      <c r="B1969" s="5" t="s">
        <v>137</v>
      </c>
      <c r="C1969" s="5">
        <v>2011</v>
      </c>
      <c r="D1969" s="5" t="s">
        <v>246</v>
      </c>
      <c r="E1969" s="54" t="s">
        <v>247</v>
      </c>
      <c r="F1969" s="62">
        <v>8.2244285862731678E-2</v>
      </c>
      <c r="G1969" s="63">
        <v>91817929</v>
      </c>
      <c r="H1969" s="63">
        <v>20.061875081956998</v>
      </c>
      <c r="I1969" s="63">
        <f>(I1797+I1711+I1840)/3</f>
        <v>98.863435509436144</v>
      </c>
      <c r="J1969" s="63">
        <v>628624805.99866498</v>
      </c>
      <c r="K1969" s="63">
        <v>48.232935411688992</v>
      </c>
      <c r="L1969" s="63">
        <v>348.00134829146521</v>
      </c>
      <c r="M1969" s="63">
        <f>(M1797+M1926+M1840)/3</f>
        <v>45.460657211267396</v>
      </c>
      <c r="N1969" s="62">
        <v>17.734999999999999</v>
      </c>
    </row>
    <row r="1970" spans="1:14" x14ac:dyDescent="0.4">
      <c r="A1970" s="53">
        <v>48</v>
      </c>
      <c r="B1970" s="5" t="s">
        <v>137</v>
      </c>
      <c r="C1970" s="5">
        <v>2012</v>
      </c>
      <c r="D1970" s="5" t="s">
        <v>246</v>
      </c>
      <c r="E1970" s="54" t="s">
        <v>247</v>
      </c>
      <c r="F1970" s="62">
        <v>9.0618147260682971E-2</v>
      </c>
      <c r="G1970" s="63">
        <v>94451280</v>
      </c>
      <c r="H1970" s="63">
        <v>33.54140501799651</v>
      </c>
      <c r="I1970" s="63">
        <f>(I1798+I1712+I1841)/3</f>
        <v>98.619690876268109</v>
      </c>
      <c r="J1970" s="63">
        <v>278562822.16286099</v>
      </c>
      <c r="K1970" s="63">
        <v>45.397904183507222</v>
      </c>
      <c r="L1970" s="63">
        <v>458.55092079305729</v>
      </c>
      <c r="M1970" s="63">
        <f>(M1798+M1927+M1841)/3</f>
        <v>45.143359609304433</v>
      </c>
      <c r="N1970" s="62">
        <v>18.16</v>
      </c>
    </row>
    <row r="1971" spans="1:14" x14ac:dyDescent="0.4">
      <c r="A1971" s="53">
        <v>48</v>
      </c>
      <c r="B1971" s="5" t="s">
        <v>137</v>
      </c>
      <c r="C1971" s="5">
        <v>2013</v>
      </c>
      <c r="D1971" s="5" t="s">
        <v>246</v>
      </c>
      <c r="E1971" s="54" t="s">
        <v>247</v>
      </c>
      <c r="F1971" s="62">
        <v>0.1049684971934616</v>
      </c>
      <c r="G1971" s="63">
        <v>97084366</v>
      </c>
      <c r="H1971" s="63">
        <v>4.9019792990784055</v>
      </c>
      <c r="I1971" s="63">
        <f>(I1799+I1713+I1842)/3</f>
        <v>99.351710366836201</v>
      </c>
      <c r="J1971" s="63">
        <v>1343876023.73137</v>
      </c>
      <c r="K1971" s="63">
        <v>41.471787080762461</v>
      </c>
      <c r="L1971" s="63">
        <v>490.79247842039069</v>
      </c>
      <c r="M1971" s="63">
        <f>(M1799+M1928+M1842)/3</f>
        <v>47.885593641599286</v>
      </c>
      <c r="N1971" s="62">
        <v>18.574999999999999</v>
      </c>
    </row>
    <row r="1972" spans="1:14" x14ac:dyDescent="0.4">
      <c r="A1972" s="53">
        <v>48</v>
      </c>
      <c r="B1972" s="5" t="s">
        <v>137</v>
      </c>
      <c r="C1972" s="5">
        <v>2014</v>
      </c>
      <c r="D1972" s="5" t="s">
        <v>246</v>
      </c>
      <c r="E1972" s="54" t="s">
        <v>247</v>
      </c>
      <c r="F1972" s="62">
        <v>0.12522009986769897</v>
      </c>
      <c r="G1972" s="63">
        <v>99746766</v>
      </c>
      <c r="H1972" s="63">
        <v>10.981788290868579</v>
      </c>
      <c r="I1972" s="63">
        <f>(I1843+I1800+I1714)/3</f>
        <v>96.357185146226513</v>
      </c>
      <c r="J1972" s="63">
        <v>1855052153.6410601</v>
      </c>
      <c r="K1972" s="63">
        <v>40.741084149862623</v>
      </c>
      <c r="L1972" s="63">
        <v>557.53414836043771</v>
      </c>
      <c r="M1972" s="63">
        <f>(M1800+M1843+M1929)/3</f>
        <v>47.399024588599922</v>
      </c>
      <c r="N1972" s="62">
        <v>18.998000000000001</v>
      </c>
    </row>
    <row r="1973" spans="1:14" x14ac:dyDescent="0.4">
      <c r="A1973" s="53">
        <v>48</v>
      </c>
      <c r="B1973" s="5" t="s">
        <v>137</v>
      </c>
      <c r="C1973" s="5">
        <v>2015</v>
      </c>
      <c r="D1973" s="5" t="s">
        <v>246</v>
      </c>
      <c r="E1973" s="54" t="s">
        <v>247</v>
      </c>
      <c r="F1973" s="62">
        <v>0.12731588500437119</v>
      </c>
      <c r="G1973" s="63">
        <v>102471895</v>
      </c>
      <c r="H1973" s="63">
        <v>10.836542778974433</v>
      </c>
      <c r="I1973" s="63">
        <f>(I1715+I1801+I1844)/3</f>
        <v>86.009439576251495</v>
      </c>
      <c r="J1973" s="63">
        <v>2626517918.3130002</v>
      </c>
      <c r="K1973" s="63">
        <v>39.656124144951491</v>
      </c>
      <c r="L1973" s="63">
        <v>630.3126193830542</v>
      </c>
      <c r="M1973" s="63">
        <f>(M1801+M1930+M1844)/3</f>
        <v>46.809325946501211</v>
      </c>
      <c r="N1973" s="62">
        <v>19.428000000000001</v>
      </c>
    </row>
    <row r="1974" spans="1:14" x14ac:dyDescent="0.4">
      <c r="A1974" s="53">
        <v>48</v>
      </c>
      <c r="B1974" s="5" t="s">
        <v>137</v>
      </c>
      <c r="C1974" s="5">
        <v>2016</v>
      </c>
      <c r="D1974" s="5" t="s">
        <v>246</v>
      </c>
      <c r="E1974" s="54" t="s">
        <v>247</v>
      </c>
      <c r="F1974" s="62">
        <v>0.14480703355395277</v>
      </c>
      <c r="G1974" s="63">
        <v>105293228</v>
      </c>
      <c r="H1974" s="63">
        <v>10.397925540646597</v>
      </c>
      <c r="I1974" s="63">
        <f>(I1716+I1802+I1845)/3</f>
        <v>100.4564066629718</v>
      </c>
      <c r="J1974" s="63">
        <v>4142937496.4632902</v>
      </c>
      <c r="K1974" s="63">
        <v>34.899052800942798</v>
      </c>
      <c r="L1974" s="63">
        <v>705.61750854358922</v>
      </c>
      <c r="M1974" s="63">
        <f>(M1931+M1845+M1802)/3</f>
        <v>47.364648058900137</v>
      </c>
      <c r="N1974" s="62">
        <v>19.866</v>
      </c>
    </row>
    <row r="1975" spans="1:14" x14ac:dyDescent="0.4">
      <c r="A1975" s="53">
        <v>48</v>
      </c>
      <c r="B1975" s="5" t="s">
        <v>137</v>
      </c>
      <c r="C1975" s="5">
        <v>2017</v>
      </c>
      <c r="D1975" s="5" t="s">
        <v>246</v>
      </c>
      <c r="E1975" s="54" t="s">
        <v>247</v>
      </c>
      <c r="F1975" s="62">
        <v>0.14679021182933685</v>
      </c>
      <c r="G1975" s="63">
        <v>108197950</v>
      </c>
      <c r="H1975" s="63">
        <v>6.6768550831934164</v>
      </c>
      <c r="I1975" s="63">
        <f>(I1803+I1846+I1717)/3</f>
        <v>98.499001247525499</v>
      </c>
      <c r="J1975" s="63">
        <v>4017159564.6543398</v>
      </c>
      <c r="K1975" s="63">
        <v>31.103631302290612</v>
      </c>
      <c r="L1975" s="63">
        <v>755.75264434866619</v>
      </c>
      <c r="M1975" s="63">
        <f>(M1846+M1803+M1932)/3</f>
        <v>47.190999531333752</v>
      </c>
      <c r="N1975" s="62">
        <v>20.309999999999999</v>
      </c>
    </row>
    <row r="1976" spans="1:14" x14ac:dyDescent="0.4">
      <c r="A1976" s="53">
        <v>48</v>
      </c>
      <c r="B1976" s="5" t="s">
        <v>137</v>
      </c>
      <c r="C1976" s="5">
        <v>2018</v>
      </c>
      <c r="D1976" s="5" t="s">
        <v>246</v>
      </c>
      <c r="E1976" s="54" t="s">
        <v>247</v>
      </c>
      <c r="F1976" s="62">
        <v>0.15323032588358812</v>
      </c>
      <c r="G1976" s="63">
        <v>111129438</v>
      </c>
      <c r="H1976" s="63">
        <v>12.38229481238757</v>
      </c>
      <c r="I1976" s="63">
        <f>(I1718+I1847+I1804)/3</f>
        <v>97.664070236911542</v>
      </c>
      <c r="J1976" s="63">
        <v>3360419368.6529498</v>
      </c>
      <c r="K1976" s="63">
        <v>31.199374943469017</v>
      </c>
      <c r="L1976" s="63">
        <v>758.29769449458036</v>
      </c>
      <c r="M1976" s="63">
        <f>(M1804+M1847+M1718)/3</f>
        <v>29.946311817487114</v>
      </c>
      <c r="N1976" s="62">
        <v>20.763000000000002</v>
      </c>
    </row>
    <row r="1977" spans="1:14" x14ac:dyDescent="0.4">
      <c r="A1977" s="53">
        <v>48</v>
      </c>
      <c r="B1977" s="5" t="s">
        <v>137</v>
      </c>
      <c r="C1977" s="5">
        <v>2019</v>
      </c>
      <c r="D1977" s="5" t="s">
        <v>246</v>
      </c>
      <c r="E1977" s="54" t="s">
        <v>247</v>
      </c>
      <c r="F1977" s="62">
        <v>0.15516918883194736</v>
      </c>
      <c r="G1977" s="63">
        <v>114120594</v>
      </c>
      <c r="H1977" s="63">
        <v>12.860396818593856</v>
      </c>
      <c r="I1977" s="63">
        <f>(I1848+I1805+I1719)/3</f>
        <v>97.280245155058722</v>
      </c>
      <c r="J1977" s="63">
        <v>2548743427.3575401</v>
      </c>
      <c r="K1977" s="63">
        <v>28.815301007042272</v>
      </c>
      <c r="L1977" s="63">
        <v>840.44960125517059</v>
      </c>
      <c r="M1977" s="63">
        <f>(M1848+M1805+M1934)/3</f>
        <v>47.225768478604095</v>
      </c>
      <c r="N1977" s="62">
        <v>21.225000000000001</v>
      </c>
    </row>
    <row r="1978" spans="1:14" x14ac:dyDescent="0.4">
      <c r="A1978" s="53">
        <v>48</v>
      </c>
      <c r="B1978" s="5" t="s">
        <v>137</v>
      </c>
      <c r="C1978" s="5">
        <v>2020</v>
      </c>
      <c r="D1978" s="5" t="s">
        <v>246</v>
      </c>
      <c r="E1978" s="54" t="s">
        <v>247</v>
      </c>
      <c r="F1978" s="62">
        <v>0.15443177159020463</v>
      </c>
      <c r="G1978" s="63">
        <v>117190911</v>
      </c>
      <c r="H1978" s="63">
        <v>18.254590287657081</v>
      </c>
      <c r="I1978" s="63">
        <f>(I1849+I1806+I1720)/3</f>
        <v>97.587140204888613</v>
      </c>
      <c r="J1978" s="63">
        <v>2395799880.6598401</v>
      </c>
      <c r="K1978" s="63">
        <v>24.006113643482017</v>
      </c>
      <c r="L1978" s="63">
        <v>918.65259407741826</v>
      </c>
      <c r="M1978" s="63">
        <f>(M1849+M1806+M1935)/3</f>
        <v>47.179475285172082</v>
      </c>
      <c r="N1978" s="62">
        <v>21.695</v>
      </c>
    </row>
    <row r="1979" spans="1:14" x14ac:dyDescent="0.4">
      <c r="A1979" s="53">
        <v>48</v>
      </c>
      <c r="B1979" s="5" t="s">
        <v>137</v>
      </c>
      <c r="C1979" s="5">
        <v>2021</v>
      </c>
      <c r="D1979" s="5" t="s">
        <v>246</v>
      </c>
      <c r="E1979" s="54" t="s">
        <v>247</v>
      </c>
      <c r="F1979" s="62">
        <f>(F1976+F1977+F1978)/3</f>
        <v>0.1542770954352467</v>
      </c>
      <c r="G1979" s="63">
        <v>120283026</v>
      </c>
      <c r="H1979" s="63">
        <v>21.763264067550097</v>
      </c>
      <c r="I1979" s="63">
        <f>(I1807+I1721+I1850)/3</f>
        <v>94.531574350504982</v>
      </c>
      <c r="J1979" s="63">
        <v>4259445795.28263</v>
      </c>
      <c r="K1979" s="63">
        <v>24.29896724828059</v>
      </c>
      <c r="L1979" s="63">
        <v>925.00069759157952</v>
      </c>
      <c r="M1979" s="63">
        <f>(M1807+M1850+M1936)/3</f>
        <v>47.175633869784839</v>
      </c>
      <c r="N1979" s="62">
        <v>22.173999999999999</v>
      </c>
    </row>
    <row r="1980" spans="1:14" x14ac:dyDescent="0.4">
      <c r="A1980" s="53">
        <v>48</v>
      </c>
      <c r="B1980" s="5" t="s">
        <v>137</v>
      </c>
      <c r="C1980" s="5">
        <v>2022</v>
      </c>
      <c r="D1980" s="5" t="s">
        <v>246</v>
      </c>
      <c r="E1980" s="54" t="s">
        <v>247</v>
      </c>
      <c r="F1980" s="62">
        <f>(F1977+F1978+F1979)/3</f>
        <v>0.15462601861913292</v>
      </c>
      <c r="G1980" s="63">
        <v>123379924</v>
      </c>
      <c r="H1980" s="63">
        <v>34.684009969371942</v>
      </c>
      <c r="I1980" s="63">
        <f>(I1808+I1722+I1851)/3</f>
        <v>95.162675533201593</v>
      </c>
      <c r="J1980" s="63">
        <v>3669991332.17486</v>
      </c>
      <c r="K1980" s="63">
        <v>26.566835641127994</v>
      </c>
      <c r="L1980" s="63">
        <v>1027.5859109596429</v>
      </c>
      <c r="M1980" s="63">
        <f>(M1808+M1722+M1851)/3</f>
        <v>30.011004836296149</v>
      </c>
      <c r="N1980" s="62">
        <v>22.661000000000001</v>
      </c>
    </row>
    <row r="1981" spans="1:14" x14ac:dyDescent="0.4">
      <c r="A1981" s="53">
        <v>49</v>
      </c>
      <c r="B1981" s="5" t="s">
        <v>138</v>
      </c>
      <c r="C1981" s="5">
        <v>1980</v>
      </c>
      <c r="D1981" s="5" t="s">
        <v>249</v>
      </c>
      <c r="E1981" s="54" t="s">
        <v>247</v>
      </c>
      <c r="F1981" s="62">
        <f>F1982*0.95</f>
        <v>0.5469900733418489</v>
      </c>
      <c r="G1981" s="63">
        <v>644582</v>
      </c>
      <c r="H1981" s="63">
        <v>17.311704477692103</v>
      </c>
      <c r="I1981" s="63">
        <v>169.81448316530401</v>
      </c>
      <c r="J1981" s="63">
        <v>36334087.8249029</v>
      </c>
      <c r="K1981" s="63">
        <v>100.46690043032424</v>
      </c>
      <c r="L1981" s="63">
        <v>1865.7344080481882</v>
      </c>
      <c r="M1981" s="63">
        <f>(M1766+M1809+M1938)/3</f>
        <v>19.312661184699095</v>
      </c>
      <c r="N1981" s="62">
        <v>37.768999999999998</v>
      </c>
    </row>
    <row r="1982" spans="1:14" x14ac:dyDescent="0.4">
      <c r="A1982" s="53">
        <v>49</v>
      </c>
      <c r="B1982" s="5" t="s">
        <v>138</v>
      </c>
      <c r="C1982" s="5">
        <v>1981</v>
      </c>
      <c r="D1982" s="5" t="s">
        <v>249</v>
      </c>
      <c r="E1982" s="54" t="s">
        <v>247</v>
      </c>
      <c r="F1982" s="62">
        <f t="shared" ref="F1982:F1990" si="226">F1983*0.95</f>
        <v>0.57577902457036734</v>
      </c>
      <c r="G1982" s="63">
        <v>660630</v>
      </c>
      <c r="H1982" s="63">
        <v>0.95909000066211547</v>
      </c>
      <c r="I1982" s="63">
        <v>174.62678991916101</v>
      </c>
      <c r="J1982" s="63">
        <v>36249750.055067599</v>
      </c>
      <c r="K1982" s="63">
        <v>100.47329545454546</v>
      </c>
      <c r="L1982" s="63">
        <v>1870.3764141943898</v>
      </c>
      <c r="M1982" s="63">
        <f>(M1810+M1767+M1939)/3</f>
        <v>18.710922787193969</v>
      </c>
      <c r="N1982" s="62">
        <v>37.918999999999997</v>
      </c>
    </row>
    <row r="1983" spans="1:14" x14ac:dyDescent="0.4">
      <c r="A1983" s="53">
        <v>49</v>
      </c>
      <c r="B1983" s="5" t="s">
        <v>138</v>
      </c>
      <c r="C1983" s="5">
        <v>1982</v>
      </c>
      <c r="D1983" s="5" t="s">
        <v>249</v>
      </c>
      <c r="E1983" s="54" t="s">
        <v>247</v>
      </c>
      <c r="F1983" s="62">
        <f t="shared" si="226"/>
        <v>0.60608318375828141</v>
      </c>
      <c r="G1983" s="63">
        <v>676967</v>
      </c>
      <c r="H1983" s="63">
        <v>12.139872886162806</v>
      </c>
      <c r="I1983" s="63">
        <v>175.325250411344</v>
      </c>
      <c r="J1983" s="63">
        <v>36827764.642086901</v>
      </c>
      <c r="K1983" s="63">
        <v>92.860786779234772</v>
      </c>
      <c r="L1983" s="63">
        <v>1763.8377398378016</v>
      </c>
      <c r="M1983" s="63">
        <f>(M1768+M1811+M1940)/3</f>
        <v>20.125229426229748</v>
      </c>
      <c r="N1983" s="62">
        <v>38.07</v>
      </c>
    </row>
    <row r="1984" spans="1:14" x14ac:dyDescent="0.4">
      <c r="A1984" s="53">
        <v>49</v>
      </c>
      <c r="B1984" s="5" t="s">
        <v>138</v>
      </c>
      <c r="C1984" s="5">
        <v>1983</v>
      </c>
      <c r="D1984" s="5" t="s">
        <v>249</v>
      </c>
      <c r="E1984" s="54" t="s">
        <v>247</v>
      </c>
      <c r="F1984" s="62">
        <f t="shared" si="226"/>
        <v>0.63798229869292788</v>
      </c>
      <c r="G1984" s="63">
        <v>693593</v>
      </c>
      <c r="H1984" s="63">
        <v>6.8167553455270848</v>
      </c>
      <c r="I1984" s="63">
        <v>174.47566598028899</v>
      </c>
      <c r="J1984" s="63">
        <v>31946263.970415201</v>
      </c>
      <c r="K1984" s="63">
        <v>92.64576320733994</v>
      </c>
      <c r="L1984" s="63">
        <v>1619.2279767314435</v>
      </c>
      <c r="M1984" s="63">
        <f>(M1769+M1812+M1941)/3</f>
        <v>19.501317213950188</v>
      </c>
      <c r="N1984" s="62">
        <v>38.220999999999997</v>
      </c>
    </row>
    <row r="1985" spans="1:14" x14ac:dyDescent="0.4">
      <c r="A1985" s="53">
        <v>49</v>
      </c>
      <c r="B1985" s="5" t="s">
        <v>138</v>
      </c>
      <c r="C1985" s="5">
        <v>1984</v>
      </c>
      <c r="D1985" s="5" t="s">
        <v>249</v>
      </c>
      <c r="E1985" s="54" t="s">
        <v>247</v>
      </c>
      <c r="F1985" s="62">
        <f t="shared" si="226"/>
        <v>0.67156031441360831</v>
      </c>
      <c r="G1985" s="63">
        <v>710561</v>
      </c>
      <c r="H1985" s="63">
        <v>3.0074962985539457</v>
      </c>
      <c r="I1985" s="63">
        <v>176.895780218954</v>
      </c>
      <c r="J1985" s="63">
        <v>23314315.2854096</v>
      </c>
      <c r="K1985" s="63">
        <v>86.724692229279384</v>
      </c>
      <c r="L1985" s="63">
        <v>1657.8459527039795</v>
      </c>
      <c r="M1985" s="63">
        <f>(M1770+M1813+M1942)/3</f>
        <v>17.860683132208418</v>
      </c>
      <c r="N1985" s="62">
        <v>38.372</v>
      </c>
    </row>
    <row r="1986" spans="1:14" x14ac:dyDescent="0.4">
      <c r="A1986" s="53">
        <v>49</v>
      </c>
      <c r="B1986" s="5" t="s">
        <v>138</v>
      </c>
      <c r="C1986" s="5">
        <v>1985</v>
      </c>
      <c r="D1986" s="5" t="s">
        <v>249</v>
      </c>
      <c r="E1986" s="54" t="s">
        <v>247</v>
      </c>
      <c r="F1986" s="62">
        <f t="shared" si="226"/>
        <v>0.70690559411958775</v>
      </c>
      <c r="G1986" s="63">
        <v>727461</v>
      </c>
      <c r="H1986" s="63">
        <v>8.2152546913662121</v>
      </c>
      <c r="I1986" s="63">
        <v>179.361055853848</v>
      </c>
      <c r="J1986" s="63">
        <v>21672150.9326871</v>
      </c>
      <c r="K1986" s="63">
        <v>89.045882710422362</v>
      </c>
      <c r="L1986" s="63">
        <v>1568.7012004445805</v>
      </c>
      <c r="M1986" s="63">
        <f>(M1943+M1814+M1771)/3</f>
        <v>18.722747054365435</v>
      </c>
      <c r="N1986" s="62">
        <v>38.523000000000003</v>
      </c>
    </row>
    <row r="1987" spans="1:14" x14ac:dyDescent="0.4">
      <c r="A1987" s="53">
        <v>49</v>
      </c>
      <c r="B1987" s="5" t="s">
        <v>138</v>
      </c>
      <c r="C1987" s="5">
        <v>1986</v>
      </c>
      <c r="D1987" s="5" t="s">
        <v>249</v>
      </c>
      <c r="E1987" s="54" t="s">
        <v>247</v>
      </c>
      <c r="F1987" s="62">
        <f t="shared" si="226"/>
        <v>0.74411115170482922</v>
      </c>
      <c r="G1987" s="63">
        <v>742658</v>
      </c>
      <c r="H1987" s="63">
        <v>3.0512977803574586</v>
      </c>
      <c r="I1987" s="63">
        <v>161.31248138310701</v>
      </c>
      <c r="J1987" s="63">
        <v>8032725.2644681204</v>
      </c>
      <c r="K1987" s="63">
        <v>81.138400492577134</v>
      </c>
      <c r="L1987" s="63">
        <v>1737.3640890558722</v>
      </c>
      <c r="M1987" s="63">
        <f>(M1815+M1772+M1944)/3</f>
        <v>16.973676674550205</v>
      </c>
      <c r="N1987" s="62">
        <v>38.674999999999997</v>
      </c>
    </row>
    <row r="1988" spans="1:14" x14ac:dyDescent="0.4">
      <c r="A1988" s="53">
        <v>49</v>
      </c>
      <c r="B1988" s="5" t="s">
        <v>138</v>
      </c>
      <c r="C1988" s="5">
        <v>1987</v>
      </c>
      <c r="D1988" s="5" t="s">
        <v>249</v>
      </c>
      <c r="E1988" s="54" t="s">
        <v>247</v>
      </c>
      <c r="F1988" s="62">
        <f t="shared" si="226"/>
        <v>0.78327489653139926</v>
      </c>
      <c r="G1988" s="63">
        <v>754778</v>
      </c>
      <c r="H1988" s="63">
        <v>7.3400103675635506</v>
      </c>
      <c r="I1988" s="63">
        <v>137.07178882204701</v>
      </c>
      <c r="J1988" s="63">
        <v>16159396.501477299</v>
      </c>
      <c r="K1988" s="63">
        <v>87.37373737373737</v>
      </c>
      <c r="L1988" s="63">
        <v>1560.6548748392515</v>
      </c>
      <c r="M1988" s="63">
        <f>(M1945+M1773+M1816)/3</f>
        <v>22.343419884157097</v>
      </c>
      <c r="N1988" s="62">
        <v>39.326999999999998</v>
      </c>
    </row>
    <row r="1989" spans="1:14" x14ac:dyDescent="0.4">
      <c r="A1989" s="53">
        <v>49</v>
      </c>
      <c r="B1989" s="5" t="s">
        <v>138</v>
      </c>
      <c r="C1989" s="5">
        <v>1988</v>
      </c>
      <c r="D1989" s="5" t="s">
        <v>249</v>
      </c>
      <c r="E1989" s="54" t="s">
        <v>247</v>
      </c>
      <c r="F1989" s="62">
        <f t="shared" si="226"/>
        <v>0.82449989108568345</v>
      </c>
      <c r="G1989" s="63">
        <v>764370</v>
      </c>
      <c r="H1989" s="63">
        <v>7.3280156146752802</v>
      </c>
      <c r="I1989" s="63">
        <v>116.967975079909</v>
      </c>
      <c r="J1989" s="63">
        <v>31602682.499082401</v>
      </c>
      <c r="K1989" s="63">
        <v>107.67195767195767</v>
      </c>
      <c r="L1989" s="63">
        <v>1452.1887603613859</v>
      </c>
      <c r="M1989" s="63">
        <f>(M1774+M1817+M1946)/3</f>
        <v>18.9610145197699</v>
      </c>
      <c r="N1989" s="62">
        <v>40.085000000000001</v>
      </c>
    </row>
    <row r="1990" spans="1:14" x14ac:dyDescent="0.4">
      <c r="A1990" s="53">
        <v>49</v>
      </c>
      <c r="B1990" s="5" t="s">
        <v>138</v>
      </c>
      <c r="C1990" s="5">
        <v>1989</v>
      </c>
      <c r="D1990" s="5" t="s">
        <v>249</v>
      </c>
      <c r="E1990" s="54" t="s">
        <v>247</v>
      </c>
      <c r="F1990" s="62">
        <f t="shared" si="226"/>
        <v>0.86789462219545632</v>
      </c>
      <c r="G1990" s="63">
        <v>772704</v>
      </c>
      <c r="H1990" s="63">
        <v>2.848296484001736</v>
      </c>
      <c r="I1990" s="63">
        <v>117.11670577454601</v>
      </c>
      <c r="J1990" s="63">
        <v>30606741.573033798</v>
      </c>
      <c r="K1990" s="63">
        <v>123.0249008282035</v>
      </c>
      <c r="L1990" s="63">
        <v>1530.5476168964467</v>
      </c>
      <c r="M1990" s="63">
        <f>(M1818+M1775+M1947)/3</f>
        <v>14.930734364223724</v>
      </c>
      <c r="N1990" s="62">
        <v>40.844999999999999</v>
      </c>
    </row>
    <row r="1991" spans="1:14" x14ac:dyDescent="0.4">
      <c r="A1991" s="53">
        <v>49</v>
      </c>
      <c r="B1991" s="5" t="s">
        <v>138</v>
      </c>
      <c r="C1991" s="5">
        <v>1990</v>
      </c>
      <c r="D1991" s="5" t="s">
        <v>249</v>
      </c>
      <c r="E1991" s="54" t="s">
        <v>247</v>
      </c>
      <c r="F1991" s="62">
        <v>0.91357328652153302</v>
      </c>
      <c r="G1991" s="63">
        <v>780430</v>
      </c>
      <c r="H1991" s="63">
        <v>6.6794693688700875</v>
      </c>
      <c r="I1991" s="63">
        <v>118.274986698926</v>
      </c>
      <c r="J1991" s="63">
        <v>-30386755.876179699</v>
      </c>
      <c r="K1991" s="63">
        <v>129.5</v>
      </c>
      <c r="L1991" s="63">
        <v>1713.1806305463417</v>
      </c>
      <c r="M1991" s="63">
        <f>(M1819+M1776+M1948)/3</f>
        <v>14.435214572128736</v>
      </c>
      <c r="N1991" s="62">
        <v>41.610999999999997</v>
      </c>
    </row>
    <row r="1992" spans="1:14" x14ac:dyDescent="0.4">
      <c r="A1992" s="53">
        <v>49</v>
      </c>
      <c r="B1992" s="5" t="s">
        <v>138</v>
      </c>
      <c r="C1992" s="5">
        <v>1991</v>
      </c>
      <c r="D1992" s="5" t="s">
        <v>249</v>
      </c>
      <c r="E1992" s="54" t="s">
        <v>247</v>
      </c>
      <c r="F1992" s="62">
        <v>0.91885906792791328</v>
      </c>
      <c r="G1992" s="63">
        <v>784832</v>
      </c>
      <c r="H1992" s="63">
        <v>5.9931316382019588</v>
      </c>
      <c r="I1992" s="63">
        <v>121.63690963200899</v>
      </c>
      <c r="J1992" s="63">
        <v>-40188200.0532002</v>
      </c>
      <c r="K1992" s="63">
        <v>117.8158667972576</v>
      </c>
      <c r="L1992" s="63">
        <v>1763.2859638636069</v>
      </c>
      <c r="M1992" s="63">
        <f>(M1777+M1820+M1949)/3</f>
        <v>24.943766780329696</v>
      </c>
      <c r="N1992" s="62">
        <v>42.381</v>
      </c>
    </row>
    <row r="1993" spans="1:14" x14ac:dyDescent="0.4">
      <c r="A1993" s="53">
        <v>49</v>
      </c>
      <c r="B1993" s="5" t="s">
        <v>138</v>
      </c>
      <c r="C1993" s="5">
        <v>1992</v>
      </c>
      <c r="D1993" s="5" t="s">
        <v>249</v>
      </c>
      <c r="E1993" s="54" t="s">
        <v>247</v>
      </c>
      <c r="F1993" s="62">
        <v>0.96376860403198028</v>
      </c>
      <c r="G1993" s="63">
        <v>786859</v>
      </c>
      <c r="H1993" s="63">
        <v>6.3066719780340321</v>
      </c>
      <c r="I1993" s="63">
        <v>121.895064660145</v>
      </c>
      <c r="J1993" s="63">
        <v>37791314.983624399</v>
      </c>
      <c r="K1993" s="63">
        <v>106.79055227509554</v>
      </c>
      <c r="L1993" s="63">
        <v>1947.5039861713362</v>
      </c>
      <c r="M1993" s="63">
        <f>(M1778+M1821+M1950)/3</f>
        <v>23.417356316372619</v>
      </c>
      <c r="N1993" s="62">
        <v>43.155999999999999</v>
      </c>
    </row>
    <row r="1994" spans="1:14" x14ac:dyDescent="0.4">
      <c r="A1994" s="53">
        <v>49</v>
      </c>
      <c r="B1994" s="5" t="s">
        <v>138</v>
      </c>
      <c r="C1994" s="5">
        <v>1993</v>
      </c>
      <c r="D1994" s="5" t="s">
        <v>249</v>
      </c>
      <c r="E1994" s="54" t="s">
        <v>247</v>
      </c>
      <c r="F1994" s="62">
        <v>0.94411035000088706</v>
      </c>
      <c r="G1994" s="63">
        <v>789198</v>
      </c>
      <c r="H1994" s="63">
        <v>7.2373450381542312</v>
      </c>
      <c r="I1994" s="63">
        <v>126.150017167089</v>
      </c>
      <c r="J1994" s="63">
        <v>-3243015.3556777099</v>
      </c>
      <c r="K1994" s="63">
        <v>111.78196233894946</v>
      </c>
      <c r="L1994" s="63">
        <v>2073.1188458908973</v>
      </c>
      <c r="M1994" s="63">
        <f>(M1822+M1779+M1951)/3</f>
        <v>23.980525966078574</v>
      </c>
      <c r="N1994" s="62">
        <v>43.933</v>
      </c>
    </row>
    <row r="1995" spans="1:14" x14ac:dyDescent="0.4">
      <c r="A1995" s="53">
        <v>49</v>
      </c>
      <c r="B1995" s="5" t="s">
        <v>138</v>
      </c>
      <c r="C1995" s="5">
        <v>1994</v>
      </c>
      <c r="D1995" s="5" t="s">
        <v>249</v>
      </c>
      <c r="E1995" s="54" t="s">
        <v>247</v>
      </c>
      <c r="F1995" s="62">
        <v>0.93996861418077582</v>
      </c>
      <c r="G1995" s="63">
        <v>790803</v>
      </c>
      <c r="H1995" s="63">
        <v>0.82803804604640163</v>
      </c>
      <c r="I1995" s="63">
        <v>126.48411676391299</v>
      </c>
      <c r="J1995" s="63">
        <v>-31281482.113890599</v>
      </c>
      <c r="K1995" s="63">
        <v>115.84302869327747</v>
      </c>
      <c r="L1995" s="63">
        <v>2308.7065837468285</v>
      </c>
      <c r="M1995" s="63">
        <f>(M1823+M1780+M1952)/3</f>
        <v>27.498952945684277</v>
      </c>
      <c r="N1995" s="62">
        <v>44.713000000000001</v>
      </c>
    </row>
    <row r="1996" spans="1:14" x14ac:dyDescent="0.4">
      <c r="A1996" s="53">
        <v>49</v>
      </c>
      <c r="B1996" s="5" t="s">
        <v>138</v>
      </c>
      <c r="C1996" s="5">
        <v>1995</v>
      </c>
      <c r="D1996" s="5" t="s">
        <v>249</v>
      </c>
      <c r="E1996" s="54" t="s">
        <v>247</v>
      </c>
      <c r="F1996" s="62">
        <v>0.9487835848966103</v>
      </c>
      <c r="G1996" s="63">
        <v>792246</v>
      </c>
      <c r="H1996" s="63">
        <v>1.1304145642476016</v>
      </c>
      <c r="I1996" s="63">
        <v>124.15527506206401</v>
      </c>
      <c r="J1996" s="63">
        <v>-22683100.260725301</v>
      </c>
      <c r="K1996" s="63">
        <v>114.14341910570573</v>
      </c>
      <c r="L1996" s="63">
        <v>2486.981930114654</v>
      </c>
      <c r="M1996" s="63">
        <f>(M1781+M1824+M1953)/3</f>
        <v>30.344224502851649</v>
      </c>
      <c r="N1996" s="62">
        <v>45.496000000000002</v>
      </c>
    </row>
    <row r="1997" spans="1:14" x14ac:dyDescent="0.4">
      <c r="A1997" s="53">
        <v>49</v>
      </c>
      <c r="B1997" s="5" t="s">
        <v>138</v>
      </c>
      <c r="C1997" s="5">
        <v>1996</v>
      </c>
      <c r="D1997" s="5" t="s">
        <v>249</v>
      </c>
      <c r="E1997" s="54" t="s">
        <v>247</v>
      </c>
      <c r="F1997" s="62">
        <v>1.0151430314686807</v>
      </c>
      <c r="G1997" s="63">
        <v>796538</v>
      </c>
      <c r="H1997" s="63">
        <v>2.8684422999149461</v>
      </c>
      <c r="I1997" s="63">
        <v>124.571785398949</v>
      </c>
      <c r="J1997" s="63">
        <v>-72186987.814437404</v>
      </c>
      <c r="K1997" s="63">
        <v>121.72603106588109</v>
      </c>
      <c r="L1997" s="63">
        <v>2672.4357703282699</v>
      </c>
      <c r="M1997" s="63">
        <f>(M1782+M1825+M1954)/3</f>
        <v>25.651702608918754</v>
      </c>
      <c r="N1997" s="62">
        <v>46.281999999999996</v>
      </c>
    </row>
    <row r="1998" spans="1:14" x14ac:dyDescent="0.4">
      <c r="A1998" s="53">
        <v>49</v>
      </c>
      <c r="B1998" s="5" t="s">
        <v>138</v>
      </c>
      <c r="C1998" s="5">
        <v>1997</v>
      </c>
      <c r="D1998" s="5" t="s">
        <v>249</v>
      </c>
      <c r="E1998" s="54" t="s">
        <v>247</v>
      </c>
      <c r="F1998" s="62">
        <v>0.97680505908731585</v>
      </c>
      <c r="G1998" s="63">
        <v>804572</v>
      </c>
      <c r="H1998" s="63">
        <v>3.2900559949146952</v>
      </c>
      <c r="I1998" s="63">
        <v>128.461661847258</v>
      </c>
      <c r="J1998" s="63">
        <v>-60193603.130898602</v>
      </c>
      <c r="K1998" s="63">
        <v>119.69777306468717</v>
      </c>
      <c r="L1998" s="63">
        <v>2597.9292555902557</v>
      </c>
      <c r="M1998" s="63">
        <f>(M1783+M1826+M1955)/3</f>
        <v>29.172347986671884</v>
      </c>
      <c r="N1998" s="62">
        <v>46.731999999999999</v>
      </c>
    </row>
    <row r="1999" spans="1:14" x14ac:dyDescent="0.4">
      <c r="A1999" s="53">
        <v>49</v>
      </c>
      <c r="B1999" s="5" t="s">
        <v>138</v>
      </c>
      <c r="C1999" s="5">
        <v>1998</v>
      </c>
      <c r="D1999" s="5" t="s">
        <v>249</v>
      </c>
      <c r="E1999" s="54" t="s">
        <v>247</v>
      </c>
      <c r="F1999" s="62">
        <v>0.94140036144859551</v>
      </c>
      <c r="G1999" s="63">
        <v>813947</v>
      </c>
      <c r="H1999" s="63">
        <v>7.4479534267524912</v>
      </c>
      <c r="I1999" s="63">
        <v>109.38316957267401</v>
      </c>
      <c r="J1999" s="63">
        <v>20334035.1819074</v>
      </c>
      <c r="K1999" s="63">
        <v>119.36976708783682</v>
      </c>
      <c r="L1999" s="63">
        <v>2031.0250134005687</v>
      </c>
      <c r="M1999" s="63">
        <f>(M1827+M1784+M1956)/3</f>
        <v>31.170373492257159</v>
      </c>
      <c r="N1999" s="62">
        <v>47.122999999999998</v>
      </c>
    </row>
    <row r="2000" spans="1:14" x14ac:dyDescent="0.4">
      <c r="A2000" s="53">
        <v>49</v>
      </c>
      <c r="B2000" s="5" t="s">
        <v>138</v>
      </c>
      <c r="C2000" s="5">
        <v>1999</v>
      </c>
      <c r="D2000" s="5" t="s">
        <v>249</v>
      </c>
      <c r="E2000" s="54" t="s">
        <v>247</v>
      </c>
      <c r="F2000" s="62">
        <v>0.95494169453815914</v>
      </c>
      <c r="G2000" s="63">
        <v>823422</v>
      </c>
      <c r="H2000" s="63">
        <v>6.7318209442208712</v>
      </c>
      <c r="I2000" s="63">
        <v>109.52102191355399</v>
      </c>
      <c r="J2000" s="63">
        <v>-147083835.755537</v>
      </c>
      <c r="K2000" s="63">
        <v>122.80223381662778</v>
      </c>
      <c r="L2000" s="63">
        <v>2351.7224291286261</v>
      </c>
      <c r="M2000" s="63">
        <f>(M1828+M1785+M1957)/3</f>
        <v>26.924968440728918</v>
      </c>
      <c r="N2000" s="62">
        <v>47.515000000000001</v>
      </c>
    </row>
    <row r="2001" spans="1:14" x14ac:dyDescent="0.4">
      <c r="A2001" s="53">
        <v>49</v>
      </c>
      <c r="B2001" s="5" t="s">
        <v>138</v>
      </c>
      <c r="C2001" s="5">
        <v>2000</v>
      </c>
      <c r="D2001" s="5" t="s">
        <v>249</v>
      </c>
      <c r="E2001" s="54" t="s">
        <v>247</v>
      </c>
      <c r="F2001" s="62">
        <v>1.0048900372248228</v>
      </c>
      <c r="G2001" s="63">
        <v>832509</v>
      </c>
      <c r="H2001" s="63">
        <v>-4.7198738791705921</v>
      </c>
      <c r="I2001" s="63">
        <v>106.118448036106</v>
      </c>
      <c r="J2001" s="63">
        <v>591375.11462613603</v>
      </c>
      <c r="K2001" s="63">
        <v>135.89564146348292</v>
      </c>
      <c r="L2001" s="63">
        <v>2015.8574957127084</v>
      </c>
      <c r="M2001" s="63">
        <f>(M1786+M1829+M1958)/3</f>
        <v>26.80868745396889</v>
      </c>
      <c r="N2001" s="62">
        <v>47.908000000000001</v>
      </c>
    </row>
    <row r="2002" spans="1:14" x14ac:dyDescent="0.4">
      <c r="A2002" s="53">
        <v>49</v>
      </c>
      <c r="B2002" s="5" t="s">
        <v>138</v>
      </c>
      <c r="C2002" s="5">
        <v>2001</v>
      </c>
      <c r="D2002" s="5" t="s">
        <v>249</v>
      </c>
      <c r="E2002" s="54" t="s">
        <v>247</v>
      </c>
      <c r="F2002" s="62">
        <v>1.2366281557552419</v>
      </c>
      <c r="G2002" s="63">
        <v>841320</v>
      </c>
      <c r="H2002" s="63">
        <v>3.2453962100387628</v>
      </c>
      <c r="I2002" s="63">
        <v>107.480037725358</v>
      </c>
      <c r="J2002" s="63">
        <v>41301896.350276202</v>
      </c>
      <c r="K2002" s="63">
        <v>129.9973418394471</v>
      </c>
      <c r="L2002" s="63">
        <v>1964.1302042767904</v>
      </c>
      <c r="M2002" s="63">
        <f>(M1830+M1873+M1959)/3</f>
        <v>41.254120598101657</v>
      </c>
      <c r="N2002" s="62">
        <v>48.3</v>
      </c>
    </row>
    <row r="2003" spans="1:14" x14ac:dyDescent="0.4">
      <c r="A2003" s="53">
        <v>49</v>
      </c>
      <c r="B2003" s="5" t="s">
        <v>138</v>
      </c>
      <c r="C2003" s="5">
        <v>2002</v>
      </c>
      <c r="D2003" s="5" t="s">
        <v>249</v>
      </c>
      <c r="E2003" s="54" t="s">
        <v>247</v>
      </c>
      <c r="F2003" s="62">
        <v>1.0318970315016867</v>
      </c>
      <c r="G2003" s="63">
        <v>849891</v>
      </c>
      <c r="H2003" s="63">
        <v>3.2664474825378988</v>
      </c>
      <c r="I2003" s="63">
        <v>107.709469523764</v>
      </c>
      <c r="J2003" s="63">
        <v>30672578.330251899</v>
      </c>
      <c r="K2003" s="63">
        <v>126.05257906814327</v>
      </c>
      <c r="L2003" s="63">
        <v>2157.0765961369339</v>
      </c>
      <c r="M2003" s="63">
        <f>(M1874+M1831+M1960)/3</f>
        <v>39.809156634117727</v>
      </c>
      <c r="N2003" s="62">
        <v>48.692</v>
      </c>
    </row>
    <row r="2004" spans="1:14" x14ac:dyDescent="0.4">
      <c r="A2004" s="53">
        <v>49</v>
      </c>
      <c r="B2004" s="5" t="s">
        <v>138</v>
      </c>
      <c r="C2004" s="5">
        <v>2003</v>
      </c>
      <c r="D2004" s="5" t="s">
        <v>249</v>
      </c>
      <c r="E2004" s="54" t="s">
        <v>247</v>
      </c>
      <c r="F2004" s="62">
        <v>1.2076112715045684</v>
      </c>
      <c r="G2004" s="63">
        <v>858306</v>
      </c>
      <c r="H2004" s="63">
        <v>7.7027793573175387</v>
      </c>
      <c r="I2004" s="63">
        <v>115.177560111197</v>
      </c>
      <c r="J2004" s="63">
        <v>40310494.542148396</v>
      </c>
      <c r="K2004" s="63">
        <v>128.97596991653671</v>
      </c>
      <c r="L2004" s="63">
        <v>2680.2707488037613</v>
      </c>
      <c r="M2004" s="63">
        <f>(M1832+M1875+M1961)/3</f>
        <v>40.153135024027094</v>
      </c>
      <c r="N2004" s="62">
        <v>49.085000000000001</v>
      </c>
    </row>
    <row r="2005" spans="1:14" x14ac:dyDescent="0.4">
      <c r="A2005" s="53">
        <v>49</v>
      </c>
      <c r="B2005" s="5" t="s">
        <v>138</v>
      </c>
      <c r="C2005" s="5">
        <v>2004</v>
      </c>
      <c r="D2005" s="5" t="s">
        <v>249</v>
      </c>
      <c r="E2005" s="54" t="s">
        <v>247</v>
      </c>
      <c r="F2005" s="62">
        <v>1.522567365183098</v>
      </c>
      <c r="G2005" s="63">
        <v>866694</v>
      </c>
      <c r="H2005" s="63">
        <v>2.1940085921537218</v>
      </c>
      <c r="I2005" s="63">
        <v>117.409132227954</v>
      </c>
      <c r="J2005" s="63">
        <v>250597673.08284599</v>
      </c>
      <c r="K2005" s="63">
        <v>125.12198759881528</v>
      </c>
      <c r="L2005" s="63">
        <v>3124.6073892632476</v>
      </c>
      <c r="M2005" s="63">
        <f>(M1747+M1833+M1876)/3</f>
        <v>39.968222207180652</v>
      </c>
      <c r="N2005" s="62">
        <v>49.478999999999999</v>
      </c>
    </row>
    <row r="2006" spans="1:14" x14ac:dyDescent="0.4">
      <c r="A2006" s="53">
        <v>49</v>
      </c>
      <c r="B2006" s="5" t="s">
        <v>138</v>
      </c>
      <c r="C2006" s="5">
        <v>2005</v>
      </c>
      <c r="D2006" s="5" t="s">
        <v>249</v>
      </c>
      <c r="E2006" s="54" t="s">
        <v>247</v>
      </c>
      <c r="F2006" s="62">
        <v>1.2242220172518037</v>
      </c>
      <c r="G2006" s="63">
        <v>874923</v>
      </c>
      <c r="H2006" s="63">
        <v>6.6451859814478809</v>
      </c>
      <c r="I2006" s="63">
        <v>116.880713762093</v>
      </c>
      <c r="J2006" s="63">
        <v>172951928.727855</v>
      </c>
      <c r="K2006" s="63">
        <v>117.74007936507938</v>
      </c>
      <c r="L2006" s="63">
        <v>3406.4755923903699</v>
      </c>
      <c r="M2006" s="63">
        <f>(M1834+M1791+M1963)/3</f>
        <v>27.864446950445544</v>
      </c>
      <c r="N2006" s="62">
        <v>49.871000000000002</v>
      </c>
    </row>
    <row r="2007" spans="1:14" x14ac:dyDescent="0.4">
      <c r="A2007" s="53">
        <v>49</v>
      </c>
      <c r="B2007" s="5" t="s">
        <v>138</v>
      </c>
      <c r="C2007" s="5">
        <v>2006</v>
      </c>
      <c r="D2007" s="5" t="s">
        <v>249</v>
      </c>
      <c r="E2007" s="54" t="s">
        <v>247</v>
      </c>
      <c r="F2007" s="62">
        <v>1.3588756662737251</v>
      </c>
      <c r="G2007" s="63">
        <v>883083</v>
      </c>
      <c r="H2007" s="63">
        <v>3.746758818814854</v>
      </c>
      <c r="I2007" s="63">
        <v>114.70578575373</v>
      </c>
      <c r="J2007" s="63">
        <v>583975309.32313502</v>
      </c>
      <c r="K2007" s="63">
        <v>118.04833167470943</v>
      </c>
      <c r="L2007" s="63">
        <v>3483.5971849362568</v>
      </c>
      <c r="M2007" s="63">
        <f>(M1835+M1878+M1964)/3</f>
        <v>44.036736950124812</v>
      </c>
      <c r="N2007" s="62">
        <v>50.264000000000003</v>
      </c>
    </row>
    <row r="2008" spans="1:14" x14ac:dyDescent="0.4">
      <c r="A2008" s="53">
        <v>49</v>
      </c>
      <c r="B2008" s="5" t="s">
        <v>138</v>
      </c>
      <c r="C2008" s="5">
        <v>2007</v>
      </c>
      <c r="D2008" s="5" t="s">
        <v>249</v>
      </c>
      <c r="E2008" s="54" t="s">
        <v>247</v>
      </c>
      <c r="F2008" s="62">
        <v>1.2673918315653321</v>
      </c>
      <c r="G2008" s="63">
        <v>890648</v>
      </c>
      <c r="H2008" s="63">
        <v>3.024456410386378</v>
      </c>
      <c r="I2008" s="63">
        <v>117.048880201828</v>
      </c>
      <c r="J2008" s="63">
        <v>464230334.10929698</v>
      </c>
      <c r="K2008" s="63">
        <v>110.38951489862319</v>
      </c>
      <c r="L2008" s="63">
        <v>3793.0973850095875</v>
      </c>
      <c r="M2008" s="63">
        <f>(M1836+M1879+M1965)/3</f>
        <v>45.35854612689883</v>
      </c>
      <c r="N2008" s="62">
        <v>50.656999999999996</v>
      </c>
    </row>
    <row r="2009" spans="1:14" x14ac:dyDescent="0.4">
      <c r="A2009" s="53">
        <v>49</v>
      </c>
      <c r="B2009" s="5" t="s">
        <v>138</v>
      </c>
      <c r="C2009" s="5">
        <v>2008</v>
      </c>
      <c r="D2009" s="5" t="s">
        <v>249</v>
      </c>
      <c r="E2009" s="54" t="s">
        <v>247</v>
      </c>
      <c r="F2009" s="62">
        <v>0.96283054784545197</v>
      </c>
      <c r="G2009" s="63">
        <v>896731</v>
      </c>
      <c r="H2009" s="63">
        <v>2.1581188165359748</v>
      </c>
      <c r="I2009" s="63">
        <v>119.692801030784</v>
      </c>
      <c r="J2009" s="63">
        <v>679220489.28009105</v>
      </c>
      <c r="K2009" s="63">
        <v>130.99784797645779</v>
      </c>
      <c r="L2009" s="63">
        <v>3928.9217385796419</v>
      </c>
      <c r="M2009" s="63">
        <f>(M1837+M1880+M1966)/3</f>
        <v>44.611430825586325</v>
      </c>
      <c r="N2009" s="62">
        <v>51.146000000000001</v>
      </c>
    </row>
    <row r="2010" spans="1:14" x14ac:dyDescent="0.4">
      <c r="A2010" s="53">
        <v>49</v>
      </c>
      <c r="B2010" s="5" t="s">
        <v>138</v>
      </c>
      <c r="C2010" s="5">
        <v>2009</v>
      </c>
      <c r="D2010" s="5" t="s">
        <v>249</v>
      </c>
      <c r="E2010" s="54" t="s">
        <v>247</v>
      </c>
      <c r="F2010" s="62">
        <v>0.85058182814630412</v>
      </c>
      <c r="G2010" s="63">
        <v>901383</v>
      </c>
      <c r="H2010" s="63">
        <v>1.3906950207908721</v>
      </c>
      <c r="I2010" s="63">
        <v>104.88171895267099</v>
      </c>
      <c r="J2010" s="63">
        <v>308373711.00325298</v>
      </c>
      <c r="K2010" s="63">
        <v>108.86911741167378</v>
      </c>
      <c r="L2010" s="63">
        <v>3184.6891229148091</v>
      </c>
      <c r="M2010" s="63">
        <f>(M1838+M1881+M1967)/3</f>
        <v>45.399447493479734</v>
      </c>
      <c r="N2010" s="62">
        <v>51.658000000000001</v>
      </c>
    </row>
    <row r="2011" spans="1:14" x14ac:dyDescent="0.4">
      <c r="A2011" s="53">
        <v>49</v>
      </c>
      <c r="B2011" s="5" t="s">
        <v>138</v>
      </c>
      <c r="C2011" s="5">
        <v>2010</v>
      </c>
      <c r="D2011" s="5" t="s">
        <v>249</v>
      </c>
      <c r="E2011" s="54" t="s">
        <v>247</v>
      </c>
      <c r="F2011" s="62">
        <v>1.2442980261144605</v>
      </c>
      <c r="G2011" s="63">
        <v>905169</v>
      </c>
      <c r="H2011" s="63">
        <v>4.2297849990792855</v>
      </c>
      <c r="I2011" s="63">
        <v>100</v>
      </c>
      <c r="J2011" s="63">
        <v>178091735.587235</v>
      </c>
      <c r="K2011" s="63">
        <v>121.22790339567105</v>
      </c>
      <c r="L2011" s="63">
        <v>3469.1496425487826</v>
      </c>
      <c r="M2011" s="63">
        <f>(M1839+M1882+M1968)/3</f>
        <v>44.866511958436284</v>
      </c>
      <c r="N2011" s="62">
        <v>52.170999999999999</v>
      </c>
    </row>
    <row r="2012" spans="1:14" x14ac:dyDescent="0.4">
      <c r="A2012" s="53">
        <v>49</v>
      </c>
      <c r="B2012" s="5" t="s">
        <v>138</v>
      </c>
      <c r="C2012" s="5">
        <v>2011</v>
      </c>
      <c r="D2012" s="5" t="s">
        <v>249</v>
      </c>
      <c r="E2012" s="54" t="s">
        <v>247</v>
      </c>
      <c r="F2012" s="62">
        <v>1.1623208987675522</v>
      </c>
      <c r="G2012" s="63">
        <v>908355</v>
      </c>
      <c r="H2012" s="63">
        <v>9.3913405185907237</v>
      </c>
      <c r="I2012" s="63">
        <v>103.808851247033</v>
      </c>
      <c r="J2012" s="63">
        <v>217158525.72872201</v>
      </c>
      <c r="K2012" s="63">
        <v>124.47612588766684</v>
      </c>
      <c r="L2012" s="63">
        <v>4160.7211931181464</v>
      </c>
      <c r="M2012" s="63">
        <f>(M1840+M1969+M1883)/3</f>
        <v>45.290779740397738</v>
      </c>
      <c r="N2012" s="62">
        <v>52.683</v>
      </c>
    </row>
    <row r="2013" spans="1:14" x14ac:dyDescent="0.4">
      <c r="A2013" s="53">
        <v>49</v>
      </c>
      <c r="B2013" s="5" t="s">
        <v>138</v>
      </c>
      <c r="C2013" s="5">
        <v>2012</v>
      </c>
      <c r="D2013" s="5" t="s">
        <v>249</v>
      </c>
      <c r="E2013" s="54" t="s">
        <v>247</v>
      </c>
      <c r="F2013" s="62">
        <v>1.0904891999310691</v>
      </c>
      <c r="G2013" s="63">
        <v>911059</v>
      </c>
      <c r="H2013" s="63">
        <v>3.5765135209381071</v>
      </c>
      <c r="I2013" s="63">
        <v>105.860285434556</v>
      </c>
      <c r="J2013" s="63">
        <v>277313671.99180901</v>
      </c>
      <c r="K2013" s="63">
        <v>125.28579168511205</v>
      </c>
      <c r="L2013" s="63">
        <v>4359.7924003530879</v>
      </c>
      <c r="M2013" s="63">
        <f>(M1841+M1970+M1884)/3</f>
        <v>45.009733601400193</v>
      </c>
      <c r="N2013" s="62">
        <v>53.195999999999998</v>
      </c>
    </row>
    <row r="2014" spans="1:14" x14ac:dyDescent="0.4">
      <c r="A2014" s="53">
        <v>49</v>
      </c>
      <c r="B2014" s="5" t="s">
        <v>138</v>
      </c>
      <c r="C2014" s="5">
        <v>2013</v>
      </c>
      <c r="D2014" s="5" t="s">
        <v>249</v>
      </c>
      <c r="E2014" s="54" t="s">
        <v>247</v>
      </c>
      <c r="F2014" s="62">
        <v>1.1679856544343277</v>
      </c>
      <c r="G2014" s="63">
        <v>913453</v>
      </c>
      <c r="H2014" s="63">
        <v>3.621296542024794</v>
      </c>
      <c r="I2014" s="63">
        <v>105.663983981162</v>
      </c>
      <c r="J2014" s="63">
        <v>243782754.03669199</v>
      </c>
      <c r="K2014" s="63">
        <v>126.34838672484858</v>
      </c>
      <c r="L2014" s="63">
        <v>4586.955211175874</v>
      </c>
      <c r="M2014" s="63">
        <f>(M1842+M1971+M1885)/3</f>
        <v>46.836360161505631</v>
      </c>
      <c r="N2014" s="62">
        <v>53.706000000000003</v>
      </c>
    </row>
    <row r="2015" spans="1:14" x14ac:dyDescent="0.4">
      <c r="A2015" s="53">
        <v>49</v>
      </c>
      <c r="B2015" s="5" t="s">
        <v>138</v>
      </c>
      <c r="C2015" s="5">
        <v>2014</v>
      </c>
      <c r="D2015" s="5" t="s">
        <v>249</v>
      </c>
      <c r="E2015" s="54" t="s">
        <v>247</v>
      </c>
      <c r="F2015" s="62">
        <v>1.3255275459827864</v>
      </c>
      <c r="G2015" s="63">
        <v>915560</v>
      </c>
      <c r="H2015" s="63">
        <v>12.505405677961988</v>
      </c>
      <c r="I2015" s="63">
        <v>103.870553926835</v>
      </c>
      <c r="J2015" s="63">
        <v>377869372.267012</v>
      </c>
      <c r="K2015" s="63">
        <v>110.81230555818406</v>
      </c>
      <c r="L2015" s="63">
        <v>5305.064431608922</v>
      </c>
      <c r="M2015" s="63">
        <f>(M1843+M1886+M1972)/3</f>
        <v>46.269941646974893</v>
      </c>
      <c r="N2015" s="62">
        <v>54.216000000000001</v>
      </c>
    </row>
    <row r="2016" spans="1:14" x14ac:dyDescent="0.4">
      <c r="A2016" s="53">
        <v>49</v>
      </c>
      <c r="B2016" s="5" t="s">
        <v>138</v>
      </c>
      <c r="C2016" s="5">
        <v>2015</v>
      </c>
      <c r="D2016" s="5" t="s">
        <v>249</v>
      </c>
      <c r="E2016" s="54" t="s">
        <v>247</v>
      </c>
      <c r="F2016" s="62">
        <v>1.3778892280854775</v>
      </c>
      <c r="G2016" s="63">
        <v>917200</v>
      </c>
      <c r="H2016" s="63">
        <v>2.5308989743148373</v>
      </c>
      <c r="I2016" s="63">
        <v>105.626114178469</v>
      </c>
      <c r="J2016" s="63">
        <v>205373209.116505</v>
      </c>
      <c r="K2016" s="63">
        <v>101.18904856557589</v>
      </c>
      <c r="L2016" s="63">
        <v>5105.1896119189214</v>
      </c>
      <c r="M2016" s="63">
        <f>(M1844+M1973+M1887)/3</f>
        <v>46.038678469960239</v>
      </c>
      <c r="N2016" s="62">
        <v>54.725999999999999</v>
      </c>
    </row>
    <row r="2017" spans="1:14" x14ac:dyDescent="0.4">
      <c r="A2017" s="53">
        <v>49</v>
      </c>
      <c r="B2017" s="5" t="s">
        <v>138</v>
      </c>
      <c r="C2017" s="5">
        <v>2016</v>
      </c>
      <c r="D2017" s="5" t="s">
        <v>249</v>
      </c>
      <c r="E2017" s="54" t="s">
        <v>247</v>
      </c>
      <c r="F2017" s="62">
        <v>1.3051370306771444</v>
      </c>
      <c r="G2017" s="63">
        <v>918371</v>
      </c>
      <c r="H2017" s="63">
        <v>2.6333258273186999</v>
      </c>
      <c r="I2017" s="63">
        <v>110.156408476218</v>
      </c>
      <c r="J2017" s="63">
        <v>391619655.40088201</v>
      </c>
      <c r="K2017" s="63">
        <v>97.174490781410071</v>
      </c>
      <c r="L2017" s="63">
        <v>5368.4334918643099</v>
      </c>
      <c r="M2017" s="63">
        <f>(M1974+M1888+M1845)/3</f>
        <v>46.381660092813583</v>
      </c>
      <c r="N2017" s="62">
        <v>55.234999999999999</v>
      </c>
    </row>
    <row r="2018" spans="1:14" x14ac:dyDescent="0.4">
      <c r="A2018" s="53">
        <v>49</v>
      </c>
      <c r="B2018" s="5" t="s">
        <v>138</v>
      </c>
      <c r="C2018" s="5">
        <v>2017</v>
      </c>
      <c r="D2018" s="5" t="s">
        <v>249</v>
      </c>
      <c r="E2018" s="54" t="s">
        <v>247</v>
      </c>
      <c r="F2018" s="62">
        <v>1.4483922530437345</v>
      </c>
      <c r="G2018" s="63">
        <v>919019</v>
      </c>
      <c r="H2018" s="63">
        <v>1.6984573477517131</v>
      </c>
      <c r="I2018" s="63">
        <v>112.250988775171</v>
      </c>
      <c r="J2018" s="63">
        <v>387602565.30544603</v>
      </c>
      <c r="K2018" s="63">
        <v>97.02166258777612</v>
      </c>
      <c r="L2018" s="63">
        <v>5825.1996651441323</v>
      </c>
      <c r="M2018" s="63">
        <f>(M1889+M1846+M1975)/3</f>
        <v>46.230093403249576</v>
      </c>
      <c r="N2018" s="62">
        <v>55.741999999999997</v>
      </c>
    </row>
    <row r="2019" spans="1:14" x14ac:dyDescent="0.4">
      <c r="A2019" s="53">
        <v>49</v>
      </c>
      <c r="B2019" s="5" t="s">
        <v>138</v>
      </c>
      <c r="C2019" s="5">
        <v>2018</v>
      </c>
      <c r="D2019" s="5" t="s">
        <v>249</v>
      </c>
      <c r="E2019" s="54" t="s">
        <v>247</v>
      </c>
      <c r="F2019" s="62">
        <v>1.5094733818210309</v>
      </c>
      <c r="G2019" s="63">
        <v>918996</v>
      </c>
      <c r="H2019" s="63">
        <v>1.4257182721993331</v>
      </c>
      <c r="I2019" s="63">
        <v>113.347389557802</v>
      </c>
      <c r="J2019" s="63">
        <v>468861002.87623501</v>
      </c>
      <c r="K2019" s="63">
        <v>103.23541999539067</v>
      </c>
      <c r="L2019" s="63">
        <v>6073.3945794234696</v>
      </c>
      <c r="M2019" s="63">
        <f>(M1847+M1890+M1761)/3</f>
        <v>46.953384125812818</v>
      </c>
      <c r="N2019" s="62">
        <v>56.247999999999998</v>
      </c>
    </row>
    <row r="2020" spans="1:14" x14ac:dyDescent="0.4">
      <c r="A2020" s="53">
        <v>49</v>
      </c>
      <c r="B2020" s="5" t="s">
        <v>138</v>
      </c>
      <c r="C2020" s="5">
        <v>2019</v>
      </c>
      <c r="D2020" s="5" t="s">
        <v>249</v>
      </c>
      <c r="E2020" s="54" t="s">
        <v>247</v>
      </c>
      <c r="F2020" s="62">
        <v>1.5172053371658147</v>
      </c>
      <c r="G2020" s="63">
        <v>918465</v>
      </c>
      <c r="H2020" s="63">
        <v>1.5465491914807217</v>
      </c>
      <c r="I2020" s="63">
        <v>113.962731110972</v>
      </c>
      <c r="J2020" s="63">
        <v>322282826.11583298</v>
      </c>
      <c r="K2020" s="63">
        <v>107.41146382299847</v>
      </c>
      <c r="L2020" s="63">
        <v>5927.7242075828481</v>
      </c>
      <c r="M2020" s="63">
        <f>(M1891+M1848+M1977)/3</f>
        <v>46.2761880504681</v>
      </c>
      <c r="N2020" s="62">
        <v>56.75</v>
      </c>
    </row>
    <row r="2021" spans="1:14" x14ac:dyDescent="0.4">
      <c r="A2021" s="53">
        <v>49</v>
      </c>
      <c r="B2021" s="5" t="s">
        <v>138</v>
      </c>
      <c r="C2021" s="5">
        <v>2020</v>
      </c>
      <c r="D2021" s="5" t="s">
        <v>249</v>
      </c>
      <c r="E2021" s="54" t="s">
        <v>247</v>
      </c>
      <c r="F2021" s="62">
        <v>1.1170962884416062</v>
      </c>
      <c r="G2021" s="63">
        <v>920422</v>
      </c>
      <c r="H2021" s="63">
        <v>-1.4825503526945454</v>
      </c>
      <c r="I2021" s="63">
        <v>108.28489179600101</v>
      </c>
      <c r="J2021" s="63">
        <v>239380737.903611</v>
      </c>
      <c r="K2021" s="63">
        <v>72.343575499688313</v>
      </c>
      <c r="L2021" s="63">
        <v>4815.6891481254042</v>
      </c>
      <c r="M2021" s="63">
        <f>(M1892+M1849+M1978)/3</f>
        <v>46.241030703019611</v>
      </c>
      <c r="N2021" s="62">
        <v>57.247</v>
      </c>
    </row>
    <row r="2022" spans="1:14" x14ac:dyDescent="0.4">
      <c r="A2022" s="53">
        <v>49</v>
      </c>
      <c r="B2022" s="5" t="s">
        <v>138</v>
      </c>
      <c r="C2022" s="5">
        <v>2021</v>
      </c>
      <c r="D2022" s="5" t="s">
        <v>249</v>
      </c>
      <c r="E2022" s="54" t="s">
        <v>247</v>
      </c>
      <c r="F2022" s="62">
        <f>(F2019+F2020+F2021)/3</f>
        <v>1.3812583358094841</v>
      </c>
      <c r="G2022" s="63">
        <v>924610</v>
      </c>
      <c r="H2022" s="63">
        <v>-2.51306312524909</v>
      </c>
      <c r="I2022" s="63">
        <v>103.53932459400001</v>
      </c>
      <c r="J2022" s="63">
        <v>409894560.46573901</v>
      </c>
      <c r="K2022" s="63">
        <v>81.725208956468748</v>
      </c>
      <c r="L2022" s="63">
        <v>4656.0513414499992</v>
      </c>
      <c r="M2022" s="63">
        <f>(M1850+M1893+M1979)/3</f>
        <v>46.244676469609608</v>
      </c>
      <c r="N2022" s="62">
        <v>57.74</v>
      </c>
    </row>
    <row r="2023" spans="1:14" x14ac:dyDescent="0.4">
      <c r="A2023" s="53">
        <v>49</v>
      </c>
      <c r="B2023" s="5" t="s">
        <v>138</v>
      </c>
      <c r="C2023" s="5">
        <v>2022</v>
      </c>
      <c r="D2023" s="5" t="s">
        <v>249</v>
      </c>
      <c r="E2023" s="54" t="s">
        <v>247</v>
      </c>
      <c r="F2023" s="62">
        <f>(F2020+F2021+F2022)/3</f>
        <v>1.3385199871389684</v>
      </c>
      <c r="G2023" s="63">
        <v>929766</v>
      </c>
      <c r="H2023" s="63">
        <v>2.4725628786455047</v>
      </c>
      <c r="I2023" s="63">
        <v>101.563282135843</v>
      </c>
      <c r="J2023" s="63">
        <v>103581591.564163</v>
      </c>
      <c r="K2023" s="63">
        <v>117.25937020004329</v>
      </c>
      <c r="L2023" s="63">
        <v>5356.1643962161443</v>
      </c>
      <c r="M2023" s="63">
        <f>(M1851+M1980+M1808)/3</f>
        <v>31.141363501045046</v>
      </c>
      <c r="N2023" s="62">
        <v>58.228999999999999</v>
      </c>
    </row>
    <row r="2024" spans="1:14" x14ac:dyDescent="0.4">
      <c r="A2024" s="53">
        <v>50</v>
      </c>
      <c r="B2024" s="5" t="s">
        <v>139</v>
      </c>
      <c r="C2024" s="5">
        <v>1980</v>
      </c>
      <c r="D2024" s="5" t="s">
        <v>249</v>
      </c>
      <c r="E2024" s="54" t="s">
        <v>247</v>
      </c>
      <c r="F2024" s="62">
        <f>F2025*0.95</f>
        <v>2.49666801186825</v>
      </c>
      <c r="G2024" s="63">
        <v>749078</v>
      </c>
      <c r="H2024" s="63">
        <v>36.78110196592786</v>
      </c>
      <c r="I2024" s="63">
        <v>223.384827915047</v>
      </c>
      <c r="J2024" s="63">
        <v>31522217.0310212</v>
      </c>
      <c r="K2024" s="63">
        <v>96.350364963503651</v>
      </c>
      <c r="L2024" s="63">
        <v>5713.2073592488905</v>
      </c>
      <c r="M2024" s="63">
        <f>(M1809+M1981+M1938)/3</f>
        <v>23.458548246265462</v>
      </c>
      <c r="N2024" s="62">
        <v>54.682000000000002</v>
      </c>
    </row>
    <row r="2025" spans="1:14" x14ac:dyDescent="0.4">
      <c r="A2025" s="53">
        <v>50</v>
      </c>
      <c r="B2025" s="5" t="s">
        <v>139</v>
      </c>
      <c r="C2025" s="5">
        <v>1981</v>
      </c>
      <c r="D2025" s="5" t="s">
        <v>249</v>
      </c>
      <c r="E2025" s="54" t="s">
        <v>247</v>
      </c>
      <c r="F2025" s="62">
        <f t="shared" ref="F2025:F2033" si="227">F2026*0.95</f>
        <v>2.6280715914402633</v>
      </c>
      <c r="G2025" s="63">
        <v>768904</v>
      </c>
      <c r="H2025" s="63">
        <v>10.442066699850855</v>
      </c>
      <c r="I2025" s="63">
        <v>198.95138317427799</v>
      </c>
      <c r="J2025" s="63">
        <v>54575942.022219002</v>
      </c>
      <c r="K2025" s="63">
        <v>104.05907575035731</v>
      </c>
      <c r="L2025" s="63">
        <v>5023.0836626353512</v>
      </c>
      <c r="M2025" s="63">
        <f>(M1810+M1939+M1982)/3</f>
        <v>21.836785938480848</v>
      </c>
      <c r="N2025" s="62">
        <v>57</v>
      </c>
    </row>
    <row r="2026" spans="1:14" x14ac:dyDescent="0.4">
      <c r="A2026" s="53">
        <v>50</v>
      </c>
      <c r="B2026" s="5" t="s">
        <v>139</v>
      </c>
      <c r="C2026" s="5">
        <v>1982</v>
      </c>
      <c r="D2026" s="5" t="s">
        <v>249</v>
      </c>
      <c r="E2026" s="54" t="s">
        <v>247</v>
      </c>
      <c r="F2026" s="62">
        <f t="shared" si="227"/>
        <v>2.7663911488844879</v>
      </c>
      <c r="G2026" s="63">
        <v>789585</v>
      </c>
      <c r="H2026" s="63">
        <v>16.903629245208649</v>
      </c>
      <c r="I2026" s="63">
        <v>200.74592533532501</v>
      </c>
      <c r="J2026" s="63">
        <v>131738211.44436499</v>
      </c>
      <c r="K2026" s="63">
        <v>101.26167045167801</v>
      </c>
      <c r="L2026" s="63">
        <v>4582.1638470019379</v>
      </c>
      <c r="M2026" s="63">
        <f>(M1811+M1940+M1983)/3</f>
        <v>23.680486081819847</v>
      </c>
      <c r="N2026" s="62">
        <v>58.372</v>
      </c>
    </row>
    <row r="2027" spans="1:14" x14ac:dyDescent="0.4">
      <c r="A2027" s="53">
        <v>50</v>
      </c>
      <c r="B2027" s="5" t="s">
        <v>139</v>
      </c>
      <c r="C2027" s="5">
        <v>1983</v>
      </c>
      <c r="D2027" s="5" t="s">
        <v>249</v>
      </c>
      <c r="E2027" s="54" t="s">
        <v>247</v>
      </c>
      <c r="F2027" s="62">
        <f t="shared" si="227"/>
        <v>2.9119906830363034</v>
      </c>
      <c r="G2027" s="63">
        <v>811098</v>
      </c>
      <c r="H2027" s="63">
        <v>2.9248421156471665</v>
      </c>
      <c r="I2027" s="63">
        <v>197.574079038245</v>
      </c>
      <c r="J2027" s="63">
        <v>111844131.911157</v>
      </c>
      <c r="K2027" s="63">
        <v>104.86729087673142</v>
      </c>
      <c r="L2027" s="63">
        <v>4181.0924592805213</v>
      </c>
      <c r="M2027" s="63">
        <f>(M1812+M1941+M1984)/3</f>
        <v>23.093478880345216</v>
      </c>
      <c r="N2027" s="62">
        <v>59.73</v>
      </c>
    </row>
    <row r="2028" spans="1:14" x14ac:dyDescent="0.4">
      <c r="A2028" s="53">
        <v>50</v>
      </c>
      <c r="B2028" s="5" t="s">
        <v>139</v>
      </c>
      <c r="C2028" s="5">
        <v>1984</v>
      </c>
      <c r="D2028" s="5" t="s">
        <v>249</v>
      </c>
      <c r="E2028" s="54" t="s">
        <v>247</v>
      </c>
      <c r="F2028" s="62">
        <f t="shared" si="227"/>
        <v>3.0652533505645301</v>
      </c>
      <c r="G2028" s="63">
        <v>833417</v>
      </c>
      <c r="H2028" s="63">
        <v>12.010217108534377</v>
      </c>
      <c r="I2028" s="63">
        <v>189.61782789419499</v>
      </c>
      <c r="J2028" s="63">
        <v>8124375.4311378403</v>
      </c>
      <c r="K2028" s="63">
        <v>99.293149980722276</v>
      </c>
      <c r="L2028" s="63">
        <v>4273.3128320010665</v>
      </c>
      <c r="M2028" s="63">
        <f>(M1942+M1813+M1985)/3</f>
        <v>20.963366983295433</v>
      </c>
      <c r="N2028" s="62">
        <v>61.076000000000001</v>
      </c>
    </row>
    <row r="2029" spans="1:14" x14ac:dyDescent="0.4">
      <c r="A2029" s="53">
        <v>50</v>
      </c>
      <c r="B2029" s="5" t="s">
        <v>139</v>
      </c>
      <c r="C2029" s="5">
        <v>1985</v>
      </c>
      <c r="D2029" s="5" t="s">
        <v>249</v>
      </c>
      <c r="E2029" s="54" t="s">
        <v>247</v>
      </c>
      <c r="F2029" s="62">
        <f t="shared" si="227"/>
        <v>3.226582474278453</v>
      </c>
      <c r="G2029" s="63">
        <v>856482</v>
      </c>
      <c r="H2029" s="63">
        <v>-1.2760517698061591</v>
      </c>
      <c r="I2029" s="63">
        <v>195.567885675572</v>
      </c>
      <c r="J2029" s="63">
        <v>15091384.2509476</v>
      </c>
      <c r="K2029" s="63">
        <v>119.85338220593135</v>
      </c>
      <c r="L2029" s="63">
        <v>3899.5737881575078</v>
      </c>
      <c r="M2029" s="63">
        <f>(M1814+M1943+M1986)/3</f>
        <v>21.101874121267734</v>
      </c>
      <c r="N2029" s="62">
        <v>62.402000000000001</v>
      </c>
    </row>
    <row r="2030" spans="1:14" x14ac:dyDescent="0.4">
      <c r="A2030" s="53">
        <v>50</v>
      </c>
      <c r="B2030" s="5" t="s">
        <v>139</v>
      </c>
      <c r="C2030" s="5">
        <v>1986</v>
      </c>
      <c r="D2030" s="5" t="s">
        <v>249</v>
      </c>
      <c r="E2030" s="54" t="s">
        <v>247</v>
      </c>
      <c r="F2030" s="62">
        <f t="shared" si="227"/>
        <v>3.3964026045036348</v>
      </c>
      <c r="G2030" s="63">
        <v>880340</v>
      </c>
      <c r="H2030" s="63">
        <v>-20.809814065488368</v>
      </c>
      <c r="I2030" s="63">
        <v>212.95727302280901</v>
      </c>
      <c r="J2030" s="63">
        <v>110249347.782176</v>
      </c>
      <c r="K2030" s="63">
        <v>89.895647747518453</v>
      </c>
      <c r="L2030" s="63">
        <v>3866.2768807511802</v>
      </c>
      <c r="M2030" s="63">
        <f>(M1815+M1944+M1987)/3</f>
        <v>19.545149146313857</v>
      </c>
      <c r="N2030" s="62">
        <v>63.710999999999999</v>
      </c>
    </row>
    <row r="2031" spans="1:14" x14ac:dyDescent="0.4">
      <c r="A2031" s="53">
        <v>50</v>
      </c>
      <c r="B2031" s="5" t="s">
        <v>139</v>
      </c>
      <c r="C2031" s="5">
        <v>1987</v>
      </c>
      <c r="D2031" s="5" t="s">
        <v>249</v>
      </c>
      <c r="E2031" s="54" t="s">
        <v>247</v>
      </c>
      <c r="F2031" s="62">
        <f t="shared" si="227"/>
        <v>3.575160636319616</v>
      </c>
      <c r="G2031" s="63">
        <v>905016</v>
      </c>
      <c r="H2031" s="63">
        <v>0.99328323326113832</v>
      </c>
      <c r="I2031" s="63">
        <v>209.16765647703701</v>
      </c>
      <c r="J2031" s="63">
        <v>89806044.843039304</v>
      </c>
      <c r="K2031" s="63">
        <v>87.914427614359511</v>
      </c>
      <c r="L2031" s="63">
        <v>3626.2309650326147</v>
      </c>
      <c r="M2031" s="63">
        <f>(M1816+M1945+M1988)/3</f>
        <v>23.457893178876123</v>
      </c>
      <c r="N2031" s="62">
        <v>65</v>
      </c>
    </row>
    <row r="2032" spans="1:14" x14ac:dyDescent="0.4">
      <c r="A2032" s="53">
        <v>50</v>
      </c>
      <c r="B2032" s="5" t="s">
        <v>139</v>
      </c>
      <c r="C2032" s="5">
        <v>1988</v>
      </c>
      <c r="D2032" s="5" t="s">
        <v>249</v>
      </c>
      <c r="E2032" s="54" t="s">
        <v>247</v>
      </c>
      <c r="F2032" s="62">
        <f t="shared" si="227"/>
        <v>3.7633269855995959</v>
      </c>
      <c r="G2032" s="63">
        <v>930464</v>
      </c>
      <c r="H2032" s="63">
        <v>2.615134401570927</v>
      </c>
      <c r="I2032" s="63">
        <v>181.004661971237</v>
      </c>
      <c r="J2032" s="63">
        <v>132550733.91572499</v>
      </c>
      <c r="K2032" s="63">
        <v>78.522020749427696</v>
      </c>
      <c r="L2032" s="63">
        <v>4121.0658080591229</v>
      </c>
      <c r="M2032" s="63">
        <f>(M1817+M1946+M1989)/3</f>
        <v>20.337174064637381</v>
      </c>
      <c r="N2032" s="62">
        <v>66.412000000000006</v>
      </c>
    </row>
    <row r="2033" spans="1:14" x14ac:dyDescent="0.4">
      <c r="A2033" s="53">
        <v>50</v>
      </c>
      <c r="B2033" s="5" t="s">
        <v>139</v>
      </c>
      <c r="C2033" s="5">
        <v>1989</v>
      </c>
      <c r="D2033" s="5" t="s">
        <v>249</v>
      </c>
      <c r="E2033" s="54" t="s">
        <v>247</v>
      </c>
      <c r="F2033" s="62">
        <f t="shared" si="227"/>
        <v>3.9613968269469431</v>
      </c>
      <c r="G2033" s="63">
        <v>956509</v>
      </c>
      <c r="H2033" s="63">
        <v>7.7280247911452449</v>
      </c>
      <c r="I2033" s="63">
        <v>213.87885937933399</v>
      </c>
      <c r="J2033" s="63">
        <v>-30532121.000097498</v>
      </c>
      <c r="K2033" s="63">
        <v>86.993635342568325</v>
      </c>
      <c r="L2033" s="63">
        <v>4376.7611845364272</v>
      </c>
      <c r="M2033" s="63">
        <f>(M1947+M1818+M1990)/3</f>
        <v>16.639671962755816</v>
      </c>
      <c r="N2033" s="62">
        <v>67.792000000000002</v>
      </c>
    </row>
    <row r="2034" spans="1:14" x14ac:dyDescent="0.4">
      <c r="A2034" s="53">
        <v>50</v>
      </c>
      <c r="B2034" s="5" t="s">
        <v>139</v>
      </c>
      <c r="C2034" s="5">
        <v>1990</v>
      </c>
      <c r="D2034" s="5" t="s">
        <v>249</v>
      </c>
      <c r="E2034" s="54" t="s">
        <v>247</v>
      </c>
      <c r="F2034" s="62">
        <v>4.1698913967862561</v>
      </c>
      <c r="G2034" s="63">
        <v>983028</v>
      </c>
      <c r="H2034" s="63">
        <v>15.358141390288466</v>
      </c>
      <c r="I2034" s="63">
        <v>215.34368933879301</v>
      </c>
      <c r="J2034" s="63">
        <v>73457901.590088099</v>
      </c>
      <c r="K2034" s="63">
        <v>76.897445390596076</v>
      </c>
      <c r="L2034" s="63">
        <v>6055.0602473660665</v>
      </c>
      <c r="M2034" s="63">
        <f>(M1948+M1819+M1991)/3</f>
        <v>16.561328750200083</v>
      </c>
      <c r="N2034" s="62">
        <v>69.143000000000001</v>
      </c>
    </row>
    <row r="2035" spans="1:14" x14ac:dyDescent="0.4">
      <c r="A2035" s="53">
        <v>50</v>
      </c>
      <c r="B2035" s="5" t="s">
        <v>139</v>
      </c>
      <c r="C2035" s="5">
        <v>1991</v>
      </c>
      <c r="D2035" s="5" t="s">
        <v>249</v>
      </c>
      <c r="E2035" s="54" t="s">
        <v>247</v>
      </c>
      <c r="F2035" s="62">
        <v>4.5114678785538542</v>
      </c>
      <c r="G2035" s="63">
        <v>1009995</v>
      </c>
      <c r="H2035" s="63">
        <v>-11.366102531916752</v>
      </c>
      <c r="I2035" s="63">
        <v>167.708503414479</v>
      </c>
      <c r="J2035" s="63">
        <v>-54589233.794470303</v>
      </c>
      <c r="K2035" s="63">
        <v>80.534938548131123</v>
      </c>
      <c r="L2035" s="63">
        <v>5349.4520117129696</v>
      </c>
      <c r="M2035" s="63">
        <f>(M1820+M1949+M1992)/3</f>
        <v>25.195780496516608</v>
      </c>
      <c r="N2035" s="62">
        <v>70.462000000000003</v>
      </c>
    </row>
    <row r="2036" spans="1:14" x14ac:dyDescent="0.4">
      <c r="A2036" s="53">
        <v>50</v>
      </c>
      <c r="B2036" s="5" t="s">
        <v>139</v>
      </c>
      <c r="C2036" s="5">
        <v>1992</v>
      </c>
      <c r="D2036" s="5" t="s">
        <v>249</v>
      </c>
      <c r="E2036" s="54" t="s">
        <v>247</v>
      </c>
      <c r="F2036" s="62">
        <v>4.3683044707869136</v>
      </c>
      <c r="G2036" s="63">
        <v>1037446</v>
      </c>
      <c r="H2036" s="63">
        <v>0.21386695888921281</v>
      </c>
      <c r="I2036" s="63">
        <v>151.38225903831</v>
      </c>
      <c r="J2036" s="63">
        <v>126940086.185977</v>
      </c>
      <c r="K2036" s="63">
        <v>79.868842088552</v>
      </c>
      <c r="L2036" s="63">
        <v>5390.53678687714</v>
      </c>
      <c r="M2036" s="63">
        <f>(M1950+M1821+M1993)/3</f>
        <v>24.493383605846983</v>
      </c>
      <c r="N2036" s="62">
        <v>71.748999999999995</v>
      </c>
    </row>
    <row r="2037" spans="1:14" x14ac:dyDescent="0.4">
      <c r="A2037" s="53">
        <v>50</v>
      </c>
      <c r="B2037" s="5" t="s">
        <v>139</v>
      </c>
      <c r="C2037" s="5">
        <v>1993</v>
      </c>
      <c r="D2037" s="5" t="s">
        <v>249</v>
      </c>
      <c r="E2037" s="54" t="s">
        <v>247</v>
      </c>
      <c r="F2037" s="62">
        <v>4.3692356789532472</v>
      </c>
      <c r="G2037" s="63">
        <v>1065390</v>
      </c>
      <c r="H2037" s="63">
        <v>-0.50948077916767431</v>
      </c>
      <c r="I2037" s="63">
        <v>146.75710218654399</v>
      </c>
      <c r="J2037" s="63">
        <v>-113715590.728322</v>
      </c>
      <c r="K2037" s="63">
        <v>83.343036542029211</v>
      </c>
      <c r="L2037" s="63">
        <v>4109.8987985786334</v>
      </c>
      <c r="M2037" s="63">
        <f>(M1822+M1951+M1994)/3</f>
        <v>24.180607391391149</v>
      </c>
      <c r="N2037" s="62">
        <v>72.998999999999995</v>
      </c>
    </row>
    <row r="2038" spans="1:14" x14ac:dyDescent="0.4">
      <c r="A2038" s="53">
        <v>50</v>
      </c>
      <c r="B2038" s="5" t="s">
        <v>139</v>
      </c>
      <c r="C2038" s="5">
        <v>1994</v>
      </c>
      <c r="D2038" s="5" t="s">
        <v>249</v>
      </c>
      <c r="E2038" s="54" t="s">
        <v>247</v>
      </c>
      <c r="F2038" s="62">
        <v>4.2204312136582391</v>
      </c>
      <c r="G2038" s="63">
        <v>1093611</v>
      </c>
      <c r="H2038" s="63">
        <v>46.5514429443013</v>
      </c>
      <c r="I2038" s="63">
        <v>99.0566529730539</v>
      </c>
      <c r="J2038" s="63">
        <v>-99602903.996859506</v>
      </c>
      <c r="K2038" s="63">
        <v>99.926686800163338</v>
      </c>
      <c r="L2038" s="63">
        <v>3832.0932618842985</v>
      </c>
      <c r="M2038" s="63">
        <f>(M1823+M1952+M1995)/3</f>
        <v>26.885319494001205</v>
      </c>
      <c r="N2038" s="62">
        <v>73.921000000000006</v>
      </c>
    </row>
    <row r="2039" spans="1:14" x14ac:dyDescent="0.4">
      <c r="A2039" s="53">
        <v>50</v>
      </c>
      <c r="B2039" s="5" t="s">
        <v>139</v>
      </c>
      <c r="C2039" s="5">
        <v>1995</v>
      </c>
      <c r="D2039" s="5" t="s">
        <v>249</v>
      </c>
      <c r="E2039" s="54" t="s">
        <v>247</v>
      </c>
      <c r="F2039" s="62">
        <v>4.6445697009886233</v>
      </c>
      <c r="G2039" s="63">
        <v>1121964</v>
      </c>
      <c r="H2039" s="63">
        <v>1.3391154879335687</v>
      </c>
      <c r="I2039" s="63">
        <v>109.499693418658</v>
      </c>
      <c r="J2039" s="63">
        <v>-195496960.29552099</v>
      </c>
      <c r="K2039" s="63">
        <v>95.134696186166778</v>
      </c>
      <c r="L2039" s="63">
        <v>4419.7903391265509</v>
      </c>
      <c r="M2039" s="63">
        <f>(M1824+M1953+M1996)/3</f>
        <v>30.539199410074989</v>
      </c>
      <c r="N2039" s="62">
        <v>74.796999999999997</v>
      </c>
    </row>
    <row r="2040" spans="1:14" x14ac:dyDescent="0.4">
      <c r="A2040" s="53">
        <v>50</v>
      </c>
      <c r="B2040" s="5" t="s">
        <v>139</v>
      </c>
      <c r="C2040" s="5">
        <v>1996</v>
      </c>
      <c r="D2040" s="5" t="s">
        <v>249</v>
      </c>
      <c r="E2040" s="54" t="s">
        <v>247</v>
      </c>
      <c r="F2040" s="62">
        <v>5.0461106847638764</v>
      </c>
      <c r="G2040" s="63">
        <v>1150601</v>
      </c>
      <c r="H2040" s="63">
        <v>13.562676743395286</v>
      </c>
      <c r="I2040" s="63">
        <v>108.157035071186</v>
      </c>
      <c r="J2040" s="63">
        <v>-285112515.09899402</v>
      </c>
      <c r="K2040" s="63">
        <v>95.670900851414444</v>
      </c>
      <c r="L2040" s="63">
        <v>4948.7528716719589</v>
      </c>
      <c r="M2040" s="63">
        <f>(M1825+M1954+M1997)/3</f>
        <v>26.497077515409259</v>
      </c>
      <c r="N2040" s="62">
        <v>75.653999999999996</v>
      </c>
    </row>
    <row r="2041" spans="1:14" x14ac:dyDescent="0.4">
      <c r="A2041" s="53">
        <v>50</v>
      </c>
      <c r="B2041" s="5" t="s">
        <v>139</v>
      </c>
      <c r="C2041" s="5">
        <v>1997</v>
      </c>
      <c r="D2041" s="5" t="s">
        <v>249</v>
      </c>
      <c r="E2041" s="54" t="s">
        <v>247</v>
      </c>
      <c r="F2041" s="62">
        <v>4.7168178497142756</v>
      </c>
      <c r="G2041" s="63">
        <v>1179806</v>
      </c>
      <c r="H2041" s="63">
        <v>0.94653683835619518</v>
      </c>
      <c r="I2041" s="63">
        <v>106.343072180143</v>
      </c>
      <c r="J2041" s="63">
        <v>-114712203.81161501</v>
      </c>
      <c r="K2041" s="63">
        <v>98.536264513846447</v>
      </c>
      <c r="L2041" s="63">
        <v>4514.9940876176806</v>
      </c>
      <c r="M2041" s="63">
        <f>(M1826+M1955+M1998)/3</f>
        <v>29.382432496945128</v>
      </c>
      <c r="N2041" s="62">
        <v>76.489999999999995</v>
      </c>
    </row>
    <row r="2042" spans="1:14" x14ac:dyDescent="0.4">
      <c r="A2042" s="53">
        <v>50</v>
      </c>
      <c r="B2042" s="5" t="s">
        <v>139</v>
      </c>
      <c r="C2042" s="5">
        <v>1998</v>
      </c>
      <c r="D2042" s="5" t="s">
        <v>249</v>
      </c>
      <c r="E2042" s="54" t="s">
        <v>247</v>
      </c>
      <c r="F2042" s="62">
        <v>5.2811382076189091</v>
      </c>
      <c r="G2042" s="63">
        <v>1209832</v>
      </c>
      <c r="H2042" s="63">
        <v>-17.786401478440183</v>
      </c>
      <c r="I2042" s="63">
        <v>107.13585715959201</v>
      </c>
      <c r="J2042" s="63">
        <v>132605754.18622001</v>
      </c>
      <c r="K2042" s="63">
        <v>95.974782608695648</v>
      </c>
      <c r="L2042" s="63">
        <v>3705.8180886520709</v>
      </c>
      <c r="M2042" s="63">
        <f>(M1956+M1999+M1827)/3</f>
        <v>32.347446166259708</v>
      </c>
      <c r="N2042" s="62">
        <v>77.305999999999997</v>
      </c>
    </row>
    <row r="2043" spans="1:14" x14ac:dyDescent="0.4">
      <c r="A2043" s="53">
        <v>50</v>
      </c>
      <c r="B2043" s="5" t="s">
        <v>139</v>
      </c>
      <c r="C2043" s="5">
        <v>1999</v>
      </c>
      <c r="D2043" s="5" t="s">
        <v>249</v>
      </c>
      <c r="E2043" s="54" t="s">
        <v>247</v>
      </c>
      <c r="F2043" s="62">
        <v>4.8582083297065353</v>
      </c>
      <c r="G2043" s="63">
        <v>1240764</v>
      </c>
      <c r="H2043" s="63">
        <v>19.191335888387002</v>
      </c>
      <c r="I2043" s="63">
        <v>102.13438950259901</v>
      </c>
      <c r="J2043" s="63">
        <v>89452781.626372606</v>
      </c>
      <c r="K2043" s="63">
        <v>97.731452455590386</v>
      </c>
      <c r="L2043" s="63">
        <v>3758.1619358776497</v>
      </c>
      <c r="M2043" s="63">
        <f>(M1828+M1957+M2000)/3</f>
        <v>28.858614251721246</v>
      </c>
      <c r="N2043" s="62">
        <v>78.102000000000004</v>
      </c>
    </row>
    <row r="2044" spans="1:14" x14ac:dyDescent="0.4">
      <c r="A2044" s="53">
        <v>50</v>
      </c>
      <c r="B2044" s="5" t="s">
        <v>139</v>
      </c>
      <c r="C2044" s="5">
        <v>2000</v>
      </c>
      <c r="D2044" s="5" t="s">
        <v>249</v>
      </c>
      <c r="E2044" s="54" t="s">
        <v>247</v>
      </c>
      <c r="F2044" s="62">
        <v>4.7763632864207519</v>
      </c>
      <c r="G2044" s="63">
        <v>1272935</v>
      </c>
      <c r="H2044" s="63">
        <v>28.089343597003392</v>
      </c>
      <c r="I2044" s="63">
        <v>96.307399545624094</v>
      </c>
      <c r="J2044" s="63">
        <v>278061231.96768498</v>
      </c>
      <c r="K2044" s="63">
        <v>101.7019289396375</v>
      </c>
      <c r="L2044" s="63">
        <v>3991.1571514100292</v>
      </c>
      <c r="M2044" s="63">
        <f>(M1958+M1829+M2001)/3</f>
        <v>28.265870828373735</v>
      </c>
      <c r="N2044" s="62">
        <v>78.879000000000005</v>
      </c>
    </row>
    <row r="2045" spans="1:14" x14ac:dyDescent="0.4">
      <c r="A2045" s="53">
        <v>50</v>
      </c>
      <c r="B2045" s="5" t="s">
        <v>139</v>
      </c>
      <c r="C2045" s="5">
        <v>2001</v>
      </c>
      <c r="D2045" s="5" t="s">
        <v>249</v>
      </c>
      <c r="E2045" s="54" t="s">
        <v>247</v>
      </c>
      <c r="F2045" s="62">
        <v>4.7648841641218747</v>
      </c>
      <c r="G2045" s="63">
        <v>1306590</v>
      </c>
      <c r="H2045" s="63">
        <v>-0.16865893243166852</v>
      </c>
      <c r="I2045" s="63">
        <v>96.431504539853407</v>
      </c>
      <c r="J2045" s="63">
        <v>-100615451.014713</v>
      </c>
      <c r="K2045" s="63">
        <v>83.63861324241077</v>
      </c>
      <c r="L2045" s="63">
        <v>3844.5613492084735</v>
      </c>
      <c r="M2045" s="63">
        <f>(M1873+M1916+M2002)/3</f>
        <v>53.006666872281869</v>
      </c>
      <c r="N2045" s="62">
        <v>79.632999999999996</v>
      </c>
    </row>
    <row r="2046" spans="1:14" x14ac:dyDescent="0.4">
      <c r="A2046" s="53">
        <v>50</v>
      </c>
      <c r="B2046" s="5" t="s">
        <v>139</v>
      </c>
      <c r="C2046" s="5">
        <v>2002</v>
      </c>
      <c r="D2046" s="5" t="s">
        <v>249</v>
      </c>
      <c r="E2046" s="54" t="s">
        <v>247</v>
      </c>
      <c r="F2046" s="62">
        <v>4.4387104083190225</v>
      </c>
      <c r="G2046" s="63">
        <v>1341696</v>
      </c>
      <c r="H2046" s="63">
        <v>0.85580781423627172</v>
      </c>
      <c r="I2046" s="63">
        <v>96.337367328334693</v>
      </c>
      <c r="J2046" s="63">
        <v>1160708.31013769</v>
      </c>
      <c r="K2046" s="63">
        <v>84.759081537622322</v>
      </c>
      <c r="L2046" s="63">
        <v>3976.6467962058682</v>
      </c>
      <c r="M2046" s="63">
        <f>(M1917+M1874+M2003)/3</f>
        <v>51.566897943921127</v>
      </c>
      <c r="N2046" s="62">
        <v>80.367999999999995</v>
      </c>
    </row>
    <row r="2047" spans="1:14" x14ac:dyDescent="0.4">
      <c r="A2047" s="53">
        <v>50</v>
      </c>
      <c r="B2047" s="5" t="s">
        <v>139</v>
      </c>
      <c r="C2047" s="5">
        <v>2003</v>
      </c>
      <c r="D2047" s="5" t="s">
        <v>249</v>
      </c>
      <c r="E2047" s="54" t="s">
        <v>247</v>
      </c>
      <c r="F2047" s="62">
        <v>4.6694786266375896</v>
      </c>
      <c r="G2047" s="63">
        <v>1378398</v>
      </c>
      <c r="H2047" s="63">
        <v>-0.21712039573060338</v>
      </c>
      <c r="I2047" s="63">
        <v>101.010733053623</v>
      </c>
      <c r="J2047" s="63">
        <v>99666154.023340598</v>
      </c>
      <c r="K2047" s="63">
        <v>80.302608205631216</v>
      </c>
      <c r="L2047" s="63">
        <v>4724.2547983061031</v>
      </c>
      <c r="M2047" s="63">
        <f>(M1875+M1918+M2004)/3</f>
        <v>52.662624790257212</v>
      </c>
      <c r="N2047" s="62">
        <v>81.082999999999998</v>
      </c>
    </row>
    <row r="2048" spans="1:14" x14ac:dyDescent="0.4">
      <c r="A2048" s="53">
        <v>50</v>
      </c>
      <c r="B2048" s="5" t="s">
        <v>139</v>
      </c>
      <c r="C2048" s="5">
        <v>2004</v>
      </c>
      <c r="D2048" s="5" t="s">
        <v>249</v>
      </c>
      <c r="E2048" s="54" t="s">
        <v>247</v>
      </c>
      <c r="F2048" s="62">
        <v>4.2982548990551201</v>
      </c>
      <c r="G2048" s="63">
        <v>1417110</v>
      </c>
      <c r="H2048" s="63">
        <v>7.7652785346057982</v>
      </c>
      <c r="I2048" s="63">
        <v>100.98650380805501</v>
      </c>
      <c r="J2048" s="63">
        <v>313970792.03963798</v>
      </c>
      <c r="K2048" s="63">
        <v>81.767537141869781</v>
      </c>
      <c r="L2048" s="63">
        <v>5483.1445746716445</v>
      </c>
      <c r="M2048" s="63">
        <f>(M1790+M1876+M1919)/3</f>
        <v>48.585372171007236</v>
      </c>
      <c r="N2048" s="62">
        <v>81.778000000000006</v>
      </c>
    </row>
    <row r="2049" spans="1:14" x14ac:dyDescent="0.4">
      <c r="A2049" s="53">
        <v>50</v>
      </c>
      <c r="B2049" s="5" t="s">
        <v>139</v>
      </c>
      <c r="C2049" s="5">
        <v>2005</v>
      </c>
      <c r="D2049" s="5" t="s">
        <v>249</v>
      </c>
      <c r="E2049" s="54" t="s">
        <v>247</v>
      </c>
      <c r="F2049" s="62">
        <v>4.1542068346964012</v>
      </c>
      <c r="G2049" s="63">
        <v>1458353</v>
      </c>
      <c r="H2049" s="63">
        <v>20.09447289466118</v>
      </c>
      <c r="I2049" s="63">
        <v>101.85133384983</v>
      </c>
      <c r="J2049" s="63">
        <v>326161877.89787698</v>
      </c>
      <c r="K2049" s="63">
        <v>83.94959983992409</v>
      </c>
      <c r="L2049" s="63">
        <v>6570.9632653091912</v>
      </c>
      <c r="M2049" s="63">
        <f>(M1877+M1834+M2006)/3</f>
        <v>36.140695744388125</v>
      </c>
      <c r="N2049" s="62">
        <v>82.451999999999998</v>
      </c>
    </row>
    <row r="2050" spans="1:14" x14ac:dyDescent="0.4">
      <c r="A2050" s="53">
        <v>50</v>
      </c>
      <c r="B2050" s="5" t="s">
        <v>139</v>
      </c>
      <c r="C2050" s="5">
        <v>2006</v>
      </c>
      <c r="D2050" s="5" t="s">
        <v>249</v>
      </c>
      <c r="E2050" s="54" t="s">
        <v>247</v>
      </c>
      <c r="F2050" s="62">
        <v>3.6186202774779144</v>
      </c>
      <c r="G2050" s="63">
        <v>1502534</v>
      </c>
      <c r="H2050" s="63">
        <v>9.868137277707774</v>
      </c>
      <c r="I2050" s="63">
        <v>97.994881215784602</v>
      </c>
      <c r="J2050" s="63">
        <v>267805000</v>
      </c>
      <c r="K2050" s="63">
        <v>88.6494092562519</v>
      </c>
      <c r="L2050" s="63">
        <v>6873.4539827102071</v>
      </c>
      <c r="M2050" s="63">
        <f>(M1878+M1921+M2007)/3</f>
        <v>56.760045607113938</v>
      </c>
      <c r="N2050" s="62">
        <v>83.106999999999999</v>
      </c>
    </row>
    <row r="2051" spans="1:14" x14ac:dyDescent="0.4">
      <c r="A2051" s="53">
        <v>50</v>
      </c>
      <c r="B2051" s="5" t="s">
        <v>139</v>
      </c>
      <c r="C2051" s="5">
        <v>2007</v>
      </c>
      <c r="D2051" s="5" t="s">
        <v>249</v>
      </c>
      <c r="E2051" s="54" t="s">
        <v>247</v>
      </c>
      <c r="F2051" s="62">
        <v>3.1882777746948907</v>
      </c>
      <c r="G2051" s="63">
        <v>1549774</v>
      </c>
      <c r="H2051" s="63">
        <v>4.2313616424725069</v>
      </c>
      <c r="I2051" s="63">
        <v>102.351693018427</v>
      </c>
      <c r="J2051" s="63">
        <v>654808577.18885303</v>
      </c>
      <c r="K2051" s="63">
        <v>85.13247916365782</v>
      </c>
      <c r="L2051" s="63">
        <v>8036.9199556432723</v>
      </c>
      <c r="M2051" s="63">
        <f>(M1879+M1922+M2008)/3</f>
        <v>59.253839218924135</v>
      </c>
      <c r="N2051" s="62">
        <v>83.742000000000004</v>
      </c>
    </row>
    <row r="2052" spans="1:14" x14ac:dyDescent="0.4">
      <c r="A2052" s="53">
        <v>50</v>
      </c>
      <c r="B2052" s="5" t="s">
        <v>139</v>
      </c>
      <c r="C2052" s="5">
        <v>2008</v>
      </c>
      <c r="D2052" s="5" t="s">
        <v>249</v>
      </c>
      <c r="E2052" s="54" t="s">
        <v>247</v>
      </c>
      <c r="F2052" s="62">
        <v>3.2954015617714743</v>
      </c>
      <c r="G2052" s="63">
        <v>1599978</v>
      </c>
      <c r="H2052" s="63">
        <v>20.478959040974146</v>
      </c>
      <c r="I2052" s="63">
        <v>105.83534153715399</v>
      </c>
      <c r="J2052" s="63">
        <v>693511288.98899901</v>
      </c>
      <c r="K2052" s="63">
        <v>88.998872594574777</v>
      </c>
      <c r="L2052" s="63">
        <v>9732.2265333260402</v>
      </c>
      <c r="M2052" s="63">
        <f>(M1880+M1923+M2009)/3</f>
        <v>58.150384756653644</v>
      </c>
      <c r="N2052" s="62">
        <v>84.358999999999995</v>
      </c>
    </row>
    <row r="2053" spans="1:14" x14ac:dyDescent="0.4">
      <c r="A2053" s="53">
        <v>50</v>
      </c>
      <c r="B2053" s="5" t="s">
        <v>139</v>
      </c>
      <c r="C2053" s="5">
        <v>2009</v>
      </c>
      <c r="D2053" s="5" t="s">
        <v>249</v>
      </c>
      <c r="E2053" s="54" t="s">
        <v>247</v>
      </c>
      <c r="F2053" s="62">
        <v>3.1493484894849963</v>
      </c>
      <c r="G2053" s="63">
        <v>1653542</v>
      </c>
      <c r="H2053" s="63">
        <v>-18.074535104597828</v>
      </c>
      <c r="I2053" s="63">
        <v>106.57371795626</v>
      </c>
      <c r="J2053" s="63">
        <v>635674956.84835196</v>
      </c>
      <c r="K2053" s="63">
        <v>83.504577423563617</v>
      </c>
      <c r="L2053" s="63">
        <v>7325.9095131854492</v>
      </c>
      <c r="M2053" s="63">
        <f>(M1881+M1924+M2010)/3</f>
        <v>59.125922425559203</v>
      </c>
      <c r="N2053" s="62">
        <v>84.954999999999998</v>
      </c>
    </row>
    <row r="2054" spans="1:14" x14ac:dyDescent="0.4">
      <c r="A2054" s="53">
        <v>50</v>
      </c>
      <c r="B2054" s="5" t="s">
        <v>139</v>
      </c>
      <c r="C2054" s="5">
        <v>2010</v>
      </c>
      <c r="D2054" s="5" t="s">
        <v>249</v>
      </c>
      <c r="E2054" s="54" t="s">
        <v>247</v>
      </c>
      <c r="F2054" s="62">
        <v>3.3674672214738428</v>
      </c>
      <c r="G2054" s="63">
        <v>1711105</v>
      </c>
      <c r="H2054" s="63">
        <v>16.564320214108875</v>
      </c>
      <c r="I2054" s="63">
        <v>100</v>
      </c>
      <c r="J2054" s="63">
        <v>523939106.19184399</v>
      </c>
      <c r="K2054" s="63">
        <v>89.157662724835291</v>
      </c>
      <c r="L2054" s="63">
        <v>8399.5973480812117</v>
      </c>
      <c r="M2054" s="63">
        <f>(M1882+M1925+M2011)/3</f>
        <v>59.927949622129951</v>
      </c>
      <c r="N2054" s="62">
        <v>85.533000000000001</v>
      </c>
    </row>
    <row r="2055" spans="1:14" x14ac:dyDescent="0.4">
      <c r="A2055" s="53">
        <v>50</v>
      </c>
      <c r="B2055" s="5" t="s">
        <v>139</v>
      </c>
      <c r="C2055" s="5">
        <v>2011</v>
      </c>
      <c r="D2055" s="5" t="s">
        <v>249</v>
      </c>
      <c r="E2055" s="54" t="s">
        <v>247</v>
      </c>
      <c r="F2055" s="62">
        <v>3.2593173483779974</v>
      </c>
      <c r="G2055" s="63">
        <v>1772500</v>
      </c>
      <c r="H2055" s="63">
        <v>12.681227773109953</v>
      </c>
      <c r="I2055" s="63">
        <v>98.163745889921699</v>
      </c>
      <c r="J2055" s="63">
        <v>1123536918.9849701</v>
      </c>
      <c r="K2055" s="63">
        <v>90.498377333132339</v>
      </c>
      <c r="L2055" s="63">
        <v>10273.798444897953</v>
      </c>
      <c r="M2055" s="63">
        <f>(M1883+M2012+M1926)/3</f>
        <v>60.175774983789161</v>
      </c>
      <c r="N2055" s="62">
        <v>86.091999999999999</v>
      </c>
    </row>
    <row r="2056" spans="1:14" x14ac:dyDescent="0.4">
      <c r="A2056" s="53">
        <v>50</v>
      </c>
      <c r="B2056" s="5" t="s">
        <v>139</v>
      </c>
      <c r="C2056" s="5">
        <v>2012</v>
      </c>
      <c r="D2056" s="5" t="s">
        <v>249</v>
      </c>
      <c r="E2056" s="54" t="s">
        <v>247</v>
      </c>
      <c r="F2056" s="62">
        <v>3.0500107529516174</v>
      </c>
      <c r="G2056" s="63">
        <v>1836705</v>
      </c>
      <c r="H2056" s="63">
        <v>-2.9419027036061038</v>
      </c>
      <c r="I2056" s="63">
        <v>94.796116534832294</v>
      </c>
      <c r="J2056" s="63">
        <v>677327365.54555702</v>
      </c>
      <c r="K2056" s="63">
        <v>92.342808942054504</v>
      </c>
      <c r="L2056" s="63">
        <v>9348.5148764005571</v>
      </c>
      <c r="M2056" s="63">
        <f>(M1884+M2013+M1927)/3</f>
        <v>59.399395827761573</v>
      </c>
      <c r="N2056" s="62">
        <v>86.634</v>
      </c>
    </row>
    <row r="2057" spans="1:14" x14ac:dyDescent="0.4">
      <c r="A2057" s="53">
        <v>50</v>
      </c>
      <c r="B2057" s="5" t="s">
        <v>139</v>
      </c>
      <c r="C2057" s="5">
        <v>2013</v>
      </c>
      <c r="D2057" s="5" t="s">
        <v>249</v>
      </c>
      <c r="E2057" s="54" t="s">
        <v>247</v>
      </c>
      <c r="F2057" s="62">
        <v>3.043944305250796</v>
      </c>
      <c r="G2057" s="63">
        <v>1902226</v>
      </c>
      <c r="H2057" s="63">
        <v>-6.1579249344449067</v>
      </c>
      <c r="I2057" s="63">
        <v>95.686521314511197</v>
      </c>
      <c r="J2057" s="63">
        <v>324032442.445876</v>
      </c>
      <c r="K2057" s="63">
        <v>90.635036147864469</v>
      </c>
      <c r="L2057" s="63">
        <v>9250.0811146203614</v>
      </c>
      <c r="M2057" s="63">
        <f>(M1885+M2014+M1928)/3</f>
        <v>60.71671853065002</v>
      </c>
      <c r="N2057" s="62">
        <v>87.156000000000006</v>
      </c>
    </row>
    <row r="2058" spans="1:14" x14ac:dyDescent="0.4">
      <c r="A2058" s="53">
        <v>50</v>
      </c>
      <c r="B2058" s="5" t="s">
        <v>139</v>
      </c>
      <c r="C2058" s="5">
        <v>2014</v>
      </c>
      <c r="D2058" s="5" t="s">
        <v>249</v>
      </c>
      <c r="E2058" s="54" t="s">
        <v>247</v>
      </c>
      <c r="F2058" s="62">
        <v>3.0312605657254856</v>
      </c>
      <c r="G2058" s="63">
        <v>1966855</v>
      </c>
      <c r="H2058" s="63">
        <v>-0.85139033332146141</v>
      </c>
      <c r="I2058" s="63">
        <v>99.038661701710595</v>
      </c>
      <c r="J2058" s="63">
        <v>1263109047.12989</v>
      </c>
      <c r="K2058" s="63">
        <v>73.520329016243764</v>
      </c>
      <c r="L2058" s="63">
        <v>9255.3680346763485</v>
      </c>
      <c r="M2058" s="63">
        <f>(M1886+M1929+M2015)/3</f>
        <v>59.90309209497989</v>
      </c>
      <c r="N2058" s="62">
        <v>87.650999999999996</v>
      </c>
    </row>
    <row r="2059" spans="1:14" x14ac:dyDescent="0.4">
      <c r="A2059" s="53">
        <v>50</v>
      </c>
      <c r="B2059" s="5" t="s">
        <v>139</v>
      </c>
      <c r="C2059" s="5">
        <v>2015</v>
      </c>
      <c r="D2059" s="5" t="s">
        <v>249</v>
      </c>
      <c r="E2059" s="54" t="s">
        <v>247</v>
      </c>
      <c r="F2059" s="62">
        <v>3.014911878973654</v>
      </c>
      <c r="G2059" s="63">
        <v>2028517</v>
      </c>
      <c r="H2059" s="63">
        <v>-8.9271724532795531</v>
      </c>
      <c r="I2059" s="63">
        <v>92.540116844899302</v>
      </c>
      <c r="J2059" s="63">
        <v>41707702.326465502</v>
      </c>
      <c r="K2059" s="63">
        <v>73.949781458828127</v>
      </c>
      <c r="L2059" s="63">
        <v>7090.4546339494236</v>
      </c>
      <c r="M2059" s="63">
        <f>(M1887+M2016+M1930)/3</f>
        <v>60.006402151130509</v>
      </c>
      <c r="N2059" s="62">
        <v>88.117999999999995</v>
      </c>
    </row>
    <row r="2060" spans="1:14" x14ac:dyDescent="0.4">
      <c r="A2060" s="53">
        <v>50</v>
      </c>
      <c r="B2060" s="5" t="s">
        <v>139</v>
      </c>
      <c r="C2060" s="5">
        <v>2016</v>
      </c>
      <c r="D2060" s="5" t="s">
        <v>249</v>
      </c>
      <c r="E2060" s="54" t="s">
        <v>247</v>
      </c>
      <c r="F2060" s="62">
        <v>3.0599566869235351</v>
      </c>
      <c r="G2060" s="63">
        <v>2086206</v>
      </c>
      <c r="H2060" s="63">
        <v>-4.2697539797457154</v>
      </c>
      <c r="I2060" s="63">
        <v>93.549358702899895</v>
      </c>
      <c r="J2060" s="63">
        <v>1243660159.6860001</v>
      </c>
      <c r="K2060" s="63">
        <v>70.133381064530781</v>
      </c>
      <c r="L2060" s="63">
        <v>6722.1982226905948</v>
      </c>
      <c r="M2060" s="63">
        <f>(M2017+M1931+M1888)/3</f>
        <v>60.208737592253463</v>
      </c>
      <c r="N2060" s="62">
        <v>88.558999999999997</v>
      </c>
    </row>
    <row r="2061" spans="1:14" x14ac:dyDescent="0.4">
      <c r="A2061" s="53">
        <v>50</v>
      </c>
      <c r="B2061" s="5" t="s">
        <v>139</v>
      </c>
      <c r="C2061" s="5">
        <v>2017</v>
      </c>
      <c r="D2061" s="5" t="s">
        <v>249</v>
      </c>
      <c r="E2061" s="54" t="s">
        <v>247</v>
      </c>
      <c r="F2061" s="62">
        <v>2.4972724702892002</v>
      </c>
      <c r="G2061" s="63">
        <v>2140215</v>
      </c>
      <c r="H2061" s="63">
        <v>3.8203021444684282</v>
      </c>
      <c r="I2061" s="63">
        <v>95.570118258425396</v>
      </c>
      <c r="J2061" s="63">
        <v>1314029329.72</v>
      </c>
      <c r="K2061" s="63">
        <v>75.068740445663835</v>
      </c>
      <c r="L2061" s="63">
        <v>6975.6951919140247</v>
      </c>
      <c r="M2061" s="63">
        <f>(M1932+M1889+M2018)/3</f>
        <v>60.039410612787954</v>
      </c>
      <c r="N2061" s="62">
        <v>88.975999999999999</v>
      </c>
    </row>
    <row r="2062" spans="1:14" x14ac:dyDescent="0.4">
      <c r="A2062" s="53">
        <v>50</v>
      </c>
      <c r="B2062" s="5" t="s">
        <v>139</v>
      </c>
      <c r="C2062" s="5">
        <v>2018</v>
      </c>
      <c r="D2062" s="5" t="s">
        <v>249</v>
      </c>
      <c r="E2062" s="54" t="s">
        <v>247</v>
      </c>
      <c r="F2062" s="62">
        <v>2.3359361171380448</v>
      </c>
      <c r="G2062" s="63">
        <v>2192012</v>
      </c>
      <c r="H2062" s="63">
        <v>7.1766574943993362</v>
      </c>
      <c r="I2062" s="63">
        <v>100.890225960379</v>
      </c>
      <c r="J2062" s="63">
        <v>1379070815.859</v>
      </c>
      <c r="K2062" s="63">
        <v>77.036597697302398</v>
      </c>
      <c r="L2062" s="63">
        <v>7694.9060506797323</v>
      </c>
      <c r="M2062" s="63">
        <f>(M1890+M1933+M1804)/3</f>
        <v>53.881319852461189</v>
      </c>
      <c r="N2062" s="62">
        <v>89.37</v>
      </c>
    </row>
    <row r="2063" spans="1:14" x14ac:dyDescent="0.4">
      <c r="A2063" s="53">
        <v>50</v>
      </c>
      <c r="B2063" s="5" t="s">
        <v>139</v>
      </c>
      <c r="C2063" s="5">
        <v>2019</v>
      </c>
      <c r="D2063" s="5" t="s">
        <v>249</v>
      </c>
      <c r="E2063" s="54" t="s">
        <v>247</v>
      </c>
      <c r="F2063" s="62">
        <v>2.351763543986606</v>
      </c>
      <c r="G2063" s="63">
        <v>2242785</v>
      </c>
      <c r="H2063" s="63">
        <v>1.5474851979842157</v>
      </c>
      <c r="I2063" s="63">
        <v>100.330169912581</v>
      </c>
      <c r="J2063" s="63">
        <v>1553136875.411</v>
      </c>
      <c r="K2063" s="63">
        <v>73.428089448664394</v>
      </c>
      <c r="L2063" s="63">
        <v>7523.8622807763732</v>
      </c>
      <c r="M2063" s="63">
        <f>(M1934+M1891+M2020)/3</f>
        <v>60.110999441255139</v>
      </c>
      <c r="N2063" s="62">
        <v>89.741</v>
      </c>
    </row>
    <row r="2064" spans="1:14" x14ac:dyDescent="0.4">
      <c r="A2064" s="53">
        <v>50</v>
      </c>
      <c r="B2064" s="5" t="s">
        <v>139</v>
      </c>
      <c r="C2064" s="5">
        <v>2020</v>
      </c>
      <c r="D2064" s="5" t="s">
        <v>249</v>
      </c>
      <c r="E2064" s="54" t="s">
        <v>247</v>
      </c>
      <c r="F2064" s="62">
        <v>2.3332735751489699</v>
      </c>
      <c r="G2064" s="63">
        <v>2292573</v>
      </c>
      <c r="H2064" s="63">
        <v>-9.1739057238245891</v>
      </c>
      <c r="I2064" s="63">
        <v>102.96688510371</v>
      </c>
      <c r="J2064" s="63">
        <v>1716511505.5220001</v>
      </c>
      <c r="K2064" s="63">
        <v>70.059996587242381</v>
      </c>
      <c r="L2064" s="63">
        <v>6680.0826646774813</v>
      </c>
      <c r="M2064" s="63">
        <f>(M1935+M1892+M2021)/3</f>
        <v>60.078420057589035</v>
      </c>
      <c r="N2064" s="62">
        <v>90.091999999999999</v>
      </c>
    </row>
    <row r="2065" spans="1:14" x14ac:dyDescent="0.4">
      <c r="A2065" s="53">
        <v>50</v>
      </c>
      <c r="B2065" s="5" t="s">
        <v>139</v>
      </c>
      <c r="C2065" s="5">
        <v>2021</v>
      </c>
      <c r="D2065" s="5" t="s">
        <v>249</v>
      </c>
      <c r="E2065" s="54" t="s">
        <v>247</v>
      </c>
      <c r="F2065" s="62">
        <f>(F2062+F2063+F2064)/3</f>
        <v>2.3403244120912068</v>
      </c>
      <c r="G2065" s="63">
        <v>2341179</v>
      </c>
      <c r="H2065" s="63">
        <v>25.275633344788545</v>
      </c>
      <c r="I2065" s="63">
        <v>101.86974429451</v>
      </c>
      <c r="J2065" s="63">
        <v>1529221084.118</v>
      </c>
      <c r="K2065" s="63">
        <v>72.127782770414427</v>
      </c>
      <c r="L2065" s="63">
        <v>8635.7971442819016</v>
      </c>
      <c r="M2065" s="63">
        <f>(M1893+M1936+M2022)/3</f>
        <v>60.091423205856039</v>
      </c>
      <c r="N2065" s="62">
        <v>90.423000000000002</v>
      </c>
    </row>
    <row r="2066" spans="1:14" x14ac:dyDescent="0.4">
      <c r="A2066" s="53">
        <v>50</v>
      </c>
      <c r="B2066" s="5" t="s">
        <v>139</v>
      </c>
      <c r="C2066" s="5">
        <v>2022</v>
      </c>
      <c r="D2066" s="5" t="s">
        <v>249</v>
      </c>
      <c r="E2066" s="54" t="s">
        <v>247</v>
      </c>
      <c r="F2066" s="62">
        <f>(F2063+F2064+F2065)/3</f>
        <v>2.3417871770755938</v>
      </c>
      <c r="G2066" s="63">
        <v>2388992</v>
      </c>
      <c r="H2066" s="63">
        <v>13.921513956684109</v>
      </c>
      <c r="I2066" s="63">
        <v>97.002182183009694</v>
      </c>
      <c r="J2066" s="63">
        <v>1104592039.0420001</v>
      </c>
      <c r="K2066" s="63">
        <v>77.988507236340581</v>
      </c>
      <c r="L2066" s="63">
        <v>8820.3473368231589</v>
      </c>
      <c r="M2066" s="63">
        <f>(M1894+M2023+M1851)/3</f>
        <v>40.903210948762897</v>
      </c>
      <c r="N2066" s="62">
        <v>90.734999999999999</v>
      </c>
    </row>
    <row r="2067" spans="1:14" x14ac:dyDescent="0.4">
      <c r="A2067" s="43">
        <v>51</v>
      </c>
      <c r="B2067" s="5" t="s">
        <v>140</v>
      </c>
      <c r="C2067" s="5">
        <v>1980</v>
      </c>
      <c r="D2067" s="5" t="s">
        <v>246</v>
      </c>
      <c r="E2067" s="42" t="s">
        <v>247</v>
      </c>
      <c r="F2067" s="62">
        <f>F2068*0.95</f>
        <v>0.11190903722589757</v>
      </c>
      <c r="G2067" s="63">
        <v>718586</v>
      </c>
      <c r="H2067" s="63">
        <v>-0.17758465121306699</v>
      </c>
      <c r="I2067" s="63">
        <v>269.88801984398901</v>
      </c>
      <c r="J2067" s="63">
        <v>280000</v>
      </c>
      <c r="K2067" s="63">
        <v>106.33468458295603</v>
      </c>
      <c r="L2067" s="63">
        <v>335.49650327674487</v>
      </c>
      <c r="M2067" s="63">
        <f>(M1895+M1852+M1250)/3</f>
        <v>30.207952830673491</v>
      </c>
      <c r="N2067" s="62">
        <v>28.414000000000001</v>
      </c>
    </row>
    <row r="2068" spans="1:14" x14ac:dyDescent="0.4">
      <c r="A2068" s="43">
        <v>51</v>
      </c>
      <c r="B2068" s="5" t="s">
        <v>140</v>
      </c>
      <c r="C2068" s="5">
        <v>1981</v>
      </c>
      <c r="D2068" s="5" t="s">
        <v>246</v>
      </c>
      <c r="E2068" s="42" t="s">
        <v>247</v>
      </c>
      <c r="F2068" s="62">
        <f t="shared" ref="F2068:F2076" si="228">F2069*0.95</f>
        <v>0.11779898655357639</v>
      </c>
      <c r="G2068" s="63">
        <v>742846</v>
      </c>
      <c r="H2068" s="63">
        <v>1.5635268734140624</v>
      </c>
      <c r="I2068" s="63">
        <v>258.547639422499</v>
      </c>
      <c r="J2068" s="63">
        <v>2009878.3417044701</v>
      </c>
      <c r="K2068" s="63">
        <v>110.71812304052735</v>
      </c>
      <c r="L2068" s="63">
        <v>294.49945676371885</v>
      </c>
      <c r="M2068" s="63">
        <f>(M1896+M1853+M1251)/3</f>
        <v>31.433407420710637</v>
      </c>
      <c r="N2068" s="62">
        <v>29.256</v>
      </c>
    </row>
    <row r="2069" spans="1:14" x14ac:dyDescent="0.4">
      <c r="A2069" s="43">
        <v>51</v>
      </c>
      <c r="B2069" s="5" t="s">
        <v>140</v>
      </c>
      <c r="C2069" s="5">
        <v>1982</v>
      </c>
      <c r="D2069" s="5" t="s">
        <v>246</v>
      </c>
      <c r="E2069" s="42" t="s">
        <v>247</v>
      </c>
      <c r="F2069" s="62">
        <f t="shared" si="228"/>
        <v>0.12399893321429094</v>
      </c>
      <c r="G2069" s="63">
        <v>768272</v>
      </c>
      <c r="H2069" s="63">
        <v>14.487418403339021</v>
      </c>
      <c r="I2069" s="63">
        <v>259.78834493706103</v>
      </c>
      <c r="J2069" s="63">
        <v>270000</v>
      </c>
      <c r="K2069" s="63">
        <v>103.97254704792218</v>
      </c>
      <c r="L2069" s="63">
        <v>281.21622589601623</v>
      </c>
      <c r="M2069" s="63">
        <f>(M1897+M1854+M1252)/3</f>
        <v>30.439161807375722</v>
      </c>
      <c r="N2069" s="62">
        <v>30.113</v>
      </c>
    </row>
    <row r="2070" spans="1:14" x14ac:dyDescent="0.4">
      <c r="A2070" s="43">
        <v>51</v>
      </c>
      <c r="B2070" s="5" t="s">
        <v>140</v>
      </c>
      <c r="C2070" s="5">
        <v>1983</v>
      </c>
      <c r="D2070" s="5" t="s">
        <v>246</v>
      </c>
      <c r="E2070" s="42" t="s">
        <v>247</v>
      </c>
      <c r="F2070" s="62">
        <f t="shared" si="228"/>
        <v>0.13052519285714836</v>
      </c>
      <c r="G2070" s="63">
        <v>795563</v>
      </c>
      <c r="H2070" s="63">
        <v>2.6830920793926083</v>
      </c>
      <c r="I2070" s="63">
        <v>261.821680559551</v>
      </c>
      <c r="J2070" s="63">
        <v>-400000</v>
      </c>
      <c r="K2070" s="63">
        <v>112.97054102085565</v>
      </c>
      <c r="L2070" s="63">
        <v>268.29878329804825</v>
      </c>
      <c r="M2070" s="63">
        <f>(M1898+M1855+M1253)/3</f>
        <v>37.075713760879168</v>
      </c>
      <c r="N2070" s="62">
        <v>31.007999999999999</v>
      </c>
    </row>
    <row r="2071" spans="1:14" x14ac:dyDescent="0.4">
      <c r="A2071" s="43">
        <v>51</v>
      </c>
      <c r="B2071" s="5" t="s">
        <v>140</v>
      </c>
      <c r="C2071" s="5">
        <v>1984</v>
      </c>
      <c r="D2071" s="5" t="s">
        <v>246</v>
      </c>
      <c r="E2071" s="42" t="s">
        <v>247</v>
      </c>
      <c r="F2071" s="62">
        <f t="shared" si="228"/>
        <v>0.13739493984962986</v>
      </c>
      <c r="G2071" s="63">
        <v>824798</v>
      </c>
      <c r="H2071" s="63">
        <v>9.0016063506899116</v>
      </c>
      <c r="I2071" s="63">
        <v>248.794583271291</v>
      </c>
      <c r="J2071" s="63">
        <v>-1700000</v>
      </c>
      <c r="K2071" s="63">
        <v>115.91412838263058</v>
      </c>
      <c r="L2071" s="63">
        <v>215.01128771675485</v>
      </c>
      <c r="M2071" s="63">
        <f>(M1856+M1899+M1254)/3</f>
        <v>38.838392142093745</v>
      </c>
      <c r="N2071" s="62">
        <v>32.006999999999998</v>
      </c>
    </row>
    <row r="2072" spans="1:14" x14ac:dyDescent="0.4">
      <c r="A2072" s="43">
        <v>51</v>
      </c>
      <c r="B2072" s="5" t="s">
        <v>140</v>
      </c>
      <c r="C2072" s="5">
        <v>1985</v>
      </c>
      <c r="D2072" s="5" t="s">
        <v>246</v>
      </c>
      <c r="E2072" s="42" t="s">
        <v>247</v>
      </c>
      <c r="F2072" s="62">
        <f t="shared" si="228"/>
        <v>0.14462625247329461</v>
      </c>
      <c r="G2072" s="63">
        <v>855958</v>
      </c>
      <c r="H2072" s="63">
        <v>39.419110439818041</v>
      </c>
      <c r="I2072" s="63">
        <v>266.84429755554203</v>
      </c>
      <c r="J2072" s="63">
        <v>-500000</v>
      </c>
      <c r="K2072" s="63">
        <v>97.78146652255532</v>
      </c>
      <c r="L2072" s="63">
        <v>263.71195653398217</v>
      </c>
      <c r="M2072" s="63">
        <f t="shared" ref="M2072:M2082" si="229">(M1900+M1857+M1255)/3</f>
        <v>40.67187805337187</v>
      </c>
      <c r="N2072" s="62">
        <v>33.018999999999998</v>
      </c>
    </row>
    <row r="2073" spans="1:14" x14ac:dyDescent="0.4">
      <c r="A2073" s="43">
        <v>51</v>
      </c>
      <c r="B2073" s="5" t="s">
        <v>140</v>
      </c>
      <c r="C2073" s="5">
        <v>1986</v>
      </c>
      <c r="D2073" s="5" t="s">
        <v>246</v>
      </c>
      <c r="E2073" s="42" t="s">
        <v>247</v>
      </c>
      <c r="F2073" s="62">
        <f t="shared" si="228"/>
        <v>0.15223816049820485</v>
      </c>
      <c r="G2073" s="63">
        <v>888980</v>
      </c>
      <c r="H2073" s="63">
        <v>40.516789098044455</v>
      </c>
      <c r="I2073" s="63">
        <v>191.77860634904999</v>
      </c>
      <c r="J2073" s="63">
        <v>-1990000</v>
      </c>
      <c r="K2073" s="63">
        <v>102.72247199751089</v>
      </c>
      <c r="L2073" s="63">
        <v>208.83145495390983</v>
      </c>
      <c r="M2073" s="63">
        <f t="shared" si="229"/>
        <v>47.782177742447402</v>
      </c>
      <c r="N2073" s="62">
        <v>34.048999999999999</v>
      </c>
    </row>
    <row r="2074" spans="1:14" x14ac:dyDescent="0.4">
      <c r="A2074" s="43">
        <v>51</v>
      </c>
      <c r="B2074" s="5" t="s">
        <v>140</v>
      </c>
      <c r="C2074" s="5">
        <v>1987</v>
      </c>
      <c r="D2074" s="5" t="s">
        <v>246</v>
      </c>
      <c r="E2074" s="42" t="s">
        <v>247</v>
      </c>
      <c r="F2074" s="62">
        <f t="shared" si="228"/>
        <v>0.16025069526126828</v>
      </c>
      <c r="G2074" s="63">
        <v>923914</v>
      </c>
      <c r="H2074" s="63">
        <v>18.498011898301272</v>
      </c>
      <c r="I2074" s="63">
        <v>202.18000635383501</v>
      </c>
      <c r="J2074" s="63">
        <v>1525217.6635835499</v>
      </c>
      <c r="K2074" s="63">
        <v>108.70499103024089</v>
      </c>
      <c r="L2074" s="63">
        <v>238.79547687859542</v>
      </c>
      <c r="M2074" s="63">
        <f t="shared" si="229"/>
        <v>44.206640532277284</v>
      </c>
      <c r="N2074" s="62">
        <v>35.094000000000001</v>
      </c>
    </row>
    <row r="2075" spans="1:14" x14ac:dyDescent="0.4">
      <c r="A2075" s="43">
        <v>51</v>
      </c>
      <c r="B2075" s="5" t="s">
        <v>140</v>
      </c>
      <c r="C2075" s="5">
        <v>1988</v>
      </c>
      <c r="D2075" s="5" t="s">
        <v>246</v>
      </c>
      <c r="E2075" s="42" t="s">
        <v>247</v>
      </c>
      <c r="F2075" s="62">
        <f t="shared" si="228"/>
        <v>0.16868494238028242</v>
      </c>
      <c r="G2075" s="63">
        <v>960837</v>
      </c>
      <c r="H2075" s="63">
        <v>9.7061494135055426</v>
      </c>
      <c r="I2075" s="63">
        <v>222.25295817021899</v>
      </c>
      <c r="J2075" s="63">
        <v>1177623.9691413599</v>
      </c>
      <c r="K2075" s="63">
        <v>108.81899997205065</v>
      </c>
      <c r="L2075" s="63">
        <v>277.54157253952644</v>
      </c>
      <c r="M2075" s="63">
        <f t="shared" si="229"/>
        <v>46.61879794897439</v>
      </c>
      <c r="N2075" s="62">
        <v>36.155000000000001</v>
      </c>
    </row>
    <row r="2076" spans="1:14" x14ac:dyDescent="0.4">
      <c r="A2076" s="43">
        <v>51</v>
      </c>
      <c r="B2076" s="5" t="s">
        <v>140</v>
      </c>
      <c r="C2076" s="5">
        <v>1989</v>
      </c>
      <c r="D2076" s="5" t="s">
        <v>246</v>
      </c>
      <c r="E2076" s="42" t="s">
        <v>247</v>
      </c>
      <c r="F2076" s="62">
        <f t="shared" si="228"/>
        <v>0.17756309724240255</v>
      </c>
      <c r="G2076" s="63">
        <v>999732</v>
      </c>
      <c r="H2076" s="63">
        <v>13.73657242070378</v>
      </c>
      <c r="I2076" s="63">
        <v>214.864805086937</v>
      </c>
      <c r="J2076" s="63">
        <v>13713834.3210935</v>
      </c>
      <c r="K2076" s="63">
        <v>120.33740420312328</v>
      </c>
      <c r="L2076" s="63">
        <v>284.19649406143168</v>
      </c>
      <c r="M2076" s="63">
        <f t="shared" si="229"/>
        <v>49.248006623176344</v>
      </c>
      <c r="N2076" s="62">
        <v>37.225999999999999</v>
      </c>
    </row>
    <row r="2077" spans="1:14" x14ac:dyDescent="0.4">
      <c r="A2077" s="43">
        <v>51</v>
      </c>
      <c r="B2077" s="5" t="s">
        <v>140</v>
      </c>
      <c r="C2077" s="5">
        <v>1990</v>
      </c>
      <c r="D2077" s="5" t="s">
        <v>246</v>
      </c>
      <c r="E2077" s="42" t="s">
        <v>247</v>
      </c>
      <c r="F2077" s="62">
        <v>0.18690852341305533</v>
      </c>
      <c r="G2077" s="63">
        <v>1040616</v>
      </c>
      <c r="H2077" s="63">
        <v>11.964533392046377</v>
      </c>
      <c r="I2077" s="63">
        <v>205.25210638849299</v>
      </c>
      <c r="J2077" s="63">
        <v>14119999.9</v>
      </c>
      <c r="K2077" s="63">
        <v>131.48541534184909</v>
      </c>
      <c r="L2077" s="63">
        <v>304.70768802113088</v>
      </c>
      <c r="M2077" s="63">
        <f t="shared" si="229"/>
        <v>52.257589517883382</v>
      </c>
      <c r="N2077" s="62">
        <v>38.311999999999998</v>
      </c>
    </row>
    <row r="2078" spans="1:14" x14ac:dyDescent="0.4">
      <c r="A2078" s="43">
        <v>51</v>
      </c>
      <c r="B2078" s="5" t="s">
        <v>140</v>
      </c>
      <c r="C2078" s="5">
        <v>1991</v>
      </c>
      <c r="D2078" s="5" t="s">
        <v>246</v>
      </c>
      <c r="E2078" s="42" t="s">
        <v>247</v>
      </c>
      <c r="F2078" s="62">
        <v>0.18282733568612394</v>
      </c>
      <c r="G2078" s="63">
        <v>1083536</v>
      </c>
      <c r="H2078" s="63">
        <v>134.0358723717475</v>
      </c>
      <c r="I2078" s="63">
        <v>197.17779231419499</v>
      </c>
      <c r="J2078" s="63">
        <v>9270433.3394391406</v>
      </c>
      <c r="K2078" s="63">
        <v>64.102946894328753</v>
      </c>
      <c r="L2078" s="63">
        <v>637.09104313563876</v>
      </c>
      <c r="M2078" s="63">
        <f t="shared" si="229"/>
        <v>53.223845996038584</v>
      </c>
      <c r="N2078" s="62">
        <v>39.409999999999997</v>
      </c>
    </row>
    <row r="2079" spans="1:14" x14ac:dyDescent="0.4">
      <c r="A2079" s="43">
        <v>51</v>
      </c>
      <c r="B2079" s="5" t="s">
        <v>140</v>
      </c>
      <c r="C2079" s="5">
        <v>1992</v>
      </c>
      <c r="D2079" s="5" t="s">
        <v>246</v>
      </c>
      <c r="E2079" s="42" t="s">
        <v>247</v>
      </c>
      <c r="F2079" s="62">
        <v>0.17575269351427314</v>
      </c>
      <c r="G2079" s="63">
        <v>1127152</v>
      </c>
      <c r="H2079" s="63">
        <v>1.9500308367719867</v>
      </c>
      <c r="I2079" s="63">
        <v>198.86228566092001</v>
      </c>
      <c r="J2079" s="63">
        <v>6323269.1863197796</v>
      </c>
      <c r="K2079" s="63">
        <v>67.443083647723824</v>
      </c>
      <c r="L2079" s="63">
        <v>633.68051169867886</v>
      </c>
      <c r="M2079" s="63">
        <f t="shared" si="229"/>
        <v>49.032574641883848</v>
      </c>
      <c r="N2079" s="62">
        <v>40.520000000000003</v>
      </c>
    </row>
    <row r="2080" spans="1:14" x14ac:dyDescent="0.4">
      <c r="A2080" s="43">
        <v>51</v>
      </c>
      <c r="B2080" s="5" t="s">
        <v>140</v>
      </c>
      <c r="C2080" s="5">
        <v>1993</v>
      </c>
      <c r="D2080" s="5" t="s">
        <v>246</v>
      </c>
      <c r="E2080" s="42" t="s">
        <v>247</v>
      </c>
      <c r="F2080" s="62">
        <v>0.17735034139084777</v>
      </c>
      <c r="G2080" s="63">
        <v>1168309</v>
      </c>
      <c r="H2080" s="63">
        <v>5.1423224843501174</v>
      </c>
      <c r="I2080" s="63">
        <v>212.464137804861</v>
      </c>
      <c r="J2080" s="63">
        <v>10741221.6768598</v>
      </c>
      <c r="K2080" s="63">
        <v>64.629922131254858</v>
      </c>
      <c r="L2080" s="63">
        <v>646.26821678795807</v>
      </c>
      <c r="M2080" s="63">
        <f t="shared" si="229"/>
        <v>51.062307328742797</v>
      </c>
      <c r="N2080" s="62">
        <v>41.585999999999999</v>
      </c>
    </row>
    <row r="2081" spans="1:14" x14ac:dyDescent="0.4">
      <c r="A2081" s="43">
        <v>51</v>
      </c>
      <c r="B2081" s="5" t="s">
        <v>140</v>
      </c>
      <c r="C2081" s="5">
        <v>1994</v>
      </c>
      <c r="D2081" s="5" t="s">
        <v>246</v>
      </c>
      <c r="E2081" s="42" t="s">
        <v>247</v>
      </c>
      <c r="F2081" s="62">
        <v>0.17182444053398258</v>
      </c>
      <c r="G2081" s="63">
        <v>1205882</v>
      </c>
      <c r="H2081" s="63">
        <v>3.7773965514576275</v>
      </c>
      <c r="I2081" s="63">
        <v>201.211473093759</v>
      </c>
      <c r="J2081" s="63">
        <v>9716366.6703736596</v>
      </c>
      <c r="K2081" s="63">
        <v>49.916078943854494</v>
      </c>
      <c r="L2081" s="63">
        <v>619.04394617463288</v>
      </c>
      <c r="M2081" s="63">
        <f t="shared" si="229"/>
        <v>49.316418026116089</v>
      </c>
      <c r="N2081" s="62">
        <v>42.472000000000001</v>
      </c>
    </row>
    <row r="2082" spans="1:14" x14ac:dyDescent="0.4">
      <c r="A2082" s="43">
        <v>51</v>
      </c>
      <c r="B2082" s="5" t="s">
        <v>140</v>
      </c>
      <c r="C2082" s="5">
        <v>1995</v>
      </c>
      <c r="D2082" s="5" t="s">
        <v>246</v>
      </c>
      <c r="E2082" s="42" t="s">
        <v>247</v>
      </c>
      <c r="F2082" s="62">
        <v>0.174615889321381</v>
      </c>
      <c r="G2082" s="63">
        <v>1242155</v>
      </c>
      <c r="H2082" s="63">
        <v>3.9632505001165015</v>
      </c>
      <c r="I2082" s="63">
        <v>195.137478799452</v>
      </c>
      <c r="J2082" s="63">
        <v>7729249.0722542703</v>
      </c>
      <c r="K2082" s="63">
        <v>59.27679803396282</v>
      </c>
      <c r="L2082" s="63">
        <v>632.77116369559315</v>
      </c>
      <c r="M2082" s="63">
        <f t="shared" si="229"/>
        <v>46.410872480812465</v>
      </c>
      <c r="N2082" s="62">
        <v>43.362000000000002</v>
      </c>
    </row>
    <row r="2083" spans="1:14" x14ac:dyDescent="0.4">
      <c r="A2083" s="43">
        <v>51</v>
      </c>
      <c r="B2083" s="5" t="s">
        <v>140</v>
      </c>
      <c r="C2083" s="5">
        <v>1996</v>
      </c>
      <c r="D2083" s="5" t="s">
        <v>246</v>
      </c>
      <c r="E2083" s="42" t="s">
        <v>247</v>
      </c>
      <c r="F2083" s="62">
        <v>0.17192178692331145</v>
      </c>
      <c r="G2083" s="63">
        <v>1279070</v>
      </c>
      <c r="H2083" s="63">
        <v>8.3685695652824279</v>
      </c>
      <c r="I2083" s="63">
        <v>191.57894485510801</v>
      </c>
      <c r="J2083" s="63">
        <v>10655113.9800558</v>
      </c>
      <c r="K2083" s="63">
        <v>50.954394380038401</v>
      </c>
      <c r="L2083" s="63">
        <v>663.16890101070328</v>
      </c>
      <c r="M2083" s="63">
        <f>(M1911+M1266+M1868)/3</f>
        <v>47.017590945308861</v>
      </c>
      <c r="N2083" s="62">
        <v>44.258000000000003</v>
      </c>
    </row>
    <row r="2084" spans="1:14" x14ac:dyDescent="0.4">
      <c r="A2084" s="43">
        <v>51</v>
      </c>
      <c r="B2084" s="5" t="s">
        <v>140</v>
      </c>
      <c r="C2084" s="5">
        <v>1997</v>
      </c>
      <c r="D2084" s="5" t="s">
        <v>246</v>
      </c>
      <c r="E2084" s="42" t="s">
        <v>247</v>
      </c>
      <c r="F2084" s="62">
        <v>0.17410755640462203</v>
      </c>
      <c r="G2084" s="63">
        <v>1317002</v>
      </c>
      <c r="H2084" s="63">
        <v>-5.9691194512561765</v>
      </c>
      <c r="I2084" s="63">
        <v>197.63235694984201</v>
      </c>
      <c r="J2084" s="63">
        <v>11666476.037973201</v>
      </c>
      <c r="K2084" s="63">
        <v>48.317498098099257</v>
      </c>
      <c r="L2084" s="63">
        <v>610.19902967019527</v>
      </c>
      <c r="M2084" s="63">
        <f t="shared" ref="M2084:M2090" si="230">(M1912+M1869+M1267)/3</f>
        <v>47.4788188394744</v>
      </c>
      <c r="N2084" s="62">
        <v>45.155000000000001</v>
      </c>
    </row>
    <row r="2085" spans="1:14" x14ac:dyDescent="0.4">
      <c r="A2085" s="43">
        <v>51</v>
      </c>
      <c r="B2085" s="5" t="s">
        <v>140</v>
      </c>
      <c r="C2085" s="5">
        <v>1998</v>
      </c>
      <c r="D2085" s="5" t="s">
        <v>246</v>
      </c>
      <c r="E2085" s="42" t="s">
        <v>247</v>
      </c>
      <c r="F2085" s="62">
        <v>0.18057955049038152</v>
      </c>
      <c r="G2085" s="63">
        <v>1356189</v>
      </c>
      <c r="H2085" s="63">
        <v>5.4118212030400628</v>
      </c>
      <c r="I2085" s="63">
        <v>196.55807562451099</v>
      </c>
      <c r="J2085" s="63">
        <v>23699999.899999999</v>
      </c>
      <c r="K2085" s="63">
        <v>53.870962270150834</v>
      </c>
      <c r="L2085" s="63">
        <v>619.59303948899844</v>
      </c>
      <c r="M2085" s="63">
        <f t="shared" si="230"/>
        <v>48.910545912441194</v>
      </c>
      <c r="N2085" s="62">
        <v>46.057000000000002</v>
      </c>
    </row>
    <row r="2086" spans="1:14" x14ac:dyDescent="0.4">
      <c r="A2086" s="43">
        <v>51</v>
      </c>
      <c r="B2086" s="5" t="s">
        <v>140</v>
      </c>
      <c r="C2086" s="5">
        <v>1999</v>
      </c>
      <c r="D2086" s="5" t="s">
        <v>246</v>
      </c>
      <c r="E2086" s="42" t="s">
        <v>247</v>
      </c>
      <c r="F2086" s="62">
        <v>0.18610826072915196</v>
      </c>
      <c r="G2086" s="63">
        <v>1396499</v>
      </c>
      <c r="H2086" s="63">
        <v>-2.4354943637058852</v>
      </c>
      <c r="I2086" s="63">
        <v>191.999320533858</v>
      </c>
      <c r="J2086" s="63">
        <v>49479999.899999999</v>
      </c>
      <c r="K2086" s="63">
        <v>52.413297523066738</v>
      </c>
      <c r="L2086" s="63">
        <v>583.40466557135733</v>
      </c>
      <c r="M2086" s="63">
        <f t="shared" si="230"/>
        <v>43.655784259811121</v>
      </c>
      <c r="N2086" s="62">
        <v>46.960999999999999</v>
      </c>
    </row>
    <row r="2087" spans="1:14" x14ac:dyDescent="0.4">
      <c r="A2087" s="43">
        <v>51</v>
      </c>
      <c r="B2087" s="5" t="s">
        <v>140</v>
      </c>
      <c r="C2087" s="5">
        <v>2000</v>
      </c>
      <c r="D2087" s="5" t="s">
        <v>246</v>
      </c>
      <c r="E2087" s="42" t="s">
        <v>247</v>
      </c>
      <c r="F2087" s="62">
        <v>0.17029103210417249</v>
      </c>
      <c r="G2087" s="63">
        <v>1437539</v>
      </c>
      <c r="H2087" s="63">
        <v>2.2169826127345971</v>
      </c>
      <c r="I2087" s="63">
        <v>183.53623619680101</v>
      </c>
      <c r="J2087" s="63">
        <v>43520000</v>
      </c>
      <c r="K2087" s="63">
        <v>56.359819885095398</v>
      </c>
      <c r="L2087" s="63">
        <v>544.62096110760103</v>
      </c>
      <c r="M2087" s="63">
        <f t="shared" si="230"/>
        <v>55.555349493443394</v>
      </c>
      <c r="N2087" s="62">
        <v>47.868000000000002</v>
      </c>
    </row>
    <row r="2088" spans="1:14" x14ac:dyDescent="0.4">
      <c r="A2088" s="43">
        <v>51</v>
      </c>
      <c r="B2088" s="5" t="s">
        <v>140</v>
      </c>
      <c r="C2088" s="5">
        <v>2001</v>
      </c>
      <c r="D2088" s="5" t="s">
        <v>246</v>
      </c>
      <c r="E2088" s="42" t="s">
        <v>247</v>
      </c>
      <c r="F2088" s="62">
        <v>0.20859117144288178</v>
      </c>
      <c r="G2088" s="63">
        <v>1479449</v>
      </c>
      <c r="H2088" s="63">
        <v>1.8054376516337669</v>
      </c>
      <c r="I2088" s="63">
        <v>158.499261403969</v>
      </c>
      <c r="J2088" s="63">
        <v>35479999.899999999</v>
      </c>
      <c r="K2088" s="63">
        <v>46.929263186562267</v>
      </c>
      <c r="L2088" s="63">
        <v>464.63963615098822</v>
      </c>
      <c r="M2088" s="63">
        <f t="shared" si="230"/>
        <v>48.589724838495044</v>
      </c>
      <c r="N2088" s="62">
        <v>48.774999999999999</v>
      </c>
    </row>
    <row r="2089" spans="1:14" x14ac:dyDescent="0.4">
      <c r="A2089" s="43">
        <v>51</v>
      </c>
      <c r="B2089" s="5" t="s">
        <v>140</v>
      </c>
      <c r="C2089" s="5">
        <v>2002</v>
      </c>
      <c r="D2089" s="5" t="s">
        <v>246</v>
      </c>
      <c r="E2089" s="42" t="s">
        <v>247</v>
      </c>
      <c r="F2089" s="62">
        <v>0.1945838421834383</v>
      </c>
      <c r="G2089" s="63">
        <v>1522223</v>
      </c>
      <c r="H2089" s="63">
        <v>10.391344589809279</v>
      </c>
      <c r="I2089" s="63">
        <v>131.55917736755899</v>
      </c>
      <c r="J2089" s="63">
        <v>42826999.899999999</v>
      </c>
      <c r="K2089" s="63">
        <v>59.642950918833961</v>
      </c>
      <c r="L2089" s="63">
        <v>379.86241787648601</v>
      </c>
      <c r="M2089" s="63">
        <f t="shared" si="230"/>
        <v>47.979797402695034</v>
      </c>
      <c r="N2089" s="62">
        <v>49.683</v>
      </c>
    </row>
    <row r="2090" spans="1:14" x14ac:dyDescent="0.4">
      <c r="A2090" s="43">
        <v>51</v>
      </c>
      <c r="B2090" s="5" t="s">
        <v>140</v>
      </c>
      <c r="C2090" s="5">
        <v>2003</v>
      </c>
      <c r="D2090" s="5" t="s">
        <v>246</v>
      </c>
      <c r="E2090" s="42" t="s">
        <v>247</v>
      </c>
      <c r="F2090" s="62">
        <v>0.18911328089834556</v>
      </c>
      <c r="G2090" s="63">
        <v>1566257</v>
      </c>
      <c r="H2090" s="63">
        <v>12.893941182153085</v>
      </c>
      <c r="I2090" s="63">
        <v>95.230015388927796</v>
      </c>
      <c r="J2090" s="63">
        <v>18272720.342347</v>
      </c>
      <c r="K2090" s="63">
        <v>68.85879303422324</v>
      </c>
      <c r="L2090" s="63">
        <v>310.95706837734542</v>
      </c>
      <c r="M2090" s="63">
        <f t="shared" si="230"/>
        <v>40.611579782248185</v>
      </c>
      <c r="N2090" s="62">
        <v>50.555</v>
      </c>
    </row>
    <row r="2091" spans="1:14" x14ac:dyDescent="0.4">
      <c r="A2091" s="43">
        <v>51</v>
      </c>
      <c r="B2091" s="5" t="s">
        <v>140</v>
      </c>
      <c r="C2091" s="5">
        <v>2004</v>
      </c>
      <c r="D2091" s="5" t="s">
        <v>246</v>
      </c>
      <c r="E2091" s="42" t="s">
        <v>247</v>
      </c>
      <c r="F2091" s="62">
        <v>0.19513405386965219</v>
      </c>
      <c r="G2091" s="63">
        <v>1612225</v>
      </c>
      <c r="H2091" s="63">
        <v>94.190114137615211</v>
      </c>
      <c r="I2091" s="63">
        <v>93.793827808887997</v>
      </c>
      <c r="J2091" s="63">
        <v>55526319.440783098</v>
      </c>
      <c r="K2091" s="63">
        <v>49.93429956156826</v>
      </c>
      <c r="L2091" s="63">
        <v>596.62928649750563</v>
      </c>
      <c r="M2091" s="63">
        <f>(M2088+M2089+M2090)/3</f>
        <v>45.727034007812755</v>
      </c>
      <c r="N2091" s="62">
        <v>51.287999999999997</v>
      </c>
    </row>
    <row r="2092" spans="1:14" x14ac:dyDescent="0.4">
      <c r="A2092" s="43">
        <v>51</v>
      </c>
      <c r="B2092" s="5" t="s">
        <v>140</v>
      </c>
      <c r="C2092" s="5">
        <v>2005</v>
      </c>
      <c r="D2092" s="5" t="s">
        <v>246</v>
      </c>
      <c r="E2092" s="42" t="s">
        <v>247</v>
      </c>
      <c r="F2092" s="62">
        <v>0.1984499821726268</v>
      </c>
      <c r="G2092" s="63">
        <v>1660368</v>
      </c>
      <c r="H2092" s="63">
        <v>4.1138052825715903</v>
      </c>
      <c r="I2092" s="63">
        <v>99.684665991390006</v>
      </c>
      <c r="J2092" s="63">
        <v>53650280.019084103</v>
      </c>
      <c r="K2092" s="63">
        <v>50.018723395097552</v>
      </c>
      <c r="L2092" s="63">
        <v>618.95981346115832</v>
      </c>
      <c r="M2092" s="63">
        <f>(M1920+M1877+M1275)/3</f>
        <v>43.204424060547723</v>
      </c>
      <c r="N2092" s="62">
        <v>52.02</v>
      </c>
    </row>
    <row r="2093" spans="1:14" x14ac:dyDescent="0.4">
      <c r="A2093" s="43">
        <v>51</v>
      </c>
      <c r="B2093" s="5" t="s">
        <v>140</v>
      </c>
      <c r="C2093" s="5">
        <v>2006</v>
      </c>
      <c r="D2093" s="5" t="s">
        <v>246</v>
      </c>
      <c r="E2093" s="42" t="s">
        <v>247</v>
      </c>
      <c r="F2093" s="62">
        <v>0.20873093694011666</v>
      </c>
      <c r="G2093" s="63">
        <v>1711294</v>
      </c>
      <c r="H2093" s="63">
        <v>1.3032039976521759</v>
      </c>
      <c r="I2093" s="63">
        <v>99.199655223875098</v>
      </c>
      <c r="J2093" s="63">
        <v>82208102.587764993</v>
      </c>
      <c r="K2093" s="63">
        <v>50.374468581974966</v>
      </c>
      <c r="L2093" s="63">
        <v>615.97392834944185</v>
      </c>
      <c r="M2093" s="63">
        <f>(M1921+M1878+M1276)/3</f>
        <v>43.715120218510236</v>
      </c>
      <c r="N2093" s="62">
        <v>52.750999999999998</v>
      </c>
    </row>
    <row r="2094" spans="1:14" x14ac:dyDescent="0.4">
      <c r="A2094" s="43">
        <v>51</v>
      </c>
      <c r="B2094" s="5" t="s">
        <v>140</v>
      </c>
      <c r="C2094" s="5">
        <v>2007</v>
      </c>
      <c r="D2094" s="5" t="s">
        <v>246</v>
      </c>
      <c r="E2094" s="42" t="s">
        <v>247</v>
      </c>
      <c r="F2094" s="62">
        <v>0.23174340735334864</v>
      </c>
      <c r="G2094" s="63">
        <v>1764883</v>
      </c>
      <c r="H2094" s="63">
        <v>4.4148249019326187</v>
      </c>
      <c r="I2094" s="63">
        <v>107.54398499877701</v>
      </c>
      <c r="J2094" s="63">
        <v>78094820.958579406</v>
      </c>
      <c r="K2094" s="63">
        <v>44.293844465679072</v>
      </c>
      <c r="L2094" s="63">
        <v>725.09228488352926</v>
      </c>
      <c r="M2094" s="63">
        <f>(M1922+M1879+M1277)/3</f>
        <v>45.346445055412403</v>
      </c>
      <c r="N2094" s="62">
        <v>53.481000000000002</v>
      </c>
    </row>
    <row r="2095" spans="1:14" x14ac:dyDescent="0.4">
      <c r="A2095" s="43">
        <v>51</v>
      </c>
      <c r="B2095" s="5" t="s">
        <v>140</v>
      </c>
      <c r="C2095" s="5">
        <v>2008</v>
      </c>
      <c r="D2095" s="5" t="s">
        <v>246</v>
      </c>
      <c r="E2095" s="42" t="s">
        <v>247</v>
      </c>
      <c r="F2095" s="62">
        <v>0.23493003731855677</v>
      </c>
      <c r="G2095" s="63">
        <v>1820542</v>
      </c>
      <c r="H2095" s="63">
        <v>2.4758458680372684</v>
      </c>
      <c r="I2095" s="63">
        <v>113.731676248212</v>
      </c>
      <c r="J2095" s="63">
        <v>70792382.320713803</v>
      </c>
      <c r="K2095" s="63">
        <v>39.089099456134385</v>
      </c>
      <c r="L2095" s="63">
        <v>857.85823987045637</v>
      </c>
      <c r="M2095" s="63">
        <f>(M1880+M1923+M1278)/3</f>
        <v>44.49645282695699</v>
      </c>
      <c r="N2095" s="62">
        <v>54.210999999999999</v>
      </c>
    </row>
    <row r="2096" spans="1:14" x14ac:dyDescent="0.4">
      <c r="A2096" s="43">
        <v>51</v>
      </c>
      <c r="B2096" s="5" t="s">
        <v>140</v>
      </c>
      <c r="C2096" s="5">
        <v>2009</v>
      </c>
      <c r="D2096" s="5" t="s">
        <v>246</v>
      </c>
      <c r="E2096" s="42" t="s">
        <v>247</v>
      </c>
      <c r="F2096" s="62">
        <v>0.25818385309983016</v>
      </c>
      <c r="G2096" s="63">
        <v>1878119</v>
      </c>
      <c r="H2096" s="63">
        <v>4.5133053529964542</v>
      </c>
      <c r="I2096" s="63">
        <v>102.788908726043</v>
      </c>
      <c r="J2096" s="63">
        <v>39447343.708400503</v>
      </c>
      <c r="K2096" s="63">
        <v>41.777394425797702</v>
      </c>
      <c r="L2096" s="63">
        <v>772.12493381840102</v>
      </c>
      <c r="M2096" s="63">
        <f>(M1924+M1881+M1279)/3</f>
        <v>46.965172411809057</v>
      </c>
      <c r="N2096" s="62">
        <v>54.936999999999998</v>
      </c>
    </row>
    <row r="2097" spans="1:14" x14ac:dyDescent="0.4">
      <c r="A2097" s="43">
        <v>51</v>
      </c>
      <c r="B2097" s="5" t="s">
        <v>140</v>
      </c>
      <c r="C2097" s="5">
        <v>2010</v>
      </c>
      <c r="D2097" s="5" t="s">
        <v>246</v>
      </c>
      <c r="E2097" s="42" t="s">
        <v>247</v>
      </c>
      <c r="F2097" s="62">
        <v>0.22412925371978681</v>
      </c>
      <c r="G2097" s="63">
        <v>1937275</v>
      </c>
      <c r="H2097" s="63">
        <v>5.6443308609733549</v>
      </c>
      <c r="I2097" s="63">
        <v>100</v>
      </c>
      <c r="J2097" s="63">
        <v>37140887.813173398</v>
      </c>
      <c r="K2097" s="63">
        <v>41.012515027946627</v>
      </c>
      <c r="L2097" s="63">
        <v>796.63182917913355</v>
      </c>
      <c r="M2097" s="63">
        <f>(M1925+M1882+M1280)/3</f>
        <v>48.797582248006385</v>
      </c>
      <c r="N2097" s="62">
        <v>55.661999999999999</v>
      </c>
    </row>
    <row r="2098" spans="1:14" x14ac:dyDescent="0.4">
      <c r="A2098" s="43">
        <v>51</v>
      </c>
      <c r="B2098" s="5" t="s">
        <v>140</v>
      </c>
      <c r="C2098" s="5">
        <v>2011</v>
      </c>
      <c r="D2098" s="5" t="s">
        <v>246</v>
      </c>
      <c r="E2098" s="42" t="s">
        <v>247</v>
      </c>
      <c r="F2098" s="62">
        <v>0.22364994304908586</v>
      </c>
      <c r="G2098" s="63">
        <v>1998212</v>
      </c>
      <c r="H2098" s="63">
        <v>4.572123503691472</v>
      </c>
      <c r="I2098" s="63">
        <v>92.485898010738097</v>
      </c>
      <c r="J2098" s="63">
        <v>36077136.081373498</v>
      </c>
      <c r="K2098" s="63">
        <v>42.639702046889411</v>
      </c>
      <c r="L2098" s="63">
        <v>705.47749534880961</v>
      </c>
      <c r="M2098" s="63">
        <f>(M1926+M1883+M1281)/3</f>
        <v>49.863537398871898</v>
      </c>
      <c r="N2098" s="62">
        <v>56.384</v>
      </c>
    </row>
    <row r="2099" spans="1:14" x14ac:dyDescent="0.4">
      <c r="A2099" s="43">
        <v>51</v>
      </c>
      <c r="B2099" s="5" t="s">
        <v>140</v>
      </c>
      <c r="C2099" s="5">
        <v>2012</v>
      </c>
      <c r="D2099" s="5" t="s">
        <v>246</v>
      </c>
      <c r="E2099" s="42" t="s">
        <v>247</v>
      </c>
      <c r="F2099" s="62">
        <v>0.21974620259736224</v>
      </c>
      <c r="G2099" s="63">
        <v>2061014</v>
      </c>
      <c r="H2099" s="63">
        <v>3.8451602137207175</v>
      </c>
      <c r="I2099" s="63">
        <v>89.004106458272602</v>
      </c>
      <c r="J2099" s="63">
        <v>41183457.769836597</v>
      </c>
      <c r="K2099" s="63">
        <v>47.700673114198473</v>
      </c>
      <c r="L2099" s="63">
        <v>686.55755771974634</v>
      </c>
      <c r="M2099" s="63">
        <f>(M1927+M1884+M1282)/3</f>
        <v>50.674178199791108</v>
      </c>
      <c r="N2099" s="62">
        <v>57.104999999999997</v>
      </c>
    </row>
    <row r="2100" spans="1:14" x14ac:dyDescent="0.4">
      <c r="A2100" s="43">
        <v>51</v>
      </c>
      <c r="B2100" s="5" t="s">
        <v>140</v>
      </c>
      <c r="C2100" s="5">
        <v>2013</v>
      </c>
      <c r="D2100" s="5" t="s">
        <v>246</v>
      </c>
      <c r="E2100" s="42" t="s">
        <v>247</v>
      </c>
      <c r="F2100" s="62">
        <v>0.20264778675767778</v>
      </c>
      <c r="G2100" s="63">
        <v>2124869</v>
      </c>
      <c r="H2100" s="63">
        <v>5.9331313805819121</v>
      </c>
      <c r="I2100" s="63">
        <v>81.483497200493005</v>
      </c>
      <c r="J2100" s="63">
        <v>68340322.378848001</v>
      </c>
      <c r="K2100" s="63">
        <v>45.461919362329589</v>
      </c>
      <c r="L2100" s="63">
        <v>647.38553456117165</v>
      </c>
      <c r="M2100" s="63">
        <f>(M1928+M1283+M1885)/3</f>
        <v>50.74764309623739</v>
      </c>
      <c r="N2100" s="62">
        <v>57.82</v>
      </c>
    </row>
    <row r="2101" spans="1:14" x14ac:dyDescent="0.4">
      <c r="A2101" s="43">
        <v>51</v>
      </c>
      <c r="B2101" s="5" t="s">
        <v>140</v>
      </c>
      <c r="C2101" s="5">
        <v>2014</v>
      </c>
      <c r="D2101" s="5" t="s">
        <v>246</v>
      </c>
      <c r="E2101" s="42" t="s">
        <v>247</v>
      </c>
      <c r="F2101" s="62">
        <v>0.23151923304457386</v>
      </c>
      <c r="G2101" s="63">
        <v>2189019</v>
      </c>
      <c r="H2101" s="63">
        <v>5.2117231068278898</v>
      </c>
      <c r="I2101" s="63">
        <v>73.618674965405106</v>
      </c>
      <c r="J2101" s="63">
        <v>23014092.042456102</v>
      </c>
      <c r="K2101" s="63">
        <v>58.257930775226363</v>
      </c>
      <c r="L2101" s="63">
        <v>561.64963456626344</v>
      </c>
      <c r="M2101" s="63">
        <f>(M1929+M1886+M1284)/3</f>
        <v>50.287859020735738</v>
      </c>
      <c r="N2101" s="62">
        <v>58.527999999999999</v>
      </c>
    </row>
    <row r="2102" spans="1:14" x14ac:dyDescent="0.4">
      <c r="A2102" s="43">
        <v>51</v>
      </c>
      <c r="B2102" s="5" t="s">
        <v>140</v>
      </c>
      <c r="C2102" s="5">
        <v>2015</v>
      </c>
      <c r="D2102" s="5" t="s">
        <v>246</v>
      </c>
      <c r="E2102" s="42" t="s">
        <v>247</v>
      </c>
      <c r="F2102" s="62">
        <v>0.26003791165457163</v>
      </c>
      <c r="G2102" s="63">
        <v>2253133</v>
      </c>
      <c r="H2102" s="63">
        <v>9.7203624267525583</v>
      </c>
      <c r="I2102" s="63">
        <v>72.757680946995393</v>
      </c>
      <c r="J2102" s="63">
        <v>71976051.703413799</v>
      </c>
      <c r="K2102" s="63">
        <v>52.937505147568032</v>
      </c>
      <c r="L2102" s="63">
        <v>611.67121911225001</v>
      </c>
      <c r="M2102" s="63">
        <f>(M1930+M1887+M1285)/3</f>
        <v>50.569893438921419</v>
      </c>
      <c r="N2102" s="62">
        <v>59.228000000000002</v>
      </c>
    </row>
    <row r="2103" spans="1:14" x14ac:dyDescent="0.4">
      <c r="A2103" s="43">
        <v>51</v>
      </c>
      <c r="B2103" s="5" t="s">
        <v>140</v>
      </c>
      <c r="C2103" s="5">
        <v>2016</v>
      </c>
      <c r="D2103" s="5" t="s">
        <v>246</v>
      </c>
      <c r="E2103" s="42" t="s">
        <v>247</v>
      </c>
      <c r="F2103" s="62">
        <v>0.25599795615927118</v>
      </c>
      <c r="G2103" s="63">
        <v>2317206</v>
      </c>
      <c r="H2103" s="63">
        <v>7.820622748609793</v>
      </c>
      <c r="I2103" s="63">
        <v>88.168274889580204</v>
      </c>
      <c r="J2103" s="63">
        <v>69830172.212843999</v>
      </c>
      <c r="K2103" s="63">
        <v>46.021403688448572</v>
      </c>
      <c r="L2103" s="63">
        <v>640.6762652829841</v>
      </c>
      <c r="M2103" s="63">
        <f>(M1888+M1931+M1286)/3</f>
        <v>50.535131851964842</v>
      </c>
      <c r="N2103" s="62">
        <v>59.917999999999999</v>
      </c>
    </row>
    <row r="2104" spans="1:14" x14ac:dyDescent="0.4">
      <c r="A2104" s="43">
        <v>51</v>
      </c>
      <c r="B2104" s="5" t="s">
        <v>140</v>
      </c>
      <c r="C2104" s="5">
        <v>2017</v>
      </c>
      <c r="D2104" s="5" t="s">
        <v>246</v>
      </c>
      <c r="E2104" s="42" t="s">
        <v>247</v>
      </c>
      <c r="F2104" s="62">
        <v>0.25294160631148732</v>
      </c>
      <c r="G2104" s="63">
        <v>2381182</v>
      </c>
      <c r="H2104" s="63">
        <v>3.9217186200013288</v>
      </c>
      <c r="I2104" s="63">
        <v>89.666398167148898</v>
      </c>
      <c r="J2104" s="63">
        <v>64338516.035137199</v>
      </c>
      <c r="K2104" s="63">
        <v>53.319055278631865</v>
      </c>
      <c r="L2104" s="63">
        <v>632.00102415321942</v>
      </c>
      <c r="M2104" s="63">
        <f>(M2101+M2102+M2103)/3</f>
        <v>50.464294770540668</v>
      </c>
      <c r="N2104" s="62">
        <v>60.598999999999997</v>
      </c>
    </row>
    <row r="2105" spans="1:14" x14ac:dyDescent="0.4">
      <c r="A2105" s="43">
        <v>51</v>
      </c>
      <c r="B2105" s="5" t="s">
        <v>140</v>
      </c>
      <c r="C2105" s="5">
        <v>2018</v>
      </c>
      <c r="D2105" s="5" t="s">
        <v>246</v>
      </c>
      <c r="E2105" s="42" t="s">
        <v>247</v>
      </c>
      <c r="F2105" s="62">
        <v>0.24450737775858145</v>
      </c>
      <c r="G2105" s="63">
        <v>2444916</v>
      </c>
      <c r="H2105" s="63">
        <v>6.9517640379425814</v>
      </c>
      <c r="I2105" s="63">
        <v>88.905550048790403</v>
      </c>
      <c r="J2105" s="63">
        <v>81805006.595904499</v>
      </c>
      <c r="K2105" s="63">
        <v>63.109112051976744</v>
      </c>
      <c r="L2105" s="63">
        <v>683.32463275487351</v>
      </c>
      <c r="M2105" s="63">
        <f>(M2102+M2103+M2104)/3</f>
        <v>50.52310668714231</v>
      </c>
      <c r="N2105" s="62">
        <v>61.27</v>
      </c>
    </row>
    <row r="2106" spans="1:14" x14ac:dyDescent="0.4">
      <c r="A2106" s="43">
        <v>51</v>
      </c>
      <c r="B2106" s="5" t="s">
        <v>140</v>
      </c>
      <c r="C2106" s="5">
        <v>2019</v>
      </c>
      <c r="D2106" s="5" t="s">
        <v>246</v>
      </c>
      <c r="E2106" s="42" t="s">
        <v>247</v>
      </c>
      <c r="F2106" s="62">
        <v>0.24190047921724528</v>
      </c>
      <c r="G2106" s="63">
        <v>2508883</v>
      </c>
      <c r="H2106" s="63">
        <v>6.2522063994300652</v>
      </c>
      <c r="I2106" s="63">
        <v>93.407084415383395</v>
      </c>
      <c r="J2106" s="63">
        <v>71083305.866793707</v>
      </c>
      <c r="K2106" s="63">
        <v>53.26965256518249</v>
      </c>
      <c r="L2106" s="63">
        <v>722.87535628402566</v>
      </c>
      <c r="M2106" s="63">
        <f>(M1934+M1891+M1289)/3</f>
        <v>50.50751110321594</v>
      </c>
      <c r="N2106" s="62">
        <v>61.930999999999997</v>
      </c>
    </row>
    <row r="2107" spans="1:14" x14ac:dyDescent="0.4">
      <c r="A2107" s="43">
        <v>51</v>
      </c>
      <c r="B2107" s="5" t="s">
        <v>140</v>
      </c>
      <c r="C2107" s="5">
        <v>2020</v>
      </c>
      <c r="D2107" s="5" t="s">
        <v>246</v>
      </c>
      <c r="E2107" s="42" t="s">
        <v>247</v>
      </c>
      <c r="F2107" s="62">
        <v>0.23752959893084485</v>
      </c>
      <c r="G2107" s="63">
        <v>2573995</v>
      </c>
      <c r="H2107" s="63">
        <v>2.1887589585654723</v>
      </c>
      <c r="I2107" s="63">
        <v>94.523847130953598</v>
      </c>
      <c r="J2107" s="63">
        <v>189576190.794227</v>
      </c>
      <c r="K2107" s="63">
        <v>47.500365025390373</v>
      </c>
      <c r="L2107" s="63">
        <v>704.03046283722063</v>
      </c>
      <c r="M2107" s="63">
        <f>(M1935+M1892+M1290)/3</f>
        <v>50.498304186966315</v>
      </c>
      <c r="N2107" s="62">
        <v>62.582000000000001</v>
      </c>
    </row>
    <row r="2108" spans="1:14" x14ac:dyDescent="0.4">
      <c r="A2108" s="43">
        <v>51</v>
      </c>
      <c r="B2108" s="5" t="s">
        <v>140</v>
      </c>
      <c r="C2108" s="5">
        <v>2021</v>
      </c>
      <c r="D2108" s="5" t="s">
        <v>246</v>
      </c>
      <c r="E2108" s="42" t="s">
        <v>247</v>
      </c>
      <c r="F2108" s="62">
        <f>(F2105+F2106+F2107)/3</f>
        <v>0.24131248530222385</v>
      </c>
      <c r="G2108" s="63">
        <v>2639916</v>
      </c>
      <c r="H2108" s="63">
        <v>7.8468964408938859</v>
      </c>
      <c r="I2108" s="63">
        <v>94.530488209422799</v>
      </c>
      <c r="J2108" s="63">
        <v>251822628.80736601</v>
      </c>
      <c r="K2108" s="63">
        <v>42.092811198368253</v>
      </c>
      <c r="L2108" s="63">
        <v>772.1514505032842</v>
      </c>
      <c r="M2108" s="63">
        <f>(M1893+M1291+M1936)/3</f>
        <v>50.509640659108186</v>
      </c>
      <c r="N2108" s="62">
        <v>63.222000000000001</v>
      </c>
    </row>
    <row r="2109" spans="1:14" x14ac:dyDescent="0.4">
      <c r="A2109" s="43">
        <v>51</v>
      </c>
      <c r="B2109" s="5" t="s">
        <v>140</v>
      </c>
      <c r="C2109" s="5">
        <v>2022</v>
      </c>
      <c r="D2109" s="5" t="s">
        <v>246</v>
      </c>
      <c r="E2109" s="42" t="s">
        <v>247</v>
      </c>
      <c r="F2109" s="62">
        <f>(F2106+F2107+F2108)/3</f>
        <v>0.24024752115010464</v>
      </c>
      <c r="G2109" s="63">
        <v>2705992</v>
      </c>
      <c r="H2109" s="63">
        <v>10.419103354210876</v>
      </c>
      <c r="I2109" s="63">
        <v>99.349088638557205</v>
      </c>
      <c r="J2109" s="63">
        <v>231488000</v>
      </c>
      <c r="K2109" s="63">
        <v>35.337713421923659</v>
      </c>
      <c r="L2109" s="63">
        <v>808.27828149013499</v>
      </c>
      <c r="M2109" s="63">
        <f>(M1937+M1894+M1292)/3</f>
        <v>50.505151983096802</v>
      </c>
      <c r="N2109" s="62">
        <v>63.851999999999997</v>
      </c>
    </row>
    <row r="2110" spans="1:14" x14ac:dyDescent="0.4">
      <c r="A2110" s="53">
        <v>52</v>
      </c>
      <c r="B2110" s="5" t="s">
        <v>141</v>
      </c>
      <c r="C2110" s="5">
        <v>1980</v>
      </c>
      <c r="D2110" s="5" t="s">
        <v>250</v>
      </c>
      <c r="E2110" s="54" t="s">
        <v>247</v>
      </c>
      <c r="F2110" s="62">
        <f>F2111*0.95</f>
        <v>4.1754856814445223</v>
      </c>
      <c r="G2110" s="63">
        <v>4467700</v>
      </c>
      <c r="H2110" s="63">
        <v>0.98608450639079592</v>
      </c>
      <c r="I2110" s="63">
        <f t="shared" ref="I2110:L2116" si="231">I2111*0.95</f>
        <v>16.100071329743258</v>
      </c>
      <c r="J2110" s="63">
        <f t="shared" si="231"/>
        <v>5133.4208327950491</v>
      </c>
      <c r="K2110" s="63">
        <f t="shared" si="231"/>
        <v>57.539058903499097</v>
      </c>
      <c r="L2110" s="63">
        <f t="shared" si="231"/>
        <v>935.13682721529358</v>
      </c>
      <c r="M2110" s="63">
        <f>(M1938+M1981+M2024)/3</f>
        <v>21.681388952650138</v>
      </c>
      <c r="N2110" s="62">
        <v>52.497</v>
      </c>
    </row>
    <row r="2111" spans="1:14" x14ac:dyDescent="0.4">
      <c r="A2111" s="53">
        <v>52</v>
      </c>
      <c r="B2111" s="5" t="s">
        <v>141</v>
      </c>
      <c r="C2111" s="5">
        <v>1981</v>
      </c>
      <c r="D2111" s="5" t="s">
        <v>250</v>
      </c>
      <c r="E2111" s="54" t="s">
        <v>247</v>
      </c>
      <c r="F2111" s="62">
        <f t="shared" ref="F2111:F2119" si="232">F2112*0.95</f>
        <v>4.3952480857310761</v>
      </c>
      <c r="G2111" s="63">
        <v>4504500</v>
      </c>
      <c r="H2111" s="63">
        <v>3.402889272077104</v>
      </c>
      <c r="I2111" s="63">
        <f t="shared" si="231"/>
        <v>16.947443504992904</v>
      </c>
      <c r="J2111" s="63">
        <f t="shared" si="231"/>
        <v>5403.6008766263676</v>
      </c>
      <c r="K2111" s="63">
        <f t="shared" si="231"/>
        <v>60.567430424735896</v>
      </c>
      <c r="L2111" s="63">
        <f t="shared" si="231"/>
        <v>984.35455496346697</v>
      </c>
      <c r="M2111" s="63">
        <f>(M1939+M1982+M2025)/3</f>
        <v>19.139882820673776</v>
      </c>
      <c r="N2111" s="62">
        <v>52.835999999999999</v>
      </c>
    </row>
    <row r="2112" spans="1:14" x14ac:dyDescent="0.4">
      <c r="A2112" s="53">
        <v>52</v>
      </c>
      <c r="B2112" s="5" t="s">
        <v>141</v>
      </c>
      <c r="C2112" s="5">
        <v>1982</v>
      </c>
      <c r="D2112" s="5" t="s">
        <v>250</v>
      </c>
      <c r="E2112" s="54" t="s">
        <v>247</v>
      </c>
      <c r="F2112" s="62">
        <f t="shared" si="232"/>
        <v>4.6265769323485015</v>
      </c>
      <c r="G2112" s="63">
        <v>4542800</v>
      </c>
      <c r="H2112" s="63">
        <v>3.6171203117394413</v>
      </c>
      <c r="I2112" s="63">
        <f t="shared" si="231"/>
        <v>17.839414215782003</v>
      </c>
      <c r="J2112" s="63">
        <f t="shared" si="231"/>
        <v>5688.0009227645978</v>
      </c>
      <c r="K2112" s="63">
        <f t="shared" si="231"/>
        <v>63.755189920774633</v>
      </c>
      <c r="L2112" s="63">
        <f t="shared" si="231"/>
        <v>1036.1626894352285</v>
      </c>
      <c r="M2112" s="63">
        <f>(M1983+M1940+M2026)/3</f>
        <v>22.326387934818754</v>
      </c>
      <c r="N2112" s="62">
        <v>53.176000000000002</v>
      </c>
    </row>
    <row r="2113" spans="1:14" x14ac:dyDescent="0.4">
      <c r="A2113" s="53">
        <v>52</v>
      </c>
      <c r="B2113" s="5" t="s">
        <v>141</v>
      </c>
      <c r="C2113" s="5">
        <v>1983</v>
      </c>
      <c r="D2113" s="5" t="s">
        <v>250</v>
      </c>
      <c r="E2113" s="54" t="s">
        <v>247</v>
      </c>
      <c r="F2113" s="62">
        <f t="shared" si="232"/>
        <v>4.8700809814194752</v>
      </c>
      <c r="G2113" s="63">
        <v>4582900</v>
      </c>
      <c r="H2113" s="63">
        <v>-2.6494490079022768</v>
      </c>
      <c r="I2113" s="63">
        <f t="shared" si="231"/>
        <v>18.778330753454743</v>
      </c>
      <c r="J2113" s="63">
        <f t="shared" si="231"/>
        <v>5987.3693923837873</v>
      </c>
      <c r="K2113" s="63">
        <f t="shared" si="231"/>
        <v>67.110726232394356</v>
      </c>
      <c r="L2113" s="63">
        <f t="shared" si="231"/>
        <v>1090.6975678265562</v>
      </c>
      <c r="M2113" s="63">
        <f>(M1984+M1941+M2027)/3</f>
        <v>21.260249312075945</v>
      </c>
      <c r="N2113" s="62">
        <v>53.515999999999998</v>
      </c>
    </row>
    <row r="2114" spans="1:14" x14ac:dyDescent="0.4">
      <c r="A2114" s="53">
        <v>52</v>
      </c>
      <c r="B2114" s="5" t="s">
        <v>141</v>
      </c>
      <c r="C2114" s="5">
        <v>1984</v>
      </c>
      <c r="D2114" s="5" t="s">
        <v>250</v>
      </c>
      <c r="E2114" s="54" t="s">
        <v>247</v>
      </c>
      <c r="F2114" s="62">
        <f t="shared" si="232"/>
        <v>5.1264010330731322</v>
      </c>
      <c r="G2114" s="63">
        <v>4622200</v>
      </c>
      <c r="H2114" s="63">
        <v>0.60106382139215953</v>
      </c>
      <c r="I2114" s="63">
        <f t="shared" si="231"/>
        <v>19.766663951004993</v>
      </c>
      <c r="J2114" s="63">
        <f t="shared" si="231"/>
        <v>6302.4940972460918</v>
      </c>
      <c r="K2114" s="63">
        <f t="shared" si="231"/>
        <v>70.642869718309854</v>
      </c>
      <c r="L2114" s="63">
        <f t="shared" si="231"/>
        <v>1148.1027029753225</v>
      </c>
      <c r="M2114" s="63">
        <f>(M1985+M1942+M2028)/3</f>
        <v>19.083622789353029</v>
      </c>
      <c r="N2114" s="62">
        <v>53.854999999999997</v>
      </c>
    </row>
    <row r="2115" spans="1:14" x14ac:dyDescent="0.4">
      <c r="A2115" s="53">
        <v>52</v>
      </c>
      <c r="B2115" s="5" t="s">
        <v>141</v>
      </c>
      <c r="C2115" s="5">
        <v>1985</v>
      </c>
      <c r="D2115" s="5" t="s">
        <v>250</v>
      </c>
      <c r="E2115" s="54" t="s">
        <v>247</v>
      </c>
      <c r="F2115" s="62">
        <f t="shared" si="232"/>
        <v>5.3962116137611922</v>
      </c>
      <c r="G2115" s="63">
        <v>4662900</v>
      </c>
      <c r="H2115" s="63">
        <v>-4.7089550858986797</v>
      </c>
      <c r="I2115" s="63">
        <f t="shared" si="231"/>
        <v>20.807014685268417</v>
      </c>
      <c r="J2115" s="63">
        <f t="shared" si="231"/>
        <v>6634.2043128906234</v>
      </c>
      <c r="K2115" s="63">
        <f t="shared" si="231"/>
        <v>74.360915492957744</v>
      </c>
      <c r="L2115" s="63">
        <f t="shared" si="231"/>
        <v>1208.5291610266552</v>
      </c>
      <c r="M2115" s="63">
        <f>(M1986+M1943+M2029)/3</f>
        <v>19.206275182913338</v>
      </c>
      <c r="N2115" s="62">
        <v>54.194000000000003</v>
      </c>
    </row>
    <row r="2116" spans="1:14" x14ac:dyDescent="0.4">
      <c r="A2116" s="53">
        <v>52</v>
      </c>
      <c r="B2116" s="5" t="s">
        <v>141</v>
      </c>
      <c r="C2116" s="5">
        <v>1986</v>
      </c>
      <c r="D2116" s="5" t="s">
        <v>250</v>
      </c>
      <c r="E2116" s="54" t="s">
        <v>247</v>
      </c>
      <c r="F2116" s="62">
        <f t="shared" si="232"/>
        <v>5.6802227513275714</v>
      </c>
      <c r="G2116" s="63">
        <v>4704500</v>
      </c>
      <c r="H2116" s="63">
        <v>6.5694929192726619</v>
      </c>
      <c r="I2116" s="63">
        <f t="shared" si="231"/>
        <v>21.902120721335177</v>
      </c>
      <c r="J2116" s="63">
        <f t="shared" si="231"/>
        <v>6983.3729609374986</v>
      </c>
      <c r="K2116" s="63">
        <f t="shared" si="231"/>
        <v>78.274647887323951</v>
      </c>
      <c r="L2116" s="63">
        <f t="shared" si="231"/>
        <v>1272.1359589754265</v>
      </c>
      <c r="M2116" s="63">
        <f>(M1944+M1987+M2030)/3</f>
        <v>17.528871604307607</v>
      </c>
      <c r="N2116" s="62">
        <v>54.531999999999996</v>
      </c>
    </row>
    <row r="2117" spans="1:14" x14ac:dyDescent="0.4">
      <c r="A2117" s="53">
        <v>52</v>
      </c>
      <c r="B2117" s="5" t="s">
        <v>141</v>
      </c>
      <c r="C2117" s="5">
        <v>1987</v>
      </c>
      <c r="D2117" s="5" t="s">
        <v>250</v>
      </c>
      <c r="E2117" s="54" t="s">
        <v>247</v>
      </c>
      <c r="F2117" s="62">
        <f t="shared" si="232"/>
        <v>5.9791818435027073</v>
      </c>
      <c r="G2117" s="63">
        <v>4743500</v>
      </c>
      <c r="H2117" s="63">
        <v>2.3376228634193694</v>
      </c>
      <c r="I2117" s="63">
        <f t="shared" ref="I2117:J2122" si="233">I2118*0.95</f>
        <v>23.054863917194925</v>
      </c>
      <c r="J2117" s="63">
        <f t="shared" si="233"/>
        <v>7350.9189062499991</v>
      </c>
      <c r="K2117" s="63">
        <v>82.394366197183103</v>
      </c>
      <c r="L2117" s="63">
        <f>L2118*0.95</f>
        <v>1339.0904831320281</v>
      </c>
      <c r="M2117" s="63">
        <f>(M1988+M1945+M2031)/3</f>
        <v>21.928690822801926</v>
      </c>
      <c r="N2117" s="62">
        <v>54.87</v>
      </c>
    </row>
    <row r="2118" spans="1:14" x14ac:dyDescent="0.4">
      <c r="A2118" s="53">
        <v>52</v>
      </c>
      <c r="B2118" s="5" t="s">
        <v>141</v>
      </c>
      <c r="C2118" s="5">
        <v>1988</v>
      </c>
      <c r="D2118" s="5" t="s">
        <v>250</v>
      </c>
      <c r="E2118" s="54" t="s">
        <v>247</v>
      </c>
      <c r="F2118" s="62">
        <f t="shared" si="232"/>
        <v>6.2938756247396919</v>
      </c>
      <c r="G2118" s="63">
        <v>4790700</v>
      </c>
      <c r="H2118" s="63">
        <v>-2.5945167844800636</v>
      </c>
      <c r="I2118" s="63">
        <f t="shared" si="233"/>
        <v>24.268277807573607</v>
      </c>
      <c r="J2118" s="63">
        <f t="shared" si="233"/>
        <v>7737.8093749999998</v>
      </c>
      <c r="K2118" s="63">
        <v>89.041095890410958</v>
      </c>
      <c r="L2118" s="63">
        <f>L2119*0.95</f>
        <v>1409.5689296126613</v>
      </c>
      <c r="M2118" s="63">
        <f>(M2032+M1946+M1989)/3</f>
        <v>18.707564118208424</v>
      </c>
      <c r="N2118" s="62">
        <v>55.207999999999998</v>
      </c>
    </row>
    <row r="2119" spans="1:14" x14ac:dyDescent="0.4">
      <c r="A2119" s="53">
        <v>52</v>
      </c>
      <c r="B2119" s="5" t="s">
        <v>141</v>
      </c>
      <c r="C2119" s="5">
        <v>1989</v>
      </c>
      <c r="D2119" s="5" t="s">
        <v>250</v>
      </c>
      <c r="E2119" s="54" t="s">
        <v>247</v>
      </c>
      <c r="F2119" s="62">
        <f t="shared" si="232"/>
        <v>6.6251322365680974</v>
      </c>
      <c r="G2119" s="63">
        <v>4803300</v>
      </c>
      <c r="H2119" s="63">
        <v>6.2769802856606134</v>
      </c>
      <c r="I2119" s="63">
        <f t="shared" si="233"/>
        <v>25.545555586919587</v>
      </c>
      <c r="J2119" s="63">
        <f t="shared" si="233"/>
        <v>8145.0625</v>
      </c>
      <c r="K2119" s="63">
        <v>87.5</v>
      </c>
      <c r="L2119" s="63">
        <f>L2120*0.95</f>
        <v>1483.7567680133277</v>
      </c>
      <c r="M2119" s="63">
        <f>(M1990+M1947+M2033)/3</f>
        <v>15.12276357026542</v>
      </c>
      <c r="N2119" s="62">
        <v>55.277000000000001</v>
      </c>
    </row>
    <row r="2120" spans="1:14" x14ac:dyDescent="0.4">
      <c r="A2120" s="53">
        <v>52</v>
      </c>
      <c r="B2120" s="5" t="s">
        <v>141</v>
      </c>
      <c r="C2120" s="5">
        <v>1990</v>
      </c>
      <c r="D2120" s="5" t="s">
        <v>250</v>
      </c>
      <c r="E2120" s="54" t="s">
        <v>247</v>
      </c>
      <c r="F2120" s="62">
        <v>6.9738234069137865</v>
      </c>
      <c r="G2120" s="63">
        <v>4802000</v>
      </c>
      <c r="H2120" s="63">
        <v>22.244452445098716</v>
      </c>
      <c r="I2120" s="63">
        <f t="shared" si="233"/>
        <v>26.890058512546936</v>
      </c>
      <c r="J2120" s="63">
        <f t="shared" si="233"/>
        <v>8573.75</v>
      </c>
      <c r="K2120" s="63">
        <v>85.333333333333343</v>
      </c>
      <c r="L2120" s="63">
        <v>1561.8492294877135</v>
      </c>
      <c r="M2120" s="63">
        <f>(M1991+M1948+M2034)/3</f>
        <v>14.941985751476125</v>
      </c>
      <c r="N2120" s="62">
        <v>55.037999999999997</v>
      </c>
    </row>
    <row r="2121" spans="1:14" x14ac:dyDescent="0.4">
      <c r="A2121" s="53">
        <v>52</v>
      </c>
      <c r="B2121" s="5" t="s">
        <v>141</v>
      </c>
      <c r="C2121" s="5">
        <v>1991</v>
      </c>
      <c r="D2121" s="5" t="s">
        <v>250</v>
      </c>
      <c r="E2121" s="54" t="s">
        <v>247</v>
      </c>
      <c r="F2121" s="62">
        <v>5.2742819330424533</v>
      </c>
      <c r="G2121" s="63">
        <v>4835900</v>
      </c>
      <c r="H2121" s="63">
        <v>62.230673232927074</v>
      </c>
      <c r="I2121" s="63">
        <f t="shared" si="233"/>
        <v>28.305324750049408</v>
      </c>
      <c r="J2121" s="63">
        <f t="shared" si="233"/>
        <v>9025</v>
      </c>
      <c r="K2121" s="63">
        <v>58.854166666666664</v>
      </c>
      <c r="L2121" s="63">
        <v>1323.4351413387374</v>
      </c>
      <c r="M2121" s="63">
        <f>(M1949+M1992+M2035)/3</f>
        <v>24.099375738239193</v>
      </c>
      <c r="N2121" s="62">
        <v>54.798999999999999</v>
      </c>
    </row>
    <row r="2122" spans="1:14" x14ac:dyDescent="0.4">
      <c r="A2122" s="53">
        <v>52</v>
      </c>
      <c r="B2122" s="5" t="s">
        <v>141</v>
      </c>
      <c r="C2122" s="5">
        <v>1992</v>
      </c>
      <c r="D2122" s="5" t="s">
        <v>250</v>
      </c>
      <c r="E2122" s="54" t="s">
        <v>247</v>
      </c>
      <c r="F2122" s="62">
        <v>4.118785267261722</v>
      </c>
      <c r="G2122" s="63">
        <v>4873500</v>
      </c>
      <c r="H2122" s="63">
        <v>1310.314565641989</v>
      </c>
      <c r="I2122" s="63">
        <f t="shared" si="233"/>
        <v>29.795078684262535</v>
      </c>
      <c r="J2122" s="63">
        <f t="shared" si="233"/>
        <v>9500</v>
      </c>
      <c r="K2122" s="63">
        <v>101.94369973190349</v>
      </c>
      <c r="L2122" s="63">
        <v>765.36370165179017</v>
      </c>
      <c r="M2122" s="63">
        <f>(M1993+M1950+M2036)/3</f>
        <v>23.190982480966625</v>
      </c>
      <c r="N2122" s="62">
        <v>54.558999999999997</v>
      </c>
    </row>
    <row r="2123" spans="1:14" x14ac:dyDescent="0.4">
      <c r="A2123" s="53">
        <v>52</v>
      </c>
      <c r="B2123" s="5" t="s">
        <v>141</v>
      </c>
      <c r="C2123" s="5">
        <v>1993</v>
      </c>
      <c r="D2123" s="5" t="s">
        <v>250</v>
      </c>
      <c r="E2123" s="54" t="s">
        <v>247</v>
      </c>
      <c r="F2123" s="62">
        <v>3.2770051515953655</v>
      </c>
      <c r="G2123" s="63">
        <v>4911100</v>
      </c>
      <c r="H2123" s="63">
        <v>15444.384247815935</v>
      </c>
      <c r="I2123" s="63">
        <f>I2124*0.95</f>
        <v>31.363240720276355</v>
      </c>
      <c r="J2123" s="63">
        <v>10000</v>
      </c>
      <c r="K2123" s="63">
        <v>118.63888905829762</v>
      </c>
      <c r="L2123" s="63">
        <v>550.04000788047722</v>
      </c>
      <c r="M2123" s="63">
        <f>(M1994+M1951+M2037)/3</f>
        <v>23.158766637266911</v>
      </c>
      <c r="N2123" s="62">
        <v>54.32</v>
      </c>
    </row>
    <row r="2124" spans="1:14" x14ac:dyDescent="0.4">
      <c r="A2124" s="53">
        <v>52</v>
      </c>
      <c r="B2124" s="5" t="s">
        <v>141</v>
      </c>
      <c r="C2124" s="5">
        <v>1994</v>
      </c>
      <c r="D2124" s="5" t="s">
        <v>250</v>
      </c>
      <c r="E2124" s="54" t="s">
        <v>247</v>
      </c>
      <c r="F2124" s="62">
        <v>2.1595731746151219</v>
      </c>
      <c r="G2124" s="63">
        <v>4836076</v>
      </c>
      <c r="H2124" s="63">
        <v>6041.594949332607</v>
      </c>
      <c r="I2124" s="63">
        <v>33.013937600290902</v>
      </c>
      <c r="J2124" s="63">
        <v>8000000</v>
      </c>
      <c r="K2124" s="63">
        <v>166.90261553806937</v>
      </c>
      <c r="L2124" s="63">
        <v>519.8575811882879</v>
      </c>
      <c r="M2124" s="63">
        <f>(M1952+M1995+M2038)/3</f>
        <v>26.031911823698781</v>
      </c>
      <c r="N2124" s="62">
        <v>54.08</v>
      </c>
    </row>
    <row r="2125" spans="1:14" x14ac:dyDescent="0.4">
      <c r="A2125" s="53">
        <v>52</v>
      </c>
      <c r="B2125" s="5" t="s">
        <v>141</v>
      </c>
      <c r="C2125" s="5">
        <v>1995</v>
      </c>
      <c r="D2125" s="5" t="s">
        <v>250</v>
      </c>
      <c r="E2125" s="54" t="s">
        <v>247</v>
      </c>
      <c r="F2125" s="62">
        <v>1.7556479326159871</v>
      </c>
      <c r="G2125" s="63">
        <v>4657722</v>
      </c>
      <c r="H2125" s="63">
        <v>162.72512347715247</v>
      </c>
      <c r="I2125" s="63">
        <v>71.453652473755795</v>
      </c>
      <c r="J2125" s="63">
        <f>J2126*0.95</f>
        <v>218856250</v>
      </c>
      <c r="K2125" s="63">
        <v>67.828678809153914</v>
      </c>
      <c r="L2125" s="63">
        <v>578.34460985258306</v>
      </c>
      <c r="M2125" s="63">
        <f>(M1953+M1996+M2039)/3</f>
        <v>29.847776619157003</v>
      </c>
      <c r="N2125" s="62">
        <v>53.841000000000001</v>
      </c>
    </row>
    <row r="2126" spans="1:14" x14ac:dyDescent="0.4">
      <c r="A2126" s="53">
        <v>52</v>
      </c>
      <c r="B2126" s="5" t="s">
        <v>141</v>
      </c>
      <c r="C2126" s="5">
        <v>1996</v>
      </c>
      <c r="D2126" s="5" t="s">
        <v>250</v>
      </c>
      <c r="E2126" s="54" t="s">
        <v>247</v>
      </c>
      <c r="F2126" s="62">
        <v>1.4166799689827836</v>
      </c>
      <c r="G2126" s="63">
        <v>4491699</v>
      </c>
      <c r="H2126" s="63">
        <v>43.03354319115445</v>
      </c>
      <c r="I2126" s="63">
        <v>89.922989386387698</v>
      </c>
      <c r="J2126" s="63">
        <f>J2127*0.95</f>
        <v>230375000</v>
      </c>
      <c r="K2126" s="63">
        <v>45.696549050019385</v>
      </c>
      <c r="L2126" s="63">
        <v>689.05944138471989</v>
      </c>
      <c r="M2126" s="63">
        <f>(M1997+M1954+M2040)/3</f>
        <v>25.605748193672358</v>
      </c>
      <c r="N2126" s="62">
        <v>53.6</v>
      </c>
    </row>
    <row r="2127" spans="1:14" x14ac:dyDescent="0.4">
      <c r="A2127" s="53">
        <v>52</v>
      </c>
      <c r="B2127" s="5" t="s">
        <v>141</v>
      </c>
      <c r="C2127" s="5">
        <v>1997</v>
      </c>
      <c r="D2127" s="5" t="s">
        <v>250</v>
      </c>
      <c r="E2127" s="54" t="s">
        <v>247</v>
      </c>
      <c r="F2127" s="62">
        <v>1.2687357195419773</v>
      </c>
      <c r="G2127" s="63">
        <v>4349913</v>
      </c>
      <c r="H2127" s="63">
        <v>6.5366746393606689</v>
      </c>
      <c r="I2127" s="63">
        <v>94.0320256824658</v>
      </c>
      <c r="J2127" s="63">
        <v>242500000</v>
      </c>
      <c r="K2127" s="63">
        <v>57.753065928999533</v>
      </c>
      <c r="L2127" s="63">
        <v>807.03228575235244</v>
      </c>
      <c r="M2127" s="63">
        <f>(M1955+M2041+M1998)/3</f>
        <v>28.716225604602311</v>
      </c>
      <c r="N2127" s="62">
        <v>53.36</v>
      </c>
    </row>
    <row r="2128" spans="1:14" x14ac:dyDescent="0.4">
      <c r="A2128" s="53">
        <v>52</v>
      </c>
      <c r="B2128" s="5" t="s">
        <v>141</v>
      </c>
      <c r="C2128" s="5">
        <v>1998</v>
      </c>
      <c r="D2128" s="5" t="s">
        <v>250</v>
      </c>
      <c r="E2128" s="54" t="s">
        <v>247</v>
      </c>
      <c r="F2128" s="62">
        <v>1.175973646947043</v>
      </c>
      <c r="G2128" s="63">
        <v>4243607</v>
      </c>
      <c r="H2128" s="63">
        <v>6.9368021010182304</v>
      </c>
      <c r="I2128" s="63">
        <v>91.711546422877504</v>
      </c>
      <c r="J2128" s="63">
        <v>265300000</v>
      </c>
      <c r="K2128" s="63">
        <v>53.566669321598539</v>
      </c>
      <c r="L2128" s="63">
        <v>851.51554245084105</v>
      </c>
      <c r="M2128" s="63">
        <f>(M1956+M1999+M2042)/3</f>
        <v>31.081212997798673</v>
      </c>
      <c r="N2128" s="62">
        <v>53.12</v>
      </c>
    </row>
    <row r="2129" spans="1:14" x14ac:dyDescent="0.4">
      <c r="A2129" s="53">
        <v>52</v>
      </c>
      <c r="B2129" s="5" t="s">
        <v>141</v>
      </c>
      <c r="C2129" s="5">
        <v>1999</v>
      </c>
      <c r="D2129" s="5" t="s">
        <v>250</v>
      </c>
      <c r="E2129" s="54" t="s">
        <v>247</v>
      </c>
      <c r="F2129" s="62">
        <v>1.0878015737545921</v>
      </c>
      <c r="G2129" s="63">
        <v>4157192</v>
      </c>
      <c r="H2129" s="63">
        <v>9.7267496005781737</v>
      </c>
      <c r="I2129" s="63">
        <v>78.490848695892893</v>
      </c>
      <c r="J2129" s="63">
        <v>82300000</v>
      </c>
      <c r="K2129" s="63">
        <v>57.151874327447203</v>
      </c>
      <c r="L2129" s="63">
        <v>673.53778288727517</v>
      </c>
      <c r="M2129" s="63">
        <f>(M2000+M2043+M1957)/3</f>
        <v>27.303170804275791</v>
      </c>
      <c r="N2129" s="62">
        <v>52.878999999999998</v>
      </c>
    </row>
    <row r="2130" spans="1:14" x14ac:dyDescent="0.4">
      <c r="A2130" s="53">
        <v>52</v>
      </c>
      <c r="B2130" s="5" t="s">
        <v>141</v>
      </c>
      <c r="C2130" s="5">
        <v>2000</v>
      </c>
      <c r="D2130" s="5" t="s">
        <v>250</v>
      </c>
      <c r="E2130" s="54" t="s">
        <v>247</v>
      </c>
      <c r="F2130" s="62">
        <v>1.1706270904712164</v>
      </c>
      <c r="G2130" s="63">
        <v>4077131</v>
      </c>
      <c r="H2130" s="63">
        <v>4.6803078189458205</v>
      </c>
      <c r="I2130" s="63">
        <v>85.269341018332398</v>
      </c>
      <c r="J2130" s="63">
        <v>131466678.34</v>
      </c>
      <c r="K2130" s="63">
        <v>62.661395641309923</v>
      </c>
      <c r="L2130" s="63">
        <v>749.90853499396133</v>
      </c>
      <c r="M2130" s="63">
        <f>(M2044+M2001+M1958)/3</f>
        <v>26.908124091086847</v>
      </c>
      <c r="N2130" s="62">
        <v>52.637999999999998</v>
      </c>
    </row>
    <row r="2131" spans="1:14" x14ac:dyDescent="0.4">
      <c r="A2131" s="53">
        <v>52</v>
      </c>
      <c r="B2131" s="5" t="s">
        <v>141</v>
      </c>
      <c r="C2131" s="5">
        <v>2001</v>
      </c>
      <c r="D2131" s="5" t="s">
        <v>250</v>
      </c>
      <c r="E2131" s="54" t="s">
        <v>247</v>
      </c>
      <c r="F2131" s="62">
        <v>0.8759026627570482</v>
      </c>
      <c r="G2131" s="63">
        <v>4014373</v>
      </c>
      <c r="H2131" s="63">
        <v>5.3762018184295073</v>
      </c>
      <c r="I2131" s="63">
        <v>85.217714801412697</v>
      </c>
      <c r="J2131" s="63">
        <v>109871635.48999999</v>
      </c>
      <c r="K2131" s="63">
        <v>63.329925082409353</v>
      </c>
      <c r="L2131" s="63">
        <v>801.98383707928963</v>
      </c>
      <c r="M2131" s="63">
        <f>(M1959+M2002+M2088)/3</f>
        <v>44.993858003412356</v>
      </c>
      <c r="N2131" s="62">
        <v>52.398000000000003</v>
      </c>
    </row>
    <row r="2132" spans="1:14" x14ac:dyDescent="0.4">
      <c r="A2132" s="53">
        <v>52</v>
      </c>
      <c r="B2132" s="5" t="s">
        <v>141</v>
      </c>
      <c r="C2132" s="5">
        <v>2002</v>
      </c>
      <c r="D2132" s="5" t="s">
        <v>250</v>
      </c>
      <c r="E2132" s="54" t="s">
        <v>247</v>
      </c>
      <c r="F2132" s="62">
        <v>0.74359402943057906</v>
      </c>
      <c r="G2132" s="63">
        <v>3978515</v>
      </c>
      <c r="H2132" s="63">
        <v>5.9192635499515518</v>
      </c>
      <c r="I2132" s="63">
        <v>82.621468357854596</v>
      </c>
      <c r="J2132" s="63">
        <v>160398660.46000001</v>
      </c>
      <c r="K2132" s="63">
        <v>71.629125536480686</v>
      </c>
      <c r="L2132" s="63">
        <v>853.52617186893929</v>
      </c>
      <c r="M2132" s="63">
        <f>(M2003+M1960+M2089)/3</f>
        <v>44.499379187165793</v>
      </c>
      <c r="N2132" s="62">
        <v>52.441000000000003</v>
      </c>
    </row>
    <row r="2133" spans="1:14" x14ac:dyDescent="0.4">
      <c r="A2133" s="53">
        <v>52</v>
      </c>
      <c r="B2133" s="5" t="s">
        <v>141</v>
      </c>
      <c r="C2133" s="5">
        <v>2003</v>
      </c>
      <c r="D2133" s="5" t="s">
        <v>250</v>
      </c>
      <c r="E2133" s="54" t="s">
        <v>247</v>
      </c>
      <c r="F2133" s="62">
        <v>0.79894001016262217</v>
      </c>
      <c r="G2133" s="63">
        <v>3951736</v>
      </c>
      <c r="H2133" s="63">
        <v>3.4244343174011078</v>
      </c>
      <c r="I2133" s="63">
        <v>78.049683320296296</v>
      </c>
      <c r="J2133" s="63">
        <v>334891041.62</v>
      </c>
      <c r="K2133" s="63">
        <v>77.633376536939082</v>
      </c>
      <c r="L2133" s="63">
        <v>1010.0315163086844</v>
      </c>
      <c r="M2133" s="63">
        <f>(M1961+M2004+M2090)/3</f>
        <v>42.234459860781911</v>
      </c>
      <c r="N2133" s="62">
        <v>52.83</v>
      </c>
    </row>
    <row r="2134" spans="1:14" x14ac:dyDescent="0.4">
      <c r="A2134" s="53">
        <v>52</v>
      </c>
      <c r="B2134" s="5" t="s">
        <v>141</v>
      </c>
      <c r="C2134" s="5">
        <v>2004</v>
      </c>
      <c r="D2134" s="5" t="s">
        <v>250</v>
      </c>
      <c r="E2134" s="54" t="s">
        <v>247</v>
      </c>
      <c r="F2134" s="62">
        <v>0.85887649146750722</v>
      </c>
      <c r="G2134" s="63">
        <v>3927340</v>
      </c>
      <c r="H2134" s="63">
        <v>8.4318358210775983</v>
      </c>
      <c r="I2134" s="63">
        <v>83.365370907336697</v>
      </c>
      <c r="J2134" s="63">
        <v>492732940.00999999</v>
      </c>
      <c r="K2134" s="63">
        <v>79.040745905560712</v>
      </c>
      <c r="L2134" s="63">
        <v>1305.0474855720777</v>
      </c>
      <c r="M2134" s="63">
        <f>(M1876+M1962+M2005)/3</f>
        <v>36.624906986746879</v>
      </c>
      <c r="N2134" s="62">
        <v>53.218000000000004</v>
      </c>
    </row>
    <row r="2135" spans="1:14" x14ac:dyDescent="0.4">
      <c r="A2135" s="53">
        <v>52</v>
      </c>
      <c r="B2135" s="5" t="s">
        <v>141</v>
      </c>
      <c r="C2135" s="5">
        <v>2005</v>
      </c>
      <c r="D2135" s="5" t="s">
        <v>250</v>
      </c>
      <c r="E2135" s="54" t="s">
        <v>247</v>
      </c>
      <c r="F2135" s="62">
        <v>1.0872860232842336</v>
      </c>
      <c r="G2135" s="63">
        <v>3902469</v>
      </c>
      <c r="H2135" s="63">
        <v>7.936643621855751</v>
      </c>
      <c r="I2135" s="63">
        <v>88.831616665777801</v>
      </c>
      <c r="J2135" s="63">
        <v>453107292.00999999</v>
      </c>
      <c r="K2135" s="63">
        <v>84.529597535474878</v>
      </c>
      <c r="L2135" s="63">
        <v>1642.7835941479732</v>
      </c>
      <c r="M2135" s="63">
        <f>(M1963+M1920+M2092)/3</f>
        <v>48.923830682967981</v>
      </c>
      <c r="N2135" s="62">
        <v>53.604999999999997</v>
      </c>
    </row>
    <row r="2136" spans="1:14" x14ac:dyDescent="0.4">
      <c r="A2136" s="53">
        <v>52</v>
      </c>
      <c r="B2136" s="5" t="s">
        <v>141</v>
      </c>
      <c r="C2136" s="5">
        <v>2006</v>
      </c>
      <c r="D2136" s="5" t="s">
        <v>250</v>
      </c>
      <c r="E2136" s="54" t="s">
        <v>247</v>
      </c>
      <c r="F2136" s="62">
        <v>1.2115669036815522</v>
      </c>
      <c r="G2136" s="63">
        <v>3880347</v>
      </c>
      <c r="H2136" s="63">
        <v>8.4490002256082875</v>
      </c>
      <c r="I2136" s="63">
        <v>93.955864520149703</v>
      </c>
      <c r="J2136" s="63">
        <v>1171394522.25</v>
      </c>
      <c r="K2136" s="63">
        <v>89.125374368197015</v>
      </c>
      <c r="L2136" s="63">
        <v>1996.0201327228401</v>
      </c>
      <c r="M2136" s="63">
        <f>(M1964+M2007+M2093)/3</f>
        <v>44.439595818798288</v>
      </c>
      <c r="N2136" s="62">
        <v>53.991999999999997</v>
      </c>
    </row>
    <row r="2137" spans="1:14" x14ac:dyDescent="0.4">
      <c r="A2137" s="53">
        <v>52</v>
      </c>
      <c r="B2137" s="5" t="s">
        <v>141</v>
      </c>
      <c r="C2137" s="5">
        <v>2007</v>
      </c>
      <c r="D2137" s="5" t="s">
        <v>250</v>
      </c>
      <c r="E2137" s="54" t="s">
        <v>247</v>
      </c>
      <c r="F2137" s="62">
        <v>1.4576087300053522</v>
      </c>
      <c r="G2137" s="63">
        <v>3860158</v>
      </c>
      <c r="H2137" s="63">
        <v>9.4642180127718802</v>
      </c>
      <c r="I2137" s="63">
        <v>97.263913230314003</v>
      </c>
      <c r="J2137" s="63">
        <v>1892093991.0999999</v>
      </c>
      <c r="K2137" s="63">
        <v>88.393414068660334</v>
      </c>
      <c r="L2137" s="63">
        <v>2635.3665027611623</v>
      </c>
      <c r="M2137" s="63">
        <f>(M1965+M2008+M2094)/3</f>
        <v>45.700552644623798</v>
      </c>
      <c r="N2137" s="62">
        <v>54.378999999999998</v>
      </c>
    </row>
    <row r="2138" spans="1:14" x14ac:dyDescent="0.4">
      <c r="A2138" s="53">
        <v>52</v>
      </c>
      <c r="B2138" s="5" t="s">
        <v>141</v>
      </c>
      <c r="C2138" s="5">
        <v>2008</v>
      </c>
      <c r="D2138" s="5" t="s">
        <v>250</v>
      </c>
      <c r="E2138" s="54" t="s">
        <v>247</v>
      </c>
      <c r="F2138" s="62">
        <v>1.2573376963031082</v>
      </c>
      <c r="G2138" s="63">
        <v>3848449</v>
      </c>
      <c r="H2138" s="63">
        <v>9.595583262020142</v>
      </c>
      <c r="I2138" s="63">
        <v>107.690938246126</v>
      </c>
      <c r="J2138" s="63">
        <v>1602232455.97</v>
      </c>
      <c r="K2138" s="63">
        <v>86.298224368148723</v>
      </c>
      <c r="L2138" s="63">
        <v>3324.7537205015014</v>
      </c>
      <c r="M2138" s="63">
        <f>(M1966+M2009+M2095)/3</f>
        <v>45.027291951138686</v>
      </c>
      <c r="N2138" s="62">
        <v>54.765000000000001</v>
      </c>
    </row>
    <row r="2139" spans="1:14" x14ac:dyDescent="0.4">
      <c r="A2139" s="53">
        <v>52</v>
      </c>
      <c r="B2139" s="5" t="s">
        <v>141</v>
      </c>
      <c r="C2139" s="5">
        <v>2009</v>
      </c>
      <c r="D2139" s="5" t="s">
        <v>250</v>
      </c>
      <c r="E2139" s="54" t="s">
        <v>247</v>
      </c>
      <c r="F2139" s="62">
        <v>1.4744840564185528</v>
      </c>
      <c r="G2139" s="63">
        <v>3814419</v>
      </c>
      <c r="H2139" s="63">
        <v>-2.1360106604113298</v>
      </c>
      <c r="I2139" s="63">
        <v>104.581921935415</v>
      </c>
      <c r="J2139" s="63">
        <v>660800885.26999998</v>
      </c>
      <c r="K2139" s="63">
        <v>78.193039030356942</v>
      </c>
      <c r="L2139" s="63">
        <v>2822.6893966879661</v>
      </c>
      <c r="M2139" s="63">
        <f>(M1967+M2010+M2096)/3</f>
        <v>46.121118601692906</v>
      </c>
      <c r="N2139" s="62">
        <v>55.15</v>
      </c>
    </row>
    <row r="2140" spans="1:14" x14ac:dyDescent="0.4">
      <c r="A2140" s="53">
        <v>52</v>
      </c>
      <c r="B2140" s="5" t="s">
        <v>141</v>
      </c>
      <c r="C2140" s="5">
        <v>2010</v>
      </c>
      <c r="D2140" s="5" t="s">
        <v>250</v>
      </c>
      <c r="E2140" s="54" t="s">
        <v>247</v>
      </c>
      <c r="F2140" s="62">
        <v>1.4054736386215421</v>
      </c>
      <c r="G2140" s="63">
        <v>3786695</v>
      </c>
      <c r="H2140" s="63">
        <v>14.207697413964453</v>
      </c>
      <c r="I2140" s="63">
        <v>100</v>
      </c>
      <c r="J2140" s="63">
        <v>920915812.73000002</v>
      </c>
      <c r="K2140" s="63">
        <v>82.899054148183453</v>
      </c>
      <c r="L2140" s="63">
        <v>3233.2197524684289</v>
      </c>
      <c r="M2140" s="63">
        <f>(M1968+M2011+M2097)/3</f>
        <v>46.614952931336944</v>
      </c>
      <c r="N2140" s="62">
        <v>55.534999999999997</v>
      </c>
    </row>
    <row r="2141" spans="1:14" x14ac:dyDescent="0.4">
      <c r="A2141" s="53">
        <v>52</v>
      </c>
      <c r="B2141" s="5" t="s">
        <v>141</v>
      </c>
      <c r="C2141" s="5">
        <v>2011</v>
      </c>
      <c r="D2141" s="5" t="s">
        <v>250</v>
      </c>
      <c r="E2141" s="54" t="s">
        <v>247</v>
      </c>
      <c r="F2141" s="62">
        <v>1.7361646302976674</v>
      </c>
      <c r="G2141" s="63">
        <v>3756441</v>
      </c>
      <c r="H2141" s="63">
        <v>8.7540640898648832</v>
      </c>
      <c r="I2141" s="63">
        <v>108.43577191095601</v>
      </c>
      <c r="J2141" s="63">
        <v>1170087549.5</v>
      </c>
      <c r="K2141" s="63">
        <v>87.546852861409732</v>
      </c>
      <c r="L2141" s="63">
        <v>4021.7552295503547</v>
      </c>
      <c r="M2141" s="63">
        <f>(M1969+M2098+M2012)/3</f>
        <v>46.87165811684568</v>
      </c>
      <c r="N2141" s="62">
        <v>55.918999999999997</v>
      </c>
    </row>
    <row r="2142" spans="1:14" x14ac:dyDescent="0.4">
      <c r="A2142" s="53">
        <v>52</v>
      </c>
      <c r="B2142" s="5" t="s">
        <v>141</v>
      </c>
      <c r="C2142" s="5">
        <v>2012</v>
      </c>
      <c r="D2142" s="5" t="s">
        <v>250</v>
      </c>
      <c r="E2142" s="54" t="s">
        <v>247</v>
      </c>
      <c r="F2142" s="62">
        <v>1.929000550836526</v>
      </c>
      <c r="G2142" s="63">
        <v>3728874</v>
      </c>
      <c r="H2142" s="63">
        <v>0.41930497195212979</v>
      </c>
      <c r="I2142" s="63">
        <v>110.340289176618</v>
      </c>
      <c r="J2142" s="63">
        <v>968196197.63</v>
      </c>
      <c r="K2142" s="63">
        <v>91.942278521924678</v>
      </c>
      <c r="L2142" s="63">
        <v>4421.9307119040022</v>
      </c>
      <c r="M2142" s="63">
        <f>(M1970+M2099+M2013)/3</f>
        <v>46.942423803498578</v>
      </c>
      <c r="N2142" s="62">
        <v>56.302999999999997</v>
      </c>
    </row>
    <row r="2143" spans="1:14" x14ac:dyDescent="0.4">
      <c r="A2143" s="53">
        <v>52</v>
      </c>
      <c r="B2143" s="5" t="s">
        <v>141</v>
      </c>
      <c r="C2143" s="5">
        <v>2013</v>
      </c>
      <c r="D2143" s="5" t="s">
        <v>250</v>
      </c>
      <c r="E2143" s="54" t="s">
        <v>247</v>
      </c>
      <c r="F2143" s="62">
        <v>2.1583422726289707</v>
      </c>
      <c r="G2143" s="63">
        <v>3717668</v>
      </c>
      <c r="H2143" s="63">
        <v>1.351857930086922</v>
      </c>
      <c r="I2143" s="63">
        <v>107.150582007781</v>
      </c>
      <c r="J2143" s="63">
        <v>1046562195.15</v>
      </c>
      <c r="K2143" s="63">
        <v>95.60208581790711</v>
      </c>
      <c r="L2143" s="63">
        <v>4623.8847136939658</v>
      </c>
      <c r="M2143" s="63">
        <f>(M1971+M2100+M2014)/3</f>
        <v>48.489865633114107</v>
      </c>
      <c r="N2143" s="62">
        <v>56.685000000000002</v>
      </c>
    </row>
    <row r="2144" spans="1:14" x14ac:dyDescent="0.4">
      <c r="A2144" s="53">
        <v>52</v>
      </c>
      <c r="B2144" s="5" t="s">
        <v>141</v>
      </c>
      <c r="C2144" s="5">
        <v>2014</v>
      </c>
      <c r="D2144" s="5" t="s">
        <v>250</v>
      </c>
      <c r="E2144" s="54" t="s">
        <v>247</v>
      </c>
      <c r="F2144" s="62">
        <v>2.3267106054878539</v>
      </c>
      <c r="G2144" s="63">
        <v>3719414</v>
      </c>
      <c r="H2144" s="63">
        <v>4.2223500596245884</v>
      </c>
      <c r="I2144" s="63">
        <v>106.337119349226</v>
      </c>
      <c r="J2144" s="63">
        <v>1836879042.8299999</v>
      </c>
      <c r="K2144" s="63">
        <v>96.77483613931372</v>
      </c>
      <c r="L2144" s="63">
        <v>4739.2769130454653</v>
      </c>
      <c r="M2144" s="63">
        <f>(M1972+M2015+M2101)/3</f>
        <v>47.985608418770177</v>
      </c>
      <c r="N2144" s="62">
        <v>57.067</v>
      </c>
    </row>
    <row r="2145" spans="1:14" x14ac:dyDescent="0.4">
      <c r="A2145" s="53">
        <v>52</v>
      </c>
      <c r="B2145" s="5" t="s">
        <v>141</v>
      </c>
      <c r="C2145" s="5">
        <v>2015</v>
      </c>
      <c r="D2145" s="5" t="s">
        <v>250</v>
      </c>
      <c r="E2145" s="54" t="s">
        <v>247</v>
      </c>
      <c r="F2145" s="62">
        <v>2.5231419094853642</v>
      </c>
      <c r="G2145" s="63">
        <v>3725276</v>
      </c>
      <c r="H2145" s="63">
        <v>5.8286308774926141</v>
      </c>
      <c r="I2145" s="63">
        <v>98.320982366295794</v>
      </c>
      <c r="J2145" s="63">
        <v>1735307118.6300001</v>
      </c>
      <c r="K2145" s="63">
        <v>98.768822749373811</v>
      </c>
      <c r="L2145" s="63">
        <v>4014.1116513764096</v>
      </c>
      <c r="M2145" s="63">
        <f>(M1973+M2102+M2016)/3</f>
        <v>47.805965951794292</v>
      </c>
      <c r="N2145" s="62">
        <v>57.448</v>
      </c>
    </row>
    <row r="2146" spans="1:14" x14ac:dyDescent="0.4">
      <c r="A2146" s="53">
        <v>52</v>
      </c>
      <c r="B2146" s="5" t="s">
        <v>141</v>
      </c>
      <c r="C2146" s="5">
        <v>2016</v>
      </c>
      <c r="D2146" s="5" t="s">
        <v>250</v>
      </c>
      <c r="E2146" s="54" t="s">
        <v>247</v>
      </c>
      <c r="F2146" s="62">
        <v>2.6327530077089096</v>
      </c>
      <c r="G2146" s="63">
        <v>3727505</v>
      </c>
      <c r="H2146" s="63">
        <v>2.6193182957106558</v>
      </c>
      <c r="I2146" s="63">
        <v>99.164962957772602</v>
      </c>
      <c r="J2146" s="63">
        <v>1659824033.3699999</v>
      </c>
      <c r="K2146" s="63">
        <v>96.825817613572937</v>
      </c>
      <c r="L2146" s="63">
        <v>4062.1269783861217</v>
      </c>
      <c r="M2146" s="63">
        <f>(M2103+M2017+M1974)/3</f>
        <v>48.09381333455952</v>
      </c>
      <c r="N2146" s="62">
        <v>57.837000000000003</v>
      </c>
    </row>
    <row r="2147" spans="1:14" x14ac:dyDescent="0.4">
      <c r="A2147" s="53">
        <v>52</v>
      </c>
      <c r="B2147" s="5" t="s">
        <v>141</v>
      </c>
      <c r="C2147" s="5">
        <v>2017</v>
      </c>
      <c r="D2147" s="5" t="s">
        <v>250</v>
      </c>
      <c r="E2147" s="54" t="s">
        <v>247</v>
      </c>
      <c r="F2147" s="62">
        <v>2.6574810542048777</v>
      </c>
      <c r="G2147" s="63">
        <v>3728004</v>
      </c>
      <c r="H2147" s="63">
        <v>8.4910466687035466</v>
      </c>
      <c r="I2147" s="63">
        <v>96.939312328637001</v>
      </c>
      <c r="J2147" s="63">
        <v>1930381394.76</v>
      </c>
      <c r="K2147" s="63">
        <v>104.04007693515464</v>
      </c>
      <c r="L2147" s="63">
        <v>4356.928016248934</v>
      </c>
      <c r="M2147" s="63">
        <f>(M2018+M1975+M2104)/3</f>
        <v>47.961795901708001</v>
      </c>
      <c r="N2147" s="62">
        <v>58.231000000000002</v>
      </c>
    </row>
    <row r="2148" spans="1:14" x14ac:dyDescent="0.4">
      <c r="A2148" s="53">
        <v>52</v>
      </c>
      <c r="B2148" s="5" t="s">
        <v>141</v>
      </c>
      <c r="C2148" s="5">
        <v>2018</v>
      </c>
      <c r="D2148" s="5" t="s">
        <v>250</v>
      </c>
      <c r="E2148" s="54" t="s">
        <v>247</v>
      </c>
      <c r="F2148" s="62">
        <v>2.6097067286650466</v>
      </c>
      <c r="G2148" s="63">
        <v>3726549</v>
      </c>
      <c r="H2148" s="63">
        <v>4.3611090435295807</v>
      </c>
      <c r="I2148" s="63">
        <v>97.536299773380804</v>
      </c>
      <c r="J2148" s="63">
        <v>1304024907.7</v>
      </c>
      <c r="K2148" s="63">
        <v>111.75553931218805</v>
      </c>
      <c r="L2148" s="63">
        <v>4722.0424231414027</v>
      </c>
      <c r="M2148" s="63">
        <f>(M1976+M2019+M1890)/3</f>
        <v>44.267858671282227</v>
      </c>
      <c r="N2148" s="62">
        <v>58.631999999999998</v>
      </c>
    </row>
    <row r="2149" spans="1:14" x14ac:dyDescent="0.4">
      <c r="A2149" s="53">
        <v>52</v>
      </c>
      <c r="B2149" s="5" t="s">
        <v>141</v>
      </c>
      <c r="C2149" s="5">
        <v>2019</v>
      </c>
      <c r="D2149" s="5" t="s">
        <v>250</v>
      </c>
      <c r="E2149" s="54" t="s">
        <v>247</v>
      </c>
      <c r="F2149" s="62">
        <v>2.8357912466691633</v>
      </c>
      <c r="G2149" s="63">
        <v>3720161</v>
      </c>
      <c r="H2149" s="63">
        <v>5.1923914534081774</v>
      </c>
      <c r="I2149" s="63">
        <v>92.491354237094598</v>
      </c>
      <c r="J2149" s="63">
        <v>1384177038.9200001</v>
      </c>
      <c r="K2149" s="63">
        <v>118.59936830733906</v>
      </c>
      <c r="L2149" s="63">
        <v>4696.1505855561236</v>
      </c>
      <c r="M2149" s="63">
        <f>(M2020+M1977+M2106)/3</f>
        <v>48.003155877429379</v>
      </c>
      <c r="N2149" s="62">
        <v>59.039000000000001</v>
      </c>
    </row>
    <row r="2150" spans="1:14" x14ac:dyDescent="0.4">
      <c r="A2150" s="53">
        <v>52</v>
      </c>
      <c r="B2150" s="5" t="s">
        <v>141</v>
      </c>
      <c r="C2150" s="5">
        <v>2020</v>
      </c>
      <c r="D2150" s="5" t="s">
        <v>250</v>
      </c>
      <c r="E2150" s="54" t="s">
        <v>247</v>
      </c>
      <c r="F2150" s="62">
        <v>2.7547091961890193</v>
      </c>
      <c r="G2150" s="63">
        <v>3722716</v>
      </c>
      <c r="H2150" s="63">
        <v>7.2812782101906919</v>
      </c>
      <c r="I2150" s="63">
        <v>87.952823628372798</v>
      </c>
      <c r="J2150" s="63">
        <v>556279509.11000001</v>
      </c>
      <c r="K2150" s="63">
        <v>93.875798291667635</v>
      </c>
      <c r="L2150" s="63">
        <v>4255.742993212536</v>
      </c>
      <c r="M2150" s="63">
        <f>(M2021+M1978+M2107)/3</f>
        <v>47.972936725052669</v>
      </c>
      <c r="N2150" s="62">
        <v>59.453000000000003</v>
      </c>
    </row>
    <row r="2151" spans="1:14" x14ac:dyDescent="0.4">
      <c r="A2151" s="53">
        <v>52</v>
      </c>
      <c r="B2151" s="5" t="s">
        <v>141</v>
      </c>
      <c r="C2151" s="5">
        <v>2021</v>
      </c>
      <c r="D2151" s="5" t="s">
        <v>250</v>
      </c>
      <c r="E2151" s="54" t="s">
        <v>247</v>
      </c>
      <c r="F2151" s="62">
        <f>(F2148+F2149+F2150)/3</f>
        <v>2.7334023905077429</v>
      </c>
      <c r="G2151" s="63">
        <v>3708610</v>
      </c>
      <c r="H2151" s="63">
        <v>10.254089289809443</v>
      </c>
      <c r="I2151" s="63">
        <v>87.443875982069002</v>
      </c>
      <c r="J2151" s="63">
        <v>1278069460.3</v>
      </c>
      <c r="K2151" s="63">
        <v>102.82119605317797</v>
      </c>
      <c r="L2151" s="63">
        <v>5023.2743836898453</v>
      </c>
      <c r="M2151" s="63">
        <f>(M1979+M2022+M2108)/3</f>
        <v>47.976650332834218</v>
      </c>
      <c r="N2151" s="62">
        <v>59.872</v>
      </c>
    </row>
    <row r="2152" spans="1:14" x14ac:dyDescent="0.4">
      <c r="A2152" s="53">
        <v>52</v>
      </c>
      <c r="B2152" s="5" t="s">
        <v>141</v>
      </c>
      <c r="C2152" s="5">
        <v>2022</v>
      </c>
      <c r="D2152" s="5" t="s">
        <v>250</v>
      </c>
      <c r="E2152" s="54" t="s">
        <v>247</v>
      </c>
      <c r="F2152" s="62">
        <f>(F2149+F2150+F2151)/3</f>
        <v>2.7746342777886421</v>
      </c>
      <c r="G2152" s="63">
        <v>3712502</v>
      </c>
      <c r="H2152" s="63">
        <v>9.0972210558653614</v>
      </c>
      <c r="I2152" s="63">
        <v>103.074943581699</v>
      </c>
      <c r="J2152" s="63">
        <v>2131439388.3099999</v>
      </c>
      <c r="K2152" s="63">
        <v>115.63860350213047</v>
      </c>
      <c r="L2152" s="63">
        <v>6674.9569599458937</v>
      </c>
      <c r="M2152" s="63">
        <f>(M1980+M2109+M1937)/3</f>
        <v>52.894649595371654</v>
      </c>
      <c r="N2152" s="62">
        <v>60.296999999999997</v>
      </c>
    </row>
    <row r="2153" spans="1:14" x14ac:dyDescent="0.4">
      <c r="A2153" s="43">
        <v>53</v>
      </c>
      <c r="B2153" s="5" t="s">
        <v>142</v>
      </c>
      <c r="C2153" s="5">
        <v>1980</v>
      </c>
      <c r="D2153" s="5" t="s">
        <v>250</v>
      </c>
      <c r="E2153" s="42" t="s">
        <v>247</v>
      </c>
      <c r="F2153" s="62">
        <f>F2154*0.95</f>
        <v>9.7556985718574352E-2</v>
      </c>
      <c r="G2153" s="63">
        <v>11865246</v>
      </c>
      <c r="H2153" s="63">
        <v>51.126135010279455</v>
      </c>
      <c r="I2153" s="63">
        <v>664.77256910594497</v>
      </c>
      <c r="J2153" s="63">
        <v>15600000</v>
      </c>
      <c r="K2153" s="63">
        <v>17.621114533744052</v>
      </c>
      <c r="L2153" s="63">
        <v>374.6427352427109</v>
      </c>
      <c r="M2153" s="63">
        <f>(M1723+M1567+M1739)/3</f>
        <v>19.949106904766019</v>
      </c>
      <c r="N2153" s="62">
        <v>31.163</v>
      </c>
    </row>
    <row r="2154" spans="1:14" x14ac:dyDescent="0.4">
      <c r="A2154" s="43">
        <v>53</v>
      </c>
      <c r="B2154" s="5" t="s">
        <v>142</v>
      </c>
      <c r="C2154" s="5">
        <v>1981</v>
      </c>
      <c r="D2154" s="5" t="s">
        <v>250</v>
      </c>
      <c r="E2154" s="42" t="s">
        <v>247</v>
      </c>
      <c r="F2154" s="62">
        <f t="shared" ref="F2154:F2162" si="234">F2155*0.95</f>
        <v>0.1026915639142888</v>
      </c>
      <c r="G2154" s="63">
        <v>12212960</v>
      </c>
      <c r="H2154" s="63">
        <v>75.633565777732485</v>
      </c>
      <c r="I2154" s="63">
        <v>1482.2027635035199</v>
      </c>
      <c r="J2154" s="63">
        <v>16263751.999969499</v>
      </c>
      <c r="K2154" s="63">
        <v>10.07903505631592</v>
      </c>
      <c r="L2154" s="63">
        <v>345.73451976139415</v>
      </c>
      <c r="M2154" s="63">
        <f>(M1739+M1567+M1724)/3</f>
        <v>20.166957632594674</v>
      </c>
      <c r="N2154" s="62">
        <v>31.388000000000002</v>
      </c>
    </row>
    <row r="2155" spans="1:14" x14ac:dyDescent="0.4">
      <c r="A2155" s="43">
        <v>53</v>
      </c>
      <c r="B2155" s="5" t="s">
        <v>142</v>
      </c>
      <c r="C2155" s="5">
        <v>1982</v>
      </c>
      <c r="D2155" s="5" t="s">
        <v>250</v>
      </c>
      <c r="E2155" s="42" t="s">
        <v>247</v>
      </c>
      <c r="F2155" s="62">
        <f t="shared" si="234"/>
        <v>0.10809638306767243</v>
      </c>
      <c r="G2155" s="63">
        <v>12584976</v>
      </c>
      <c r="H2155" s="63">
        <v>27.890579069112746</v>
      </c>
      <c r="I2155" s="63">
        <v>1851.0930673514999</v>
      </c>
      <c r="J2155" s="63">
        <v>16300000</v>
      </c>
      <c r="K2155" s="63">
        <v>6.3203433158667917</v>
      </c>
      <c r="L2155" s="63">
        <v>320.69941156495679</v>
      </c>
      <c r="M2155" s="63">
        <f>(M1166+M1553+M1725)/3</f>
        <v>13.959364461533275</v>
      </c>
      <c r="N2155" s="62">
        <v>31.614000000000001</v>
      </c>
    </row>
    <row r="2156" spans="1:14" x14ac:dyDescent="0.4">
      <c r="A2156" s="43">
        <v>53</v>
      </c>
      <c r="B2156" s="5" t="s">
        <v>142</v>
      </c>
      <c r="C2156" s="5">
        <v>1983</v>
      </c>
      <c r="D2156" s="5" t="s">
        <v>250</v>
      </c>
      <c r="E2156" s="42" t="s">
        <v>247</v>
      </c>
      <c r="F2156" s="62">
        <f t="shared" si="234"/>
        <v>0.11378566638702362</v>
      </c>
      <c r="G2156" s="63">
        <v>12984131</v>
      </c>
      <c r="H2156" s="63">
        <v>123.06121361640021</v>
      </c>
      <c r="I2156" s="63">
        <v>3053.58932549769</v>
      </c>
      <c r="J2156" s="63">
        <v>2400000</v>
      </c>
      <c r="K2156" s="63">
        <v>11.544898336213173</v>
      </c>
      <c r="L2156" s="63">
        <v>312.47952845478318</v>
      </c>
      <c r="M2156" s="63">
        <f>(M1167+M1554+M1726)/3</f>
        <v>14.663137242530377</v>
      </c>
      <c r="N2156" s="62">
        <v>31.841999999999999</v>
      </c>
    </row>
    <row r="2157" spans="1:14" x14ac:dyDescent="0.4">
      <c r="A2157" s="43">
        <v>53</v>
      </c>
      <c r="B2157" s="5" t="s">
        <v>142</v>
      </c>
      <c r="C2157" s="5">
        <v>1984</v>
      </c>
      <c r="D2157" s="5" t="s">
        <v>250</v>
      </c>
      <c r="E2157" s="42" t="s">
        <v>247</v>
      </c>
      <c r="F2157" s="62">
        <f t="shared" si="234"/>
        <v>0.11977438567055118</v>
      </c>
      <c r="G2157" s="63">
        <v>13342487</v>
      </c>
      <c r="H2157" s="63">
        <v>35.312424343661036</v>
      </c>
      <c r="I2157" s="63">
        <v>483.59206174733998</v>
      </c>
      <c r="J2157" s="63">
        <v>2000000</v>
      </c>
      <c r="K2157" s="63">
        <v>18.814611122815187</v>
      </c>
      <c r="L2157" s="63">
        <v>330.69395858839715</v>
      </c>
      <c r="M2157" s="63">
        <f>(M1727+M1555+M1168)</f>
        <v>43.849984545852465</v>
      </c>
      <c r="N2157" s="62">
        <v>32.209000000000003</v>
      </c>
    </row>
    <row r="2158" spans="1:14" x14ac:dyDescent="0.4">
      <c r="A2158" s="43">
        <v>53</v>
      </c>
      <c r="B2158" s="5" t="s">
        <v>142</v>
      </c>
      <c r="C2158" s="5">
        <v>1985</v>
      </c>
      <c r="D2158" s="5" t="s">
        <v>250</v>
      </c>
      <c r="E2158" s="42" t="s">
        <v>247</v>
      </c>
      <c r="F2158" s="62">
        <f t="shared" si="234"/>
        <v>0.12607830070584336</v>
      </c>
      <c r="G2158" s="63">
        <v>13651443</v>
      </c>
      <c r="H2158" s="63">
        <v>20.648414986850284</v>
      </c>
      <c r="I2158" s="63">
        <v>351.56878029016298</v>
      </c>
      <c r="J2158" s="63">
        <v>5600000</v>
      </c>
      <c r="K2158" s="63">
        <v>24.243837597070964</v>
      </c>
      <c r="L2158" s="63">
        <v>329.95095995998923</v>
      </c>
      <c r="M2158" s="63">
        <f>(M1169+M1556+M1728)/3</f>
        <v>15.196058543896745</v>
      </c>
      <c r="N2158" s="62">
        <v>32.896000000000001</v>
      </c>
    </row>
    <row r="2159" spans="1:14" x14ac:dyDescent="0.4">
      <c r="A2159" s="43">
        <v>53</v>
      </c>
      <c r="B2159" s="5" t="s">
        <v>142</v>
      </c>
      <c r="C2159" s="5">
        <v>1986</v>
      </c>
      <c r="D2159" s="5" t="s">
        <v>250</v>
      </c>
      <c r="E2159" s="42" t="s">
        <v>247</v>
      </c>
      <c r="F2159" s="62">
        <f t="shared" si="234"/>
        <v>0.13271400074299303</v>
      </c>
      <c r="G2159" s="63">
        <v>13971682</v>
      </c>
      <c r="H2159" s="63">
        <v>41.705795523684884</v>
      </c>
      <c r="I2159" s="63">
        <v>222.80453827763699</v>
      </c>
      <c r="J2159" s="63">
        <v>4300000</v>
      </c>
      <c r="K2159" s="63">
        <v>36.711687488878411</v>
      </c>
      <c r="L2159" s="63">
        <v>410.52161320496901</v>
      </c>
      <c r="M2159" s="63">
        <f>(M1170+M1557+M1729)/3</f>
        <v>16.529252500824718</v>
      </c>
      <c r="N2159" s="62">
        <v>33.591000000000001</v>
      </c>
    </row>
    <row r="2160" spans="1:14" x14ac:dyDescent="0.4">
      <c r="A2160" s="43">
        <v>53</v>
      </c>
      <c r="B2160" s="5" t="s">
        <v>142</v>
      </c>
      <c r="C2160" s="5">
        <v>1987</v>
      </c>
      <c r="D2160" s="5" t="s">
        <v>250</v>
      </c>
      <c r="E2160" s="42" t="s">
        <v>247</v>
      </c>
      <c r="F2160" s="62">
        <f t="shared" si="234"/>
        <v>0.13969894815051898</v>
      </c>
      <c r="G2160" s="63">
        <v>14310790</v>
      </c>
      <c r="H2160" s="63">
        <v>39.201496901410991</v>
      </c>
      <c r="I2160" s="63">
        <v>165.271943171706</v>
      </c>
      <c r="J2160" s="63">
        <v>4700000</v>
      </c>
      <c r="K2160" s="63">
        <v>45.848123324396781</v>
      </c>
      <c r="L2160" s="63">
        <v>354.61563840799766</v>
      </c>
      <c r="M2160" s="63">
        <f>(M1730+M1558+M1171)/3</f>
        <v>17.213822106630339</v>
      </c>
      <c r="N2160" s="62">
        <v>34.292999999999999</v>
      </c>
    </row>
    <row r="2161" spans="1:14" x14ac:dyDescent="0.4">
      <c r="A2161" s="43">
        <v>53</v>
      </c>
      <c r="B2161" s="5" t="s">
        <v>142</v>
      </c>
      <c r="C2161" s="5">
        <v>1988</v>
      </c>
      <c r="D2161" s="5" t="s">
        <v>250</v>
      </c>
      <c r="E2161" s="42" t="s">
        <v>247</v>
      </c>
      <c r="F2161" s="62">
        <f t="shared" si="234"/>
        <v>0.14705152436896735</v>
      </c>
      <c r="G2161" s="63">
        <v>14671677</v>
      </c>
      <c r="H2161" s="63">
        <v>33.40285418795446</v>
      </c>
      <c r="I2161" s="63">
        <v>151.820130796879</v>
      </c>
      <c r="J2161" s="63">
        <v>5000000</v>
      </c>
      <c r="K2161" s="63">
        <v>42.245499412098219</v>
      </c>
      <c r="L2161" s="63">
        <v>354.27204617751397</v>
      </c>
      <c r="M2161" s="63">
        <f>(M1559+M1172+M1731)/3</f>
        <v>17.259364579800394</v>
      </c>
      <c r="N2161" s="62">
        <v>35.003999999999998</v>
      </c>
    </row>
    <row r="2162" spans="1:14" x14ac:dyDescent="0.4">
      <c r="A2162" s="43">
        <v>53</v>
      </c>
      <c r="B2162" s="5" t="s">
        <v>142</v>
      </c>
      <c r="C2162" s="5">
        <v>1989</v>
      </c>
      <c r="D2162" s="5" t="s">
        <v>250</v>
      </c>
      <c r="E2162" s="42" t="s">
        <v>247</v>
      </c>
      <c r="F2162" s="62">
        <f t="shared" si="234"/>
        <v>0.15479107828312352</v>
      </c>
      <c r="G2162" s="63">
        <v>15052447</v>
      </c>
      <c r="H2162" s="63">
        <v>28.29431107717312</v>
      </c>
      <c r="I2162" s="63">
        <v>142.027891324748</v>
      </c>
      <c r="J2162" s="63">
        <v>15000000</v>
      </c>
      <c r="K2162" s="63">
        <v>41.085891051033926</v>
      </c>
      <c r="L2162" s="63">
        <v>348.90396490843011</v>
      </c>
      <c r="M2162" s="63">
        <f>(M1560+M1173+M1732)/3</f>
        <v>16.915420457336925</v>
      </c>
      <c r="N2162" s="62">
        <v>35.719000000000001</v>
      </c>
    </row>
    <row r="2163" spans="1:14" x14ac:dyDescent="0.4">
      <c r="A2163" s="43">
        <v>53</v>
      </c>
      <c r="B2163" s="5" t="s">
        <v>142</v>
      </c>
      <c r="C2163" s="5">
        <v>1990</v>
      </c>
      <c r="D2163" s="5" t="s">
        <v>250</v>
      </c>
      <c r="E2163" s="42" t="s">
        <v>247</v>
      </c>
      <c r="F2163" s="62">
        <v>0.16293797714013003</v>
      </c>
      <c r="G2163" s="63">
        <v>15446982</v>
      </c>
      <c r="H2163" s="63">
        <v>31.166586734618619</v>
      </c>
      <c r="I2163" s="63">
        <v>141.744946850876</v>
      </c>
      <c r="J2163" s="63">
        <v>14800000</v>
      </c>
      <c r="K2163" s="63">
        <v>42.728178130780499</v>
      </c>
      <c r="L2163" s="63">
        <v>381.24641910380154</v>
      </c>
      <c r="M2163" s="63">
        <f>(M1174+M1561+M1733)/3</f>
        <v>17.375325595119694</v>
      </c>
      <c r="N2163" s="62">
        <v>36.441000000000003</v>
      </c>
    </row>
    <row r="2164" spans="1:14" x14ac:dyDescent="0.4">
      <c r="A2164" s="43">
        <v>53</v>
      </c>
      <c r="B2164" s="5" t="s">
        <v>142</v>
      </c>
      <c r="C2164" s="5">
        <v>1991</v>
      </c>
      <c r="D2164" s="5" t="s">
        <v>250</v>
      </c>
      <c r="E2164" s="42" t="s">
        <v>247</v>
      </c>
      <c r="F2164" s="62">
        <v>0.14246878098871138</v>
      </c>
      <c r="G2164" s="63">
        <v>15843471</v>
      </c>
      <c r="H2164" s="63">
        <v>20.041359240013975</v>
      </c>
      <c r="I2164" s="63">
        <v>144.08046135375801</v>
      </c>
      <c r="J2164" s="63">
        <v>20000000</v>
      </c>
      <c r="K2164" s="63">
        <v>42.488349263798703</v>
      </c>
      <c r="L2164" s="63">
        <v>416.77642909160664</v>
      </c>
      <c r="M2164" s="63">
        <f>(M1175+M1562+M1734)/3</f>
        <v>18.564854260489472</v>
      </c>
      <c r="N2164" s="62">
        <v>37.17</v>
      </c>
    </row>
    <row r="2165" spans="1:14" x14ac:dyDescent="0.4">
      <c r="A2165" s="43">
        <v>53</v>
      </c>
      <c r="B2165" s="5" t="s">
        <v>142</v>
      </c>
      <c r="C2165" s="5">
        <v>1992</v>
      </c>
      <c r="D2165" s="5" t="s">
        <v>250</v>
      </c>
      <c r="E2165" s="42" t="s">
        <v>247</v>
      </c>
      <c r="F2165" s="62">
        <v>0.16362972297960759</v>
      </c>
      <c r="G2165" s="63">
        <v>16241548</v>
      </c>
      <c r="H2165" s="63">
        <v>11.150082868787024</v>
      </c>
      <c r="I2165" s="63">
        <v>127.044853545512</v>
      </c>
      <c r="J2165" s="63">
        <v>22500000</v>
      </c>
      <c r="K2165" s="63">
        <v>45.993595861392322</v>
      </c>
      <c r="L2165" s="63">
        <v>395.04263545769561</v>
      </c>
      <c r="M2165" s="63">
        <f>(M1735+M1563+M1176)/3</f>
        <v>18.672501118241694</v>
      </c>
      <c r="N2165" s="62">
        <v>37.905000000000001</v>
      </c>
    </row>
    <row r="2166" spans="1:14" x14ac:dyDescent="0.4">
      <c r="A2166" s="43">
        <v>53</v>
      </c>
      <c r="B2166" s="5" t="s">
        <v>142</v>
      </c>
      <c r="C2166" s="5">
        <v>1993</v>
      </c>
      <c r="D2166" s="5" t="s">
        <v>250</v>
      </c>
      <c r="E2166" s="42" t="s">
        <v>247</v>
      </c>
      <c r="F2166" s="62">
        <v>0.16201390645900449</v>
      </c>
      <c r="G2166" s="63">
        <v>16643633</v>
      </c>
      <c r="H2166" s="63">
        <v>31.757212369024899</v>
      </c>
      <c r="I2166" s="63">
        <v>110.83996456953599</v>
      </c>
      <c r="J2166" s="63">
        <v>125000000</v>
      </c>
      <c r="K2166" s="63">
        <v>56.669120115699492</v>
      </c>
      <c r="L2166" s="63">
        <v>358.63101159296076</v>
      </c>
      <c r="M2166" s="63">
        <f>(M1177+M1564+M1736)/3</f>
        <v>18.414973713140601</v>
      </c>
      <c r="N2166" s="62">
        <v>38.643999999999998</v>
      </c>
    </row>
    <row r="2167" spans="1:14" x14ac:dyDescent="0.4">
      <c r="A2167" s="43">
        <v>53</v>
      </c>
      <c r="B2167" s="5" t="s">
        <v>142</v>
      </c>
      <c r="C2167" s="5">
        <v>1994</v>
      </c>
      <c r="D2167" s="5" t="s">
        <v>250</v>
      </c>
      <c r="E2167" s="42" t="s">
        <v>247</v>
      </c>
      <c r="F2167" s="62">
        <v>0.17103602906286269</v>
      </c>
      <c r="G2167" s="63">
        <v>17040854</v>
      </c>
      <c r="H2167" s="63">
        <v>30.128926968546438</v>
      </c>
      <c r="I2167" s="63">
        <v>89.739568641299797</v>
      </c>
      <c r="J2167" s="63">
        <v>233000000</v>
      </c>
      <c r="K2167" s="63">
        <v>62.021152737752161</v>
      </c>
      <c r="L2167" s="63">
        <v>319.60744025918342</v>
      </c>
      <c r="M2167" s="63">
        <f>(M1565+M1737+M1178)/3</f>
        <v>18.984257148607757</v>
      </c>
      <c r="N2167" s="62">
        <v>39.39</v>
      </c>
    </row>
    <row r="2168" spans="1:14" x14ac:dyDescent="0.4">
      <c r="A2168" s="43">
        <v>53</v>
      </c>
      <c r="B2168" s="5" t="s">
        <v>142</v>
      </c>
      <c r="C2168" s="5">
        <v>1995</v>
      </c>
      <c r="D2168" s="5" t="s">
        <v>250</v>
      </c>
      <c r="E2168" s="42" t="s">
        <v>247</v>
      </c>
      <c r="F2168" s="62">
        <v>0.18260353277396235</v>
      </c>
      <c r="G2168" s="63">
        <v>17438874</v>
      </c>
      <c r="H2168" s="63">
        <v>43.045330577780391</v>
      </c>
      <c r="I2168" s="63">
        <v>103.978120831533</v>
      </c>
      <c r="J2168" s="63">
        <v>106500000</v>
      </c>
      <c r="K2168" s="63">
        <v>57.423094288994669</v>
      </c>
      <c r="L2168" s="63">
        <v>370.68808500358659</v>
      </c>
      <c r="M2168" s="63">
        <f>(M1179+M1566+M1738)/3</f>
        <v>18.52853338593113</v>
      </c>
      <c r="N2168" s="62">
        <v>40.14</v>
      </c>
    </row>
    <row r="2169" spans="1:14" x14ac:dyDescent="0.4">
      <c r="A2169" s="43">
        <v>53</v>
      </c>
      <c r="B2169" s="5" t="s">
        <v>142</v>
      </c>
      <c r="C2169" s="5">
        <v>1996</v>
      </c>
      <c r="D2169" s="5" t="s">
        <v>250</v>
      </c>
      <c r="E2169" s="42" t="s">
        <v>247</v>
      </c>
      <c r="F2169" s="62">
        <v>0.19520836403924904</v>
      </c>
      <c r="G2169" s="63">
        <v>17844010</v>
      </c>
      <c r="H2169" s="63">
        <v>39.83774280948353</v>
      </c>
      <c r="I2169" s="63">
        <v>112.666401255549</v>
      </c>
      <c r="J2169" s="63">
        <v>120000000</v>
      </c>
      <c r="K2169" s="63">
        <v>72.204944129397546</v>
      </c>
      <c r="L2169" s="63">
        <v>388.53328032082874</v>
      </c>
      <c r="M2169" s="63">
        <f>(M2153+M1739+M1723)/3</f>
        <v>25.067914558053655</v>
      </c>
      <c r="N2169" s="62">
        <v>40.896000000000001</v>
      </c>
    </row>
    <row r="2170" spans="1:14" x14ac:dyDescent="0.4">
      <c r="A2170" s="43">
        <v>53</v>
      </c>
      <c r="B2170" s="5" t="s">
        <v>142</v>
      </c>
      <c r="C2170" s="5">
        <v>1997</v>
      </c>
      <c r="D2170" s="5" t="s">
        <v>250</v>
      </c>
      <c r="E2170" s="42" t="s">
        <v>247</v>
      </c>
      <c r="F2170" s="62">
        <v>0.19731728198536896</v>
      </c>
      <c r="G2170" s="63">
        <v>18268040</v>
      </c>
      <c r="H2170" s="63">
        <v>19.458167588970255</v>
      </c>
      <c r="I2170" s="63">
        <v>120.2514624465</v>
      </c>
      <c r="J2170" s="63">
        <v>81800000</v>
      </c>
      <c r="K2170" s="63">
        <v>85.401837969589195</v>
      </c>
      <c r="L2170" s="63">
        <v>377.24042602544381</v>
      </c>
      <c r="M2170" s="63">
        <f>(M1181+M1568+M1740)/3</f>
        <v>24.20450400461392</v>
      </c>
      <c r="N2170" s="62">
        <v>41.654000000000003</v>
      </c>
    </row>
    <row r="2171" spans="1:14" x14ac:dyDescent="0.4">
      <c r="A2171" s="43">
        <v>53</v>
      </c>
      <c r="B2171" s="5" t="s">
        <v>142</v>
      </c>
      <c r="C2171" s="5">
        <v>1998</v>
      </c>
      <c r="D2171" s="5" t="s">
        <v>250</v>
      </c>
      <c r="E2171" s="42" t="s">
        <v>247</v>
      </c>
      <c r="F2171" s="62">
        <v>0.29061099964797743</v>
      </c>
      <c r="G2171" s="63">
        <v>18714708</v>
      </c>
      <c r="H2171" s="63">
        <v>17.048465245133642</v>
      </c>
      <c r="I2171" s="63">
        <v>128.44359780522501</v>
      </c>
      <c r="J2171" s="63">
        <v>167400000</v>
      </c>
      <c r="K2171" s="63">
        <v>80.59954324699352</v>
      </c>
      <c r="L2171" s="63">
        <v>399.79620106389467</v>
      </c>
      <c r="M2171" s="63">
        <f>(M1182+M1569+M1741)/3</f>
        <v>20.212726329645573</v>
      </c>
      <c r="N2171" s="62">
        <v>42.417999999999999</v>
      </c>
    </row>
    <row r="2172" spans="1:14" x14ac:dyDescent="0.4">
      <c r="A2172" s="43">
        <v>53</v>
      </c>
      <c r="B2172" s="5" t="s">
        <v>142</v>
      </c>
      <c r="C2172" s="5">
        <v>1999</v>
      </c>
      <c r="D2172" s="5" t="s">
        <v>250</v>
      </c>
      <c r="E2172" s="42" t="s">
        <v>247</v>
      </c>
      <c r="F2172" s="62">
        <v>0.30343450058980148</v>
      </c>
      <c r="G2172" s="63">
        <v>19176791</v>
      </c>
      <c r="H2172" s="63">
        <v>13.97116504791201</v>
      </c>
      <c r="I2172" s="63">
        <v>117.856043576026</v>
      </c>
      <c r="J2172" s="63">
        <v>243700000</v>
      </c>
      <c r="K2172" s="63">
        <v>81.705104034052809</v>
      </c>
      <c r="L2172" s="63">
        <v>402.47140318006933</v>
      </c>
      <c r="M2172" s="63">
        <f>(M1183+M1570+M1742)/3</f>
        <v>20.575668646318583</v>
      </c>
      <c r="N2172" s="62">
        <v>43.183999999999997</v>
      </c>
    </row>
    <row r="2173" spans="1:14" x14ac:dyDescent="0.4">
      <c r="A2173" s="43">
        <v>53</v>
      </c>
      <c r="B2173" s="5" t="s">
        <v>142</v>
      </c>
      <c r="C2173" s="5">
        <v>2000</v>
      </c>
      <c r="D2173" s="5" t="s">
        <v>250</v>
      </c>
      <c r="E2173" s="42" t="s">
        <v>247</v>
      </c>
      <c r="F2173" s="62">
        <v>0.25168439636069295</v>
      </c>
      <c r="G2173" s="63">
        <v>19665502</v>
      </c>
      <c r="H2173" s="63">
        <v>27.230113843563956</v>
      </c>
      <c r="I2173" s="63">
        <v>86.024897825728402</v>
      </c>
      <c r="J2173" s="63">
        <v>165900000</v>
      </c>
      <c r="K2173" s="63">
        <v>116.04843016296842</v>
      </c>
      <c r="L2173" s="63">
        <v>253.38029317576084</v>
      </c>
      <c r="M2173" s="63">
        <f>(M1571+M1184+M1743)/3</f>
        <v>20.528415396141014</v>
      </c>
      <c r="N2173" s="62">
        <v>43.929000000000002</v>
      </c>
    </row>
    <row r="2174" spans="1:14" x14ac:dyDescent="0.4">
      <c r="A2174" s="43">
        <v>53</v>
      </c>
      <c r="B2174" s="5" t="s">
        <v>142</v>
      </c>
      <c r="C2174" s="5">
        <v>2001</v>
      </c>
      <c r="D2174" s="5" t="s">
        <v>250</v>
      </c>
      <c r="E2174" s="42" t="s">
        <v>247</v>
      </c>
      <c r="F2174" s="62">
        <v>0.26958873222587298</v>
      </c>
      <c r="G2174" s="63">
        <v>20195577</v>
      </c>
      <c r="H2174" s="63">
        <v>34.817944066330341</v>
      </c>
      <c r="I2174" s="63">
        <v>93.354098022840901</v>
      </c>
      <c r="J2174" s="63">
        <v>89320000</v>
      </c>
      <c r="K2174" s="63">
        <v>110.04585416081134</v>
      </c>
      <c r="L2174" s="63">
        <v>263.17014138494272</v>
      </c>
      <c r="M2174" s="63">
        <f>(M1185+M1572+M1744)/3</f>
        <v>21.04340026084196</v>
      </c>
      <c r="N2174" s="62">
        <v>44.600999999999999</v>
      </c>
    </row>
    <row r="2175" spans="1:14" x14ac:dyDescent="0.4">
      <c r="A2175" s="43">
        <v>53</v>
      </c>
      <c r="B2175" s="5" t="s">
        <v>142</v>
      </c>
      <c r="C2175" s="5">
        <v>2002</v>
      </c>
      <c r="D2175" s="5" t="s">
        <v>250</v>
      </c>
      <c r="E2175" s="42" t="s">
        <v>247</v>
      </c>
      <c r="F2175" s="62">
        <v>0.32130240174472646</v>
      </c>
      <c r="G2175" s="63">
        <v>20758326</v>
      </c>
      <c r="H2175" s="63">
        <v>22.818584723063708</v>
      </c>
      <c r="I2175" s="63">
        <v>88.568306350386607</v>
      </c>
      <c r="J2175" s="63">
        <v>58930000</v>
      </c>
      <c r="K2175" s="63">
        <v>97.489243174655144</v>
      </c>
      <c r="L2175" s="63">
        <v>297.04697035061071</v>
      </c>
      <c r="M2175" s="63">
        <f>(M1573+M1186+M1745)/3</f>
        <v>23.606103918142221</v>
      </c>
      <c r="N2175" s="62">
        <v>45.274999999999999</v>
      </c>
    </row>
    <row r="2176" spans="1:14" x14ac:dyDescent="0.4">
      <c r="A2176" s="43">
        <v>53</v>
      </c>
      <c r="B2176" s="5" t="s">
        <v>142</v>
      </c>
      <c r="C2176" s="5">
        <v>2003</v>
      </c>
      <c r="D2176" s="5" t="s">
        <v>250</v>
      </c>
      <c r="E2176" s="42" t="s">
        <v>247</v>
      </c>
      <c r="F2176" s="62">
        <v>0.29916293451411974</v>
      </c>
      <c r="G2176" s="63">
        <v>21329514</v>
      </c>
      <c r="H2176" s="63">
        <v>28.7044072059077</v>
      </c>
      <c r="I2176" s="63">
        <v>91.037282835103696</v>
      </c>
      <c r="J2176" s="63">
        <v>136751000</v>
      </c>
      <c r="K2176" s="63">
        <v>97.287145713953166</v>
      </c>
      <c r="L2176" s="63">
        <v>357.84798264330874</v>
      </c>
      <c r="M2176" s="63">
        <f t="shared" ref="M2176:M2181" si="235">(M1187+M1574+M1746)/3</f>
        <v>24.525485909704841</v>
      </c>
      <c r="N2176" s="62">
        <v>45.951000000000001</v>
      </c>
    </row>
    <row r="2177" spans="1:14" x14ac:dyDescent="0.4">
      <c r="A2177" s="43">
        <v>53</v>
      </c>
      <c r="B2177" s="5" t="s">
        <v>142</v>
      </c>
      <c r="C2177" s="5">
        <v>2004</v>
      </c>
      <c r="D2177" s="5" t="s">
        <v>250</v>
      </c>
      <c r="E2177" s="42" t="s">
        <v>247</v>
      </c>
      <c r="F2177" s="62">
        <v>0.27045923108287229</v>
      </c>
      <c r="G2177" s="63">
        <v>21906444</v>
      </c>
      <c r="H2177" s="63">
        <v>14.350151125041492</v>
      </c>
      <c r="I2177" s="63">
        <v>94.175254845868594</v>
      </c>
      <c r="J2177" s="63">
        <v>139270000</v>
      </c>
      <c r="K2177" s="63">
        <v>99.670334347212247</v>
      </c>
      <c r="L2177" s="63">
        <v>405.42490176471921</v>
      </c>
      <c r="M2177" s="63">
        <f t="shared" si="235"/>
        <v>27.199503870087522</v>
      </c>
      <c r="N2177" s="62">
        <v>46.63</v>
      </c>
    </row>
    <row r="2178" spans="1:14" x14ac:dyDescent="0.4">
      <c r="A2178" s="43">
        <v>53</v>
      </c>
      <c r="B2178" s="5" t="s">
        <v>142</v>
      </c>
      <c r="C2178" s="5">
        <v>2005</v>
      </c>
      <c r="D2178" s="5" t="s">
        <v>250</v>
      </c>
      <c r="E2178" s="42" t="s">
        <v>247</v>
      </c>
      <c r="F2178" s="62">
        <v>0.28142035780759805</v>
      </c>
      <c r="G2178" s="63">
        <v>22496951</v>
      </c>
      <c r="H2178" s="63">
        <v>14.963718404162989</v>
      </c>
      <c r="I2178" s="63">
        <v>103.571848769227</v>
      </c>
      <c r="J2178" s="63">
        <v>144970000</v>
      </c>
      <c r="K2178" s="63">
        <v>98.171514114627882</v>
      </c>
      <c r="L2178" s="63">
        <v>477.60109276344201</v>
      </c>
      <c r="M2178" s="63">
        <f t="shared" si="235"/>
        <v>27.36997685994444</v>
      </c>
      <c r="N2178" s="62">
        <v>47.308</v>
      </c>
    </row>
    <row r="2179" spans="1:14" x14ac:dyDescent="0.4">
      <c r="A2179" s="43">
        <v>53</v>
      </c>
      <c r="B2179" s="5" t="s">
        <v>142</v>
      </c>
      <c r="C2179" s="5">
        <v>2006</v>
      </c>
      <c r="D2179" s="5" t="s">
        <v>250</v>
      </c>
      <c r="E2179" s="42" t="s">
        <v>247</v>
      </c>
      <c r="F2179" s="62">
        <v>0.33761806891556045</v>
      </c>
      <c r="G2179" s="63">
        <v>23098586</v>
      </c>
      <c r="H2179" s="63">
        <v>84.683471822587563</v>
      </c>
      <c r="I2179" s="63">
        <v>110.051595187923</v>
      </c>
      <c r="J2179" s="63">
        <v>636010000</v>
      </c>
      <c r="K2179" s="63">
        <v>64.519054243915235</v>
      </c>
      <c r="L2179" s="63">
        <v>904.16952780989891</v>
      </c>
      <c r="M2179" s="63">
        <f t="shared" si="235"/>
        <v>31.675197482612035</v>
      </c>
      <c r="N2179" s="62">
        <v>47.988</v>
      </c>
    </row>
    <row r="2180" spans="1:14" x14ac:dyDescent="0.4">
      <c r="A2180" s="43">
        <v>53</v>
      </c>
      <c r="B2180" s="5" t="s">
        <v>142</v>
      </c>
      <c r="C2180" s="5">
        <v>2007</v>
      </c>
      <c r="D2180" s="5" t="s">
        <v>250</v>
      </c>
      <c r="E2180" s="42" t="s">
        <v>247</v>
      </c>
      <c r="F2180" s="62">
        <v>0.35508631569001936</v>
      </c>
      <c r="G2180" s="63">
        <v>23708320</v>
      </c>
      <c r="H2180" s="63">
        <v>16.104240587274774</v>
      </c>
      <c r="I2180" s="63">
        <v>109.41060228033599</v>
      </c>
      <c r="J2180" s="63">
        <v>1383177929.8545799</v>
      </c>
      <c r="K2180" s="63">
        <v>65.354322285253161</v>
      </c>
      <c r="L2180" s="63">
        <v>1047.1994278165066</v>
      </c>
      <c r="M2180" s="63">
        <f t="shared" si="235"/>
        <v>34.755954259928309</v>
      </c>
      <c r="N2180" s="62">
        <v>48.668999999999997</v>
      </c>
    </row>
    <row r="2181" spans="1:14" x14ac:dyDescent="0.4">
      <c r="A2181" s="43">
        <v>53</v>
      </c>
      <c r="B2181" s="5" t="s">
        <v>142</v>
      </c>
      <c r="C2181" s="5">
        <v>2008</v>
      </c>
      <c r="D2181" s="5" t="s">
        <v>250</v>
      </c>
      <c r="E2181" s="42" t="s">
        <v>247</v>
      </c>
      <c r="F2181" s="62">
        <v>0.32750437832438895</v>
      </c>
      <c r="G2181" s="63">
        <v>24326087</v>
      </c>
      <c r="H2181" s="63">
        <v>19.410271086868349</v>
      </c>
      <c r="I2181" s="63">
        <v>104.345424141473</v>
      </c>
      <c r="J2181" s="63">
        <v>2714916343.69978</v>
      </c>
      <c r="K2181" s="63">
        <v>69.51422561114336</v>
      </c>
      <c r="L2181" s="63">
        <v>1178.9558773292601</v>
      </c>
      <c r="M2181" s="63">
        <f t="shared" si="235"/>
        <v>35.462802114141077</v>
      </c>
      <c r="N2181" s="62">
        <v>49.350999999999999</v>
      </c>
    </row>
    <row r="2182" spans="1:14" x14ac:dyDescent="0.4">
      <c r="A2182" s="43">
        <v>53</v>
      </c>
      <c r="B2182" s="5" t="s">
        <v>142</v>
      </c>
      <c r="C2182" s="5">
        <v>2009</v>
      </c>
      <c r="D2182" s="5" t="s">
        <v>250</v>
      </c>
      <c r="E2182" s="42" t="s">
        <v>247</v>
      </c>
      <c r="F2182" s="62">
        <v>0.37354770968517914</v>
      </c>
      <c r="G2182" s="63">
        <v>24950762</v>
      </c>
      <c r="H2182" s="63">
        <v>15.66656862214964</v>
      </c>
      <c r="I2182" s="63">
        <v>94.754981780839699</v>
      </c>
      <c r="J2182" s="63">
        <v>2372540000</v>
      </c>
      <c r="K2182" s="63">
        <v>71.594738528152348</v>
      </c>
      <c r="L2182" s="63">
        <v>1044.0049889267214</v>
      </c>
      <c r="M2182" s="63">
        <f>(M1580+M1193+M1752)/3</f>
        <v>33.481989821019987</v>
      </c>
      <c r="N2182" s="62">
        <v>50.030999999999999</v>
      </c>
    </row>
    <row r="2183" spans="1:14" x14ac:dyDescent="0.4">
      <c r="A2183" s="43">
        <v>53</v>
      </c>
      <c r="B2183" s="5" t="s">
        <v>142</v>
      </c>
      <c r="C2183" s="5">
        <v>2010</v>
      </c>
      <c r="D2183" s="5" t="s">
        <v>250</v>
      </c>
      <c r="E2183" s="42" t="s">
        <v>247</v>
      </c>
      <c r="F2183" s="62">
        <v>0.40597122494288207</v>
      </c>
      <c r="G2183" s="63">
        <v>25574719</v>
      </c>
      <c r="H2183" s="63">
        <v>16.595644732234675</v>
      </c>
      <c r="I2183" s="63">
        <v>100</v>
      </c>
      <c r="J2183" s="63">
        <v>2527350000</v>
      </c>
      <c r="K2183" s="63">
        <v>75.377815791682352</v>
      </c>
      <c r="L2183" s="63">
        <v>1258.9641968904803</v>
      </c>
      <c r="M2183" s="63">
        <f>(M1581+M1194+M1753)/3</f>
        <v>31.540120716584369</v>
      </c>
      <c r="N2183" s="62">
        <v>50.713000000000001</v>
      </c>
    </row>
    <row r="2184" spans="1:14" x14ac:dyDescent="0.4">
      <c r="A2184" s="43">
        <v>53</v>
      </c>
      <c r="B2184" s="5" t="s">
        <v>142</v>
      </c>
      <c r="C2184" s="5">
        <v>2011</v>
      </c>
      <c r="D2184" s="5" t="s">
        <v>250</v>
      </c>
      <c r="E2184" s="42" t="s">
        <v>247</v>
      </c>
      <c r="F2184" s="62">
        <v>0.41223858360972421</v>
      </c>
      <c r="G2184" s="63">
        <v>26205941</v>
      </c>
      <c r="H2184" s="63">
        <v>13.914822175982081</v>
      </c>
      <c r="I2184" s="63">
        <v>94.619427623866798</v>
      </c>
      <c r="J2184" s="63">
        <v>3247588000</v>
      </c>
      <c r="K2184" s="63">
        <v>86.295453854969537</v>
      </c>
      <c r="L2184" s="63">
        <v>1501.0591712985611</v>
      </c>
      <c r="M2184" s="63">
        <f>(M1582+M1195+M1754)/3</f>
        <v>31.018199737523517</v>
      </c>
      <c r="N2184" s="62">
        <v>51.393999999999998</v>
      </c>
    </row>
    <row r="2185" spans="1:14" x14ac:dyDescent="0.4">
      <c r="A2185" s="43">
        <v>53</v>
      </c>
      <c r="B2185" s="5" t="s">
        <v>142</v>
      </c>
      <c r="C2185" s="5">
        <v>2012</v>
      </c>
      <c r="D2185" s="5" t="s">
        <v>250</v>
      </c>
      <c r="E2185" s="42" t="s">
        <v>247</v>
      </c>
      <c r="F2185" s="62">
        <v>0.47941524631701193</v>
      </c>
      <c r="G2185" s="63">
        <v>26858762</v>
      </c>
      <c r="H2185" s="63">
        <v>15.205278739660486</v>
      </c>
      <c r="I2185" s="63">
        <v>88.230003358346394</v>
      </c>
      <c r="J2185" s="63">
        <v>3294520000</v>
      </c>
      <c r="K2185" s="63">
        <v>93.168035128683101</v>
      </c>
      <c r="L2185" s="63">
        <v>1536.6196349985912</v>
      </c>
      <c r="M2185" s="63">
        <f>(M1196+M1583+M1755)/3</f>
        <v>31.332334967273209</v>
      </c>
      <c r="N2185" s="62">
        <v>52.073</v>
      </c>
    </row>
    <row r="2186" spans="1:14" x14ac:dyDescent="0.4">
      <c r="A2186" s="43">
        <v>53</v>
      </c>
      <c r="B2186" s="5" t="s">
        <v>142</v>
      </c>
      <c r="C2186" s="5">
        <v>2013</v>
      </c>
      <c r="D2186" s="5" t="s">
        <v>250</v>
      </c>
      <c r="E2186" s="42" t="s">
        <v>247</v>
      </c>
      <c r="F2186" s="62">
        <v>0.50497360693030569</v>
      </c>
      <c r="G2186" s="63">
        <v>27525597</v>
      </c>
      <c r="H2186" s="63">
        <v>54.012911758392562</v>
      </c>
      <c r="I2186" s="63">
        <v>88.475994613515397</v>
      </c>
      <c r="J2186" s="63">
        <v>3227000000</v>
      </c>
      <c r="K2186" s="63">
        <v>60.759321902877502</v>
      </c>
      <c r="L2186" s="63">
        <v>2282.4075011357913</v>
      </c>
      <c r="M2186" s="63">
        <f>(M1584+M1197+M1756)/3</f>
        <v>32.55374028232481</v>
      </c>
      <c r="N2186" s="62">
        <v>52.747999999999998</v>
      </c>
    </row>
    <row r="2187" spans="1:14" x14ac:dyDescent="0.4">
      <c r="A2187" s="43">
        <v>53</v>
      </c>
      <c r="B2187" s="5" t="s">
        <v>142</v>
      </c>
      <c r="C2187" s="5">
        <v>2014</v>
      </c>
      <c r="D2187" s="5" t="s">
        <v>250</v>
      </c>
      <c r="E2187" s="42" t="s">
        <v>247</v>
      </c>
      <c r="F2187" s="62">
        <v>0.47405767794549925</v>
      </c>
      <c r="G2187" s="63">
        <v>28196358</v>
      </c>
      <c r="H2187" s="63">
        <v>23.93996047770743</v>
      </c>
      <c r="I2187" s="63">
        <v>69.449800125093205</v>
      </c>
      <c r="J2187" s="63">
        <v>3363389444.4444399</v>
      </c>
      <c r="K2187" s="63">
        <v>63.836561558046157</v>
      </c>
      <c r="L2187" s="63">
        <v>1942.9218687352538</v>
      </c>
      <c r="M2187" s="63">
        <f t="shared" ref="M2187:M2194" si="236">(M1198+M1585+M1757)/3</f>
        <v>34.314255569509193</v>
      </c>
      <c r="N2187" s="62">
        <v>53.418999999999997</v>
      </c>
    </row>
    <row r="2188" spans="1:14" x14ac:dyDescent="0.4">
      <c r="A2188" s="43">
        <v>53</v>
      </c>
      <c r="B2188" s="5" t="s">
        <v>142</v>
      </c>
      <c r="C2188" s="5">
        <v>2015</v>
      </c>
      <c r="D2188" s="5" t="s">
        <v>250</v>
      </c>
      <c r="E2188" s="42" t="s">
        <v>247</v>
      </c>
      <c r="F2188" s="62">
        <v>0.49602473961792515</v>
      </c>
      <c r="G2188" s="63">
        <v>28870939</v>
      </c>
      <c r="H2188" s="63">
        <v>13.252964555206987</v>
      </c>
      <c r="I2188" s="63">
        <v>68.179760981177495</v>
      </c>
      <c r="J2188" s="63">
        <v>3192320530.7897</v>
      </c>
      <c r="K2188" s="63">
        <v>76.521271299580505</v>
      </c>
      <c r="L2188" s="63">
        <v>1711.2713172225497</v>
      </c>
      <c r="M2188" s="63">
        <f t="shared" si="236"/>
        <v>30.093805562924103</v>
      </c>
      <c r="N2188" s="62">
        <v>54.085999999999999</v>
      </c>
    </row>
    <row r="2189" spans="1:14" x14ac:dyDescent="0.4">
      <c r="A2189" s="43">
        <v>53</v>
      </c>
      <c r="B2189" s="5" t="s">
        <v>142</v>
      </c>
      <c r="C2189" s="5">
        <v>2016</v>
      </c>
      <c r="D2189" s="5" t="s">
        <v>250</v>
      </c>
      <c r="E2189" s="42" t="s">
        <v>247</v>
      </c>
      <c r="F2189" s="62">
        <v>0.49215506791007729</v>
      </c>
      <c r="G2189" s="63">
        <v>29554303</v>
      </c>
      <c r="H2189" s="63">
        <v>15.748619610480816</v>
      </c>
      <c r="I2189" s="63">
        <v>78.240990410806205</v>
      </c>
      <c r="J2189" s="63">
        <v>3485333369.2796402</v>
      </c>
      <c r="K2189" s="63">
        <v>67.87700018642991</v>
      </c>
      <c r="L2189" s="63">
        <v>1900.3976744447646</v>
      </c>
      <c r="M2189" s="63">
        <f t="shared" si="236"/>
        <v>30.463642306306664</v>
      </c>
      <c r="N2189" s="62">
        <v>54.749000000000002</v>
      </c>
    </row>
    <row r="2190" spans="1:14" x14ac:dyDescent="0.4">
      <c r="A2190" s="43">
        <v>53</v>
      </c>
      <c r="B2190" s="5" t="s">
        <v>142</v>
      </c>
      <c r="C2190" s="5">
        <v>2017</v>
      </c>
      <c r="D2190" s="5" t="s">
        <v>250</v>
      </c>
      <c r="E2190" s="42" t="s">
        <v>247</v>
      </c>
      <c r="F2190" s="62">
        <v>0.5007897820487428</v>
      </c>
      <c r="G2190" s="63">
        <v>30222262</v>
      </c>
      <c r="H2190" s="63">
        <v>10.677310580636217</v>
      </c>
      <c r="I2190" s="63">
        <v>77.6824350717323</v>
      </c>
      <c r="J2190" s="63">
        <v>3254990000</v>
      </c>
      <c r="K2190" s="63">
        <v>70.548364565594014</v>
      </c>
      <c r="L2190" s="63">
        <v>1998.7226658138698</v>
      </c>
      <c r="M2190" s="63">
        <f t="shared" si="236"/>
        <v>30.851995170199263</v>
      </c>
      <c r="N2190" s="62">
        <v>55.406999999999996</v>
      </c>
    </row>
    <row r="2191" spans="1:14" x14ac:dyDescent="0.4">
      <c r="A2191" s="43">
        <v>53</v>
      </c>
      <c r="B2191" s="5" t="s">
        <v>142</v>
      </c>
      <c r="C2191" s="5">
        <v>2018</v>
      </c>
      <c r="D2191" s="5" t="s">
        <v>250</v>
      </c>
      <c r="E2191" s="42" t="s">
        <v>247</v>
      </c>
      <c r="F2191" s="62">
        <v>0.54339331664671309</v>
      </c>
      <c r="G2191" s="63">
        <v>30870641</v>
      </c>
      <c r="H2191" s="63">
        <v>10.568479926055602</v>
      </c>
      <c r="I2191" s="63">
        <v>76.626416463248006</v>
      </c>
      <c r="J2191" s="63">
        <v>2989035000</v>
      </c>
      <c r="K2191" s="63">
        <v>67.958518345388384</v>
      </c>
      <c r="L2191" s="63">
        <v>2180.0296842564467</v>
      </c>
      <c r="M2191" s="63">
        <f t="shared" si="236"/>
        <v>30.469814346476678</v>
      </c>
      <c r="N2191" s="62">
        <v>56.06</v>
      </c>
    </row>
    <row r="2192" spans="1:14" x14ac:dyDescent="0.4">
      <c r="A2192" s="43">
        <v>53</v>
      </c>
      <c r="B2192" s="5" t="s">
        <v>142</v>
      </c>
      <c r="C2192" s="5">
        <v>2019</v>
      </c>
      <c r="D2192" s="5" t="s">
        <v>250</v>
      </c>
      <c r="E2192" s="42" t="s">
        <v>247</v>
      </c>
      <c r="F2192" s="62">
        <v>0.57226489572933936</v>
      </c>
      <c r="G2192" s="63">
        <v>31522290</v>
      </c>
      <c r="H2192" s="63">
        <v>8.4810729810297545</v>
      </c>
      <c r="I2192" s="63">
        <v>73.4810254051025</v>
      </c>
      <c r="J2192" s="63">
        <v>3879831469.6999998</v>
      </c>
      <c r="K2192" s="63">
        <v>76.82480182717552</v>
      </c>
      <c r="L2192" s="63">
        <v>2167.9254400086884</v>
      </c>
      <c r="M2192" s="63">
        <f t="shared" si="236"/>
        <v>30.595150607660873</v>
      </c>
      <c r="N2192" s="62">
        <v>56.707000000000001</v>
      </c>
    </row>
    <row r="2193" spans="1:14" x14ac:dyDescent="0.4">
      <c r="A2193" s="43">
        <v>53</v>
      </c>
      <c r="B2193" s="5" t="s">
        <v>142</v>
      </c>
      <c r="C2193" s="5">
        <v>2020</v>
      </c>
      <c r="D2193" s="5" t="s">
        <v>250</v>
      </c>
      <c r="E2193" s="42" t="s">
        <v>247</v>
      </c>
      <c r="F2193" s="62">
        <v>0.60288745314267522</v>
      </c>
      <c r="G2193" s="63">
        <v>32180401</v>
      </c>
      <c r="H2193" s="63">
        <v>9.3655736775389897</v>
      </c>
      <c r="I2193" s="63">
        <v>74.623810456573494</v>
      </c>
      <c r="J2193" s="63">
        <v>1875782953.4690499</v>
      </c>
      <c r="K2193" s="63">
        <v>66.575498716243146</v>
      </c>
      <c r="L2193" s="63">
        <v>2176.5762180423885</v>
      </c>
      <c r="M2193" s="63">
        <f t="shared" si="236"/>
        <v>30.63898670811227</v>
      </c>
      <c r="N2193" s="62">
        <v>57.348999999999997</v>
      </c>
    </row>
    <row r="2194" spans="1:14" x14ac:dyDescent="0.4">
      <c r="A2194" s="43">
        <v>53</v>
      </c>
      <c r="B2194" s="5" t="s">
        <v>142</v>
      </c>
      <c r="C2194" s="5">
        <v>2021</v>
      </c>
      <c r="D2194" s="5" t="s">
        <v>250</v>
      </c>
      <c r="E2194" s="42" t="s">
        <v>247</v>
      </c>
      <c r="F2194" s="62">
        <f>(F2191+F2192+F2193)/3</f>
        <v>0.57284855517290934</v>
      </c>
      <c r="G2194" s="63">
        <v>32833031</v>
      </c>
      <c r="H2194" s="63">
        <v>12.106101631177296</v>
      </c>
      <c r="I2194" s="63">
        <v>74.283115821406199</v>
      </c>
      <c r="J2194" s="63">
        <v>2612789792.55474</v>
      </c>
      <c r="K2194" s="63">
        <v>62.707830912834616</v>
      </c>
      <c r="L2194" s="63">
        <v>2422.0859128502107</v>
      </c>
      <c r="M2194" s="63">
        <f t="shared" si="236"/>
        <v>30.567983887416602</v>
      </c>
      <c r="N2194" s="62">
        <v>57.984999999999999</v>
      </c>
    </row>
    <row r="2195" spans="1:14" x14ac:dyDescent="0.4">
      <c r="A2195" s="43">
        <v>53</v>
      </c>
      <c r="B2195" s="5" t="s">
        <v>142</v>
      </c>
      <c r="C2195" s="5">
        <v>2022</v>
      </c>
      <c r="D2195" s="5" t="s">
        <v>250</v>
      </c>
      <c r="E2195" s="42" t="s">
        <v>247</v>
      </c>
      <c r="F2195" s="62">
        <f>(F2192+F2193+F2194)/3</f>
        <v>0.58266696801497464</v>
      </c>
      <c r="G2195" s="63">
        <v>33475870</v>
      </c>
      <c r="H2195" s="63">
        <v>28.223642436699123</v>
      </c>
      <c r="I2195" s="63">
        <v>71.2530594372558</v>
      </c>
      <c r="J2195" s="63">
        <v>1510872058.18097</v>
      </c>
      <c r="K2195" s="63">
        <v>70.588156010569918</v>
      </c>
      <c r="L2195" s="63">
        <v>2203.5589351830304</v>
      </c>
      <c r="M2195" s="63">
        <f>(M1593+M1206+M1765)/3</f>
        <v>30.60070706772991</v>
      </c>
      <c r="N2195" s="62">
        <v>58.615000000000002</v>
      </c>
    </row>
    <row r="2196" spans="1:14" x14ac:dyDescent="0.4">
      <c r="A2196" s="43">
        <v>54</v>
      </c>
      <c r="B2196" s="5" t="s">
        <v>143</v>
      </c>
      <c r="C2196" s="5">
        <v>1980</v>
      </c>
      <c r="D2196" s="5" t="s">
        <v>251</v>
      </c>
      <c r="E2196" s="5" t="s">
        <v>248</v>
      </c>
      <c r="F2196" s="62">
        <f>F2197*0.95</f>
        <v>4.4402325852133346</v>
      </c>
      <c r="G2196" s="63">
        <v>9642505</v>
      </c>
      <c r="H2196" s="63">
        <v>19.239449885238386</v>
      </c>
      <c r="I2196" s="63">
        <v>83.969757835385806</v>
      </c>
      <c r="J2196" s="63">
        <v>672000000</v>
      </c>
      <c r="K2196" s="63">
        <v>44.585816140932465</v>
      </c>
      <c r="L2196" s="63">
        <v>5893.6618926912806</v>
      </c>
      <c r="M2196" s="63">
        <f t="shared" ref="M2196:M2204" si="237">(M1379+M1422+M1465)/3</f>
        <v>40.047055396361465</v>
      </c>
      <c r="N2196" s="62">
        <v>69.343000000000004</v>
      </c>
    </row>
    <row r="2197" spans="1:14" x14ac:dyDescent="0.4">
      <c r="A2197" s="43">
        <v>54</v>
      </c>
      <c r="B2197" s="5" t="s">
        <v>143</v>
      </c>
      <c r="C2197" s="5">
        <v>1981</v>
      </c>
      <c r="D2197" s="5" t="s">
        <v>251</v>
      </c>
      <c r="E2197" s="5" t="s">
        <v>248</v>
      </c>
      <c r="F2197" s="62">
        <f t="shared" ref="F2197:F2205" si="238">F2198*0.95</f>
        <v>4.6739290370666682</v>
      </c>
      <c r="G2197" s="63">
        <v>9729350</v>
      </c>
      <c r="H2197" s="63">
        <v>21.612031631338823</v>
      </c>
      <c r="I2197" s="63">
        <v>87.158098074253004</v>
      </c>
      <c r="J2197" s="63">
        <v>520000000</v>
      </c>
      <c r="K2197" s="63">
        <v>47.140330154042601</v>
      </c>
      <c r="L2197" s="63">
        <v>5380.2676196321081</v>
      </c>
      <c r="M2197" s="63">
        <f t="shared" si="237"/>
        <v>39.341944878223337</v>
      </c>
      <c r="N2197" s="62">
        <v>69.745999999999995</v>
      </c>
    </row>
    <row r="2198" spans="1:14" x14ac:dyDescent="0.4">
      <c r="A2198" s="43">
        <v>54</v>
      </c>
      <c r="B2198" s="5" t="s">
        <v>143</v>
      </c>
      <c r="C2198" s="5">
        <v>1982</v>
      </c>
      <c r="D2198" s="5" t="s">
        <v>251</v>
      </c>
      <c r="E2198" s="5" t="s">
        <v>248</v>
      </c>
      <c r="F2198" s="62">
        <f t="shared" si="238"/>
        <v>4.9199253021754403</v>
      </c>
      <c r="G2198" s="63">
        <v>9789513</v>
      </c>
      <c r="H2198" s="63">
        <v>27.212746803812578</v>
      </c>
      <c r="I2198" s="63">
        <v>90.438833842610507</v>
      </c>
      <c r="J2198" s="63">
        <v>436000000</v>
      </c>
      <c r="K2198" s="63">
        <v>41.851529818518721</v>
      </c>
      <c r="L2198" s="63">
        <v>5579.2346152375876</v>
      </c>
      <c r="M2198" s="63">
        <f t="shared" si="237"/>
        <v>39.964688198993692</v>
      </c>
      <c r="N2198" s="62">
        <v>69.94</v>
      </c>
    </row>
    <row r="2199" spans="1:14" x14ac:dyDescent="0.4">
      <c r="A2199" s="43">
        <v>54</v>
      </c>
      <c r="B2199" s="5" t="s">
        <v>143</v>
      </c>
      <c r="C2199" s="5">
        <v>1983</v>
      </c>
      <c r="D2199" s="5" t="s">
        <v>251</v>
      </c>
      <c r="E2199" s="5" t="s">
        <v>248</v>
      </c>
      <c r="F2199" s="62">
        <f t="shared" si="238"/>
        <v>5.1788687391320423</v>
      </c>
      <c r="G2199" s="63">
        <v>9846627</v>
      </c>
      <c r="H2199" s="63">
        <v>20.612213393046616</v>
      </c>
      <c r="I2199" s="63">
        <v>83.606985900799003</v>
      </c>
      <c r="J2199" s="63">
        <v>439000000</v>
      </c>
      <c r="K2199" s="63">
        <v>41.17554534101248</v>
      </c>
      <c r="L2199" s="63">
        <v>5019.8787705687728</v>
      </c>
      <c r="M2199" s="63">
        <f t="shared" si="237"/>
        <v>38.350175093823459</v>
      </c>
      <c r="N2199" s="62">
        <v>70.134</v>
      </c>
    </row>
    <row r="2200" spans="1:14" x14ac:dyDescent="0.4">
      <c r="A2200" s="43">
        <v>54</v>
      </c>
      <c r="B2200" s="5" t="s">
        <v>143</v>
      </c>
      <c r="C2200" s="5">
        <v>1984</v>
      </c>
      <c r="D2200" s="5" t="s">
        <v>251</v>
      </c>
      <c r="E2200" s="5" t="s">
        <v>248</v>
      </c>
      <c r="F2200" s="62">
        <f t="shared" si="238"/>
        <v>5.4514407780337288</v>
      </c>
      <c r="G2200" s="63">
        <v>9895801</v>
      </c>
      <c r="H2200" s="63">
        <v>21.918449735792535</v>
      </c>
      <c r="I2200" s="63">
        <v>81.059938547643796</v>
      </c>
      <c r="J2200" s="63">
        <v>485000000</v>
      </c>
      <c r="K2200" s="63">
        <v>40.898490301305181</v>
      </c>
      <c r="L2200" s="63">
        <v>4852.5656673771891</v>
      </c>
      <c r="M2200" s="63">
        <f t="shared" si="237"/>
        <v>39.196870452826552</v>
      </c>
      <c r="N2200" s="62">
        <v>70.326999999999998</v>
      </c>
    </row>
    <row r="2201" spans="1:14" x14ac:dyDescent="0.4">
      <c r="A2201" s="43">
        <v>54</v>
      </c>
      <c r="B2201" s="5" t="s">
        <v>143</v>
      </c>
      <c r="C2201" s="5">
        <v>1985</v>
      </c>
      <c r="D2201" s="5" t="s">
        <v>251</v>
      </c>
      <c r="E2201" s="5" t="s">
        <v>248</v>
      </c>
      <c r="F2201" s="62">
        <f t="shared" si="238"/>
        <v>5.7383587137197152</v>
      </c>
      <c r="G2201" s="63">
        <v>9934300</v>
      </c>
      <c r="H2201" s="63">
        <v>19.025955399346813</v>
      </c>
      <c r="I2201" s="63">
        <v>78.426633947522106</v>
      </c>
      <c r="J2201" s="63">
        <v>447000000</v>
      </c>
      <c r="K2201" s="63">
        <v>40.387975497207663</v>
      </c>
      <c r="L2201" s="63">
        <v>4813.7112047469418</v>
      </c>
      <c r="M2201" s="63">
        <f t="shared" si="237"/>
        <v>36.088685314565033</v>
      </c>
      <c r="N2201" s="62">
        <v>70.518000000000001</v>
      </c>
    </row>
    <row r="2202" spans="1:14" x14ac:dyDescent="0.4">
      <c r="A2202" s="43">
        <v>54</v>
      </c>
      <c r="B2202" s="5" t="s">
        <v>143</v>
      </c>
      <c r="C2202" s="5">
        <v>1986</v>
      </c>
      <c r="D2202" s="5" t="s">
        <v>251</v>
      </c>
      <c r="E2202" s="5" t="s">
        <v>248</v>
      </c>
      <c r="F2202" s="62">
        <f t="shared" si="238"/>
        <v>6.0403775933891746</v>
      </c>
      <c r="G2202" s="63">
        <v>9967213</v>
      </c>
      <c r="H2202" s="63">
        <v>18.881998543334817</v>
      </c>
      <c r="I2202" s="63">
        <v>73.481669669294902</v>
      </c>
      <c r="J2202" s="63">
        <v>471000000</v>
      </c>
      <c r="K2202" s="63">
        <v>42.65204514001433</v>
      </c>
      <c r="L2202" s="63">
        <v>5656.5053316452768</v>
      </c>
      <c r="M2202" s="63">
        <f t="shared" si="237"/>
        <v>38.445522222685383</v>
      </c>
      <c r="N2202" s="62">
        <v>70.709000000000003</v>
      </c>
    </row>
    <row r="2203" spans="1:14" x14ac:dyDescent="0.4">
      <c r="A2203" s="43">
        <v>54</v>
      </c>
      <c r="B2203" s="5" t="s">
        <v>143</v>
      </c>
      <c r="C2203" s="5">
        <v>1987</v>
      </c>
      <c r="D2203" s="5" t="s">
        <v>251</v>
      </c>
      <c r="E2203" s="5" t="s">
        <v>248</v>
      </c>
      <c r="F2203" s="62">
        <f t="shared" si="238"/>
        <v>6.3582922035675526</v>
      </c>
      <c r="G2203" s="63">
        <v>10000595</v>
      </c>
      <c r="H2203" s="63">
        <v>15.252678716861155</v>
      </c>
      <c r="I2203" s="63">
        <v>75.187720242768194</v>
      </c>
      <c r="J2203" s="63">
        <v>683000000</v>
      </c>
      <c r="K2203" s="63">
        <v>42.318357443539675</v>
      </c>
      <c r="L2203" s="63">
        <v>6564.8844271219314</v>
      </c>
      <c r="M2203" s="63">
        <f t="shared" si="237"/>
        <v>38.238467154452429</v>
      </c>
      <c r="N2203" s="62">
        <v>70.900000000000006</v>
      </c>
    </row>
    <row r="2204" spans="1:14" x14ac:dyDescent="0.4">
      <c r="A2204" s="43">
        <v>54</v>
      </c>
      <c r="B2204" s="5" t="s">
        <v>143</v>
      </c>
      <c r="C2204" s="5">
        <v>1988</v>
      </c>
      <c r="D2204" s="5" t="s">
        <v>251</v>
      </c>
      <c r="E2204" s="5" t="s">
        <v>248</v>
      </c>
      <c r="F2204" s="62">
        <f t="shared" si="238"/>
        <v>6.692939161650056</v>
      </c>
      <c r="G2204" s="63">
        <v>10036983</v>
      </c>
      <c r="H2204" s="63">
        <v>16.679871137434432</v>
      </c>
      <c r="I2204" s="63">
        <v>77.331619332350698</v>
      </c>
      <c r="J2204" s="63">
        <v>907000000</v>
      </c>
      <c r="K2204" s="63">
        <v>39.613233390776045</v>
      </c>
      <c r="L2204" s="63">
        <v>7598.028005484678</v>
      </c>
      <c r="M2204" s="63">
        <f t="shared" si="237"/>
        <v>38.060560188277186</v>
      </c>
      <c r="N2204" s="62">
        <v>71.09</v>
      </c>
    </row>
    <row r="2205" spans="1:14" x14ac:dyDescent="0.4">
      <c r="A2205" s="43">
        <v>54</v>
      </c>
      <c r="B2205" s="5" t="s">
        <v>143</v>
      </c>
      <c r="C2205" s="5">
        <v>1989</v>
      </c>
      <c r="D2205" s="5" t="s">
        <v>251</v>
      </c>
      <c r="E2205" s="5" t="s">
        <v>248</v>
      </c>
      <c r="F2205" s="62">
        <f t="shared" si="238"/>
        <v>7.0451991175263746</v>
      </c>
      <c r="G2205" s="63">
        <v>10089498</v>
      </c>
      <c r="H2205" s="63">
        <v>14.49897274399143</v>
      </c>
      <c r="I2205" s="63">
        <v>78.238162702430401</v>
      </c>
      <c r="J2205" s="63">
        <v>752000000</v>
      </c>
      <c r="K2205" s="63">
        <v>40.783856849653688</v>
      </c>
      <c r="L2205" s="63">
        <v>7846.678122422778</v>
      </c>
      <c r="M2205" s="63">
        <f>(M2202+M2203+M2204)/3</f>
        <v>38.248183188471664</v>
      </c>
      <c r="N2205" s="62">
        <v>71.278999999999996</v>
      </c>
    </row>
    <row r="2206" spans="1:14" x14ac:dyDescent="0.4">
      <c r="A2206" s="43">
        <v>54</v>
      </c>
      <c r="B2206" s="5" t="s">
        <v>143</v>
      </c>
      <c r="C2206" s="5">
        <v>1990</v>
      </c>
      <c r="D2206" s="5" t="s">
        <v>251</v>
      </c>
      <c r="E2206" s="5" t="s">
        <v>248</v>
      </c>
      <c r="F2206" s="62">
        <v>7.4159990710803942</v>
      </c>
      <c r="G2206" s="63">
        <v>10196792</v>
      </c>
      <c r="H2206" s="63">
        <v>20.690599583387751</v>
      </c>
      <c r="I2206" s="63">
        <v>82.661169773260596</v>
      </c>
      <c r="J2206" s="63">
        <v>1005000000</v>
      </c>
      <c r="K2206" s="63">
        <v>40.128306906423987</v>
      </c>
      <c r="L2206" s="63">
        <v>9600.1852350660265</v>
      </c>
      <c r="M2206" s="63">
        <f t="shared" ref="M2206:M2215" si="239">(M2203+M2204+M2205)/3</f>
        <v>38.182403510400427</v>
      </c>
      <c r="N2206" s="62">
        <v>71.466999999999999</v>
      </c>
    </row>
    <row r="2207" spans="1:14" x14ac:dyDescent="0.4">
      <c r="A2207" s="43">
        <v>54</v>
      </c>
      <c r="B2207" s="5" t="s">
        <v>143</v>
      </c>
      <c r="C2207" s="5">
        <v>1991</v>
      </c>
      <c r="D2207" s="5" t="s">
        <v>251</v>
      </c>
      <c r="E2207" s="5" t="s">
        <v>248</v>
      </c>
      <c r="F2207" s="62">
        <v>7.3467573946986251</v>
      </c>
      <c r="G2207" s="63">
        <v>10319927</v>
      </c>
      <c r="H2207" s="63">
        <v>19.787741453102697</v>
      </c>
      <c r="I2207" s="63">
        <v>83.551729730698895</v>
      </c>
      <c r="J2207" s="63">
        <v>1135000000</v>
      </c>
      <c r="K2207" s="63">
        <v>38.59278572268704</v>
      </c>
      <c r="L2207" s="63">
        <v>10188.36978012384</v>
      </c>
      <c r="M2207" s="63">
        <f t="shared" si="239"/>
        <v>38.163715629049761</v>
      </c>
      <c r="N2207" s="62">
        <v>71.635000000000005</v>
      </c>
    </row>
    <row r="2208" spans="1:14" x14ac:dyDescent="0.4">
      <c r="A2208" s="43">
        <v>54</v>
      </c>
      <c r="B2208" s="5" t="s">
        <v>143</v>
      </c>
      <c r="C2208" s="5">
        <v>1992</v>
      </c>
      <c r="D2208" s="5" t="s">
        <v>251</v>
      </c>
      <c r="E2208" s="5" t="s">
        <v>248</v>
      </c>
      <c r="F2208" s="62">
        <v>7.5176883759024014</v>
      </c>
      <c r="G2208" s="63">
        <v>10399061</v>
      </c>
      <c r="H2208" s="63">
        <v>14.798814301724164</v>
      </c>
      <c r="I2208" s="63">
        <v>85.983602919477903</v>
      </c>
      <c r="J2208" s="63">
        <v>1144000000</v>
      </c>
      <c r="K2208" s="63">
        <v>38.822593154721318</v>
      </c>
      <c r="L2208" s="63">
        <v>11176.458419061359</v>
      </c>
      <c r="M2208" s="63">
        <f t="shared" si="239"/>
        <v>38.198100775973948</v>
      </c>
      <c r="N2208" s="62">
        <v>71.757000000000005</v>
      </c>
    </row>
    <row r="2209" spans="1:14" x14ac:dyDescent="0.4">
      <c r="A2209" s="43">
        <v>54</v>
      </c>
      <c r="B2209" s="5" t="s">
        <v>143</v>
      </c>
      <c r="C2209" s="5">
        <v>1993</v>
      </c>
      <c r="D2209" s="5" t="s">
        <v>251</v>
      </c>
      <c r="E2209" s="5" t="s">
        <v>248</v>
      </c>
      <c r="F2209" s="62">
        <v>7.4653730277431629</v>
      </c>
      <c r="G2209" s="63">
        <v>10460415</v>
      </c>
      <c r="H2209" s="63">
        <v>14.428747308863919</v>
      </c>
      <c r="I2209" s="63">
        <v>86.541634617975902</v>
      </c>
      <c r="J2209" s="63">
        <v>977000000</v>
      </c>
      <c r="K2209" s="63">
        <v>37.025899324700113</v>
      </c>
      <c r="L2209" s="63">
        <v>10401.98301460955</v>
      </c>
      <c r="M2209" s="63">
        <f t="shared" si="239"/>
        <v>38.181406638474719</v>
      </c>
      <c r="N2209" s="62">
        <v>71.878</v>
      </c>
    </row>
    <row r="2210" spans="1:14" x14ac:dyDescent="0.4">
      <c r="A2210" s="43">
        <v>54</v>
      </c>
      <c r="B2210" s="5" t="s">
        <v>143</v>
      </c>
      <c r="C2210" s="5">
        <v>1994</v>
      </c>
      <c r="D2210" s="5" t="s">
        <v>251</v>
      </c>
      <c r="E2210" s="5" t="s">
        <v>248</v>
      </c>
      <c r="F2210" s="62">
        <v>7.5840760542121401</v>
      </c>
      <c r="G2210" s="63">
        <v>10512922</v>
      </c>
      <c r="H2210" s="63">
        <v>11.181888377014573</v>
      </c>
      <c r="I2210" s="63">
        <v>87.612258370904996</v>
      </c>
      <c r="J2210" s="63">
        <v>981000000</v>
      </c>
      <c r="K2210" s="63">
        <v>36.163122539289489</v>
      </c>
      <c r="L2210" s="63">
        <v>11091.283847277869</v>
      </c>
      <c r="M2210" s="63">
        <f t="shared" si="239"/>
        <v>38.181074347832812</v>
      </c>
      <c r="N2210" s="62">
        <v>71.998000000000005</v>
      </c>
    </row>
    <row r="2211" spans="1:14" x14ac:dyDescent="0.4">
      <c r="A2211" s="43">
        <v>54</v>
      </c>
      <c r="B2211" s="5" t="s">
        <v>143</v>
      </c>
      <c r="C2211" s="5">
        <v>1995</v>
      </c>
      <c r="D2211" s="5" t="s">
        <v>251</v>
      </c>
      <c r="E2211" s="5" t="s">
        <v>248</v>
      </c>
      <c r="F2211" s="62">
        <v>7.8425771715293271</v>
      </c>
      <c r="G2211" s="63">
        <v>10562153</v>
      </c>
      <c r="H2211" s="63">
        <v>9.7918362906388836</v>
      </c>
      <c r="I2211" s="63">
        <v>90.459259991053003</v>
      </c>
      <c r="J2211" s="63">
        <v>1053000000</v>
      </c>
      <c r="K2211" s="63">
        <v>37.107880663246632</v>
      </c>
      <c r="L2211" s="63">
        <v>12959.324290811457</v>
      </c>
      <c r="M2211" s="63">
        <f t="shared" si="239"/>
        <v>38.186860587427162</v>
      </c>
      <c r="N2211" s="62">
        <v>72.119</v>
      </c>
    </row>
    <row r="2212" spans="1:14" x14ac:dyDescent="0.4">
      <c r="A2212" s="43">
        <v>54</v>
      </c>
      <c r="B2212" s="5" t="s">
        <v>143</v>
      </c>
      <c r="C2212" s="5">
        <v>1996</v>
      </c>
      <c r="D2212" s="5" t="s">
        <v>251</v>
      </c>
      <c r="E2212" s="5" t="s">
        <v>248</v>
      </c>
      <c r="F2212" s="62">
        <v>7.8004769625216799</v>
      </c>
      <c r="G2212" s="63">
        <v>10608800</v>
      </c>
      <c r="H2212" s="63">
        <v>7.6357000891318592</v>
      </c>
      <c r="I2212" s="63">
        <v>94.419212646014003</v>
      </c>
      <c r="J2212" s="63">
        <v>1058000000</v>
      </c>
      <c r="K2212" s="63">
        <v>37.496233257521794</v>
      </c>
      <c r="L2212" s="63">
        <v>13749.115112067906</v>
      </c>
      <c r="M2212" s="63">
        <f t="shared" si="239"/>
        <v>38.183113857911565</v>
      </c>
      <c r="N2212" s="62">
        <v>72.239000000000004</v>
      </c>
    </row>
    <row r="2213" spans="1:14" x14ac:dyDescent="0.4">
      <c r="A2213" s="43">
        <v>54</v>
      </c>
      <c r="B2213" s="5" t="s">
        <v>143</v>
      </c>
      <c r="C2213" s="5">
        <v>1997</v>
      </c>
      <c r="D2213" s="5" t="s">
        <v>251</v>
      </c>
      <c r="E2213" s="5" t="s">
        <v>248</v>
      </c>
      <c r="F2213" s="62">
        <v>7.8566424472006533</v>
      </c>
      <c r="G2213" s="63">
        <v>10661259</v>
      </c>
      <c r="H2213" s="63">
        <v>6.5533805352357604</v>
      </c>
      <c r="I2213" s="63">
        <v>94.114072147870004</v>
      </c>
      <c r="J2213" s="63">
        <v>984000000</v>
      </c>
      <c r="K2213" s="63">
        <v>39.27422880141286</v>
      </c>
      <c r="L2213" s="63">
        <v>13427.83250550021</v>
      </c>
      <c r="M2213" s="63">
        <f t="shared" si="239"/>
        <v>38.183682931057177</v>
      </c>
      <c r="N2213" s="62">
        <v>72.358000000000004</v>
      </c>
    </row>
    <row r="2214" spans="1:14" x14ac:dyDescent="0.4">
      <c r="A2214" s="43">
        <v>54</v>
      </c>
      <c r="B2214" s="5" t="s">
        <v>143</v>
      </c>
      <c r="C2214" s="5">
        <v>1998</v>
      </c>
      <c r="D2214" s="5" t="s">
        <v>251</v>
      </c>
      <c r="E2214" s="5" t="s">
        <v>248</v>
      </c>
      <c r="F2214" s="62">
        <v>8.1271514253660904</v>
      </c>
      <c r="G2214" s="63">
        <v>10720509</v>
      </c>
      <c r="H2214" s="63">
        <v>5.103568365208929</v>
      </c>
      <c r="I2214" s="63">
        <v>91.448026129354702</v>
      </c>
      <c r="J2214" s="63">
        <v>71200000</v>
      </c>
      <c r="K2214" s="63">
        <v>42.268280750526607</v>
      </c>
      <c r="L2214" s="63">
        <v>13472.137609262276</v>
      </c>
      <c r="M2214" s="63">
        <f t="shared" si="239"/>
        <v>38.184552458798635</v>
      </c>
      <c r="N2214" s="62">
        <v>72.477999999999994</v>
      </c>
    </row>
    <row r="2215" spans="1:14" x14ac:dyDescent="0.4">
      <c r="A2215" s="43">
        <v>54</v>
      </c>
      <c r="B2215" s="5" t="s">
        <v>143</v>
      </c>
      <c r="C2215" s="5">
        <v>1999</v>
      </c>
      <c r="D2215" s="5" t="s">
        <v>251</v>
      </c>
      <c r="E2215" s="5" t="s">
        <v>248</v>
      </c>
      <c r="F2215" s="62">
        <v>8.1209768198289893</v>
      </c>
      <c r="G2215" s="63">
        <v>10761698</v>
      </c>
      <c r="H2215" s="63">
        <v>3.6227332801274343</v>
      </c>
      <c r="I2215" s="63">
        <v>91.425123126470595</v>
      </c>
      <c r="J2215" s="63">
        <v>82701091.418312296</v>
      </c>
      <c r="K2215" s="63">
        <v>47.377598208423059</v>
      </c>
      <c r="L2215" s="63">
        <v>13249.663323924215</v>
      </c>
      <c r="M2215" s="63">
        <f t="shared" si="239"/>
        <v>38.183783082589123</v>
      </c>
      <c r="N2215" s="62">
        <v>72.596999999999994</v>
      </c>
    </row>
    <row r="2216" spans="1:14" x14ac:dyDescent="0.4">
      <c r="A2216" s="43">
        <v>54</v>
      </c>
      <c r="B2216" s="5" t="s">
        <v>143</v>
      </c>
      <c r="C2216" s="5">
        <v>2000</v>
      </c>
      <c r="D2216" s="5" t="s">
        <v>251</v>
      </c>
      <c r="E2216" s="5" t="s">
        <v>248</v>
      </c>
      <c r="F2216" s="62">
        <v>8.7416507863178765</v>
      </c>
      <c r="G2216" s="63">
        <v>10805808</v>
      </c>
      <c r="H2216" s="63">
        <v>1.5926706874595595</v>
      </c>
      <c r="I2216" s="63">
        <v>85.156767651697905</v>
      </c>
      <c r="J2216" s="63">
        <v>-8195469.2884551603</v>
      </c>
      <c r="K2216" s="63">
        <v>58.415677340212923</v>
      </c>
      <c r="L2216" s="63">
        <v>12072.929356919571</v>
      </c>
      <c r="M2216" s="63">
        <f>(M1399+M1442+M1485)/3</f>
        <v>46.874076629246524</v>
      </c>
      <c r="N2216" s="62">
        <v>72.715999999999994</v>
      </c>
    </row>
    <row r="2217" spans="1:14" x14ac:dyDescent="0.4">
      <c r="A2217" s="43">
        <v>54</v>
      </c>
      <c r="B2217" s="5" t="s">
        <v>143</v>
      </c>
      <c r="C2217" s="5">
        <v>2001</v>
      </c>
      <c r="D2217" s="5" t="s">
        <v>251</v>
      </c>
      <c r="E2217" s="5" t="s">
        <v>248</v>
      </c>
      <c r="F2217" s="62">
        <v>8.8939998151375796</v>
      </c>
      <c r="G2217" s="63">
        <v>10862132</v>
      </c>
      <c r="H2217" s="63">
        <v>3.4747525835880708</v>
      </c>
      <c r="I2217" s="63">
        <v>86.169577842233394</v>
      </c>
      <c r="J2217" s="63">
        <v>2001266.5622020101</v>
      </c>
      <c r="K2217" s="63">
        <v>56.1399686891397</v>
      </c>
      <c r="L2217" s="63">
        <v>12549.036894906041</v>
      </c>
      <c r="M2217" s="63">
        <f>(M1400+M1443+M1486)/3</f>
        <v>45.85303709381509</v>
      </c>
      <c r="N2217" s="62">
        <v>72.912999999999997</v>
      </c>
    </row>
    <row r="2218" spans="1:14" x14ac:dyDescent="0.4">
      <c r="A2218" s="43">
        <v>54</v>
      </c>
      <c r="B2218" s="5" t="s">
        <v>143</v>
      </c>
      <c r="C2218" s="5">
        <v>2002</v>
      </c>
      <c r="D2218" s="5" t="s">
        <v>251</v>
      </c>
      <c r="E2218" s="5" t="s">
        <v>248</v>
      </c>
      <c r="F2218" s="62">
        <v>8.8603930536922402</v>
      </c>
      <c r="G2218" s="63">
        <v>10902022</v>
      </c>
      <c r="H2218" s="63">
        <v>3.348770897721252</v>
      </c>
      <c r="I2218" s="63">
        <v>88.810319622017303</v>
      </c>
      <c r="J2218" s="63">
        <v>34180546.537063897</v>
      </c>
      <c r="K2218" s="63">
        <v>50.34899628879748</v>
      </c>
      <c r="L2218" s="63">
        <v>14177.572159270456</v>
      </c>
      <c r="M2218" s="63">
        <f>(M1401+M1444+M1487)/3</f>
        <v>50.846353937544201</v>
      </c>
      <c r="N2218" s="62">
        <v>73.302999999999997</v>
      </c>
    </row>
    <row r="2219" spans="1:14" x14ac:dyDescent="0.4">
      <c r="A2219" s="43">
        <v>54</v>
      </c>
      <c r="B2219" s="5" t="s">
        <v>143</v>
      </c>
      <c r="C2219" s="5">
        <v>2003</v>
      </c>
      <c r="D2219" s="5" t="s">
        <v>251</v>
      </c>
      <c r="E2219" s="5" t="s">
        <v>248</v>
      </c>
      <c r="F2219" s="62">
        <v>9.1705671724284361</v>
      </c>
      <c r="G2219" s="63">
        <v>10928070</v>
      </c>
      <c r="H2219" s="63">
        <v>3.4535738278752177</v>
      </c>
      <c r="I2219" s="63">
        <v>94.7056827352732</v>
      </c>
      <c r="J2219" s="63">
        <v>1408086698.6235099</v>
      </c>
      <c r="K2219" s="63">
        <v>48.190053796345651</v>
      </c>
      <c r="L2219" s="63">
        <v>18518.378838739602</v>
      </c>
      <c r="M2219" s="63">
        <f>((M2216+M2217+M2218)/3)</f>
        <v>47.857822553535271</v>
      </c>
      <c r="N2219" s="62">
        <v>73.688999999999993</v>
      </c>
    </row>
    <row r="2220" spans="1:14" x14ac:dyDescent="0.4">
      <c r="A2220" s="43">
        <v>54</v>
      </c>
      <c r="B2220" s="5" t="s">
        <v>143</v>
      </c>
      <c r="C2220" s="5">
        <v>2004</v>
      </c>
      <c r="D2220" s="5" t="s">
        <v>251</v>
      </c>
      <c r="E2220" s="5" t="s">
        <v>248</v>
      </c>
      <c r="F2220" s="62">
        <v>9.1139493320989668</v>
      </c>
      <c r="G2220" s="63">
        <v>10955141</v>
      </c>
      <c r="H2220" s="63">
        <v>3.0626621349464358</v>
      </c>
      <c r="I2220" s="63">
        <v>96.294949387972295</v>
      </c>
      <c r="J2220" s="63">
        <v>2147927926.7584</v>
      </c>
      <c r="K2220" s="63">
        <v>49.898441440695109</v>
      </c>
      <c r="L2220" s="63">
        <v>21995.477943745977</v>
      </c>
      <c r="M2220" s="63">
        <f t="shared" ref="M2220:M2225" si="240">((M2217+M2218+M2219)/3)</f>
        <v>48.185737861631516</v>
      </c>
      <c r="N2220" s="62">
        <v>74.072999999999993</v>
      </c>
    </row>
    <row r="2221" spans="1:14" x14ac:dyDescent="0.4">
      <c r="A2221" s="43">
        <v>54</v>
      </c>
      <c r="B2221" s="5" t="s">
        <v>143</v>
      </c>
      <c r="C2221" s="5">
        <v>2005</v>
      </c>
      <c r="D2221" s="5" t="s">
        <v>251</v>
      </c>
      <c r="E2221" s="5" t="s">
        <v>248</v>
      </c>
      <c r="F2221" s="62">
        <v>9.2786371628225073</v>
      </c>
      <c r="G2221" s="63">
        <v>10987314</v>
      </c>
      <c r="H2221" s="63">
        <v>2.2403193981021161</v>
      </c>
      <c r="I2221" s="63">
        <v>96.091729132341897</v>
      </c>
      <c r="J2221" s="63">
        <v>688484256.64908302</v>
      </c>
      <c r="K2221" s="63">
        <v>50.900864370616219</v>
      </c>
      <c r="L2221" s="63">
        <v>22560.14729390767</v>
      </c>
      <c r="M2221" s="63">
        <f t="shared" si="240"/>
        <v>48.963304784236989</v>
      </c>
      <c r="N2221" s="62">
        <v>74.451999999999998</v>
      </c>
    </row>
    <row r="2222" spans="1:14" x14ac:dyDescent="0.4">
      <c r="A2222" s="43">
        <v>54</v>
      </c>
      <c r="B2222" s="5" t="s">
        <v>143</v>
      </c>
      <c r="C2222" s="5">
        <v>2006</v>
      </c>
      <c r="D2222" s="5" t="s">
        <v>251</v>
      </c>
      <c r="E2222" s="5" t="s">
        <v>248</v>
      </c>
      <c r="F2222" s="62">
        <v>9.1378849442513772</v>
      </c>
      <c r="G2222" s="63">
        <v>11020362</v>
      </c>
      <c r="H2222" s="63">
        <v>3.4950425941593579</v>
      </c>
      <c r="I2222" s="63">
        <v>96.646672869142193</v>
      </c>
      <c r="J2222" s="63">
        <v>5411403362.2311697</v>
      </c>
      <c r="K2222" s="63">
        <v>52.850238826886617</v>
      </c>
      <c r="L2222" s="63">
        <v>24821.936745187915</v>
      </c>
      <c r="M2222" s="63">
        <f t="shared" si="240"/>
        <v>48.335621733134587</v>
      </c>
      <c r="N2222" s="62">
        <v>74.826999999999998</v>
      </c>
    </row>
    <row r="2223" spans="1:14" x14ac:dyDescent="0.4">
      <c r="A2223" s="43">
        <v>54</v>
      </c>
      <c r="B2223" s="5" t="s">
        <v>143</v>
      </c>
      <c r="C2223" s="5">
        <v>2007</v>
      </c>
      <c r="D2223" s="5" t="s">
        <v>251</v>
      </c>
      <c r="E2223" s="5" t="s">
        <v>248</v>
      </c>
      <c r="F2223" s="62">
        <v>9.4411146228080547</v>
      </c>
      <c r="G2223" s="63">
        <v>11048473</v>
      </c>
      <c r="H2223" s="63">
        <v>3.4226670147504308</v>
      </c>
      <c r="I2223" s="63">
        <v>97.892882234020504</v>
      </c>
      <c r="J2223" s="63">
        <v>1957124444.1944201</v>
      </c>
      <c r="K2223" s="63">
        <v>57.524374019296623</v>
      </c>
      <c r="L2223" s="63">
        <v>28863.973288501784</v>
      </c>
      <c r="M2223" s="63">
        <f t="shared" si="240"/>
        <v>48.494888126334367</v>
      </c>
      <c r="N2223" s="62">
        <v>75.198999999999998</v>
      </c>
    </row>
    <row r="2224" spans="1:14" x14ac:dyDescent="0.4">
      <c r="A2224" s="43">
        <v>54</v>
      </c>
      <c r="B2224" s="5" t="s">
        <v>143</v>
      </c>
      <c r="C2224" s="5">
        <v>2008</v>
      </c>
      <c r="D2224" s="5" t="s">
        <v>251</v>
      </c>
      <c r="E2224" s="5" t="s">
        <v>248</v>
      </c>
      <c r="F2224" s="62">
        <v>9.063643357943123</v>
      </c>
      <c r="G2224" s="63">
        <v>11077841</v>
      </c>
      <c r="H2224" s="63">
        <v>4.3445831257145358</v>
      </c>
      <c r="I2224" s="63">
        <v>99.463725210051393</v>
      </c>
      <c r="J2224" s="63">
        <v>5733447473.24928</v>
      </c>
      <c r="K2224" s="63">
        <v>59.329715531265514</v>
      </c>
      <c r="L2224" s="63">
        <v>32127.983194328684</v>
      </c>
      <c r="M2224" s="63">
        <f t="shared" si="240"/>
        <v>48.597938214568643</v>
      </c>
      <c r="N2224" s="62">
        <v>75.567999999999998</v>
      </c>
    </row>
    <row r="2225" spans="1:14" x14ac:dyDescent="0.4">
      <c r="A2225" s="43">
        <v>54</v>
      </c>
      <c r="B2225" s="5" t="s">
        <v>143</v>
      </c>
      <c r="C2225" s="5">
        <v>2009</v>
      </c>
      <c r="D2225" s="5" t="s">
        <v>251</v>
      </c>
      <c r="E2225" s="5" t="s">
        <v>248</v>
      </c>
      <c r="F2225" s="62">
        <v>8.5297609610213065</v>
      </c>
      <c r="G2225" s="63">
        <v>11107017</v>
      </c>
      <c r="H2225" s="63">
        <v>2.5697706701249103</v>
      </c>
      <c r="I2225" s="63">
        <v>100.7724309935</v>
      </c>
      <c r="J2225" s="63">
        <v>2766296835.4718499</v>
      </c>
      <c r="K2225" s="63">
        <v>47.743846600334123</v>
      </c>
      <c r="L2225" s="63">
        <v>29828.756024527054</v>
      </c>
      <c r="M2225" s="63">
        <f t="shared" si="240"/>
        <v>48.476149358012528</v>
      </c>
      <c r="N2225" s="62">
        <v>75.932000000000002</v>
      </c>
    </row>
    <row r="2226" spans="1:14" x14ac:dyDescent="0.4">
      <c r="A2226" s="43">
        <v>54</v>
      </c>
      <c r="B2226" s="5" t="s">
        <v>143</v>
      </c>
      <c r="C2226" s="5">
        <v>2010</v>
      </c>
      <c r="D2226" s="5" t="s">
        <v>251</v>
      </c>
      <c r="E2226" s="5" t="s">
        <v>248</v>
      </c>
      <c r="F2226" s="62">
        <v>7.8748147368199568</v>
      </c>
      <c r="G2226" s="63">
        <v>11121341</v>
      </c>
      <c r="H2226" s="63">
        <v>-0.17748087058518536</v>
      </c>
      <c r="I2226" s="63">
        <v>100</v>
      </c>
      <c r="J2226" s="63">
        <v>532926980.500431</v>
      </c>
      <c r="K2226" s="63">
        <v>51.197285717198639</v>
      </c>
      <c r="L2226" s="63">
        <v>26716.648826027413</v>
      </c>
      <c r="M2226" s="63">
        <f>(M1409+M1452+M1495)/3</f>
        <v>43.271925399939256</v>
      </c>
      <c r="N2226" s="62">
        <v>76.292000000000002</v>
      </c>
    </row>
    <row r="2227" spans="1:14" x14ac:dyDescent="0.4">
      <c r="A2227" s="43">
        <v>54</v>
      </c>
      <c r="B2227" s="5" t="s">
        <v>143</v>
      </c>
      <c r="C2227" s="5">
        <v>2011</v>
      </c>
      <c r="D2227" s="5" t="s">
        <v>251</v>
      </c>
      <c r="E2227" s="5" t="s">
        <v>248</v>
      </c>
      <c r="F2227" s="62">
        <v>7.6135046343059942</v>
      </c>
      <c r="G2227" s="63">
        <v>11104899</v>
      </c>
      <c r="H2227" s="63">
        <v>0.95901798052122444</v>
      </c>
      <c r="I2227" s="63">
        <v>100.725906914239</v>
      </c>
      <c r="J2227" s="63">
        <v>1092191387.83039</v>
      </c>
      <c r="K2227" s="63">
        <v>56.833964773622682</v>
      </c>
      <c r="L2227" s="63">
        <v>25483.882564493113</v>
      </c>
      <c r="M2227" s="63">
        <f>(M1410+M1453+M1496)/3</f>
        <v>47.980947824885988</v>
      </c>
      <c r="N2227" s="62">
        <v>76.649000000000001</v>
      </c>
    </row>
    <row r="2228" spans="1:14" x14ac:dyDescent="0.4">
      <c r="A2228" s="43">
        <v>54</v>
      </c>
      <c r="B2228" s="5" t="s">
        <v>143</v>
      </c>
      <c r="C2228" s="5">
        <v>2012</v>
      </c>
      <c r="D2228" s="5" t="s">
        <v>251</v>
      </c>
      <c r="E2228" s="5" t="s">
        <v>248</v>
      </c>
      <c r="F2228" s="62">
        <v>7.2508121540123414</v>
      </c>
      <c r="G2228" s="63">
        <v>11045011</v>
      </c>
      <c r="H2228" s="63">
        <v>-0.2751424034520511</v>
      </c>
      <c r="I2228" s="63">
        <v>97.491816243769506</v>
      </c>
      <c r="J2228" s="63">
        <v>1662090329.8380001</v>
      </c>
      <c r="K2228" s="63">
        <v>62.061284791500547</v>
      </c>
      <c r="L2228" s="63">
        <v>21912.998287951716</v>
      </c>
      <c r="M2228" s="63">
        <f>(M1411+M1454+M1497)/3</f>
        <v>50.489306030123032</v>
      </c>
      <c r="N2228" s="62">
        <v>77.004000000000005</v>
      </c>
    </row>
    <row r="2229" spans="1:14" x14ac:dyDescent="0.4">
      <c r="A2229" s="43">
        <v>54</v>
      </c>
      <c r="B2229" s="5" t="s">
        <v>143</v>
      </c>
      <c r="C2229" s="5">
        <v>2013</v>
      </c>
      <c r="D2229" s="5" t="s">
        <v>251</v>
      </c>
      <c r="E2229" s="5" t="s">
        <v>248</v>
      </c>
      <c r="F2229" s="62">
        <v>6.6103789521241314</v>
      </c>
      <c r="G2229" s="63">
        <v>10965211</v>
      </c>
      <c r="H2229" s="63">
        <v>-2.0456242070773669</v>
      </c>
      <c r="I2229" s="63">
        <v>96.497613390823204</v>
      </c>
      <c r="J2229" s="63">
        <v>2945271844.6856899</v>
      </c>
      <c r="K2229" s="63">
        <v>62.876501561725377</v>
      </c>
      <c r="L2229" s="63">
        <v>21787.787763603465</v>
      </c>
      <c r="M2229" s="63">
        <f>(M2226+M2227+M2228)/3</f>
        <v>47.247393084982754</v>
      </c>
      <c r="N2229" s="62">
        <v>77.355000000000004</v>
      </c>
    </row>
    <row r="2230" spans="1:14" x14ac:dyDescent="0.4">
      <c r="A2230" s="43">
        <v>54</v>
      </c>
      <c r="B2230" s="5" t="s">
        <v>143</v>
      </c>
      <c r="C2230" s="5">
        <v>2014</v>
      </c>
      <c r="D2230" s="5" t="s">
        <v>251</v>
      </c>
      <c r="E2230" s="5" t="s">
        <v>248</v>
      </c>
      <c r="F2230" s="62">
        <v>6.3850590314561151</v>
      </c>
      <c r="G2230" s="63">
        <v>10892413</v>
      </c>
      <c r="H2230" s="63">
        <v>-1.9387546208596973</v>
      </c>
      <c r="I2230" s="63">
        <v>94.851071999343702</v>
      </c>
      <c r="J2230" s="63">
        <v>2697339246.0544701</v>
      </c>
      <c r="K2230" s="63">
        <v>66.526327589382873</v>
      </c>
      <c r="L2230" s="63">
        <v>21616.710009490806</v>
      </c>
      <c r="M2230" s="63">
        <f t="shared" ref="M2230:M2238" si="241">(M2227+M2228+M2229)/3</f>
        <v>48.572548979997258</v>
      </c>
      <c r="N2230" s="62">
        <v>77.701999999999998</v>
      </c>
    </row>
    <row r="2231" spans="1:14" x14ac:dyDescent="0.4">
      <c r="A2231" s="43">
        <v>54</v>
      </c>
      <c r="B2231" s="5" t="s">
        <v>143</v>
      </c>
      <c r="C2231" s="5">
        <v>2015</v>
      </c>
      <c r="D2231" s="5" t="s">
        <v>251</v>
      </c>
      <c r="E2231" s="5" t="s">
        <v>248</v>
      </c>
      <c r="F2231" s="62">
        <v>6.2850878250878415</v>
      </c>
      <c r="G2231" s="63">
        <v>10820883</v>
      </c>
      <c r="H2231" s="63">
        <v>-0.29373043314863878</v>
      </c>
      <c r="I2231" s="63">
        <v>89.309249958647001</v>
      </c>
      <c r="J2231" s="63">
        <v>1268938505.8633299</v>
      </c>
      <c r="K2231" s="63">
        <v>65.277692468879835</v>
      </c>
      <c r="L2231" s="63">
        <v>18083.877905654695</v>
      </c>
      <c r="M2231" s="63">
        <f t="shared" si="241"/>
        <v>48.76974936503435</v>
      </c>
      <c r="N2231" s="62">
        <v>78.046000000000006</v>
      </c>
    </row>
    <row r="2232" spans="1:14" x14ac:dyDescent="0.4">
      <c r="A2232" s="43">
        <v>54</v>
      </c>
      <c r="B2232" s="5" t="s">
        <v>143</v>
      </c>
      <c r="C2232" s="5">
        <v>2016</v>
      </c>
      <c r="D2232" s="5" t="s">
        <v>251</v>
      </c>
      <c r="E2232" s="5" t="s">
        <v>248</v>
      </c>
      <c r="F2232" s="62">
        <v>6.2034873701868731</v>
      </c>
      <c r="G2232" s="63">
        <v>10775971</v>
      </c>
      <c r="H2232" s="63">
        <v>-0.57858075158389966</v>
      </c>
      <c r="I2232" s="63">
        <v>89.519706972668203</v>
      </c>
      <c r="J2232" s="63">
        <v>2698544612.1607399</v>
      </c>
      <c r="K2232" s="63">
        <v>64.019197981713731</v>
      </c>
      <c r="L2232" s="63">
        <v>17923.966813471638</v>
      </c>
      <c r="M2232" s="63">
        <f t="shared" si="241"/>
        <v>48.19656381000479</v>
      </c>
      <c r="N2232" s="62">
        <v>78.387</v>
      </c>
    </row>
    <row r="2233" spans="1:14" x14ac:dyDescent="0.4">
      <c r="A2233" s="43">
        <v>54</v>
      </c>
      <c r="B2233" s="5" t="s">
        <v>143</v>
      </c>
      <c r="C2233" s="5">
        <v>2017</v>
      </c>
      <c r="D2233" s="5" t="s">
        <v>251</v>
      </c>
      <c r="E2233" s="5" t="s">
        <v>248</v>
      </c>
      <c r="F2233" s="62">
        <v>6.2108315831648717</v>
      </c>
      <c r="G2233" s="63">
        <v>10754679</v>
      </c>
      <c r="H2233" s="63">
        <v>0.28540625934556374</v>
      </c>
      <c r="I2233" s="63">
        <v>89.935953105039601</v>
      </c>
      <c r="J2233" s="63">
        <v>3439131879.7551699</v>
      </c>
      <c r="K2233" s="63">
        <v>71.578950539941388</v>
      </c>
      <c r="L2233" s="63">
        <v>18582.08934116313</v>
      </c>
      <c r="M2233" s="63">
        <f t="shared" si="241"/>
        <v>48.512954051678797</v>
      </c>
      <c r="N2233" s="62">
        <v>78.724000000000004</v>
      </c>
    </row>
    <row r="2234" spans="1:14" x14ac:dyDescent="0.4">
      <c r="A2234" s="43">
        <v>54</v>
      </c>
      <c r="B2234" s="5" t="s">
        <v>143</v>
      </c>
      <c r="C2234" s="5">
        <v>2018</v>
      </c>
      <c r="D2234" s="5" t="s">
        <v>251</v>
      </c>
      <c r="E2234" s="5" t="s">
        <v>248</v>
      </c>
      <c r="F2234" s="62">
        <v>6.0581305189044281</v>
      </c>
      <c r="G2234" s="63">
        <v>10732882</v>
      </c>
      <c r="H2234" s="63">
        <v>-0.16524404229710399</v>
      </c>
      <c r="I2234" s="63">
        <v>90.490496405358101</v>
      </c>
      <c r="J2234" s="63">
        <v>4025447788.5770302</v>
      </c>
      <c r="K2234" s="63">
        <v>80.1500265574834</v>
      </c>
      <c r="L2234" s="63">
        <v>19756.990456255011</v>
      </c>
      <c r="M2234" s="63">
        <f t="shared" si="241"/>
        <v>48.493089075572648</v>
      </c>
      <c r="N2234" s="62">
        <v>79.058000000000007</v>
      </c>
    </row>
    <row r="2235" spans="1:14" x14ac:dyDescent="0.4">
      <c r="A2235" s="43">
        <v>54</v>
      </c>
      <c r="B2235" s="5" t="s">
        <v>143</v>
      </c>
      <c r="C2235" s="5">
        <v>2019</v>
      </c>
      <c r="D2235" s="5" t="s">
        <v>251</v>
      </c>
      <c r="E2235" s="5" t="s">
        <v>248</v>
      </c>
      <c r="F2235" s="62">
        <v>5.5952843526263196</v>
      </c>
      <c r="G2235" s="63">
        <v>10721582</v>
      </c>
      <c r="H2235" s="63">
        <v>0.22684519506397294</v>
      </c>
      <c r="I2235" s="63">
        <v>88.669566888905706</v>
      </c>
      <c r="J2235" s="63">
        <v>4999635989.5369301</v>
      </c>
      <c r="K2235" s="63">
        <v>81.885923258542974</v>
      </c>
      <c r="L2235" s="63">
        <v>19143.887617458353</v>
      </c>
      <c r="M2235" s="63">
        <f t="shared" si="241"/>
        <v>48.400868979085409</v>
      </c>
      <c r="N2235" s="62">
        <v>79.388000000000005</v>
      </c>
    </row>
    <row r="2236" spans="1:14" x14ac:dyDescent="0.4">
      <c r="A2236" s="43">
        <v>54</v>
      </c>
      <c r="B2236" s="5" t="s">
        <v>143</v>
      </c>
      <c r="C2236" s="5">
        <v>2020</v>
      </c>
      <c r="D2236" s="5" t="s">
        <v>251</v>
      </c>
      <c r="E2236" s="5" t="s">
        <v>248</v>
      </c>
      <c r="F2236" s="62">
        <v>4.7671849370183885</v>
      </c>
      <c r="G2236" s="63">
        <v>10698599</v>
      </c>
      <c r="H2236" s="63">
        <v>-0.75194734601842583</v>
      </c>
      <c r="I2236" s="63">
        <v>87.624605178077701</v>
      </c>
      <c r="J2236" s="63">
        <v>3303648833.2283602</v>
      </c>
      <c r="K2236" s="63">
        <v>71.840309464780091</v>
      </c>
      <c r="L2236" s="63">
        <v>17617.291505701371</v>
      </c>
      <c r="M2236" s="63">
        <f t="shared" si="241"/>
        <v>48.46897070211228</v>
      </c>
      <c r="N2236" s="62">
        <v>79.715000000000003</v>
      </c>
    </row>
    <row r="2237" spans="1:14" x14ac:dyDescent="0.4">
      <c r="A2237" s="43">
        <v>54</v>
      </c>
      <c r="B2237" s="5" t="s">
        <v>143</v>
      </c>
      <c r="C2237" s="5">
        <v>2021</v>
      </c>
      <c r="D2237" s="5" t="s">
        <v>251</v>
      </c>
      <c r="E2237" s="5" t="s">
        <v>248</v>
      </c>
      <c r="F2237" s="62">
        <f>(F2234+F2235+F2236)/3</f>
        <v>5.4735332695163779</v>
      </c>
      <c r="G2237" s="63">
        <v>10569207</v>
      </c>
      <c r="H2237" s="63">
        <v>1.4853202541862629</v>
      </c>
      <c r="I2237" s="63">
        <v>86.053352968323395</v>
      </c>
      <c r="J2237" s="63">
        <v>6132475888.3552999</v>
      </c>
      <c r="K2237" s="63">
        <v>89.655925390302087</v>
      </c>
      <c r="L2237" s="63">
        <v>20310.682479887277</v>
      </c>
      <c r="M2237" s="63">
        <f t="shared" si="241"/>
        <v>48.454309585590117</v>
      </c>
      <c r="N2237" s="62">
        <v>80.037999999999997</v>
      </c>
    </row>
    <row r="2238" spans="1:14" x14ac:dyDescent="0.4">
      <c r="A2238" s="43">
        <v>54</v>
      </c>
      <c r="B2238" s="5" t="s">
        <v>143</v>
      </c>
      <c r="C2238" s="5">
        <v>2022</v>
      </c>
      <c r="D2238" s="5" t="s">
        <v>251</v>
      </c>
      <c r="E2238" s="5" t="s">
        <v>248</v>
      </c>
      <c r="F2238" s="62">
        <f>(F2235+F2236+F2237)/3</f>
        <v>5.2786675197203614</v>
      </c>
      <c r="G2238" s="63">
        <v>10426919</v>
      </c>
      <c r="H2238" s="63">
        <v>7.8468447442083402</v>
      </c>
      <c r="I2238" s="63">
        <v>85.297394479612706</v>
      </c>
      <c r="J2238" s="63">
        <v>7947989003.1340504</v>
      </c>
      <c r="K2238" s="63">
        <v>107.99680403281005</v>
      </c>
      <c r="L2238" s="63">
        <v>20867.269086108678</v>
      </c>
      <c r="M2238" s="63">
        <f t="shared" si="241"/>
        <v>48.441383088929264</v>
      </c>
      <c r="N2238" s="62">
        <v>80.356999999999999</v>
      </c>
    </row>
    <row r="2239" spans="1:14" x14ac:dyDescent="0.4">
      <c r="A2239" s="53">
        <v>55</v>
      </c>
      <c r="B2239" s="5" t="s">
        <v>144</v>
      </c>
      <c r="C2239" s="5">
        <v>1980</v>
      </c>
      <c r="D2239" s="5" t="s">
        <v>250</v>
      </c>
      <c r="E2239" s="54" t="s">
        <v>247</v>
      </c>
      <c r="F2239" s="62">
        <f>F2240*0.95</f>
        <v>0.69456797599614029</v>
      </c>
      <c r="G2239" s="65">
        <v>94838</v>
      </c>
      <c r="H2239" s="65">
        <v>9.0492632613884183</v>
      </c>
      <c r="I2239" s="65">
        <v>96.211777919193906</v>
      </c>
      <c r="J2239" s="65">
        <v>0</v>
      </c>
      <c r="K2239" s="65">
        <f t="shared" ref="K2239:K2240" si="242">K2240*0.95</f>
        <v>75.627271216276597</v>
      </c>
      <c r="L2239" s="65">
        <v>1169.3673109622412</v>
      </c>
      <c r="M2239" s="63">
        <f>(M1981+M2024+M2110)/3</f>
        <v>21.484199461204899</v>
      </c>
      <c r="N2239" s="62">
        <v>32.911999999999999</v>
      </c>
    </row>
    <row r="2240" spans="1:14" x14ac:dyDescent="0.4">
      <c r="A2240" s="53">
        <v>55</v>
      </c>
      <c r="B2240" s="5" t="s">
        <v>144</v>
      </c>
      <c r="C2240" s="5">
        <v>1981</v>
      </c>
      <c r="D2240" s="5" t="s">
        <v>250</v>
      </c>
      <c r="E2240" s="5" t="s">
        <v>247</v>
      </c>
      <c r="F2240" s="62">
        <f t="shared" ref="F2240:F2248" si="243">F2241*0.95</f>
        <v>0.73112418525909506</v>
      </c>
      <c r="G2240" s="65">
        <v>95222</v>
      </c>
      <c r="H2240" s="65">
        <v>2.7086945251918451</v>
      </c>
      <c r="I2240" s="65">
        <v>111.254585846533</v>
      </c>
      <c r="J2240" s="65">
        <f>(J2025+J1982+J2111)/3</f>
        <v>30277031.892721076</v>
      </c>
      <c r="K2240" s="65">
        <f t="shared" si="242"/>
        <v>79.607653911870102</v>
      </c>
      <c r="L2240" s="65">
        <v>1214.5504073521759</v>
      </c>
      <c r="M2240" s="63">
        <f>(M1982+M2025+M2111)/3</f>
        <v>19.895863848782863</v>
      </c>
      <c r="N2240" s="62">
        <v>32.978000000000002</v>
      </c>
    </row>
    <row r="2241" spans="1:14" x14ac:dyDescent="0.4">
      <c r="A2241" s="53">
        <v>55</v>
      </c>
      <c r="B2241" s="5" t="s">
        <v>144</v>
      </c>
      <c r="C2241" s="5">
        <v>1982</v>
      </c>
      <c r="D2241" s="5" t="s">
        <v>250</v>
      </c>
      <c r="E2241" s="5" t="s">
        <v>247</v>
      </c>
      <c r="F2241" s="62">
        <f t="shared" si="243"/>
        <v>0.7696044055358896</v>
      </c>
      <c r="G2241" s="65">
        <v>96534</v>
      </c>
      <c r="H2241" s="65">
        <v>4.163604316898045</v>
      </c>
      <c r="I2241" s="65">
        <v>118.093617520969</v>
      </c>
      <c r="J2241" s="65">
        <v>1900000</v>
      </c>
      <c r="K2241" s="65">
        <f>K2242*0.95</f>
        <v>83.797530433547479</v>
      </c>
      <c r="L2241" s="65">
        <v>1299.3928564029252</v>
      </c>
      <c r="M2241" s="63">
        <f>(M1983+M2026+M2112)/3</f>
        <v>22.044034480956118</v>
      </c>
      <c r="N2241" s="62">
        <v>33.027999999999999</v>
      </c>
    </row>
    <row r="2242" spans="1:14" x14ac:dyDescent="0.4">
      <c r="A2242" s="53">
        <v>55</v>
      </c>
      <c r="B2242" s="5" t="s">
        <v>144</v>
      </c>
      <c r="C2242" s="5">
        <v>1983</v>
      </c>
      <c r="D2242" s="5" t="s">
        <v>250</v>
      </c>
      <c r="E2242" s="5" t="s">
        <v>247</v>
      </c>
      <c r="F2242" s="62">
        <f t="shared" si="243"/>
        <v>0.81010990056409438</v>
      </c>
      <c r="G2242" s="65">
        <v>98177</v>
      </c>
      <c r="H2242" s="65">
        <v>1.3934847208987264</v>
      </c>
      <c r="I2242" s="65">
        <v>124.48847887364199</v>
      </c>
      <c r="J2242" s="65">
        <v>2500000</v>
      </c>
      <c r="K2242" s="65">
        <f>(K1984+K2027+K2113)/3</f>
        <v>88.207926772155247</v>
      </c>
      <c r="L2242" s="65">
        <v>1342.5094698577284</v>
      </c>
      <c r="M2242" s="63">
        <f>(M1984+M2113+M2027)/3</f>
        <v>21.285015135457115</v>
      </c>
      <c r="N2242" s="62">
        <v>33.078000000000003</v>
      </c>
    </row>
    <row r="2243" spans="1:14" x14ac:dyDescent="0.4">
      <c r="A2243" s="53">
        <v>55</v>
      </c>
      <c r="B2243" s="5" t="s">
        <v>144</v>
      </c>
      <c r="C2243" s="5">
        <v>1984</v>
      </c>
      <c r="D2243" s="5" t="s">
        <v>250</v>
      </c>
      <c r="E2243" s="5" t="s">
        <v>247</v>
      </c>
      <c r="F2243" s="62">
        <f t="shared" si="243"/>
        <v>0.85274726375167831</v>
      </c>
      <c r="G2243" s="65">
        <v>99618</v>
      </c>
      <c r="H2243" s="65">
        <v>6.6124082390819297</v>
      </c>
      <c r="I2243" s="65">
        <v>132.79267399258001</v>
      </c>
      <c r="J2243" s="65">
        <v>2800000</v>
      </c>
      <c r="K2243" s="65">
        <f>(K2240+K2241+K2242)/3</f>
        <v>83.871037039190938</v>
      </c>
      <c r="L2243" s="65">
        <v>1460.9137981162112</v>
      </c>
      <c r="M2243" s="63">
        <f>(M1985+M2114+M2028)/3</f>
        <v>19.302557634952294</v>
      </c>
      <c r="N2243" s="62">
        <v>33.128</v>
      </c>
    </row>
    <row r="2244" spans="1:14" x14ac:dyDescent="0.4">
      <c r="A2244" s="53">
        <v>55</v>
      </c>
      <c r="B2244" s="5" t="s">
        <v>144</v>
      </c>
      <c r="C2244" s="5">
        <v>1985</v>
      </c>
      <c r="D2244" s="5" t="s">
        <v>250</v>
      </c>
      <c r="E2244" s="5" t="s">
        <v>247</v>
      </c>
      <c r="F2244" s="62">
        <f t="shared" si="243"/>
        <v>0.89762869868597717</v>
      </c>
      <c r="G2244" s="65">
        <v>100576</v>
      </c>
      <c r="H2244" s="65">
        <v>8.7480851417290069</v>
      </c>
      <c r="I2244" s="65">
        <v>132.92123470443201</v>
      </c>
      <c r="J2244" s="65">
        <v>4111111.1111111101</v>
      </c>
      <c r="K2244" s="65">
        <f t="shared" ref="K2244:K2262" si="244">(K2241+K2242+K2243)/3</f>
        <v>85.292164748297878</v>
      </c>
      <c r="L2244" s="65">
        <v>1667.6787224107657</v>
      </c>
      <c r="M2244" s="63">
        <f>(M2029+M1986+M2115)/3</f>
        <v>19.676965452848837</v>
      </c>
      <c r="N2244" s="62">
        <v>33.177</v>
      </c>
    </row>
    <row r="2245" spans="1:14" x14ac:dyDescent="0.4">
      <c r="A2245" s="53">
        <v>55</v>
      </c>
      <c r="B2245" s="5" t="s">
        <v>144</v>
      </c>
      <c r="C2245" s="5">
        <v>1986</v>
      </c>
      <c r="D2245" s="5" t="s">
        <v>250</v>
      </c>
      <c r="E2245" s="5" t="s">
        <v>247</v>
      </c>
      <c r="F2245" s="62">
        <f t="shared" si="243"/>
        <v>0.94487231440629182</v>
      </c>
      <c r="G2245" s="65">
        <v>100893</v>
      </c>
      <c r="H2245" s="65">
        <v>4.3350538646985655</v>
      </c>
      <c r="I2245" s="65">
        <v>123.79018561429601</v>
      </c>
      <c r="J2245" s="65">
        <v>4481481.4814814804</v>
      </c>
      <c r="K2245" s="65">
        <f t="shared" si="244"/>
        <v>85.790376186548016</v>
      </c>
      <c r="L2245" s="65">
        <v>1859.2917505931291</v>
      </c>
      <c r="M2245" s="63">
        <f>(M1987+M2030+M2116)/3</f>
        <v>18.015899141723892</v>
      </c>
      <c r="N2245" s="62">
        <v>33.226999999999997</v>
      </c>
    </row>
    <row r="2246" spans="1:14" x14ac:dyDescent="0.4">
      <c r="A2246" s="53">
        <v>55</v>
      </c>
      <c r="B2246" s="5" t="s">
        <v>144</v>
      </c>
      <c r="C2246" s="5">
        <v>1987</v>
      </c>
      <c r="D2246" s="5" t="s">
        <v>250</v>
      </c>
      <c r="E2246" s="5" t="s">
        <v>247</v>
      </c>
      <c r="F2246" s="62">
        <f t="shared" si="243"/>
        <v>0.99460243621714939</v>
      </c>
      <c r="G2246" s="65">
        <v>100599</v>
      </c>
      <c r="H2246" s="65">
        <v>5.0593504636007083</v>
      </c>
      <c r="I2246" s="65">
        <v>111.30647526129501</v>
      </c>
      <c r="J2246" s="65">
        <v>14722222.2222222</v>
      </c>
      <c r="K2246" s="65">
        <f t="shared" si="244"/>
        <v>84.984525991345606</v>
      </c>
      <c r="L2246" s="65">
        <v>2137.2933093731508</v>
      </c>
      <c r="M2246" s="63">
        <f>(M1988+M2031+M2117)/3</f>
        <v>22.576667961945049</v>
      </c>
      <c r="N2246" s="62">
        <v>33.277000000000001</v>
      </c>
    </row>
    <row r="2247" spans="1:14" x14ac:dyDescent="0.4">
      <c r="A2247" s="53">
        <v>55</v>
      </c>
      <c r="B2247" s="5" t="s">
        <v>144</v>
      </c>
      <c r="C2247" s="5">
        <v>1988</v>
      </c>
      <c r="D2247" s="5" t="s">
        <v>250</v>
      </c>
      <c r="E2247" s="5" t="s">
        <v>247</v>
      </c>
      <c r="F2247" s="62">
        <f t="shared" si="243"/>
        <v>1.0469499328601573</v>
      </c>
      <c r="G2247" s="65">
        <v>99877</v>
      </c>
      <c r="H2247" s="65">
        <v>6.7614492129673778</v>
      </c>
      <c r="I2247" s="65">
        <v>109.497134312875</v>
      </c>
      <c r="J2247" s="65">
        <v>14981481.4814815</v>
      </c>
      <c r="K2247" s="65">
        <f t="shared" si="244"/>
        <v>85.355688975397172</v>
      </c>
      <c r="L2247" s="65">
        <v>2366.4860148352845</v>
      </c>
      <c r="M2247" s="63">
        <f>(M1989+M2032+M2118)/3</f>
        <v>19.335250900871902</v>
      </c>
      <c r="N2247" s="62">
        <v>33.326999999999998</v>
      </c>
    </row>
    <row r="2248" spans="1:14" x14ac:dyDescent="0.4">
      <c r="A2248" s="53">
        <v>55</v>
      </c>
      <c r="B2248" s="5" t="s">
        <v>144</v>
      </c>
      <c r="C2248" s="5">
        <v>1989</v>
      </c>
      <c r="D2248" s="5" t="s">
        <v>250</v>
      </c>
      <c r="E2248" s="5" t="s">
        <v>247</v>
      </c>
      <c r="F2248" s="62">
        <f t="shared" si="243"/>
        <v>1.1020525609054288</v>
      </c>
      <c r="G2248" s="65">
        <v>99224</v>
      </c>
      <c r="H2248" s="65">
        <v>8.9963907439145601</v>
      </c>
      <c r="I2248" s="65">
        <v>115.02161316371701</v>
      </c>
      <c r="J2248" s="65">
        <v>10481481.4814815</v>
      </c>
      <c r="K2248" s="65">
        <f t="shared" si="244"/>
        <v>85.376863717763612</v>
      </c>
      <c r="L2248" s="65">
        <v>2694.1832845100198</v>
      </c>
      <c r="M2248" s="63">
        <f>(M2033+M1990+M2119)/3</f>
        <v>15.564389965748319</v>
      </c>
      <c r="N2248" s="62">
        <v>33.377000000000002</v>
      </c>
    </row>
    <row r="2249" spans="1:14" x14ac:dyDescent="0.4">
      <c r="A2249" s="53">
        <v>55</v>
      </c>
      <c r="B2249" s="5" t="s">
        <v>144</v>
      </c>
      <c r="C2249" s="5">
        <v>1990</v>
      </c>
      <c r="D2249" s="5" t="s">
        <v>250</v>
      </c>
      <c r="E2249" s="5" t="s">
        <v>247</v>
      </c>
      <c r="F2249" s="62">
        <v>1.1600553272688725</v>
      </c>
      <c r="G2249" s="65">
        <v>99047</v>
      </c>
      <c r="H2249" s="65">
        <v>1.5932117184689787E-2</v>
      </c>
      <c r="I2249" s="65">
        <v>106.683191059317</v>
      </c>
      <c r="J2249" s="65">
        <v>12874074.074074101</v>
      </c>
      <c r="K2249" s="65">
        <f t="shared" si="244"/>
        <v>85.239026228168811</v>
      </c>
      <c r="L2249" s="65">
        <v>2807.7454437081683</v>
      </c>
      <c r="M2249" s="63">
        <f>(M2034+M1991+M2120)/3</f>
        <v>15.312843024601648</v>
      </c>
      <c r="N2249" s="62">
        <v>33.427</v>
      </c>
    </row>
    <row r="2250" spans="1:14" x14ac:dyDescent="0.4">
      <c r="A2250" s="53">
        <v>55</v>
      </c>
      <c r="B2250" s="5" t="s">
        <v>144</v>
      </c>
      <c r="C2250" s="5">
        <v>1991</v>
      </c>
      <c r="D2250" s="5" t="s">
        <v>250</v>
      </c>
      <c r="E2250" s="5" t="s">
        <v>247</v>
      </c>
      <c r="F2250" s="62">
        <v>1.220954710399166</v>
      </c>
      <c r="G2250" s="65">
        <v>99758</v>
      </c>
      <c r="H2250" s="65">
        <v>6.6699096214261999</v>
      </c>
      <c r="I2250" s="65">
        <v>105.45468810798199</v>
      </c>
      <c r="J2250" s="65">
        <v>15274074.074074101</v>
      </c>
      <c r="K2250" s="65">
        <f t="shared" si="244"/>
        <v>85.323859640443189</v>
      </c>
      <c r="L2250" s="65">
        <v>3014.8748861132831</v>
      </c>
      <c r="M2250" s="63">
        <f>(M2035+M1992+M2121)/3</f>
        <v>24.746307671695163</v>
      </c>
      <c r="N2250" s="62">
        <v>33.503</v>
      </c>
    </row>
    <row r="2251" spans="1:14" x14ac:dyDescent="0.4">
      <c r="A2251" s="53">
        <v>55</v>
      </c>
      <c r="B2251" s="5" t="s">
        <v>144</v>
      </c>
      <c r="C2251" s="5">
        <v>1992</v>
      </c>
      <c r="D2251" s="5" t="s">
        <v>250</v>
      </c>
      <c r="E2251" s="5" t="s">
        <v>247</v>
      </c>
      <c r="F2251" s="62">
        <v>1.2420823436262864</v>
      </c>
      <c r="G2251" s="65">
        <v>101040</v>
      </c>
      <c r="H2251" s="65">
        <v>4.0115805314625845</v>
      </c>
      <c r="I2251" s="65">
        <v>104.438241836595</v>
      </c>
      <c r="J2251" s="65">
        <v>22581481.4814815</v>
      </c>
      <c r="K2251" s="65">
        <f t="shared" si="244"/>
        <v>85.313249862125204</v>
      </c>
      <c r="L2251" s="65">
        <v>3069.6797747866631</v>
      </c>
      <c r="M2251" s="63">
        <f>(M2036+M1993+M2122)/3</f>
        <v>23.70057413439541</v>
      </c>
      <c r="N2251" s="62">
        <v>33.744</v>
      </c>
    </row>
    <row r="2252" spans="1:14" x14ac:dyDescent="0.4">
      <c r="A2252" s="53">
        <v>55</v>
      </c>
      <c r="B2252" s="5" t="s">
        <v>144</v>
      </c>
      <c r="C2252" s="5">
        <v>1993</v>
      </c>
      <c r="D2252" s="5" t="s">
        <v>250</v>
      </c>
      <c r="E2252" s="5" t="s">
        <v>247</v>
      </c>
      <c r="F2252" s="62">
        <v>1.2655006704315233</v>
      </c>
      <c r="G2252" s="65">
        <v>102173</v>
      </c>
      <c r="H2252" s="65">
        <v>1.8834248174887733</v>
      </c>
      <c r="I2252" s="65">
        <v>110.063057769252</v>
      </c>
      <c r="J2252" s="65">
        <v>20248148.148148101</v>
      </c>
      <c r="K2252" s="65">
        <f t="shared" si="244"/>
        <v>85.292045243579068</v>
      </c>
      <c r="L2252" s="65">
        <v>3032.2314621787086</v>
      </c>
      <c r="M2252" s="63">
        <f>(M2037+M1994+M2123)/3</f>
        <v>23.773299998245545</v>
      </c>
      <c r="N2252" s="62">
        <v>33.984999999999999</v>
      </c>
    </row>
    <row r="2253" spans="1:14" x14ac:dyDescent="0.4">
      <c r="A2253" s="53">
        <v>55</v>
      </c>
      <c r="B2253" s="5" t="s">
        <v>144</v>
      </c>
      <c r="C2253" s="5">
        <v>1994</v>
      </c>
      <c r="D2253" s="5" t="s">
        <v>250</v>
      </c>
      <c r="E2253" s="5" t="s">
        <v>247</v>
      </c>
      <c r="F2253" s="62">
        <v>1.3462694089596217</v>
      </c>
      <c r="G2253" s="65">
        <v>103174</v>
      </c>
      <c r="H2253" s="65">
        <v>3.1907629183273372</v>
      </c>
      <c r="I2253" s="65">
        <v>110.059876082752</v>
      </c>
      <c r="J2253" s="65">
        <v>19311111.111111101</v>
      </c>
      <c r="K2253" s="65">
        <f t="shared" si="244"/>
        <v>85.309718248715811</v>
      </c>
      <c r="L2253" s="65">
        <v>3151.1021654177875</v>
      </c>
      <c r="M2253" s="63">
        <f>(M1995+M2124+M2038)/3</f>
        <v>26.805394754461421</v>
      </c>
      <c r="N2253" s="62">
        <v>34.226999999999997</v>
      </c>
    </row>
    <row r="2254" spans="1:14" x14ac:dyDescent="0.4">
      <c r="A2254" s="53">
        <v>55</v>
      </c>
      <c r="B2254" s="5" t="s">
        <v>144</v>
      </c>
      <c r="C2254" s="5">
        <v>1995</v>
      </c>
      <c r="D2254" s="5" t="s">
        <v>250</v>
      </c>
      <c r="E2254" s="5" t="s">
        <v>247</v>
      </c>
      <c r="F2254" s="62">
        <v>1.4357101672112245</v>
      </c>
      <c r="G2254" s="65">
        <v>104060</v>
      </c>
      <c r="H2254" s="65">
        <v>3.0531506318531143</v>
      </c>
      <c r="I2254" s="65">
        <v>106.440181729763</v>
      </c>
      <c r="J2254" s="65">
        <v>19977777.777777798</v>
      </c>
      <c r="K2254" s="65">
        <f t="shared" si="244"/>
        <v>85.305004451473351</v>
      </c>
      <c r="L2254" s="65">
        <v>3288.2233184558763</v>
      </c>
      <c r="M2254" s="63">
        <f>(M1996+M2039+M2125)/3</f>
        <v>30.24373351069455</v>
      </c>
      <c r="N2254" s="62">
        <v>34.47</v>
      </c>
    </row>
    <row r="2255" spans="1:14" x14ac:dyDescent="0.4">
      <c r="A2255" s="53">
        <v>55</v>
      </c>
      <c r="B2255" s="5" t="s">
        <v>144</v>
      </c>
      <c r="C2255" s="5">
        <v>1996</v>
      </c>
      <c r="D2255" s="5" t="s">
        <v>250</v>
      </c>
      <c r="E2255" s="5" t="s">
        <v>247</v>
      </c>
      <c r="F2255" s="62">
        <v>1.6500391049730081</v>
      </c>
      <c r="G2255" s="65">
        <v>104846</v>
      </c>
      <c r="H2255" s="65">
        <v>2.6730845108078967</v>
      </c>
      <c r="I2255" s="65">
        <v>106.808973848684</v>
      </c>
      <c r="J2255" s="65">
        <v>16962962.962963</v>
      </c>
      <c r="K2255" s="65">
        <f t="shared" si="244"/>
        <v>85.302255981256067</v>
      </c>
      <c r="L2255" s="65">
        <v>3499.5273491067319</v>
      </c>
      <c r="M2255" s="63">
        <f>(M2040+M1997+M2126)/3</f>
        <v>25.918176106000121</v>
      </c>
      <c r="N2255" s="62">
        <v>34.713999999999999</v>
      </c>
    </row>
    <row r="2256" spans="1:14" x14ac:dyDescent="0.4">
      <c r="A2256" s="53">
        <v>55</v>
      </c>
      <c r="B2256" s="5" t="s">
        <v>144</v>
      </c>
      <c r="C2256" s="5">
        <v>1997</v>
      </c>
      <c r="D2256" s="5" t="s">
        <v>250</v>
      </c>
      <c r="E2256" s="5" t="s">
        <v>247</v>
      </c>
      <c r="F2256" s="62">
        <v>1.7356867426503328</v>
      </c>
      <c r="G2256" s="65">
        <v>105549</v>
      </c>
      <c r="H2256" s="65">
        <v>1.7847072215938908</v>
      </c>
      <c r="I2256" s="65">
        <v>107.842505137125</v>
      </c>
      <c r="J2256" s="65">
        <v>33500000</v>
      </c>
      <c r="K2256" s="65">
        <f t="shared" si="244"/>
        <v>85.305659560481743</v>
      </c>
      <c r="L2256" s="65">
        <v>3715.7205903664894</v>
      </c>
      <c r="M2256" s="63">
        <f>(M1998+M2041+M2127)/3</f>
        <v>29.090335362739776</v>
      </c>
      <c r="N2256" s="62">
        <v>34.959000000000003</v>
      </c>
    </row>
    <row r="2257" spans="1:14" x14ac:dyDescent="0.4">
      <c r="A2257" s="53">
        <v>55</v>
      </c>
      <c r="B2257" s="5" t="s">
        <v>144</v>
      </c>
      <c r="C2257" s="5">
        <v>1998</v>
      </c>
      <c r="D2257" s="5" t="s">
        <v>250</v>
      </c>
      <c r="E2257" s="5" t="s">
        <v>247</v>
      </c>
      <c r="F2257" s="62">
        <v>1.8644067796610171</v>
      </c>
      <c r="G2257" s="65">
        <v>106200</v>
      </c>
      <c r="H2257" s="65">
        <v>1.7378730680715648</v>
      </c>
      <c r="I2257" s="65">
        <v>108.49772943517701</v>
      </c>
      <c r="J2257" s="65">
        <v>48685185.185185201</v>
      </c>
      <c r="K2257" s="65">
        <f t="shared" si="244"/>
        <v>85.304306664403725</v>
      </c>
      <c r="L2257" s="65">
        <v>4198.7155611355229</v>
      </c>
      <c r="M2257" s="63">
        <f>(M2042+M1999+M2128)/3</f>
        <v>31.533010885438514</v>
      </c>
      <c r="N2257" s="62">
        <v>35.204000000000001</v>
      </c>
    </row>
    <row r="2258" spans="1:14" x14ac:dyDescent="0.4">
      <c r="A2258" s="53">
        <v>55</v>
      </c>
      <c r="B2258" s="5" t="s">
        <v>144</v>
      </c>
      <c r="C2258" s="5">
        <v>1999</v>
      </c>
      <c r="D2258" s="5" t="s">
        <v>250</v>
      </c>
      <c r="E2258" s="5" t="s">
        <v>247</v>
      </c>
      <c r="F2258" s="62">
        <v>1.9209346301826384</v>
      </c>
      <c r="G2258" s="65">
        <v>106823</v>
      </c>
      <c r="H2258" s="65">
        <v>1.1214893320939723</v>
      </c>
      <c r="I2258" s="65">
        <v>109.312748505041</v>
      </c>
      <c r="J2258" s="65">
        <v>41551851.851851903</v>
      </c>
      <c r="K2258" s="65">
        <f t="shared" si="244"/>
        <v>85.304074068713845</v>
      </c>
      <c r="L2258" s="65">
        <v>4512.2246180164411</v>
      </c>
      <c r="M2258" s="63">
        <f>(M2043+M2000+M2129)/3</f>
        <v>27.695584498908655</v>
      </c>
      <c r="N2258" s="62">
        <v>35.450000000000003</v>
      </c>
    </row>
    <row r="2259" spans="1:14" x14ac:dyDescent="0.4">
      <c r="A2259" s="53">
        <v>55</v>
      </c>
      <c r="B2259" s="5" t="s">
        <v>144</v>
      </c>
      <c r="C2259" s="5">
        <v>2000</v>
      </c>
      <c r="D2259" s="5" t="s">
        <v>250</v>
      </c>
      <c r="E2259" s="5" t="s">
        <v>247</v>
      </c>
      <c r="F2259" s="62">
        <v>1.8486112145357063</v>
      </c>
      <c r="G2259" s="65">
        <v>107432</v>
      </c>
      <c r="H2259" s="65">
        <v>2.8630297723958904</v>
      </c>
      <c r="I2259" s="65">
        <v>111.86202542484</v>
      </c>
      <c r="J2259" s="65">
        <v>57489395.578131497</v>
      </c>
      <c r="K2259" s="65">
        <f t="shared" si="244"/>
        <v>85.304680097866438</v>
      </c>
      <c r="L2259" s="65">
        <v>4840.6840640625733</v>
      </c>
      <c r="M2259" s="63">
        <f>(M2001+M2130+M2044)/3</f>
        <v>27.327560791143156</v>
      </c>
      <c r="N2259" s="62">
        <v>35.698</v>
      </c>
    </row>
    <row r="2260" spans="1:14" x14ac:dyDescent="0.4">
      <c r="A2260" s="53">
        <v>55</v>
      </c>
      <c r="B2260" s="5" t="s">
        <v>144</v>
      </c>
      <c r="C2260" s="5">
        <v>2001</v>
      </c>
      <c r="D2260" s="5" t="s">
        <v>250</v>
      </c>
      <c r="E2260" s="5" t="s">
        <v>247</v>
      </c>
      <c r="F2260" s="62">
        <v>1.9196560924992587</v>
      </c>
      <c r="G2260" s="65">
        <v>107936</v>
      </c>
      <c r="H2260" s="65">
        <v>2.1441769430661282</v>
      </c>
      <c r="I2260" s="65">
        <v>112.47175464266201</v>
      </c>
      <c r="J2260" s="65">
        <v>89573443.425773293</v>
      </c>
      <c r="K2260" s="65">
        <f t="shared" si="244"/>
        <v>85.304353610328008</v>
      </c>
      <c r="L2260" s="65">
        <v>4821.7849946744846</v>
      </c>
      <c r="M2260" s="63">
        <f>(M2088+M2131+M2217)/3</f>
        <v>46.478873311907499</v>
      </c>
      <c r="N2260" s="62">
        <v>35.918999999999997</v>
      </c>
    </row>
    <row r="2261" spans="1:14" x14ac:dyDescent="0.4">
      <c r="A2261" s="53">
        <v>55</v>
      </c>
      <c r="B2261" s="5" t="s">
        <v>144</v>
      </c>
      <c r="C2261" s="5">
        <v>2002</v>
      </c>
      <c r="D2261" s="5" t="s">
        <v>250</v>
      </c>
      <c r="E2261" s="5" t="s">
        <v>247</v>
      </c>
      <c r="F2261" s="62">
        <v>1.9449141188753685</v>
      </c>
      <c r="G2261" s="65">
        <v>108231</v>
      </c>
      <c r="H2261" s="65">
        <v>0.37214666608689129</v>
      </c>
      <c r="I2261" s="65">
        <v>110.57993813148801</v>
      </c>
      <c r="J2261" s="65">
        <v>77853769.5825333</v>
      </c>
      <c r="K2261" s="65">
        <f t="shared" si="244"/>
        <v>85.30436925896943</v>
      </c>
      <c r="L2261" s="65">
        <v>4992.4414070453549</v>
      </c>
      <c r="M2261" s="63">
        <f>(M2132+M2089+M2218)/3</f>
        <v>47.775176842468341</v>
      </c>
      <c r="N2261" s="62">
        <v>35.912999999999997</v>
      </c>
    </row>
    <row r="2262" spans="1:14" x14ac:dyDescent="0.4">
      <c r="A2262" s="53">
        <v>55</v>
      </c>
      <c r="B2262" s="5" t="s">
        <v>144</v>
      </c>
      <c r="C2262" s="5">
        <v>2003</v>
      </c>
      <c r="D2262" s="5" t="s">
        <v>250</v>
      </c>
      <c r="E2262" s="5" t="s">
        <v>247</v>
      </c>
      <c r="F2262" s="62">
        <v>2.0526025381644288</v>
      </c>
      <c r="G2262" s="65">
        <v>108740</v>
      </c>
      <c r="H2262" s="65">
        <v>-7.7072097406016837E-2</v>
      </c>
      <c r="I2262" s="65">
        <v>106.1276299486</v>
      </c>
      <c r="J2262" s="65">
        <v>99087992.448101103</v>
      </c>
      <c r="K2262" s="65">
        <f t="shared" si="244"/>
        <v>85.304467655721282</v>
      </c>
      <c r="L2262" s="65">
        <v>5435.1518062112136</v>
      </c>
      <c r="M2262" s="63">
        <f>(M2090+M2133+M2219)/3</f>
        <v>43.567954065521782</v>
      </c>
      <c r="N2262" s="62">
        <v>35.906999999999996</v>
      </c>
    </row>
    <row r="2263" spans="1:14" x14ac:dyDescent="0.4">
      <c r="A2263" s="53">
        <v>55</v>
      </c>
      <c r="B2263" s="5" t="s">
        <v>144</v>
      </c>
      <c r="C2263" s="5">
        <v>2004</v>
      </c>
      <c r="D2263" s="5" t="s">
        <v>250</v>
      </c>
      <c r="E2263" s="5" t="s">
        <v>247</v>
      </c>
      <c r="F2263" s="62">
        <v>1.9796194163409915</v>
      </c>
      <c r="G2263" s="65">
        <v>109516</v>
      </c>
      <c r="H2263" s="65">
        <v>2.0311480128200969</v>
      </c>
      <c r="I2263" s="65">
        <f>(I2048+I2005+I2134)/3</f>
        <v>100.58700231444857</v>
      </c>
      <c r="J2263" s="65">
        <v>126368484.200109</v>
      </c>
      <c r="K2263" s="65">
        <f>(K2048+K2005+K2134)/3</f>
        <v>95.310090215415258</v>
      </c>
      <c r="L2263" s="65">
        <v>5470.6033145165329</v>
      </c>
      <c r="M2263" s="63">
        <f>(M2005+M2091+M2134)/3</f>
        <v>40.773387733913431</v>
      </c>
      <c r="N2263" s="62">
        <v>35.901000000000003</v>
      </c>
    </row>
    <row r="2264" spans="1:14" x14ac:dyDescent="0.4">
      <c r="A2264" s="53">
        <v>55</v>
      </c>
      <c r="B2264" s="5" t="s">
        <v>144</v>
      </c>
      <c r="C2264" s="5">
        <v>2005</v>
      </c>
      <c r="D2264" s="5" t="s">
        <v>250</v>
      </c>
      <c r="E2264" s="5" t="s">
        <v>247</v>
      </c>
      <c r="F2264" s="62">
        <v>2.0679521831407479</v>
      </c>
      <c r="G2264" s="65">
        <v>110254</v>
      </c>
      <c r="H2264" s="65">
        <v>2.4897419211428655</v>
      </c>
      <c r="I2264" s="65">
        <v>101.15527550411301</v>
      </c>
      <c r="J2264" s="65">
        <v>81610825.357208505</v>
      </c>
      <c r="K2264" s="65">
        <f>(K2261+K2262+K2263)/3</f>
        <v>88.639642376701985</v>
      </c>
      <c r="L2264" s="65">
        <v>6308.6650421350287</v>
      </c>
      <c r="M2264" s="63">
        <f>(M2092+M2049+M2221)/3</f>
        <v>42.76947486305761</v>
      </c>
      <c r="N2264" s="62">
        <v>35.895000000000003</v>
      </c>
    </row>
    <row r="2265" spans="1:14" x14ac:dyDescent="0.4">
      <c r="A2265" s="53">
        <v>55</v>
      </c>
      <c r="B2265" s="5" t="s">
        <v>144</v>
      </c>
      <c r="C2265" s="5">
        <v>2006</v>
      </c>
      <c r="D2265" s="5" t="s">
        <v>250</v>
      </c>
      <c r="E2265" s="5" t="s">
        <v>247</v>
      </c>
      <c r="F2265" s="62">
        <v>2.1254550041445923</v>
      </c>
      <c r="G2265" s="65">
        <v>110988</v>
      </c>
      <c r="H2265" s="65">
        <v>4.6325878594249019</v>
      </c>
      <c r="I2265" s="65">
        <v>101.39367234397</v>
      </c>
      <c r="J2265" s="65">
        <v>102721704.256898</v>
      </c>
      <c r="K2265" s="65">
        <f t="shared" ref="K2265:K2281" si="245">(K2262+K2263+K2264)/3</f>
        <v>89.751400082612847</v>
      </c>
      <c r="L2265" s="65">
        <v>6295.281171538064</v>
      </c>
      <c r="M2265" s="63">
        <f>(M2093+M2136+M2222)/3</f>
        <v>45.496779256814371</v>
      </c>
      <c r="N2265" s="62">
        <v>35.889000000000003</v>
      </c>
    </row>
    <row r="2266" spans="1:14" x14ac:dyDescent="0.4">
      <c r="A2266" s="53">
        <v>55</v>
      </c>
      <c r="B2266" s="5" t="s">
        <v>144</v>
      </c>
      <c r="C2266" s="5">
        <v>2007</v>
      </c>
      <c r="D2266" s="5" t="s">
        <v>250</v>
      </c>
      <c r="E2266" s="5" t="s">
        <v>247</v>
      </c>
      <c r="F2266" s="62">
        <v>2.2447974938464981</v>
      </c>
      <c r="G2266" s="65">
        <v>111725</v>
      </c>
      <c r="H2266" s="65">
        <v>2.3194437271098991</v>
      </c>
      <c r="I2266" s="65">
        <v>98.698860212006906</v>
      </c>
      <c r="J2266" s="65">
        <v>165223965.03290799</v>
      </c>
      <c r="K2266" s="65">
        <f t="shared" si="245"/>
        <v>91.233710891576706</v>
      </c>
      <c r="L2266" s="65">
        <v>6790.6340800411062</v>
      </c>
      <c r="M2266" s="63">
        <f>(M2094+M2137+M2223)/3</f>
        <v>46.513961942123522</v>
      </c>
      <c r="N2266" s="62">
        <v>35.883000000000003</v>
      </c>
    </row>
    <row r="2267" spans="1:14" x14ac:dyDescent="0.4">
      <c r="A2267" s="53">
        <v>55</v>
      </c>
      <c r="B2267" s="5" t="s">
        <v>144</v>
      </c>
      <c r="C2267" s="5">
        <v>2008</v>
      </c>
      <c r="D2267" s="5" t="s">
        <v>250</v>
      </c>
      <c r="E2267" s="5" t="s">
        <v>247</v>
      </c>
      <c r="F2267" s="62">
        <v>2.3248990913778691</v>
      </c>
      <c r="G2267" s="65">
        <v>112478</v>
      </c>
      <c r="H2267" s="65">
        <v>7.8477290264421526</v>
      </c>
      <c r="I2267" s="65">
        <v>98.976131946245999</v>
      </c>
      <c r="J2267" s="65">
        <v>144428158.50062901</v>
      </c>
      <c r="K2267" s="65">
        <f t="shared" si="245"/>
        <v>89.874917783630508</v>
      </c>
      <c r="L2267" s="65">
        <v>7343.4452696263897</v>
      </c>
      <c r="M2267" s="63">
        <f>(M2095+M2138+M2224)/3</f>
        <v>46.04056099755477</v>
      </c>
      <c r="N2267" s="62">
        <v>35.877000000000002</v>
      </c>
    </row>
    <row r="2268" spans="1:14" x14ac:dyDescent="0.4">
      <c r="A2268" s="53">
        <v>55</v>
      </c>
      <c r="B2268" s="5" t="s">
        <v>144</v>
      </c>
      <c r="C2268" s="5">
        <v>2009</v>
      </c>
      <c r="D2268" s="5" t="s">
        <v>250</v>
      </c>
      <c r="E2268" s="5" t="s">
        <v>247</v>
      </c>
      <c r="F2268" s="62">
        <v>2.3170182518167928</v>
      </c>
      <c r="G2268" s="65">
        <v>113249</v>
      </c>
      <c r="H2268" s="65">
        <v>-9.8997984490267754E-3</v>
      </c>
      <c r="I2268" s="65">
        <v>100.63414873637601</v>
      </c>
      <c r="J2268" s="65">
        <v>108699954.353645</v>
      </c>
      <c r="K2268" s="65">
        <f t="shared" si="245"/>
        <v>90.286676252606682</v>
      </c>
      <c r="L2268" s="65">
        <v>6810.4403178443563</v>
      </c>
      <c r="M2268" s="63">
        <f>(M2096+M2139+M2225)/3</f>
        <v>47.187480123838164</v>
      </c>
      <c r="N2268" s="62">
        <v>35.871000000000002</v>
      </c>
    </row>
    <row r="2269" spans="1:14" x14ac:dyDescent="0.4">
      <c r="A2269" s="53">
        <v>55</v>
      </c>
      <c r="B2269" s="5" t="s">
        <v>144</v>
      </c>
      <c r="C2269" s="5">
        <v>2010</v>
      </c>
      <c r="D2269" s="5" t="s">
        <v>250</v>
      </c>
      <c r="E2269" s="5" t="s">
        <v>247</v>
      </c>
      <c r="F2269" s="62">
        <v>2.399179228158788</v>
      </c>
      <c r="G2269" s="65">
        <v>114039</v>
      </c>
      <c r="H2269" s="65">
        <v>0.47979219539742246</v>
      </c>
      <c r="I2269" s="65">
        <v>100</v>
      </c>
      <c r="J2269" s="65">
        <v>55654134.819624402</v>
      </c>
      <c r="K2269" s="65">
        <f t="shared" si="245"/>
        <v>90.465101642604637</v>
      </c>
      <c r="L2269" s="65">
        <v>6760.9748841608107</v>
      </c>
      <c r="M2269" s="63">
        <f>(M2097+M2140+M2226)/3</f>
        <v>46.228153526427526</v>
      </c>
      <c r="N2269" s="62">
        <v>35.865000000000002</v>
      </c>
    </row>
    <row r="2270" spans="1:14" x14ac:dyDescent="0.4">
      <c r="A2270" s="53">
        <v>55</v>
      </c>
      <c r="B2270" s="5" t="s">
        <v>144</v>
      </c>
      <c r="C2270" s="5">
        <v>2011</v>
      </c>
      <c r="D2270" s="5" t="s">
        <v>250</v>
      </c>
      <c r="E2270" s="5" t="s">
        <v>247</v>
      </c>
      <c r="F2270" s="62">
        <v>2.2650933709253556</v>
      </c>
      <c r="G2270" s="65">
        <v>114918</v>
      </c>
      <c r="H2270" s="65">
        <v>0.22450739171647172</v>
      </c>
      <c r="I2270" s="65">
        <v>97.060159550955106</v>
      </c>
      <c r="J2270" s="65">
        <v>85923082.646767795</v>
      </c>
      <c r="K2270" s="65">
        <f t="shared" si="245"/>
        <v>90.208898559613942</v>
      </c>
      <c r="L2270" s="65">
        <v>6775.7492782293066</v>
      </c>
      <c r="M2270" s="63">
        <f>(M2098+M2227+M2141)/3</f>
        <v>48.238714446867853</v>
      </c>
      <c r="N2270" s="62">
        <v>35.859000000000002</v>
      </c>
    </row>
    <row r="2271" spans="1:14" x14ac:dyDescent="0.4">
      <c r="A2271" s="53">
        <v>55</v>
      </c>
      <c r="B2271" s="5" t="s">
        <v>144</v>
      </c>
      <c r="C2271" s="5">
        <v>2012</v>
      </c>
      <c r="D2271" s="5" t="s">
        <v>250</v>
      </c>
      <c r="E2271" s="5" t="s">
        <v>247</v>
      </c>
      <c r="F2271" s="62">
        <v>2.4035475188073714</v>
      </c>
      <c r="G2271" s="65">
        <v>115912</v>
      </c>
      <c r="H2271" s="65">
        <v>3.9261500086523711</v>
      </c>
      <c r="I2271" s="65">
        <v>97.710627532016304</v>
      </c>
      <c r="J2271" s="65">
        <v>49813748.830748498</v>
      </c>
      <c r="K2271" s="65">
        <f t="shared" si="245"/>
        <v>90.320225484941759</v>
      </c>
      <c r="L2271" s="65">
        <v>6900.7650759324442</v>
      </c>
      <c r="M2271" s="63">
        <f>(M2099+M2228+M2142)/3</f>
        <v>49.368636011137568</v>
      </c>
      <c r="N2271" s="62">
        <v>35.869</v>
      </c>
    </row>
    <row r="2272" spans="1:14" x14ac:dyDescent="0.4">
      <c r="A2272" s="53">
        <v>55</v>
      </c>
      <c r="B2272" s="5" t="s">
        <v>144</v>
      </c>
      <c r="C2272" s="5">
        <v>2013</v>
      </c>
      <c r="D2272" s="5" t="s">
        <v>250</v>
      </c>
      <c r="E2272" s="5" t="s">
        <v>247</v>
      </c>
      <c r="F2272" s="62">
        <v>2.7115310616101591</v>
      </c>
      <c r="G2272" s="65">
        <v>116945</v>
      </c>
      <c r="H2272" s="65">
        <v>2.92309825170382</v>
      </c>
      <c r="I2272" s="65">
        <v>96.487069424345705</v>
      </c>
      <c r="J2272" s="65">
        <v>130377747.928619</v>
      </c>
      <c r="K2272" s="65">
        <f t="shared" si="245"/>
        <v>90.331408562386784</v>
      </c>
      <c r="L2272" s="65">
        <v>7205.2547652188505</v>
      </c>
      <c r="M2272" s="63">
        <f>(M2100+M2229+M2143)/3</f>
        <v>48.828300604778086</v>
      </c>
      <c r="N2272" s="62">
        <v>35.896000000000001</v>
      </c>
    </row>
    <row r="2273" spans="1:14" x14ac:dyDescent="0.4">
      <c r="A2273" s="53">
        <v>55</v>
      </c>
      <c r="B2273" s="5" t="s">
        <v>144</v>
      </c>
      <c r="C2273" s="5">
        <v>2014</v>
      </c>
      <c r="D2273" s="5" t="s">
        <v>250</v>
      </c>
      <c r="E2273" s="5" t="s">
        <v>247</v>
      </c>
      <c r="F2273" s="62">
        <v>2.148814973044451</v>
      </c>
      <c r="G2273" s="65">
        <v>117972</v>
      </c>
      <c r="H2273" s="65">
        <v>0.77521292472853531</v>
      </c>
      <c r="I2273" s="65">
        <v>93.612713899993807</v>
      </c>
      <c r="J2273" s="65">
        <v>83736824.361111104</v>
      </c>
      <c r="K2273" s="65">
        <f t="shared" si="245"/>
        <v>90.286844202314171</v>
      </c>
      <c r="L2273" s="65">
        <v>7726.378261759538</v>
      </c>
      <c r="M2273" s="63">
        <f>(M2101+M2144+M2230)/3</f>
        <v>48.948672139834393</v>
      </c>
      <c r="N2273" s="62">
        <v>35.938000000000002</v>
      </c>
    </row>
    <row r="2274" spans="1:14" x14ac:dyDescent="0.4">
      <c r="A2274" s="53">
        <v>55</v>
      </c>
      <c r="B2274" s="5" t="s">
        <v>144</v>
      </c>
      <c r="C2274" s="5">
        <v>2015</v>
      </c>
      <c r="D2274" s="5" t="s">
        <v>250</v>
      </c>
      <c r="E2274" s="5" t="s">
        <v>247</v>
      </c>
      <c r="F2274" s="62">
        <v>2.2911413682971933</v>
      </c>
      <c r="G2274" s="65">
        <v>118980</v>
      </c>
      <c r="H2274" s="65">
        <v>2.7583920627998566</v>
      </c>
      <c r="I2274" s="65">
        <v>96.412120592423506</v>
      </c>
      <c r="J2274" s="65">
        <v>154268835.19</v>
      </c>
      <c r="K2274" s="65">
        <f t="shared" si="245"/>
        <v>90.312826083214233</v>
      </c>
      <c r="L2274" s="65">
        <v>8379.6218474315629</v>
      </c>
      <c r="M2274" s="63">
        <f>(M2102+M2231+M2145)/3</f>
        <v>49.048536251916687</v>
      </c>
      <c r="N2274" s="62">
        <v>35.997</v>
      </c>
    </row>
    <row r="2275" spans="1:14" x14ac:dyDescent="0.4">
      <c r="A2275" s="53">
        <v>55</v>
      </c>
      <c r="B2275" s="5" t="s">
        <v>144</v>
      </c>
      <c r="C2275" s="5">
        <v>2016</v>
      </c>
      <c r="D2275" s="5" t="s">
        <v>250</v>
      </c>
      <c r="E2275" s="5" t="s">
        <v>247</v>
      </c>
      <c r="F2275" s="62">
        <v>2.3123218245169466</v>
      </c>
      <c r="G2275" s="65">
        <v>119966</v>
      </c>
      <c r="H2275" s="65">
        <v>2.6442452575043518</v>
      </c>
      <c r="I2275" s="65">
        <v>98.671807297981701</v>
      </c>
      <c r="J2275" s="65">
        <v>109416203.750801</v>
      </c>
      <c r="K2275" s="65">
        <f t="shared" si="245"/>
        <v>90.310359615971734</v>
      </c>
      <c r="L2275" s="65">
        <v>8849.513535007758</v>
      </c>
      <c r="M2275" s="63">
        <f>(M2232+M2146+M2103)/3</f>
        <v>48.941836332176386</v>
      </c>
      <c r="N2275" s="62">
        <v>36.072000000000003</v>
      </c>
    </row>
    <row r="2276" spans="1:14" x14ac:dyDescent="0.4">
      <c r="A2276" s="53">
        <v>55</v>
      </c>
      <c r="B2276" s="5" t="s">
        <v>144</v>
      </c>
      <c r="C2276" s="5">
        <v>2017</v>
      </c>
      <c r="D2276" s="5" t="s">
        <v>250</v>
      </c>
      <c r="E2276" s="5" t="s">
        <v>247</v>
      </c>
      <c r="F2276" s="62">
        <v>2.3775853656519548</v>
      </c>
      <c r="G2276" s="65">
        <v>120921</v>
      </c>
      <c r="H2276" s="65">
        <v>1.5261735013887971</v>
      </c>
      <c r="I2276" s="65">
        <v>97.788691294021703</v>
      </c>
      <c r="J2276" s="65">
        <v>153278369.778148</v>
      </c>
      <c r="K2276" s="65">
        <f t="shared" si="245"/>
        <v>90.303343300500046</v>
      </c>
      <c r="L2276" s="65">
        <v>9309.2612960956758</v>
      </c>
      <c r="M2276" s="63">
        <f>(M2147+M2104+M2233)/3</f>
        <v>48.979681574642491</v>
      </c>
      <c r="N2276" s="62">
        <v>36.164000000000001</v>
      </c>
    </row>
    <row r="2277" spans="1:14" x14ac:dyDescent="0.4">
      <c r="A2277" s="53">
        <v>55</v>
      </c>
      <c r="B2277" s="5" t="s">
        <v>144</v>
      </c>
      <c r="C2277" s="5">
        <v>2018</v>
      </c>
      <c r="D2277" s="5" t="s">
        <v>250</v>
      </c>
      <c r="E2277" s="5" t="s">
        <v>247</v>
      </c>
      <c r="F2277" s="62">
        <v>2.6289006713833123</v>
      </c>
      <c r="G2277" s="65">
        <v>121838</v>
      </c>
      <c r="H2277" s="65">
        <v>-0.70365938991497501</v>
      </c>
      <c r="I2277" s="65">
        <v>95.603383884976495</v>
      </c>
      <c r="J2277" s="65">
        <v>185990696.38651901</v>
      </c>
      <c r="K2277" s="65">
        <f t="shared" si="245"/>
        <v>90.308842999895333</v>
      </c>
      <c r="L2277" s="65">
        <v>9574.3102711372048</v>
      </c>
      <c r="M2277" s="63">
        <f>(M2105+M2148+M2019)/3</f>
        <v>47.24811649474578</v>
      </c>
      <c r="N2277" s="62">
        <v>36.271999999999998</v>
      </c>
    </row>
    <row r="2278" spans="1:14" x14ac:dyDescent="0.4">
      <c r="A2278" s="53">
        <v>55</v>
      </c>
      <c r="B2278" s="5" t="s">
        <v>144</v>
      </c>
      <c r="C2278" s="5">
        <v>2019</v>
      </c>
      <c r="D2278" s="5" t="s">
        <v>250</v>
      </c>
      <c r="E2278" s="5" t="s">
        <v>247</v>
      </c>
      <c r="F2278" s="62">
        <v>2.8209641145986115</v>
      </c>
      <c r="G2278" s="65">
        <v>122724</v>
      </c>
      <c r="H2278" s="65">
        <v>3.3275329475476383</v>
      </c>
      <c r="I2278" s="65">
        <v>96.428766571948003</v>
      </c>
      <c r="J2278" s="65">
        <v>208615795.721605</v>
      </c>
      <c r="K2278" s="65">
        <f t="shared" si="245"/>
        <v>90.307515305455695</v>
      </c>
      <c r="L2278" s="65">
        <v>9887.920742358343</v>
      </c>
      <c r="M2278" s="63">
        <f>(M2149+M2106+M2235)/3</f>
        <v>48.970511986576902</v>
      </c>
      <c r="N2278" s="62">
        <v>36.396000000000001</v>
      </c>
    </row>
    <row r="2279" spans="1:14" x14ac:dyDescent="0.4">
      <c r="A2279" s="53">
        <v>55</v>
      </c>
      <c r="B2279" s="5" t="s">
        <v>144</v>
      </c>
      <c r="C2279" s="5">
        <v>2020</v>
      </c>
      <c r="D2279" s="5" t="s">
        <v>250</v>
      </c>
      <c r="E2279" s="5" t="s">
        <v>247</v>
      </c>
      <c r="F2279" s="62">
        <v>2.6240670208550658</v>
      </c>
      <c r="G2279" s="65">
        <v>123663</v>
      </c>
      <c r="H2279" s="65">
        <v>-0.299985587376284</v>
      </c>
      <c r="I2279" s="65">
        <v>94.703690281358107</v>
      </c>
      <c r="J2279" s="65">
        <v>141277504.94475701</v>
      </c>
      <c r="K2279" s="65">
        <f t="shared" si="245"/>
        <v>90.306567201950358</v>
      </c>
      <c r="L2279" s="65">
        <v>8437.5367823125034</v>
      </c>
      <c r="M2279" s="63">
        <f>(M2150+M2107+M2236)/3</f>
        <v>48.980070538043755</v>
      </c>
      <c r="N2279" s="62">
        <v>36.536999999999999</v>
      </c>
    </row>
    <row r="2280" spans="1:14" x14ac:dyDescent="0.4">
      <c r="A2280" s="53">
        <v>55</v>
      </c>
      <c r="B2280" s="5" t="s">
        <v>144</v>
      </c>
      <c r="C2280" s="5">
        <v>2021</v>
      </c>
      <c r="D2280" s="5" t="s">
        <v>250</v>
      </c>
      <c r="E2280" s="5" t="s">
        <v>247</v>
      </c>
      <c r="F2280" s="62">
        <f>(F2277+F2278+F2279)/3</f>
        <v>2.6913106022789965</v>
      </c>
      <c r="G2280" s="65">
        <v>124610</v>
      </c>
      <c r="H2280" s="65">
        <v>2.7903177729936743</v>
      </c>
      <c r="I2280" s="65">
        <v>90.296263050819405</v>
      </c>
      <c r="J2280" s="65">
        <v>152223567.1965</v>
      </c>
      <c r="K2280" s="65">
        <f t="shared" si="245"/>
        <v>90.307641835767129</v>
      </c>
      <c r="L2280" s="65">
        <v>9010.5127999357992</v>
      </c>
      <c r="M2280" s="63">
        <f>(M2108+M2151+M2237)/3</f>
        <v>48.980200192510843</v>
      </c>
      <c r="N2280" s="62">
        <v>36.694000000000003</v>
      </c>
    </row>
    <row r="2281" spans="1:14" x14ac:dyDescent="0.4">
      <c r="A2281" s="53">
        <v>55</v>
      </c>
      <c r="B2281" s="5" t="s">
        <v>144</v>
      </c>
      <c r="C2281" s="5">
        <v>2022</v>
      </c>
      <c r="D2281" s="5" t="s">
        <v>250</v>
      </c>
      <c r="E2281" s="5" t="s">
        <v>247</v>
      </c>
      <c r="F2281" s="62">
        <f>(F2278+F2279+F2280)/3</f>
        <v>2.7121139125775575</v>
      </c>
      <c r="G2281" s="65">
        <v>125438</v>
      </c>
      <c r="H2281" s="65">
        <v>1.7714847564910912</v>
      </c>
      <c r="I2281" s="65">
        <v>88.1424961790472</v>
      </c>
      <c r="J2281" s="65">
        <v>156234559.11736399</v>
      </c>
      <c r="K2281" s="65">
        <f t="shared" si="245"/>
        <v>90.307241447724394</v>
      </c>
      <c r="L2281" s="65">
        <v>9689.0826996031665</v>
      </c>
      <c r="M2281" s="63">
        <f>(M2109+M2238+M2066)/3</f>
        <v>46.616582006929654</v>
      </c>
      <c r="N2281" s="62">
        <v>36.868000000000002</v>
      </c>
    </row>
    <row r="2282" spans="1:14" x14ac:dyDescent="0.4">
      <c r="A2282" s="43">
        <v>56</v>
      </c>
      <c r="B2282" s="5" t="s">
        <v>145</v>
      </c>
      <c r="C2282" s="5">
        <v>1980</v>
      </c>
      <c r="D2282" s="5" t="s">
        <v>246</v>
      </c>
      <c r="E2282" s="42" t="s">
        <v>247</v>
      </c>
      <c r="F2282" s="62">
        <f>F2283*0.95</f>
        <v>9.4142969037229088E-2</v>
      </c>
      <c r="G2282" s="63">
        <v>4972609</v>
      </c>
      <c r="H2282" s="63">
        <f t="shared" ref="H2282:H2288" si="246">H2283*0.95</f>
        <v>19.03666778734722</v>
      </c>
      <c r="I2282" s="63">
        <f>(I2169+I2153+I1739)/3</f>
        <v>296.88931516976248</v>
      </c>
      <c r="J2282" s="63">
        <v>560000</v>
      </c>
      <c r="K2282" s="63">
        <f t="shared" ref="K2282:L2287" si="247">K2283*0.95</f>
        <v>43.491210403339316</v>
      </c>
      <c r="L2282" s="63">
        <f t="shared" si="247"/>
        <v>258.60470973626349</v>
      </c>
      <c r="M2282" s="63">
        <f>(M2169+M2153+M1739)/3</f>
        <v>25.853708485130543</v>
      </c>
      <c r="N2282" s="62">
        <v>22.103999999999999</v>
      </c>
    </row>
    <row r="2283" spans="1:14" x14ac:dyDescent="0.4">
      <c r="A2283" s="43">
        <v>56</v>
      </c>
      <c r="B2283" s="5" t="s">
        <v>145</v>
      </c>
      <c r="C2283" s="5">
        <v>1981</v>
      </c>
      <c r="D2283" s="5" t="s">
        <v>246</v>
      </c>
      <c r="E2283" s="42" t="s">
        <v>247</v>
      </c>
      <c r="F2283" s="62">
        <f t="shared" ref="F2283:F2291" si="248">F2284*0.95</f>
        <v>9.9097862144451682E-2</v>
      </c>
      <c r="G2283" s="63">
        <v>5067427</v>
      </c>
      <c r="H2283" s="63">
        <f t="shared" si="246"/>
        <v>20.038597670891811</v>
      </c>
      <c r="I2283" s="63">
        <f>(I2154+I2169+I1739)/3</f>
        <v>569.36604663562082</v>
      </c>
      <c r="J2283" s="63">
        <v>-1310000</v>
      </c>
      <c r="K2283" s="63">
        <f t="shared" si="247"/>
        <v>45.780221477199284</v>
      </c>
      <c r="L2283" s="63">
        <f t="shared" si="247"/>
        <v>272.21548393290897</v>
      </c>
      <c r="M2283" s="63">
        <f>(M2169+M2154+M1739)/3</f>
        <v>25.926325394406764</v>
      </c>
      <c r="N2283" s="62">
        <v>22.815000000000001</v>
      </c>
    </row>
    <row r="2284" spans="1:14" x14ac:dyDescent="0.4">
      <c r="A2284" s="43">
        <v>56</v>
      </c>
      <c r="B2284" s="5" t="s">
        <v>145</v>
      </c>
      <c r="C2284" s="5">
        <v>1982</v>
      </c>
      <c r="D2284" s="5" t="s">
        <v>246</v>
      </c>
      <c r="E2284" s="42" t="s">
        <v>247</v>
      </c>
      <c r="F2284" s="62">
        <f t="shared" si="248"/>
        <v>0.10431353909942283</v>
      </c>
      <c r="G2284" s="63">
        <v>5170731</v>
      </c>
      <c r="H2284" s="63">
        <f t="shared" si="246"/>
        <v>21.093260706201907</v>
      </c>
      <c r="I2284" s="63">
        <f>(I2155+I1553+I1725)/3</f>
        <v>731.58968585014009</v>
      </c>
      <c r="J2284" s="63">
        <v>-400000</v>
      </c>
      <c r="K2284" s="63">
        <f t="shared" si="247"/>
        <v>48.189706818104511</v>
      </c>
      <c r="L2284" s="63">
        <f t="shared" si="247"/>
        <v>286.54261466622</v>
      </c>
      <c r="M2284" s="63">
        <f>(M1725+M1553+M2155)/3</f>
        <v>15.140808778337648</v>
      </c>
      <c r="N2284" s="62">
        <v>23.606000000000002</v>
      </c>
    </row>
    <row r="2285" spans="1:14" x14ac:dyDescent="0.4">
      <c r="A2285" s="43">
        <v>56</v>
      </c>
      <c r="B2285" s="5" t="s">
        <v>145</v>
      </c>
      <c r="C2285" s="5">
        <v>1983</v>
      </c>
      <c r="D2285" s="5" t="s">
        <v>246</v>
      </c>
      <c r="E2285" s="42" t="s">
        <v>247</v>
      </c>
      <c r="F2285" s="62">
        <f t="shared" si="248"/>
        <v>0.10980372536781351</v>
      </c>
      <c r="G2285" s="63">
        <v>5282274</v>
      </c>
      <c r="H2285" s="63">
        <f t="shared" si="246"/>
        <v>22.203432322317799</v>
      </c>
      <c r="I2285" s="63">
        <f>(I1554+I1726+I2156)/3</f>
        <v>1112.8007218168786</v>
      </c>
      <c r="J2285" s="63">
        <v>380000</v>
      </c>
      <c r="K2285" s="63">
        <f t="shared" si="247"/>
        <v>50.726007176952123</v>
      </c>
      <c r="L2285" s="63">
        <f t="shared" si="247"/>
        <v>301.62380491181057</v>
      </c>
      <c r="M2285" s="63">
        <f>(M1726+M1554+M2156)/3</f>
        <v>15.982613688050662</v>
      </c>
      <c r="N2285" s="62">
        <v>24.414999999999999</v>
      </c>
    </row>
    <row r="2286" spans="1:14" x14ac:dyDescent="0.4">
      <c r="A2286" s="43">
        <v>56</v>
      </c>
      <c r="B2286" s="5" t="s">
        <v>145</v>
      </c>
      <c r="C2286" s="5">
        <v>1984</v>
      </c>
      <c r="D2286" s="5" t="s">
        <v>246</v>
      </c>
      <c r="E2286" s="42" t="s">
        <v>247</v>
      </c>
      <c r="F2286" s="62">
        <f t="shared" si="248"/>
        <v>0.11558286880822474</v>
      </c>
      <c r="G2286" s="63">
        <v>5402084</v>
      </c>
      <c r="H2286" s="63">
        <f t="shared" si="246"/>
        <v>23.372034023492422</v>
      </c>
      <c r="I2286" s="63">
        <f>(I1555+I1727+I2157)/3</f>
        <v>267.7532892446045</v>
      </c>
      <c r="J2286" s="63">
        <v>700000</v>
      </c>
      <c r="K2286" s="63">
        <f t="shared" si="247"/>
        <v>53.395797028370659</v>
      </c>
      <c r="L2286" s="63">
        <f t="shared" si="247"/>
        <v>317.49874201243222</v>
      </c>
      <c r="M2286" s="63">
        <f>(M2157+M1727+M1555)/3</f>
        <v>25.687326733460097</v>
      </c>
      <c r="N2286" s="62">
        <v>25.244</v>
      </c>
    </row>
    <row r="2287" spans="1:14" x14ac:dyDescent="0.4">
      <c r="A2287" s="43">
        <v>56</v>
      </c>
      <c r="B2287" s="5" t="s">
        <v>145</v>
      </c>
      <c r="C2287" s="5">
        <v>1985</v>
      </c>
      <c r="D2287" s="5" t="s">
        <v>246</v>
      </c>
      <c r="E2287" s="42" t="s">
        <v>247</v>
      </c>
      <c r="F2287" s="62">
        <f t="shared" si="248"/>
        <v>0.12166617769286815</v>
      </c>
      <c r="G2287" s="63">
        <v>5531661</v>
      </c>
      <c r="H2287" s="63">
        <f t="shared" si="246"/>
        <v>24.602141077360447</v>
      </c>
      <c r="I2287" s="63">
        <f>(I2158+I1728+I1556)/3</f>
        <v>255.07107777914362</v>
      </c>
      <c r="J2287" s="63">
        <v>1110000</v>
      </c>
      <c r="K2287" s="63">
        <f t="shared" si="247"/>
        <v>56.206102135127011</v>
      </c>
      <c r="L2287" s="63">
        <f t="shared" si="247"/>
        <v>334.20920211834971</v>
      </c>
      <c r="M2287" s="63">
        <f>(M1728+M1556+M2158)/3</f>
        <v>16.746874923927631</v>
      </c>
      <c r="N2287" s="62">
        <v>26.088999999999999</v>
      </c>
    </row>
    <row r="2288" spans="1:14" x14ac:dyDescent="0.4">
      <c r="A2288" s="43">
        <v>56</v>
      </c>
      <c r="B2288" s="5" t="s">
        <v>145</v>
      </c>
      <c r="C2288" s="5">
        <v>1986</v>
      </c>
      <c r="D2288" s="5" t="s">
        <v>246</v>
      </c>
      <c r="E2288" s="42" t="s">
        <v>247</v>
      </c>
      <c r="F2288" s="62">
        <f t="shared" si="248"/>
        <v>0.1280696607293349</v>
      </c>
      <c r="G2288" s="63">
        <v>5671380</v>
      </c>
      <c r="H2288" s="63">
        <f t="shared" si="246"/>
        <v>25.896990607747838</v>
      </c>
      <c r="I2288" s="63">
        <f>(I1557+I1729+I2159)/3</f>
        <v>168.36475546654242</v>
      </c>
      <c r="J2288" s="63">
        <v>8400000</v>
      </c>
      <c r="K2288" s="63">
        <v>59.164318036975807</v>
      </c>
      <c r="L2288" s="63">
        <v>351.79916012457863</v>
      </c>
      <c r="M2288" s="63">
        <f>(M1729+M1557+M2159)/3</f>
        <v>18.273219152768917</v>
      </c>
      <c r="N2288" s="62">
        <v>26.952999999999999</v>
      </c>
    </row>
    <row r="2289" spans="1:14" x14ac:dyDescent="0.4">
      <c r="A2289" s="43">
        <v>56</v>
      </c>
      <c r="B2289" s="5" t="s">
        <v>145</v>
      </c>
      <c r="C2289" s="5">
        <v>1987</v>
      </c>
      <c r="D2289" s="5" t="s">
        <v>246</v>
      </c>
      <c r="E2289" s="42" t="s">
        <v>247</v>
      </c>
      <c r="F2289" s="62">
        <f t="shared" si="248"/>
        <v>0.13481016918877359</v>
      </c>
      <c r="G2289" s="63">
        <v>5820774</v>
      </c>
      <c r="H2289" s="63">
        <v>27.25999011341878</v>
      </c>
      <c r="I2289" s="63">
        <f>(I2160+I1558+I1730)/3</f>
        <v>152.317682004847</v>
      </c>
      <c r="J2289" s="63">
        <v>12850000</v>
      </c>
      <c r="K2289" s="63">
        <v>62.335102938486166</v>
      </c>
      <c r="L2289" s="63">
        <v>350.73308800122919</v>
      </c>
      <c r="M2289" s="63">
        <f>(M1558+M1730+M2160)/3</f>
        <v>19.057981583332168</v>
      </c>
      <c r="N2289" s="62">
        <v>27.835000000000001</v>
      </c>
    </row>
    <row r="2290" spans="1:14" x14ac:dyDescent="0.4">
      <c r="A2290" s="43">
        <v>56</v>
      </c>
      <c r="B2290" s="5" t="s">
        <v>145</v>
      </c>
      <c r="C2290" s="5">
        <v>1988</v>
      </c>
      <c r="D2290" s="5" t="s">
        <v>246</v>
      </c>
      <c r="E2290" s="42" t="s">
        <v>247</v>
      </c>
      <c r="F2290" s="62">
        <f t="shared" si="248"/>
        <v>0.14190544125134064</v>
      </c>
      <c r="G2290" s="63">
        <v>5977175</v>
      </c>
      <c r="H2290" s="63">
        <v>21.65363913092304</v>
      </c>
      <c r="I2290" s="63">
        <f>(I1731+I1559+I2161)/3</f>
        <v>142.77465996720761</v>
      </c>
      <c r="J2290" s="63">
        <v>15680000</v>
      </c>
      <c r="K2290" s="63">
        <v>57.947140898240647</v>
      </c>
      <c r="L2290" s="63">
        <v>398.90011862251743</v>
      </c>
      <c r="M2290" s="63">
        <f>(M1731+M2161+M1559)/3</f>
        <v>19.182460431176995</v>
      </c>
      <c r="N2290" s="62">
        <v>28.736000000000001</v>
      </c>
    </row>
    <row r="2291" spans="1:14" x14ac:dyDescent="0.4">
      <c r="A2291" s="43">
        <v>56</v>
      </c>
      <c r="B2291" s="5" t="s">
        <v>145</v>
      </c>
      <c r="C2291" s="5">
        <v>1989</v>
      </c>
      <c r="D2291" s="5" t="s">
        <v>246</v>
      </c>
      <c r="E2291" s="42" t="s">
        <v>247</v>
      </c>
      <c r="F2291" s="62">
        <f t="shared" si="248"/>
        <v>0.14937414868562174</v>
      </c>
      <c r="G2291" s="63">
        <v>6136166</v>
      </c>
      <c r="H2291" s="63">
        <v>22.315573420832663</v>
      </c>
      <c r="I2291" s="63">
        <f>(I2162+I1732+I1560)/3</f>
        <v>132.74428792343073</v>
      </c>
      <c r="J2291" s="63">
        <v>12330000</v>
      </c>
      <c r="K2291" s="63">
        <v>60.879568892904302</v>
      </c>
      <c r="L2291" s="63">
        <v>396.34346563903767</v>
      </c>
      <c r="M2291" s="63">
        <f>(M1560+M1732+M2162)/3</f>
        <v>18.718269661348504</v>
      </c>
      <c r="N2291" s="62">
        <v>29.651</v>
      </c>
    </row>
    <row r="2292" spans="1:14" x14ac:dyDescent="0.4">
      <c r="A2292" s="43">
        <v>56</v>
      </c>
      <c r="B2292" s="5" t="s">
        <v>145</v>
      </c>
      <c r="C2292" s="5">
        <v>1990</v>
      </c>
      <c r="D2292" s="5" t="s">
        <v>246</v>
      </c>
      <c r="E2292" s="42" t="s">
        <v>247</v>
      </c>
      <c r="F2292" s="62">
        <v>0.15723594598486498</v>
      </c>
      <c r="G2292" s="63">
        <v>6354145</v>
      </c>
      <c r="H2292" s="63">
        <v>17.279181168489316</v>
      </c>
      <c r="I2292" s="63">
        <f>(I1733+I1561+I2163)/3</f>
        <v>129.65055020083616</v>
      </c>
      <c r="J2292" s="63">
        <v>17860000</v>
      </c>
      <c r="K2292" s="63">
        <v>64.517019017324628</v>
      </c>
      <c r="L2292" s="63">
        <v>419.68680588078644</v>
      </c>
      <c r="M2292" s="63">
        <f>(M1733+M1561+M2163)/3</f>
        <v>19.106458356317219</v>
      </c>
      <c r="N2292" s="62">
        <v>30.584</v>
      </c>
    </row>
    <row r="2293" spans="1:14" x14ac:dyDescent="0.4">
      <c r="A2293" s="43">
        <v>56</v>
      </c>
      <c r="B2293" s="5" t="s">
        <v>145</v>
      </c>
      <c r="C2293" s="5">
        <v>1991</v>
      </c>
      <c r="D2293" s="5" t="s">
        <v>246</v>
      </c>
      <c r="E2293" s="42" t="s">
        <v>247</v>
      </c>
      <c r="F2293" s="62">
        <v>0.15491856232430146</v>
      </c>
      <c r="G2293" s="63">
        <v>6615734</v>
      </c>
      <c r="H2293" s="63">
        <v>25.818670566377321</v>
      </c>
      <c r="I2293" s="63">
        <f>(I2164+I1562+I1734)/3</f>
        <v>124.67095448626991</v>
      </c>
      <c r="J2293" s="63">
        <v>38770000</v>
      </c>
      <c r="K2293" s="63">
        <v>60.916462986476461</v>
      </c>
      <c r="L2293" s="63">
        <v>455.74054321367464</v>
      </c>
      <c r="M2293" s="63">
        <f>(M1562+M1734+M2164)/3</f>
        <v>20.413209762352611</v>
      </c>
      <c r="N2293" s="62">
        <v>31.613</v>
      </c>
    </row>
    <row r="2294" spans="1:14" x14ac:dyDescent="0.4">
      <c r="A2294" s="43">
        <v>56</v>
      </c>
      <c r="B2294" s="5" t="s">
        <v>145</v>
      </c>
      <c r="C2294" s="5">
        <v>1992</v>
      </c>
      <c r="D2294" s="5" t="s">
        <v>246</v>
      </c>
      <c r="E2294" s="42" t="s">
        <v>247</v>
      </c>
      <c r="F2294" s="62">
        <v>0.15445987709659925</v>
      </c>
      <c r="G2294" s="63">
        <v>6832195</v>
      </c>
      <c r="H2294" s="63">
        <v>26.220213627099227</v>
      </c>
      <c r="I2294" s="63">
        <f>(I1735+I1563+I2165)/3</f>
        <v>119.45042134002109</v>
      </c>
      <c r="J2294" s="63">
        <v>19690000</v>
      </c>
      <c r="K2294" s="63">
        <v>50.947892917752938</v>
      </c>
      <c r="L2294" s="63">
        <v>480.75624642753155</v>
      </c>
      <c r="M2294" s="63">
        <f>(M1563+M1735+M2165)/3</f>
        <v>20.406915403446661</v>
      </c>
      <c r="N2294" s="62">
        <v>32.703000000000003</v>
      </c>
    </row>
    <row r="2295" spans="1:14" x14ac:dyDescent="0.4">
      <c r="A2295" s="43">
        <v>56</v>
      </c>
      <c r="B2295" s="5" t="s">
        <v>145</v>
      </c>
      <c r="C2295" s="5">
        <v>1993</v>
      </c>
      <c r="D2295" s="5" t="s">
        <v>246</v>
      </c>
      <c r="E2295" s="42" t="s">
        <v>247</v>
      </c>
      <c r="F2295" s="62">
        <v>0.15401434297597666</v>
      </c>
      <c r="G2295" s="63">
        <v>7046097</v>
      </c>
      <c r="H2295" s="63">
        <v>0.67375727793361762</v>
      </c>
      <c r="I2295" s="63">
        <f>(I1736+I1564+I2166)/3</f>
        <v>111.936960180279</v>
      </c>
      <c r="J2295" s="63">
        <v>2720000</v>
      </c>
      <c r="K2295" s="63">
        <v>54.602319081944813</v>
      </c>
      <c r="L2295" s="63">
        <v>465.37771094588038</v>
      </c>
      <c r="M2295" s="63">
        <f>(M1564+M1736+M2166)/3</f>
        <v>20.048207351195654</v>
      </c>
      <c r="N2295" s="62">
        <v>33.808</v>
      </c>
    </row>
    <row r="2296" spans="1:14" x14ac:dyDescent="0.4">
      <c r="A2296" s="43">
        <v>56</v>
      </c>
      <c r="B2296" s="5" t="s">
        <v>145</v>
      </c>
      <c r="C2296" s="5">
        <v>1994</v>
      </c>
      <c r="D2296" s="5" t="s">
        <v>246</v>
      </c>
      <c r="E2296" s="42" t="s">
        <v>247</v>
      </c>
      <c r="F2296" s="62">
        <v>0.15448673884401673</v>
      </c>
      <c r="G2296" s="63">
        <v>7262112</v>
      </c>
      <c r="H2296" s="63">
        <v>1.4280016391641936</v>
      </c>
      <c r="I2296" s="63">
        <f>(I1565+I1737+I2167)/3</f>
        <v>86.357222732267289</v>
      </c>
      <c r="J2296" s="63">
        <v>210000</v>
      </c>
      <c r="K2296" s="63">
        <v>48.614837819118804</v>
      </c>
      <c r="L2296" s="63">
        <v>465.85521797215188</v>
      </c>
      <c r="M2296" s="63">
        <f>(M1737+M1565+M2167)/3</f>
        <v>20.757520619360491</v>
      </c>
      <c r="N2296" s="62">
        <v>34.933</v>
      </c>
    </row>
    <row r="2297" spans="1:14" x14ac:dyDescent="0.4">
      <c r="A2297" s="43">
        <v>56</v>
      </c>
      <c r="B2297" s="5" t="s">
        <v>145</v>
      </c>
      <c r="C2297" s="5">
        <v>1995</v>
      </c>
      <c r="D2297" s="5" t="s">
        <v>246</v>
      </c>
      <c r="E2297" s="42" t="s">
        <v>247</v>
      </c>
      <c r="F2297" s="62">
        <v>0.15552303608817319</v>
      </c>
      <c r="G2297" s="63">
        <v>7468347</v>
      </c>
      <c r="H2297" s="63">
        <v>5.9513383006479188</v>
      </c>
      <c r="I2297" s="63">
        <f>(I1738+I1566+I2168)/3</f>
        <v>92.750689182492735</v>
      </c>
      <c r="J2297" s="63">
        <v>769000</v>
      </c>
      <c r="K2297" s="63">
        <v>45.644181671202503</v>
      </c>
      <c r="L2297" s="63">
        <v>494.5820718978261</v>
      </c>
      <c r="M2297" s="63">
        <f>(M1566+M1738+M2168)/3</f>
        <v>20.194186477295204</v>
      </c>
      <c r="N2297" s="62">
        <v>36.076000000000001</v>
      </c>
    </row>
    <row r="2298" spans="1:14" x14ac:dyDescent="0.4">
      <c r="A2298" s="43">
        <v>56</v>
      </c>
      <c r="B2298" s="5" t="s">
        <v>145</v>
      </c>
      <c r="C2298" s="5">
        <v>1996</v>
      </c>
      <c r="D2298" s="5" t="s">
        <v>246</v>
      </c>
      <c r="E2298" s="42" t="s">
        <v>247</v>
      </c>
      <c r="F2298" s="62">
        <v>0.16014337934548684</v>
      </c>
      <c r="G2298" s="63">
        <v>7683115</v>
      </c>
      <c r="H2298" s="63">
        <v>1.5459682367153391</v>
      </c>
      <c r="I2298" s="63">
        <f>(I2282+I2169+I2153)/3</f>
        <v>358.10942851041881</v>
      </c>
      <c r="J2298" s="63">
        <v>23774000</v>
      </c>
      <c r="K2298" s="63">
        <v>43.54017378106326</v>
      </c>
      <c r="L2298" s="63">
        <v>503.56767631720362</v>
      </c>
      <c r="M2298" s="63">
        <f>(M2282+M2169+M2153)/3</f>
        <v>23.623576649316743</v>
      </c>
      <c r="N2298" s="62">
        <v>37.234999999999999</v>
      </c>
    </row>
    <row r="2299" spans="1:14" x14ac:dyDescent="0.4">
      <c r="A2299" s="43">
        <v>56</v>
      </c>
      <c r="B2299" s="5" t="s">
        <v>145</v>
      </c>
      <c r="C2299" s="5">
        <v>1997</v>
      </c>
      <c r="D2299" s="5" t="s">
        <v>246</v>
      </c>
      <c r="E2299" s="42" t="s">
        <v>247</v>
      </c>
      <c r="F2299" s="62">
        <v>0.16446919635650814</v>
      </c>
      <c r="G2299" s="63">
        <v>7842806</v>
      </c>
      <c r="H2299" s="63">
        <v>1.4341266666770167</v>
      </c>
      <c r="I2299" s="63">
        <f>(I1568+I1740+I2170)/3</f>
        <v>99.790442935062586</v>
      </c>
      <c r="J2299" s="63">
        <v>17301000</v>
      </c>
      <c r="K2299" s="63">
        <v>42.415069700594316</v>
      </c>
      <c r="L2299" s="63">
        <v>482.44218480523347</v>
      </c>
      <c r="M2299" s="63">
        <f>(M1568+M1740+M2170)/3</f>
        <v>25.491451882844032</v>
      </c>
      <c r="N2299" s="62">
        <v>38.405999999999999</v>
      </c>
    </row>
    <row r="2300" spans="1:14" x14ac:dyDescent="0.4">
      <c r="A2300" s="43">
        <v>56</v>
      </c>
      <c r="B2300" s="5" t="s">
        <v>145</v>
      </c>
      <c r="C2300" s="5">
        <v>1998</v>
      </c>
      <c r="D2300" s="5" t="s">
        <v>246</v>
      </c>
      <c r="E2300" s="42" t="s">
        <v>247</v>
      </c>
      <c r="F2300" s="62">
        <v>0.17048386965603571</v>
      </c>
      <c r="G2300" s="63">
        <v>7992545</v>
      </c>
      <c r="H2300" s="63">
        <v>3.3246404442434709</v>
      </c>
      <c r="I2300" s="63">
        <f>(I1569+I1741+I2171)/3</f>
        <v>93.812423488102695</v>
      </c>
      <c r="J2300" s="63">
        <v>17810000</v>
      </c>
      <c r="K2300" s="63">
        <v>48.210675859487623</v>
      </c>
      <c r="L2300" s="63">
        <v>448.96533229724508</v>
      </c>
      <c r="M2300" s="63">
        <f>(M1741+M1569+M2171)/3</f>
        <v>22.165633473368359</v>
      </c>
      <c r="N2300" s="62">
        <v>39.593000000000004</v>
      </c>
    </row>
    <row r="2301" spans="1:14" x14ac:dyDescent="0.4">
      <c r="A2301" s="43">
        <v>56</v>
      </c>
      <c r="B2301" s="5" t="s">
        <v>145</v>
      </c>
      <c r="C2301" s="5">
        <v>1999</v>
      </c>
      <c r="D2301" s="5" t="s">
        <v>246</v>
      </c>
      <c r="E2301" s="42" t="s">
        <v>247</v>
      </c>
      <c r="F2301" s="62">
        <v>0.17540282158906714</v>
      </c>
      <c r="G2301" s="63">
        <v>8174897</v>
      </c>
      <c r="H2301" s="63">
        <v>4.2276753076736213</v>
      </c>
      <c r="I2301" s="63">
        <f>(I1570+I2172+I1742)/3</f>
        <v>101.31753342669553</v>
      </c>
      <c r="J2301" s="63">
        <v>63452427</v>
      </c>
      <c r="K2301" s="63">
        <v>47.673048574380026</v>
      </c>
      <c r="L2301" s="63">
        <v>423.40380078152913</v>
      </c>
      <c r="M2301" s="63">
        <f>(M1742+M1570+M2172)/3</f>
        <v>22.586862609080839</v>
      </c>
      <c r="N2301" s="62">
        <v>40.792000000000002</v>
      </c>
    </row>
    <row r="2302" spans="1:14" x14ac:dyDescent="0.4">
      <c r="A2302" s="43">
        <v>56</v>
      </c>
      <c r="B2302" s="5" t="s">
        <v>145</v>
      </c>
      <c r="C2302" s="5">
        <v>2000</v>
      </c>
      <c r="D2302" s="5" t="s">
        <v>246</v>
      </c>
      <c r="E2302" s="42" t="s">
        <v>247</v>
      </c>
      <c r="F2302" s="62">
        <v>0.179309813748813</v>
      </c>
      <c r="G2302" s="63">
        <v>8336967</v>
      </c>
      <c r="H2302" s="63">
        <v>6.3001239583018105</v>
      </c>
      <c r="I2302" s="63">
        <f>(I1571+I2173+I1743)/3</f>
        <v>88.534421376229886</v>
      </c>
      <c r="J2302" s="63">
        <v>9942000</v>
      </c>
      <c r="K2302" s="63">
        <v>53.481719011359438</v>
      </c>
      <c r="L2302" s="63">
        <v>359.28667001827347</v>
      </c>
      <c r="M2302" s="63">
        <f>(M1571+M1743+M2173)/3</f>
        <v>22.342563902222242</v>
      </c>
      <c r="N2302" s="62">
        <v>42.002000000000002</v>
      </c>
    </row>
    <row r="2303" spans="1:14" x14ac:dyDescent="0.4">
      <c r="A2303" s="43">
        <v>56</v>
      </c>
      <c r="B2303" s="5" t="s">
        <v>145</v>
      </c>
      <c r="C2303" s="5">
        <v>2001</v>
      </c>
      <c r="D2303" s="5" t="s">
        <v>246</v>
      </c>
      <c r="E2303" s="42" t="s">
        <v>247</v>
      </c>
      <c r="F2303" s="62">
        <v>0.18571543422541861</v>
      </c>
      <c r="G2303" s="63">
        <v>8445717</v>
      </c>
      <c r="H2303" s="63">
        <v>1.7524263182266111</v>
      </c>
      <c r="I2303" s="63">
        <f>(I1572+I2174+I1744)/3</f>
        <v>92.473385515076032</v>
      </c>
      <c r="J2303" s="63">
        <v>1677000</v>
      </c>
      <c r="K2303" s="63">
        <v>58.596909748969715</v>
      </c>
      <c r="L2303" s="63">
        <v>335.01429288319429</v>
      </c>
      <c r="M2303" s="63">
        <f>(M1572+M1744+M2174)/3</f>
        <v>22.970877895832391</v>
      </c>
      <c r="N2303" s="62">
        <v>42.783000000000001</v>
      </c>
    </row>
    <row r="2304" spans="1:14" x14ac:dyDescent="0.4">
      <c r="A2304" s="43">
        <v>56</v>
      </c>
      <c r="B2304" s="5" t="s">
        <v>145</v>
      </c>
      <c r="C2304" s="5">
        <v>2002</v>
      </c>
      <c r="D2304" s="5" t="s">
        <v>246</v>
      </c>
      <c r="E2304" s="42" t="s">
        <v>247</v>
      </c>
      <c r="F2304" s="62">
        <v>0.19008392604621935</v>
      </c>
      <c r="G2304" s="63">
        <v>8577790</v>
      </c>
      <c r="H2304" s="63">
        <v>0.43277237622180564</v>
      </c>
      <c r="I2304" s="63">
        <f>(I1573+I1745+I2175)/3</f>
        <v>71.412974425696561</v>
      </c>
      <c r="J2304" s="63">
        <v>30000000</v>
      </c>
      <c r="K2304" s="63">
        <v>55.448235073215344</v>
      </c>
      <c r="L2304" s="63">
        <v>343.93459429626802</v>
      </c>
      <c r="M2304" s="63">
        <f>(M1745+M1573+M2175)/3</f>
        <v>25.505639544677674</v>
      </c>
      <c r="N2304" s="62">
        <v>43.567999999999998</v>
      </c>
    </row>
    <row r="2305" spans="1:14" x14ac:dyDescent="0.4">
      <c r="A2305" s="43">
        <v>56</v>
      </c>
      <c r="B2305" s="5" t="s">
        <v>145</v>
      </c>
      <c r="C2305" s="5">
        <v>2003</v>
      </c>
      <c r="D2305" s="5" t="s">
        <v>246</v>
      </c>
      <c r="E2305" s="42" t="s">
        <v>247</v>
      </c>
      <c r="F2305" s="62">
        <v>0.19469340491052814</v>
      </c>
      <c r="G2305" s="63">
        <v>8772254</v>
      </c>
      <c r="H2305" s="63">
        <v>15.910696558200925</v>
      </c>
      <c r="I2305" s="63">
        <f>(I1746+I1574+I2176)/3</f>
        <v>91.190613359555115</v>
      </c>
      <c r="J2305" s="63">
        <v>78966000</v>
      </c>
      <c r="K2305" s="63">
        <v>51.14213901724176</v>
      </c>
      <c r="L2305" s="63">
        <v>392.87984420224518</v>
      </c>
      <c r="M2305" s="63">
        <f>(M1574+M1746+M2176)/3</f>
        <v>26.759222098072854</v>
      </c>
      <c r="N2305" s="62">
        <v>44.356000000000002</v>
      </c>
    </row>
    <row r="2306" spans="1:14" x14ac:dyDescent="0.4">
      <c r="A2306" s="43">
        <v>56</v>
      </c>
      <c r="B2306" s="5" t="s">
        <v>145</v>
      </c>
      <c r="C2306" s="5">
        <v>2004</v>
      </c>
      <c r="D2306" s="5" t="s">
        <v>246</v>
      </c>
      <c r="E2306" s="42" t="s">
        <v>247</v>
      </c>
      <c r="F2306" s="62">
        <v>0.19784536145864337</v>
      </c>
      <c r="G2306" s="63">
        <v>8961039</v>
      </c>
      <c r="H2306" s="63">
        <v>16.52158332283669</v>
      </c>
      <c r="I2306" s="63">
        <f>(I1575+I1747+I2177)/3</f>
        <v>91.081752128932976</v>
      </c>
      <c r="J2306" s="63">
        <v>97900000</v>
      </c>
      <c r="K2306" s="63">
        <v>50.442218084165269</v>
      </c>
      <c r="L2306" s="63">
        <v>405.69605976043857</v>
      </c>
      <c r="M2306" s="63">
        <f>(M2435+M2564+M2736)/3</f>
        <v>38.027458257731894</v>
      </c>
      <c r="N2306" s="62">
        <v>45.149000000000001</v>
      </c>
    </row>
    <row r="2307" spans="1:14" x14ac:dyDescent="0.4">
      <c r="A2307" s="43">
        <v>56</v>
      </c>
      <c r="B2307" s="5" t="s">
        <v>145</v>
      </c>
      <c r="C2307" s="5">
        <v>2005</v>
      </c>
      <c r="D2307" s="5" t="s">
        <v>246</v>
      </c>
      <c r="E2307" s="42" t="s">
        <v>247</v>
      </c>
      <c r="F2307" s="62">
        <v>0.20082900497739961</v>
      </c>
      <c r="G2307" s="63">
        <v>9140114</v>
      </c>
      <c r="H2307" s="63">
        <v>27.390845372312626</v>
      </c>
      <c r="I2307" s="63">
        <f>(I1748+I1576+I2178)/3</f>
        <v>93.28123261148086</v>
      </c>
      <c r="J2307" s="63">
        <v>105000000</v>
      </c>
      <c r="K2307" s="63">
        <v>69.896725915458163</v>
      </c>
      <c r="L2307" s="63">
        <v>321.33863326951484</v>
      </c>
      <c r="M2307" s="63">
        <f>(M1576+M1748+M2178)/3</f>
        <v>29.834867353828372</v>
      </c>
      <c r="N2307" s="62">
        <v>45.942</v>
      </c>
    </row>
    <row r="2308" spans="1:14" x14ac:dyDescent="0.4">
      <c r="A2308" s="43">
        <v>56</v>
      </c>
      <c r="B2308" s="5" t="s">
        <v>145</v>
      </c>
      <c r="C2308" s="5">
        <v>2006</v>
      </c>
      <c r="D2308" s="5" t="s">
        <v>246</v>
      </c>
      <c r="E2308" s="42" t="s">
        <v>247</v>
      </c>
      <c r="F2308" s="62">
        <v>0.20378056132359837</v>
      </c>
      <c r="G2308" s="63">
        <v>9330625</v>
      </c>
      <c r="H2308" s="63">
        <v>100.6077467834655</v>
      </c>
      <c r="I2308" s="63">
        <f>(I1577+I1749+I2179)/3</f>
        <v>95.618911972688394</v>
      </c>
      <c r="J2308" s="63">
        <v>125000000</v>
      </c>
      <c r="K2308" s="63">
        <v>69.386303621874006</v>
      </c>
      <c r="L2308" s="63">
        <v>452.27615971371881</v>
      </c>
      <c r="M2308" s="63">
        <f>(M1749+M1577+M2179)/3</f>
        <v>33.654752048529566</v>
      </c>
      <c r="N2308" s="62">
        <v>46.738</v>
      </c>
    </row>
    <row r="2309" spans="1:14" x14ac:dyDescent="0.4">
      <c r="A2309" s="43">
        <v>56</v>
      </c>
      <c r="B2309" s="5" t="s">
        <v>145</v>
      </c>
      <c r="C2309" s="5">
        <v>2007</v>
      </c>
      <c r="D2309" s="5" t="s">
        <v>246</v>
      </c>
      <c r="E2309" s="42" t="s">
        <v>247</v>
      </c>
      <c r="F2309" s="62">
        <v>0.20723609580393254</v>
      </c>
      <c r="G2309" s="63">
        <v>9547082</v>
      </c>
      <c r="H2309" s="63">
        <v>13.618875942629245</v>
      </c>
      <c r="I2309" s="63">
        <f>(I1750+I1578+I2180)/3</f>
        <v>96.487823819348662</v>
      </c>
      <c r="J2309" s="63">
        <v>385900000</v>
      </c>
      <c r="K2309" s="63">
        <v>71.121038752284235</v>
      </c>
      <c r="L2309" s="63">
        <v>657.99347381119514</v>
      </c>
      <c r="M2309" s="63">
        <f>(M1578+M1750+M2180)/3</f>
        <v>36.099649742790298</v>
      </c>
      <c r="N2309" s="62">
        <v>47.534999999999997</v>
      </c>
    </row>
    <row r="2310" spans="1:14" x14ac:dyDescent="0.4">
      <c r="A2310" s="43">
        <v>56</v>
      </c>
      <c r="B2310" s="5" t="s">
        <v>145</v>
      </c>
      <c r="C2310" s="5">
        <v>2008</v>
      </c>
      <c r="D2310" s="5" t="s">
        <v>246</v>
      </c>
      <c r="E2310" s="42" t="s">
        <v>247</v>
      </c>
      <c r="F2310" s="62">
        <v>0.20581229546457311</v>
      </c>
      <c r="G2310" s="63">
        <v>9779785</v>
      </c>
      <c r="H2310" s="63">
        <v>16.705124399657407</v>
      </c>
      <c r="I2310" s="63">
        <f>(I1579+I1751+I2181)/3</f>
        <v>98.172252509886519</v>
      </c>
      <c r="J2310" s="63">
        <v>381880000</v>
      </c>
      <c r="K2310" s="63">
        <v>64.184250720863844</v>
      </c>
      <c r="L2310" s="63">
        <v>712.09941607671192</v>
      </c>
      <c r="M2310" s="63">
        <f>(M1579+M1751+M2181)/3</f>
        <v>37.093717898695324</v>
      </c>
      <c r="N2310" s="62">
        <v>48.335000000000001</v>
      </c>
    </row>
    <row r="2311" spans="1:14" x14ac:dyDescent="0.4">
      <c r="A2311" s="43">
        <v>56</v>
      </c>
      <c r="B2311" s="5" t="s">
        <v>145</v>
      </c>
      <c r="C2311" s="5">
        <v>2009</v>
      </c>
      <c r="D2311" s="5" t="s">
        <v>246</v>
      </c>
      <c r="E2311" s="42" t="s">
        <v>247</v>
      </c>
      <c r="F2311" s="62">
        <v>0.21195804186732631</v>
      </c>
      <c r="G2311" s="63">
        <v>10021323</v>
      </c>
      <c r="H2311" s="63">
        <v>1.7710292430526096</v>
      </c>
      <c r="I2311" s="63">
        <f>(I1580+I1752+I2182)/3</f>
        <v>96.345467635266189</v>
      </c>
      <c r="J2311" s="63">
        <v>91030000</v>
      </c>
      <c r="K2311" s="63">
        <v>69.815353967475176</v>
      </c>
      <c r="L2311" s="63">
        <v>670.26125362684445</v>
      </c>
      <c r="M2311" s="63">
        <f>(M1752+M1580+M2182)/3</f>
        <v>35.517262913643926</v>
      </c>
      <c r="N2311" s="62">
        <v>49.134</v>
      </c>
    </row>
    <row r="2312" spans="1:14" x14ac:dyDescent="0.4">
      <c r="A2312" s="43">
        <v>56</v>
      </c>
      <c r="B2312" s="5" t="s">
        <v>145</v>
      </c>
      <c r="C2312" s="5">
        <v>2010</v>
      </c>
      <c r="D2312" s="5" t="s">
        <v>246</v>
      </c>
      <c r="E2312" s="42" t="s">
        <v>247</v>
      </c>
      <c r="F2312" s="62">
        <v>0.24368282365183852</v>
      </c>
      <c r="G2312" s="63">
        <v>10270728</v>
      </c>
      <c r="H2312" s="63">
        <v>16.102629235039359</v>
      </c>
      <c r="I2312" s="63">
        <f>(I1753+I1581+I2183)/3</f>
        <v>94.011526970520592</v>
      </c>
      <c r="J2312" s="63">
        <f>J2313*0.95</f>
        <v>908257000</v>
      </c>
      <c r="K2312" s="63">
        <v>73.546566562035224</v>
      </c>
      <c r="L2312" s="63">
        <v>667.28160189755533</v>
      </c>
      <c r="M2312" s="63">
        <f>(M1581+M1753+M2183)/3</f>
        <v>33.597459371188584</v>
      </c>
      <c r="N2312" s="62">
        <v>49.914000000000001</v>
      </c>
    </row>
    <row r="2313" spans="1:14" x14ac:dyDescent="0.4">
      <c r="A2313" s="43">
        <v>56</v>
      </c>
      <c r="B2313" s="5" t="s">
        <v>145</v>
      </c>
      <c r="C2313" s="5">
        <v>2011</v>
      </c>
      <c r="D2313" s="5" t="s">
        <v>246</v>
      </c>
      <c r="E2313" s="42" t="s">
        <v>247</v>
      </c>
      <c r="F2313" s="62">
        <v>0.24902846886388988</v>
      </c>
      <c r="G2313" s="63">
        <v>10527712</v>
      </c>
      <c r="H2313" s="63">
        <v>8.9992799113817625</v>
      </c>
      <c r="I2313" s="63">
        <f>(I1754+I1582+I2184)/3</f>
        <v>93.330119671768543</v>
      </c>
      <c r="J2313" s="63">
        <v>956060000</v>
      </c>
      <c r="K2313" s="63">
        <v>85.954673115960674</v>
      </c>
      <c r="L2313" s="63">
        <v>644.50254865989507</v>
      </c>
      <c r="M2313" s="63">
        <f>(M1582+M1754+M2184)/3</f>
        <v>33.213597831257395</v>
      </c>
      <c r="N2313" s="62">
        <v>50.594999999999999</v>
      </c>
    </row>
    <row r="2314" spans="1:14" x14ac:dyDescent="0.4">
      <c r="A2314" s="43">
        <v>56</v>
      </c>
      <c r="B2314" s="5" t="s">
        <v>145</v>
      </c>
      <c r="C2314" s="5">
        <v>2012</v>
      </c>
      <c r="D2314" s="5" t="s">
        <v>246</v>
      </c>
      <c r="E2314" s="42" t="s">
        <v>247</v>
      </c>
      <c r="F2314" s="62">
        <v>0.22883218836908129</v>
      </c>
      <c r="G2314" s="63">
        <v>10788692</v>
      </c>
      <c r="H2314" s="63">
        <v>11.515970683051748</v>
      </c>
      <c r="I2314" s="63">
        <f>(I1755+I1583+I2185)/3</f>
        <v>90.394713242704782</v>
      </c>
      <c r="J2314" s="63">
        <v>605560000</v>
      </c>
      <c r="K2314" s="63">
        <v>86.674324237459942</v>
      </c>
      <c r="L2314" s="63">
        <v>707.96767819900276</v>
      </c>
      <c r="M2314" s="63">
        <f>(M1583+M1755+M2185)/3</f>
        <v>33.78197460767246</v>
      </c>
      <c r="N2314" s="62">
        <v>51.276000000000003</v>
      </c>
    </row>
    <row r="2315" spans="1:14" x14ac:dyDescent="0.4">
      <c r="A2315" s="43">
        <v>56</v>
      </c>
      <c r="B2315" s="5" t="s">
        <v>145</v>
      </c>
      <c r="C2315" s="5">
        <v>2013</v>
      </c>
      <c r="D2315" s="5" t="s">
        <v>246</v>
      </c>
      <c r="E2315" s="42" t="s">
        <v>247</v>
      </c>
      <c r="F2315" s="62">
        <v>0.19537910330036912</v>
      </c>
      <c r="G2315" s="63">
        <v>11055430</v>
      </c>
      <c r="H2315" s="63">
        <v>4.3293515739569273</v>
      </c>
      <c r="I2315" s="63">
        <f>(I1584+I1756+I2186)/3</f>
        <v>91.581723305763589</v>
      </c>
      <c r="J2315" s="63">
        <v>189999.99999999901</v>
      </c>
      <c r="K2315" s="63">
        <v>80.426444438387861</v>
      </c>
      <c r="L2315" s="63">
        <v>757.69227256192846</v>
      </c>
      <c r="M2315" s="63">
        <f>(M1756+M1584+M2186)/3</f>
        <v>35.280878625296729</v>
      </c>
      <c r="N2315" s="62">
        <v>51.954999999999998</v>
      </c>
    </row>
    <row r="2316" spans="1:14" x14ac:dyDescent="0.4">
      <c r="A2316" s="43">
        <v>56</v>
      </c>
      <c r="B2316" s="5" t="s">
        <v>145</v>
      </c>
      <c r="C2316" s="5">
        <v>2014</v>
      </c>
      <c r="D2316" s="5" t="s">
        <v>246</v>
      </c>
      <c r="E2316" s="42" t="s">
        <v>247</v>
      </c>
      <c r="F2316" s="62">
        <v>0.19638474539556433</v>
      </c>
      <c r="G2316" s="63">
        <v>11333365</v>
      </c>
      <c r="H2316" s="63">
        <v>2.6158966829377306</v>
      </c>
      <c r="I2316" s="63">
        <f>(I1757+I1585+I2187)/3</f>
        <v>75.016653110594348</v>
      </c>
      <c r="J2316" s="63">
        <v>-73758603.663593307</v>
      </c>
      <c r="K2316" s="63">
        <v>76.771963529602033</v>
      </c>
      <c r="L2316" s="63">
        <v>774.56903958519956</v>
      </c>
      <c r="M2316" s="63">
        <f>(M1757+M1585+M2187)/3</f>
        <v>36.972051557268095</v>
      </c>
      <c r="N2316" s="62">
        <v>52.634999999999998</v>
      </c>
    </row>
    <row r="2317" spans="1:14" x14ac:dyDescent="0.4">
      <c r="A2317" s="43">
        <v>56</v>
      </c>
      <c r="B2317" s="5" t="s">
        <v>145</v>
      </c>
      <c r="C2317" s="5">
        <v>2015</v>
      </c>
      <c r="D2317" s="5" t="s">
        <v>246</v>
      </c>
      <c r="E2317" s="42" t="s">
        <v>247</v>
      </c>
      <c r="F2317" s="62">
        <v>0.21695341767648679</v>
      </c>
      <c r="G2317" s="63">
        <v>11625998</v>
      </c>
      <c r="H2317" s="63">
        <v>2.9722893544020366</v>
      </c>
      <c r="I2317" s="63">
        <f>(I1586+I1758+I2188)/3</f>
        <v>84.609962636774</v>
      </c>
      <c r="J2317" s="63">
        <v>53272458.421299398</v>
      </c>
      <c r="K2317" s="63">
        <v>72.442725380319061</v>
      </c>
      <c r="L2317" s="63">
        <v>756.42558981093612</v>
      </c>
      <c r="M2317" s="63">
        <f>(M1758+M1586+M2188)/3</f>
        <v>32.956724319343174</v>
      </c>
      <c r="N2317" s="62">
        <v>53.313000000000002</v>
      </c>
    </row>
    <row r="2318" spans="1:14" x14ac:dyDescent="0.4">
      <c r="A2318" s="43">
        <v>56</v>
      </c>
      <c r="B2318" s="5" t="s">
        <v>145</v>
      </c>
      <c r="C2318" s="5">
        <v>2016</v>
      </c>
      <c r="D2318" s="5" t="s">
        <v>246</v>
      </c>
      <c r="E2318" s="42" t="s">
        <v>247</v>
      </c>
      <c r="F2318" s="62">
        <v>0.23522785419644732</v>
      </c>
      <c r="G2318" s="63">
        <v>11930985</v>
      </c>
      <c r="H2318" s="63">
        <v>5.6689484503468037</v>
      </c>
      <c r="I2318" s="63">
        <f>(I1587+I1759+I2189)/3</f>
        <v>87.874078541252004</v>
      </c>
      <c r="J2318" s="63">
        <v>1618447260.2648499</v>
      </c>
      <c r="K2318" s="63">
        <v>111.83946249928636</v>
      </c>
      <c r="L2318" s="63">
        <v>720.47325517264585</v>
      </c>
      <c r="M2318" s="63">
        <f>(M1759+M1587+M2189)/3</f>
        <v>33.389779827287995</v>
      </c>
      <c r="N2318" s="62">
        <v>53.988999999999997</v>
      </c>
    </row>
    <row r="2319" spans="1:14" x14ac:dyDescent="0.4">
      <c r="A2319" s="43">
        <v>56</v>
      </c>
      <c r="B2319" s="5" t="s">
        <v>145</v>
      </c>
      <c r="C2319" s="5">
        <v>2017</v>
      </c>
      <c r="D2319" s="5" t="s">
        <v>246</v>
      </c>
      <c r="E2319" s="42" t="s">
        <v>247</v>
      </c>
      <c r="F2319" s="62">
        <v>0.27135505725978937</v>
      </c>
      <c r="G2319" s="63">
        <v>12240789</v>
      </c>
      <c r="H2319" s="63">
        <v>10.35650236127583</v>
      </c>
      <c r="I2319" s="63">
        <f>(I1588+I1760+I2190)/3</f>
        <v>87.516543994232407</v>
      </c>
      <c r="J2319" s="63">
        <v>577590000</v>
      </c>
      <c r="K2319" s="63">
        <v>101.25163376885904</v>
      </c>
      <c r="L2319" s="63">
        <v>843.46427923095644</v>
      </c>
      <c r="M2319" s="63">
        <f>(M1760+M1588+M2190)/3</f>
        <v>33.741127446780688</v>
      </c>
      <c r="N2319" s="62">
        <v>54.658999999999999</v>
      </c>
    </row>
    <row r="2320" spans="1:14" x14ac:dyDescent="0.4">
      <c r="A2320" s="43">
        <v>56</v>
      </c>
      <c r="B2320" s="5" t="s">
        <v>145</v>
      </c>
      <c r="C2320" s="5">
        <v>2018</v>
      </c>
      <c r="D2320" s="5" t="s">
        <v>246</v>
      </c>
      <c r="E2320" s="42" t="s">
        <v>247</v>
      </c>
      <c r="F2320" s="62">
        <v>0.29749426198483714</v>
      </c>
      <c r="G2320" s="63">
        <v>12554864</v>
      </c>
      <c r="H2320" s="63">
        <v>7.0590844257119016</v>
      </c>
      <c r="I2320" s="63">
        <f>(I1761+I1589+I2191)/3</f>
        <v>88.791837306109031</v>
      </c>
      <c r="J2320" s="63">
        <v>352760000</v>
      </c>
      <c r="K2320" s="63">
        <v>88.984111540200828</v>
      </c>
      <c r="L2320" s="63">
        <v>944.41726865731732</v>
      </c>
      <c r="M2320" s="63">
        <f>(M1589+M1761+M2191)/3</f>
        <v>33.362543864470616</v>
      </c>
      <c r="N2320" s="62">
        <v>55.325000000000003</v>
      </c>
    </row>
    <row r="2321" spans="1:14" x14ac:dyDescent="0.4">
      <c r="A2321" s="43">
        <v>56</v>
      </c>
      <c r="B2321" s="5" t="s">
        <v>145</v>
      </c>
      <c r="C2321" s="5">
        <v>2019</v>
      </c>
      <c r="D2321" s="5" t="s">
        <v>246</v>
      </c>
      <c r="E2321" s="42" t="s">
        <v>247</v>
      </c>
      <c r="F2321" s="62">
        <v>0.35076577908247841</v>
      </c>
      <c r="G2321" s="63">
        <v>12877539</v>
      </c>
      <c r="H2321" s="63">
        <v>9.4029076579882087</v>
      </c>
      <c r="I2321" s="63">
        <f>(I1590+I1762+I2192)/3</f>
        <v>87.89153013230549</v>
      </c>
      <c r="J2321" s="63">
        <v>44400000</v>
      </c>
      <c r="K2321" s="63">
        <v>78.415313229192932</v>
      </c>
      <c r="L2321" s="63">
        <v>1043.899886182659</v>
      </c>
      <c r="M2321" s="63">
        <f>(M1590+M2192+M1762)/3</f>
        <v>33.497817046179769</v>
      </c>
      <c r="N2321" s="62">
        <v>55.984999999999999</v>
      </c>
    </row>
    <row r="2322" spans="1:14" x14ac:dyDescent="0.4">
      <c r="A2322" s="43">
        <v>56</v>
      </c>
      <c r="B2322" s="5" t="s">
        <v>145</v>
      </c>
      <c r="C2322" s="5">
        <v>2020</v>
      </c>
      <c r="D2322" s="5" t="s">
        <v>246</v>
      </c>
      <c r="E2322" s="42" t="s">
        <v>247</v>
      </c>
      <c r="F2322" s="62">
        <v>0.34364615086247013</v>
      </c>
      <c r="G2322" s="63">
        <v>13205153</v>
      </c>
      <c r="H2322" s="63">
        <v>4.6939380289855706</v>
      </c>
      <c r="I2322" s="63">
        <f>(I1591+I1763+I2193)/3</f>
        <v>90.029974883126854</v>
      </c>
      <c r="J2322" s="63">
        <v>176350000</v>
      </c>
      <c r="K2322" s="63">
        <v>115.03739397715538</v>
      </c>
      <c r="L2322" s="63">
        <v>1073.6593390013934</v>
      </c>
      <c r="M2322" s="63">
        <f>(M1591+M1763+M2193)/3</f>
        <v>33.533829452477022</v>
      </c>
      <c r="N2322" s="62">
        <v>56.640999999999998</v>
      </c>
    </row>
    <row r="2323" spans="1:14" x14ac:dyDescent="0.4">
      <c r="A2323" s="43">
        <v>56</v>
      </c>
      <c r="B2323" s="5" t="s">
        <v>145</v>
      </c>
      <c r="C2323" s="5">
        <v>2021</v>
      </c>
      <c r="D2323" s="5" t="s">
        <v>246</v>
      </c>
      <c r="E2323" s="42" t="s">
        <v>247</v>
      </c>
      <c r="F2323" s="62">
        <f>(F2320+F2321+F2322)/3</f>
        <v>0.33063539730992858</v>
      </c>
      <c r="G2323" s="63">
        <v>13531906</v>
      </c>
      <c r="H2323" s="63">
        <v>11.499999999459149</v>
      </c>
      <c r="I2323" s="63">
        <f>(I1592+I1764+I2194)/3</f>
        <v>89.419714317044168</v>
      </c>
      <c r="J2323" s="63">
        <v>197610000</v>
      </c>
      <c r="K2323" s="63">
        <v>105.80301049553273</v>
      </c>
      <c r="L2323" s="63">
        <v>1189.1759994587428</v>
      </c>
      <c r="M2323" s="63">
        <f>(M1764+M1592+M2194)/3</f>
        <v>33.464730121042464</v>
      </c>
      <c r="N2323" s="62">
        <v>57.29</v>
      </c>
    </row>
    <row r="2324" spans="1:14" x14ac:dyDescent="0.4">
      <c r="A2324" s="43">
        <v>56</v>
      </c>
      <c r="B2324" s="5" t="s">
        <v>145</v>
      </c>
      <c r="C2324" s="5">
        <v>2022</v>
      </c>
      <c r="D2324" s="5" t="s">
        <v>246</v>
      </c>
      <c r="E2324" s="42" t="s">
        <v>247</v>
      </c>
      <c r="F2324" s="62">
        <f>(F2321+F2322+F2323)/3</f>
        <v>0.34168244241829232</v>
      </c>
      <c r="G2324" s="63">
        <v>13859341</v>
      </c>
      <c r="H2324" s="63">
        <v>10.992148997941143</v>
      </c>
      <c r="I2324" s="63">
        <f>(I1593+I1765+I2195)/3</f>
        <v>87.718551917847165</v>
      </c>
      <c r="J2324" s="63">
        <v>658300000</v>
      </c>
      <c r="K2324" s="63">
        <v>107.47766014675742</v>
      </c>
      <c r="L2324" s="63">
        <v>1515.1679477758389</v>
      </c>
      <c r="M2324" s="63">
        <f>(M1765+M1593+M2195)/3</f>
        <v>33.498792206566414</v>
      </c>
      <c r="N2324" s="62">
        <v>57.933999999999997</v>
      </c>
    </row>
    <row r="2325" spans="1:14" x14ac:dyDescent="0.4">
      <c r="A2325" s="43">
        <v>57</v>
      </c>
      <c r="B2325" s="5" t="s">
        <v>146</v>
      </c>
      <c r="C2325" s="5">
        <v>1980</v>
      </c>
      <c r="D2325" s="5" t="s">
        <v>246</v>
      </c>
      <c r="E2325" s="5" t="s">
        <v>254</v>
      </c>
      <c r="F2325" s="62">
        <f>F2326*0.95</f>
        <v>0.10571904281858607</v>
      </c>
      <c r="G2325" s="63">
        <v>831462</v>
      </c>
      <c r="H2325" s="63">
        <v>11.536835791854543</v>
      </c>
      <c r="I2325" s="63">
        <f t="shared" ref="I2325:I2331" si="249">(I2067+I1895+I1852)/3</f>
        <v>214.352744319268</v>
      </c>
      <c r="J2325" s="63">
        <f>J2326*0.95</f>
        <v>1865219.3125</v>
      </c>
      <c r="K2325" s="63">
        <v>54.529453345900095</v>
      </c>
      <c r="L2325" s="63">
        <v>133.08344906045491</v>
      </c>
      <c r="M2325" s="63">
        <f>(M2153+M2110+M1465)/3</f>
        <v>35.599246408450519</v>
      </c>
      <c r="N2325" s="62">
        <v>17.803999999999998</v>
      </c>
    </row>
    <row r="2326" spans="1:14" x14ac:dyDescent="0.4">
      <c r="A2326" s="43">
        <v>57</v>
      </c>
      <c r="B2326" s="5" t="s">
        <v>146</v>
      </c>
      <c r="C2326" s="5">
        <v>1981</v>
      </c>
      <c r="D2326" s="5" t="s">
        <v>246</v>
      </c>
      <c r="E2326" s="5" t="s">
        <v>254</v>
      </c>
      <c r="F2326" s="62">
        <f t="shared" ref="F2326:F2334" si="250">F2327*0.95</f>
        <v>0.11128320296693271</v>
      </c>
      <c r="G2326" s="63">
        <v>844957</v>
      </c>
      <c r="H2326" s="63">
        <v>1.8170401196719865</v>
      </c>
      <c r="I2326" s="63">
        <f t="shared" si="249"/>
        <v>209.17671504966259</v>
      </c>
      <c r="J2326" s="63">
        <f>J2327*0.95</f>
        <v>1963388.75</v>
      </c>
      <c r="K2326" s="63">
        <v>46.91171732937994</v>
      </c>
      <c r="L2326" s="63">
        <v>183.12407577778478</v>
      </c>
      <c r="M2326" s="63">
        <f t="shared" ref="M2326:M2339" si="251">(M2068+M1896+M1853)/3</f>
        <v>38.207506190577142</v>
      </c>
      <c r="N2326" s="62">
        <v>18.882999999999999</v>
      </c>
    </row>
    <row r="2327" spans="1:14" x14ac:dyDescent="0.4">
      <c r="A2327" s="43">
        <v>57</v>
      </c>
      <c r="B2327" s="5" t="s">
        <v>146</v>
      </c>
      <c r="C2327" s="5">
        <v>1982</v>
      </c>
      <c r="D2327" s="5" t="s">
        <v>246</v>
      </c>
      <c r="E2327" s="5" t="s">
        <v>254</v>
      </c>
      <c r="F2327" s="62">
        <f t="shared" si="250"/>
        <v>0.11714021364940286</v>
      </c>
      <c r="G2327" s="63">
        <v>858630</v>
      </c>
      <c r="H2327" s="63">
        <v>16.54229536957601</v>
      </c>
      <c r="I2327" s="63">
        <f t="shared" si="249"/>
        <v>207.92860791172697</v>
      </c>
      <c r="J2327" s="63">
        <f>J2328*0.95</f>
        <v>2066725</v>
      </c>
      <c r="K2327" s="63">
        <v>49.125431196448183</v>
      </c>
      <c r="L2327" s="63">
        <v>192.77643979795442</v>
      </c>
      <c r="M2327" s="63">
        <f t="shared" si="251"/>
        <v>39.335549076500961</v>
      </c>
      <c r="N2327" s="62">
        <v>20.013000000000002</v>
      </c>
    </row>
    <row r="2328" spans="1:14" x14ac:dyDescent="0.4">
      <c r="A2328" s="43">
        <v>57</v>
      </c>
      <c r="B2328" s="5" t="s">
        <v>146</v>
      </c>
      <c r="C2328" s="5">
        <v>1983</v>
      </c>
      <c r="D2328" s="5" t="s">
        <v>246</v>
      </c>
      <c r="E2328" s="5" t="s">
        <v>254</v>
      </c>
      <c r="F2328" s="62">
        <f t="shared" si="250"/>
        <v>0.12330548805200302</v>
      </c>
      <c r="G2328" s="63">
        <v>872394</v>
      </c>
      <c r="H2328" s="63">
        <v>23.307067294848835</v>
      </c>
      <c r="I2328" s="63">
        <f t="shared" si="249"/>
        <v>207.67315240929656</v>
      </c>
      <c r="J2328" s="63">
        <f>J2329*0.95</f>
        <v>2175500</v>
      </c>
      <c r="K2328" s="63">
        <v>38.262871548187114</v>
      </c>
      <c r="L2328" s="63">
        <v>187.50419916495761</v>
      </c>
      <c r="M2328" s="63">
        <f t="shared" si="251"/>
        <v>43.084004735074522</v>
      </c>
      <c r="N2328" s="62">
        <v>21.193999999999999</v>
      </c>
    </row>
    <row r="2329" spans="1:14" x14ac:dyDescent="0.4">
      <c r="A2329" s="43">
        <v>57</v>
      </c>
      <c r="B2329" s="5" t="s">
        <v>146</v>
      </c>
      <c r="C2329" s="5">
        <v>1984</v>
      </c>
      <c r="D2329" s="5" t="s">
        <v>246</v>
      </c>
      <c r="E2329" s="5" t="s">
        <v>254</v>
      </c>
      <c r="F2329" s="62">
        <f t="shared" si="250"/>
        <v>0.12979525058105582</v>
      </c>
      <c r="G2329" s="63">
        <v>886210</v>
      </c>
      <c r="H2329" s="63">
        <v>59.401820720777437</v>
      </c>
      <c r="I2329" s="63">
        <f t="shared" si="249"/>
        <v>200.31623191610262</v>
      </c>
      <c r="J2329" s="63">
        <v>2290000</v>
      </c>
      <c r="K2329" s="63">
        <v>64.682622932698536</v>
      </c>
      <c r="L2329" s="63">
        <v>156.25969085048564</v>
      </c>
      <c r="M2329" s="63">
        <f t="shared" si="251"/>
        <v>45.28869227345033</v>
      </c>
      <c r="N2329" s="62">
        <v>22.425999999999998</v>
      </c>
    </row>
    <row r="2330" spans="1:14" x14ac:dyDescent="0.4">
      <c r="A2330" s="43">
        <v>57</v>
      </c>
      <c r="B2330" s="5" t="s">
        <v>146</v>
      </c>
      <c r="C2330" s="5">
        <v>1985</v>
      </c>
      <c r="D2330" s="5" t="s">
        <v>246</v>
      </c>
      <c r="E2330" s="5" t="s">
        <v>254</v>
      </c>
      <c r="F2330" s="62">
        <f t="shared" si="250"/>
        <v>0.13662657955900612</v>
      </c>
      <c r="G2330" s="63">
        <v>900088</v>
      </c>
      <c r="H2330" s="63">
        <v>32.313505126926515</v>
      </c>
      <c r="I2330" s="63">
        <f t="shared" si="249"/>
        <v>200.29278507943988</v>
      </c>
      <c r="J2330" s="63">
        <v>1439999.9</v>
      </c>
      <c r="K2330" s="63">
        <v>67.467524710702421</v>
      </c>
      <c r="L2330" s="63">
        <v>159.82465395299988</v>
      </c>
      <c r="M2330" s="63">
        <f t="shared" si="251"/>
        <v>47.602094325951064</v>
      </c>
      <c r="N2330" s="62">
        <v>23.704000000000001</v>
      </c>
    </row>
    <row r="2331" spans="1:14" x14ac:dyDescent="0.4">
      <c r="A2331" s="43">
        <v>57</v>
      </c>
      <c r="B2331" s="5" t="s">
        <v>146</v>
      </c>
      <c r="C2331" s="5">
        <v>1986</v>
      </c>
      <c r="D2331" s="5" t="s">
        <v>246</v>
      </c>
      <c r="E2331" s="5" t="s">
        <v>254</v>
      </c>
      <c r="F2331" s="62">
        <f t="shared" si="250"/>
        <v>0.14381745216737488</v>
      </c>
      <c r="G2331" s="63">
        <v>914122</v>
      </c>
      <c r="H2331" s="63">
        <v>112.89481537568969</v>
      </c>
      <c r="I2331" s="63">
        <f t="shared" si="249"/>
        <v>165.62527523134386</v>
      </c>
      <c r="J2331" s="63">
        <v>820000</v>
      </c>
      <c r="K2331" s="63">
        <v>37.070324162984427</v>
      </c>
      <c r="L2331" s="63">
        <v>142.45912334584551</v>
      </c>
      <c r="M2331" s="63">
        <f t="shared" si="251"/>
        <v>51.76402588765135</v>
      </c>
      <c r="N2331" s="62">
        <v>25.033999999999999</v>
      </c>
    </row>
    <row r="2332" spans="1:14" x14ac:dyDescent="0.4">
      <c r="A2332" s="43">
        <v>57</v>
      </c>
      <c r="B2332" s="5" t="s">
        <v>146</v>
      </c>
      <c r="C2332" s="5">
        <v>1987</v>
      </c>
      <c r="D2332" s="5" t="s">
        <v>246</v>
      </c>
      <c r="E2332" s="5" t="s">
        <v>254</v>
      </c>
      <c r="F2332" s="62">
        <f t="shared" si="250"/>
        <v>0.15138679175513145</v>
      </c>
      <c r="G2332" s="63">
        <v>928408</v>
      </c>
      <c r="H2332" s="63">
        <v>94.263457209608816</v>
      </c>
      <c r="I2332" s="63">
        <f>(I1902+I2074+I1859)/3</f>
        <v>167.77098175844966</v>
      </c>
      <c r="J2332" s="63">
        <v>120000</v>
      </c>
      <c r="K2332" s="63">
        <v>50.323153948288144</v>
      </c>
      <c r="L2332" s="63">
        <v>187.24134433425527</v>
      </c>
      <c r="M2332" s="63">
        <f t="shared" si="251"/>
        <v>52.458318746024588</v>
      </c>
      <c r="N2332" s="62">
        <v>26.413</v>
      </c>
    </row>
    <row r="2333" spans="1:14" x14ac:dyDescent="0.4">
      <c r="A2333" s="43">
        <v>57</v>
      </c>
      <c r="B2333" s="5" t="s">
        <v>146</v>
      </c>
      <c r="C2333" s="5">
        <v>1988</v>
      </c>
      <c r="D2333" s="5" t="s">
        <v>246</v>
      </c>
      <c r="E2333" s="5" t="s">
        <v>254</v>
      </c>
      <c r="F2333" s="62">
        <f t="shared" si="250"/>
        <v>0.15935451763698047</v>
      </c>
      <c r="G2333" s="63">
        <v>943080</v>
      </c>
      <c r="H2333" s="63">
        <v>79.544839057371036</v>
      </c>
      <c r="I2333" s="63">
        <f>(I2075+I1903+I1860)/3</f>
        <v>179.84818750640366</v>
      </c>
      <c r="J2333" s="63">
        <v>680000</v>
      </c>
      <c r="K2333" s="63">
        <v>63.609090227522813</v>
      </c>
      <c r="L2333" s="63">
        <v>174.38406107438283</v>
      </c>
      <c r="M2333" s="63">
        <f t="shared" si="251"/>
        <v>55.247780265727073</v>
      </c>
      <c r="N2333" s="62">
        <v>27.841000000000001</v>
      </c>
    </row>
    <row r="2334" spans="1:14" x14ac:dyDescent="0.4">
      <c r="A2334" s="43">
        <v>57</v>
      </c>
      <c r="B2334" s="5" t="s">
        <v>146</v>
      </c>
      <c r="C2334" s="5">
        <v>1989</v>
      </c>
      <c r="D2334" s="5" t="s">
        <v>246</v>
      </c>
      <c r="E2334" s="5" t="s">
        <v>254</v>
      </c>
      <c r="F2334" s="62">
        <f t="shared" si="250"/>
        <v>0.16774159751261103</v>
      </c>
      <c r="G2334" s="63">
        <v>958239</v>
      </c>
      <c r="H2334" s="63">
        <v>99.25332231713665</v>
      </c>
      <c r="I2334" s="63">
        <f>(I2076+I1904+I19728)/3</f>
        <v>130.37757857266806</v>
      </c>
      <c r="J2334" s="63">
        <v>470000</v>
      </c>
      <c r="K2334" s="63">
        <v>55.0802352555989</v>
      </c>
      <c r="L2334" s="63">
        <v>222.43199916344233</v>
      </c>
      <c r="M2334" s="63">
        <f t="shared" si="251"/>
        <v>58.214087417622586</v>
      </c>
      <c r="N2334" s="62">
        <v>29.312000000000001</v>
      </c>
    </row>
    <row r="2335" spans="1:14" x14ac:dyDescent="0.4">
      <c r="A2335" s="43">
        <v>57</v>
      </c>
      <c r="B2335" s="5" t="s">
        <v>146</v>
      </c>
      <c r="C2335" s="5">
        <v>1990</v>
      </c>
      <c r="D2335" s="5" t="s">
        <v>246</v>
      </c>
      <c r="E2335" s="5" t="s">
        <v>254</v>
      </c>
      <c r="F2335" s="62">
        <v>0.17657010264485373</v>
      </c>
      <c r="G2335" s="63">
        <v>973551</v>
      </c>
      <c r="H2335" s="63">
        <v>30.246037687857353</v>
      </c>
      <c r="I2335" s="63">
        <f t="shared" ref="I2335:I2341" si="252">(I2077+I1905+I1862)/3</f>
        <v>177.81013189571649</v>
      </c>
      <c r="J2335" s="63">
        <v>2020000</v>
      </c>
      <c r="K2335" s="63">
        <v>46.970502720341891</v>
      </c>
      <c r="L2335" s="63">
        <v>250.58984635903735</v>
      </c>
      <c r="M2335" s="63">
        <f t="shared" si="251"/>
        <v>61.417180937431802</v>
      </c>
      <c r="N2335" s="62">
        <v>30.83</v>
      </c>
    </row>
    <row r="2336" spans="1:14" x14ac:dyDescent="0.4">
      <c r="A2336" s="43">
        <v>57</v>
      </c>
      <c r="B2336" s="5" t="s">
        <v>146</v>
      </c>
      <c r="C2336" s="5">
        <v>1991</v>
      </c>
      <c r="D2336" s="5" t="s">
        <v>246</v>
      </c>
      <c r="E2336" s="5" t="s">
        <v>254</v>
      </c>
      <c r="F2336" s="62">
        <v>0.17417010110116554</v>
      </c>
      <c r="G2336" s="63">
        <v>993856</v>
      </c>
      <c r="H2336" s="63">
        <v>67.894366941103073</v>
      </c>
      <c r="I2336" s="63">
        <f t="shared" si="252"/>
        <v>176.55032150476521</v>
      </c>
      <c r="J2336" s="63">
        <v>2089999.9</v>
      </c>
      <c r="K2336" s="63">
        <v>47.773609987384937</v>
      </c>
      <c r="L2336" s="63">
        <v>258.74007307870704</v>
      </c>
      <c r="M2336" s="63">
        <f t="shared" si="251"/>
        <v>63.173753949864754</v>
      </c>
      <c r="N2336" s="62">
        <v>32.39</v>
      </c>
    </row>
    <row r="2337" spans="1:14" x14ac:dyDescent="0.4">
      <c r="A2337" s="43">
        <v>57</v>
      </c>
      <c r="B2337" s="5" t="s">
        <v>146</v>
      </c>
      <c r="C2337" s="5">
        <v>1992</v>
      </c>
      <c r="D2337" s="5" t="s">
        <v>246</v>
      </c>
      <c r="E2337" s="5" t="s">
        <v>254</v>
      </c>
      <c r="F2337" s="62">
        <v>0.17362333122169821</v>
      </c>
      <c r="G2337" s="63">
        <v>1022904</v>
      </c>
      <c r="H2337" s="63">
        <v>64.981189489959547</v>
      </c>
      <c r="I2337" s="63">
        <f t="shared" si="252"/>
        <v>181.00330029671827</v>
      </c>
      <c r="J2337" s="63">
        <v>5830000</v>
      </c>
      <c r="K2337" s="63">
        <v>55.014375620927183</v>
      </c>
      <c r="L2337" s="63">
        <v>221.24602479713249</v>
      </c>
      <c r="M2337" s="63">
        <f t="shared" si="251"/>
        <v>64.830318101746769</v>
      </c>
      <c r="N2337" s="62">
        <v>33.271000000000001</v>
      </c>
    </row>
    <row r="2338" spans="1:14" x14ac:dyDescent="0.4">
      <c r="A2338" s="43">
        <v>57</v>
      </c>
      <c r="B2338" s="5" t="s">
        <v>146</v>
      </c>
      <c r="C2338" s="5">
        <v>1993</v>
      </c>
      <c r="D2338" s="5" t="s">
        <v>246</v>
      </c>
      <c r="E2338" s="5" t="s">
        <v>254</v>
      </c>
      <c r="F2338" s="62">
        <v>0.17525249323167677</v>
      </c>
      <c r="G2338" s="63">
        <v>1056761</v>
      </c>
      <c r="H2338" s="63">
        <v>49.058885355301754</v>
      </c>
      <c r="I2338" s="63">
        <f t="shared" si="252"/>
        <v>217.43293177152353</v>
      </c>
      <c r="J2338" s="63">
        <v>3299999.9</v>
      </c>
      <c r="K2338" s="63">
        <v>41.586300612714702</v>
      </c>
      <c r="L2338" s="63">
        <v>224.15742221409351</v>
      </c>
      <c r="M2338" s="63">
        <f t="shared" si="251"/>
        <v>60.568043091637527</v>
      </c>
      <c r="N2338" s="62">
        <v>33.634999999999998</v>
      </c>
    </row>
    <row r="2339" spans="1:14" x14ac:dyDescent="0.4">
      <c r="A2339" s="43">
        <v>57</v>
      </c>
      <c r="B2339" s="5" t="s">
        <v>146</v>
      </c>
      <c r="C2339" s="5">
        <v>1994</v>
      </c>
      <c r="D2339" s="5" t="s">
        <v>246</v>
      </c>
      <c r="E2339" s="5" t="s">
        <v>254</v>
      </c>
      <c r="F2339" s="62">
        <v>0.16849957370342056</v>
      </c>
      <c r="G2339" s="63">
        <v>1089617</v>
      </c>
      <c r="H2339" s="63">
        <v>23.24948075732793</v>
      </c>
      <c r="I2339" s="63">
        <f t="shared" si="252"/>
        <v>197.5801616060204</v>
      </c>
      <c r="J2339" s="63">
        <v>430000</v>
      </c>
      <c r="K2339" s="63">
        <v>50.763779002276699</v>
      </c>
      <c r="L2339" s="63">
        <v>216.24115950919196</v>
      </c>
      <c r="M2339" s="63">
        <f t="shared" si="251"/>
        <v>57.724333505316714</v>
      </c>
      <c r="N2339" s="62">
        <v>34.002000000000002</v>
      </c>
    </row>
    <row r="2340" spans="1:14" x14ac:dyDescent="0.4">
      <c r="A2340" s="43">
        <v>57</v>
      </c>
      <c r="B2340" s="5" t="s">
        <v>146</v>
      </c>
      <c r="C2340" s="5">
        <v>1995</v>
      </c>
      <c r="D2340" s="5" t="s">
        <v>246</v>
      </c>
      <c r="E2340" s="5" t="s">
        <v>254</v>
      </c>
      <c r="F2340" s="62">
        <v>0.16558929201179354</v>
      </c>
      <c r="G2340" s="63">
        <v>1117222</v>
      </c>
      <c r="H2340" s="63">
        <v>44.730038218559457</v>
      </c>
      <c r="I2340" s="63">
        <f t="shared" si="252"/>
        <v>174.43209580977543</v>
      </c>
      <c r="J2340" s="63">
        <v>40000</v>
      </c>
      <c r="K2340" s="63">
        <v>46.810432897199298</v>
      </c>
      <c r="L2340" s="63">
        <v>227.32001542951855</v>
      </c>
      <c r="M2340" s="63">
        <f>(L3372+M2082+M1910+M1867)/3</f>
        <v>146.1517248377167</v>
      </c>
      <c r="N2340" s="62">
        <v>34.371000000000002</v>
      </c>
    </row>
    <row r="2341" spans="1:14" x14ac:dyDescent="0.4">
      <c r="A2341" s="43">
        <v>57</v>
      </c>
      <c r="B2341" s="5" t="s">
        <v>146</v>
      </c>
      <c r="C2341" s="5">
        <v>1996</v>
      </c>
      <c r="D2341" s="5" t="s">
        <v>246</v>
      </c>
      <c r="E2341" s="5" t="s">
        <v>254</v>
      </c>
      <c r="F2341" s="62">
        <v>0.15518093922167556</v>
      </c>
      <c r="G2341" s="63">
        <v>1140604</v>
      </c>
      <c r="H2341" s="63">
        <v>39.233713489105071</v>
      </c>
      <c r="I2341" s="63">
        <f t="shared" si="252"/>
        <v>174.31726467919569</v>
      </c>
      <c r="J2341" s="63">
        <v>1030000</v>
      </c>
      <c r="K2341" s="63">
        <v>42.360171495837747</v>
      </c>
      <c r="L2341" s="63">
        <v>237.08471951536856</v>
      </c>
      <c r="M2341" s="63">
        <f t="shared" ref="M2341:M2346" si="253">(M2083+M1911+M1868)/3</f>
        <v>53.554605130844855</v>
      </c>
      <c r="N2341" s="62">
        <v>34.741999999999997</v>
      </c>
    </row>
    <row r="2342" spans="1:14" x14ac:dyDescent="0.4">
      <c r="A2342" s="43">
        <v>57</v>
      </c>
      <c r="B2342" s="5" t="s">
        <v>146</v>
      </c>
      <c r="C2342" s="5">
        <v>1997</v>
      </c>
      <c r="D2342" s="5" t="s">
        <v>246</v>
      </c>
      <c r="E2342" s="5" t="s">
        <v>254</v>
      </c>
      <c r="F2342" s="62">
        <v>0.16972875229151022</v>
      </c>
      <c r="G2342" s="63">
        <v>1162443</v>
      </c>
      <c r="H2342" s="63">
        <v>34.138194826563961</v>
      </c>
      <c r="I2342" s="63">
        <f>(I2084+I1869+I1912)/3</f>
        <v>174.83018751073675</v>
      </c>
      <c r="J2342" s="63">
        <v>11479108.800000001</v>
      </c>
      <c r="K2342" s="63">
        <v>60.89989785958084</v>
      </c>
      <c r="L2342" s="63">
        <v>231.02294989189659</v>
      </c>
      <c r="M2342" s="63">
        <f t="shared" si="253"/>
        <v>54.298495168713693</v>
      </c>
      <c r="N2342" s="62">
        <v>35.113999999999997</v>
      </c>
    </row>
    <row r="2343" spans="1:14" x14ac:dyDescent="0.4">
      <c r="A2343" s="43">
        <v>57</v>
      </c>
      <c r="B2343" s="5" t="s">
        <v>146</v>
      </c>
      <c r="C2343" s="5">
        <v>1998</v>
      </c>
      <c r="D2343" s="5" t="s">
        <v>246</v>
      </c>
      <c r="E2343" s="5" t="s">
        <v>254</v>
      </c>
      <c r="F2343" s="62">
        <v>0.14559937706438214</v>
      </c>
      <c r="G2343" s="63">
        <v>1184071</v>
      </c>
      <c r="H2343" s="63">
        <v>8.0748345335632337</v>
      </c>
      <c r="I2343" s="63">
        <f t="shared" ref="I2343:I2352" si="254">(I2085+I1913+I1870)/3</f>
        <v>180.79850625643692</v>
      </c>
      <c r="J2343" s="63">
        <v>4407138.2</v>
      </c>
      <c r="K2343" s="63">
        <v>50.286542118226599</v>
      </c>
      <c r="L2343" s="63">
        <v>174.36247775437499</v>
      </c>
      <c r="M2343" s="63">
        <f t="shared" si="253"/>
        <v>55.511916065013544</v>
      </c>
      <c r="N2343" s="62">
        <v>35.488</v>
      </c>
    </row>
    <row r="2344" spans="1:14" x14ac:dyDescent="0.4">
      <c r="A2344" s="43">
        <v>57</v>
      </c>
      <c r="B2344" s="5" t="s">
        <v>146</v>
      </c>
      <c r="C2344" s="5">
        <v>1999</v>
      </c>
      <c r="D2344" s="5" t="s">
        <v>246</v>
      </c>
      <c r="E2344" s="5" t="s">
        <v>254</v>
      </c>
      <c r="F2344" s="62">
        <v>0.1588098873245507</v>
      </c>
      <c r="G2344" s="63">
        <v>1206474</v>
      </c>
      <c r="H2344" s="63">
        <v>12.306066257068096</v>
      </c>
      <c r="I2344" s="63">
        <f t="shared" si="254"/>
        <v>222.34096967277461</v>
      </c>
      <c r="J2344" s="63">
        <v>730876.61300000001</v>
      </c>
      <c r="K2344" s="63">
        <v>67.677647539133616</v>
      </c>
      <c r="L2344" s="63">
        <v>186.03522645373877</v>
      </c>
      <c r="M2344" s="63">
        <f t="shared" si="253"/>
        <v>56.405910544613015</v>
      </c>
      <c r="N2344" s="62">
        <v>35.865000000000002</v>
      </c>
    </row>
    <row r="2345" spans="1:14" x14ac:dyDescent="0.4">
      <c r="A2345" s="43">
        <v>57</v>
      </c>
      <c r="B2345" s="5" t="s">
        <v>146</v>
      </c>
      <c r="C2345" s="5">
        <v>2000</v>
      </c>
      <c r="D2345" s="5" t="s">
        <v>246</v>
      </c>
      <c r="E2345" s="5" t="s">
        <v>254</v>
      </c>
      <c r="F2345" s="62">
        <v>0.11942975945871509</v>
      </c>
      <c r="G2345" s="63">
        <v>1230849</v>
      </c>
      <c r="H2345" s="63">
        <v>80.899676471135336</v>
      </c>
      <c r="I2345" s="63">
        <f t="shared" si="254"/>
        <v>268.79933662661773</v>
      </c>
      <c r="J2345" s="63">
        <v>702270.86300000001</v>
      </c>
      <c r="K2345" s="63">
        <v>54.873350913471576</v>
      </c>
      <c r="L2345" s="63">
        <v>301.49557098390517</v>
      </c>
      <c r="M2345" s="63">
        <f t="shared" si="253"/>
        <v>59.89296825258694</v>
      </c>
      <c r="N2345" s="62">
        <v>36.243000000000002</v>
      </c>
    </row>
    <row r="2346" spans="1:14" x14ac:dyDescent="0.4">
      <c r="A2346" s="43">
        <v>57</v>
      </c>
      <c r="B2346" s="5" t="s">
        <v>146</v>
      </c>
      <c r="C2346" s="5">
        <v>2001</v>
      </c>
      <c r="D2346" s="5" t="s">
        <v>246</v>
      </c>
      <c r="E2346" s="5" t="s">
        <v>254</v>
      </c>
      <c r="F2346" s="62">
        <v>0.11786413017544416</v>
      </c>
      <c r="G2346" s="63">
        <v>1257380</v>
      </c>
      <c r="H2346" s="63">
        <v>6.7691807815539562</v>
      </c>
      <c r="I2346" s="63">
        <f t="shared" si="254"/>
        <v>168.86161689281016</v>
      </c>
      <c r="J2346" s="63">
        <v>395613.59628861502</v>
      </c>
      <c r="K2346" s="63">
        <v>48.017582723305111</v>
      </c>
      <c r="L2346" s="63">
        <v>312.25356654927987</v>
      </c>
      <c r="M2346" s="63">
        <f t="shared" si="253"/>
        <v>55.451868285746322</v>
      </c>
      <c r="N2346" s="62">
        <v>36.622</v>
      </c>
    </row>
    <row r="2347" spans="1:14" x14ac:dyDescent="0.4">
      <c r="A2347" s="43">
        <v>57</v>
      </c>
      <c r="B2347" s="5" t="s">
        <v>146</v>
      </c>
      <c r="C2347" s="5">
        <v>2002</v>
      </c>
      <c r="D2347" s="5" t="s">
        <v>246</v>
      </c>
      <c r="E2347" s="5" t="s">
        <v>254</v>
      </c>
      <c r="F2347" s="62">
        <v>0.11947003837663862</v>
      </c>
      <c r="G2347" s="63">
        <v>1285678</v>
      </c>
      <c r="H2347" s="63">
        <v>1.7968144100149743</v>
      </c>
      <c r="I2347" s="63">
        <f t="shared" si="254"/>
        <v>112.11878915791419</v>
      </c>
      <c r="J2347" s="63">
        <v>3545253.6889372398</v>
      </c>
      <c r="K2347" s="63">
        <v>41.18439956113415</v>
      </c>
      <c r="L2347" s="63">
        <v>324.96990001981203</v>
      </c>
      <c r="M2347" s="63">
        <f>(M1917+M2089+M1874)/3</f>
        <v>54.290444866780227</v>
      </c>
      <c r="N2347" s="62">
        <v>37.003999999999998</v>
      </c>
    </row>
    <row r="2348" spans="1:14" x14ac:dyDescent="0.4">
      <c r="A2348" s="43">
        <v>57</v>
      </c>
      <c r="B2348" s="5" t="s">
        <v>146</v>
      </c>
      <c r="C2348" s="5">
        <v>2003</v>
      </c>
      <c r="D2348" s="5" t="s">
        <v>246</v>
      </c>
      <c r="E2348" s="5" t="s">
        <v>254</v>
      </c>
      <c r="F2348" s="62">
        <v>0.14829138078201473</v>
      </c>
      <c r="G2348" s="63">
        <v>1315653</v>
      </c>
      <c r="H2348" s="63">
        <v>-5.0118258257752473</v>
      </c>
      <c r="I2348" s="63">
        <f t="shared" si="254"/>
        <v>91.406334389359259</v>
      </c>
      <c r="J2348" s="63">
        <v>4005503.6868821699</v>
      </c>
      <c r="K2348" s="63">
        <v>43.271618805462353</v>
      </c>
      <c r="L2348" s="63">
        <v>362.90615927122542</v>
      </c>
      <c r="M2348" s="63">
        <f>(M2090+M1918+M1875)/3</f>
        <v>52.815439709664247</v>
      </c>
      <c r="N2348" s="62">
        <v>37.387</v>
      </c>
    </row>
    <row r="2349" spans="1:14" x14ac:dyDescent="0.4">
      <c r="A2349" s="43">
        <v>57</v>
      </c>
      <c r="B2349" s="5" t="s">
        <v>146</v>
      </c>
      <c r="C2349" s="5">
        <v>2004</v>
      </c>
      <c r="D2349" s="5" t="s">
        <v>246</v>
      </c>
      <c r="E2349" s="5" t="s">
        <v>254</v>
      </c>
      <c r="F2349" s="62">
        <v>0.1524859893289503</v>
      </c>
      <c r="G2349" s="63">
        <v>1347009</v>
      </c>
      <c r="H2349" s="63">
        <v>-1.3867741201713812</v>
      </c>
      <c r="I2349" s="63">
        <f t="shared" si="254"/>
        <v>89.344012070504007</v>
      </c>
      <c r="J2349" s="63">
        <v>1915633.35188715</v>
      </c>
      <c r="K2349" s="63">
        <v>44.845112036980936</v>
      </c>
      <c r="L2349" s="63">
        <v>394.99579795170092</v>
      </c>
      <c r="M2349" s="63">
        <f>(M2346+M2347+M2348)/3</f>
        <v>54.185917620730265</v>
      </c>
      <c r="N2349" s="62">
        <v>37.771999999999998</v>
      </c>
    </row>
    <row r="2350" spans="1:14" x14ac:dyDescent="0.4">
      <c r="A2350" s="43">
        <v>57</v>
      </c>
      <c r="B2350" s="5" t="s">
        <v>146</v>
      </c>
      <c r="C2350" s="5">
        <v>2005</v>
      </c>
      <c r="D2350" s="5" t="s">
        <v>246</v>
      </c>
      <c r="E2350" s="5" t="s">
        <v>254</v>
      </c>
      <c r="F2350" s="62">
        <v>0.15184317318166893</v>
      </c>
      <c r="G2350" s="63">
        <v>1379713</v>
      </c>
      <c r="H2350" s="63">
        <v>5.8005467304875253</v>
      </c>
      <c r="I2350" s="63">
        <f t="shared" si="254"/>
        <v>90.935830078323647</v>
      </c>
      <c r="J2350" s="63">
        <v>8692468.0897568408</v>
      </c>
      <c r="K2350" s="63">
        <v>41.318380956073355</v>
      </c>
      <c r="L2350" s="63">
        <v>425.47188873968446</v>
      </c>
      <c r="M2350" s="63">
        <f>(M2092+M1920+M1877)/3</f>
        <v>56.018597160095375</v>
      </c>
      <c r="N2350" s="62">
        <v>38.156999999999996</v>
      </c>
    </row>
    <row r="2351" spans="1:14" x14ac:dyDescent="0.4">
      <c r="A2351" s="43">
        <v>57</v>
      </c>
      <c r="B2351" s="5" t="s">
        <v>146</v>
      </c>
      <c r="C2351" s="5">
        <v>2006</v>
      </c>
      <c r="D2351" s="5" t="s">
        <v>246</v>
      </c>
      <c r="E2351" s="5" t="s">
        <v>254</v>
      </c>
      <c r="F2351" s="62">
        <v>0.15324332026722468</v>
      </c>
      <c r="G2351" s="63">
        <v>1414091</v>
      </c>
      <c r="H2351" s="63">
        <v>-2.2727042880718074</v>
      </c>
      <c r="I2351" s="63">
        <f t="shared" si="254"/>
        <v>94.42013716824583</v>
      </c>
      <c r="J2351" s="63">
        <v>17887123.562082801</v>
      </c>
      <c r="K2351" s="63">
        <v>40.449198137442764</v>
      </c>
      <c r="L2351" s="63">
        <v>418.90207901651098</v>
      </c>
      <c r="M2351" s="63">
        <f>(M2093+M1921+M1878)/3</f>
        <v>56.652840029909079</v>
      </c>
      <c r="N2351" s="62">
        <v>38.545000000000002</v>
      </c>
    </row>
    <row r="2352" spans="1:14" x14ac:dyDescent="0.4">
      <c r="A2352" s="43">
        <v>57</v>
      </c>
      <c r="B2352" s="5" t="s">
        <v>146</v>
      </c>
      <c r="C2352" s="5">
        <v>2007</v>
      </c>
      <c r="D2352" s="5" t="s">
        <v>246</v>
      </c>
      <c r="E2352" s="5" t="s">
        <v>254</v>
      </c>
      <c r="F2352" s="62">
        <v>0.15848920287996734</v>
      </c>
      <c r="G2352" s="63">
        <v>1450572</v>
      </c>
      <c r="H2352" s="63">
        <v>4.3810303691787595</v>
      </c>
      <c r="I2352" s="63">
        <f t="shared" si="254"/>
        <v>96.817316079641486</v>
      </c>
      <c r="J2352" s="63">
        <v>18770117.491920002</v>
      </c>
      <c r="K2352" s="63">
        <v>54.141824232158655</v>
      </c>
      <c r="L2352" s="63">
        <v>480.43860215901458</v>
      </c>
      <c r="M2352" s="63">
        <f>(M2094+M1922+M1879)/3</f>
        <v>59.249805528428659</v>
      </c>
      <c r="N2352" s="62">
        <v>38.933999999999997</v>
      </c>
    </row>
    <row r="2353" spans="1:14" x14ac:dyDescent="0.4">
      <c r="A2353" s="43">
        <v>57</v>
      </c>
      <c r="B2353" s="5" t="s">
        <v>146</v>
      </c>
      <c r="C2353" s="5">
        <v>2008</v>
      </c>
      <c r="D2353" s="5" t="s">
        <v>246</v>
      </c>
      <c r="E2353" s="5" t="s">
        <v>254</v>
      </c>
      <c r="F2353" s="62">
        <v>0.15022530436412571</v>
      </c>
      <c r="G2353" s="63">
        <v>1488431</v>
      </c>
      <c r="H2353" s="63">
        <v>12.475206548876344</v>
      </c>
      <c r="I2353" s="63">
        <f>(I1923+I2095+I1880)/3</f>
        <v>101.16450831663569</v>
      </c>
      <c r="J2353" s="63">
        <v>6630074.0277576204</v>
      </c>
      <c r="K2353" s="63">
        <v>52.642045005513992</v>
      </c>
      <c r="L2353" s="63">
        <v>583.26830593775105</v>
      </c>
      <c r="M2353" s="63">
        <f>(M2095+M1923+M1880)/3</f>
        <v>58.112058757110532</v>
      </c>
      <c r="N2353" s="62">
        <v>39.325000000000003</v>
      </c>
    </row>
    <row r="2354" spans="1:14" x14ac:dyDescent="0.4">
      <c r="A2354" s="43">
        <v>57</v>
      </c>
      <c r="B2354" s="5" t="s">
        <v>146</v>
      </c>
      <c r="C2354" s="5">
        <v>2009</v>
      </c>
      <c r="D2354" s="5" t="s">
        <v>246</v>
      </c>
      <c r="E2354" s="5" t="s">
        <v>254</v>
      </c>
      <c r="F2354" s="62">
        <v>0.1536148601751183</v>
      </c>
      <c r="G2354" s="63">
        <v>1527196</v>
      </c>
      <c r="H2354" s="63">
        <v>-2.4581579489351952</v>
      </c>
      <c r="I2354" s="63">
        <f>(I2096+I1924+I1881)/3</f>
        <v>99.475993812213872</v>
      </c>
      <c r="J2354" s="63">
        <v>18890200</v>
      </c>
      <c r="K2354" s="63">
        <v>54.071875728413978</v>
      </c>
      <c r="L2354" s="63">
        <v>543.56246924992024</v>
      </c>
      <c r="M2354" s="63">
        <f>(M2096+M1924+M1881)/3</f>
        <v>59.647830731668982</v>
      </c>
      <c r="N2354" s="62">
        <v>39.716000000000001</v>
      </c>
    </row>
    <row r="2355" spans="1:14" x14ac:dyDescent="0.4">
      <c r="A2355" s="43">
        <v>57</v>
      </c>
      <c r="B2355" s="5" t="s">
        <v>146</v>
      </c>
      <c r="C2355" s="5">
        <v>2010</v>
      </c>
      <c r="D2355" s="5" t="s">
        <v>246</v>
      </c>
      <c r="E2355" s="5" t="s">
        <v>254</v>
      </c>
      <c r="F2355" s="62">
        <v>0.15377547504498409</v>
      </c>
      <c r="G2355" s="63">
        <v>1567220</v>
      </c>
      <c r="H2355" s="63">
        <v>2.9653530188068089</v>
      </c>
      <c r="I2355" s="63">
        <v>100</v>
      </c>
      <c r="J2355" s="63">
        <v>26240200</v>
      </c>
      <c r="K2355" s="63">
        <v>50.130401055848182</v>
      </c>
      <c r="L2355" s="63">
        <v>542.28410122281889</v>
      </c>
      <c r="M2355" s="63">
        <f>(M1925+M2097+M1882)/3</f>
        <v>61.23830638531998</v>
      </c>
      <c r="N2355" s="62">
        <v>40.110999999999997</v>
      </c>
    </row>
    <row r="2356" spans="1:14" x14ac:dyDescent="0.4">
      <c r="A2356" s="43">
        <v>57</v>
      </c>
      <c r="B2356" s="5" t="s">
        <v>146</v>
      </c>
      <c r="C2356" s="5">
        <v>2011</v>
      </c>
      <c r="D2356" s="5" t="s">
        <v>246</v>
      </c>
      <c r="E2356" s="5" t="s">
        <v>254</v>
      </c>
      <c r="F2356" s="62">
        <v>0.15133463474904243</v>
      </c>
      <c r="G2356" s="63">
        <v>1609017</v>
      </c>
      <c r="H2356" s="63">
        <v>14.031574230647621</v>
      </c>
      <c r="I2356" s="63">
        <f>(I2098+I1883+I1926)/3</f>
        <v>100.08336724904827</v>
      </c>
      <c r="J2356" s="63">
        <v>25024047.388377</v>
      </c>
      <c r="K2356" s="63">
        <v>56.621008010990025</v>
      </c>
      <c r="L2356" s="63">
        <v>683.53447599048945</v>
      </c>
      <c r="M2356" s="63">
        <f>(M2098+M1926+M1883)/3</f>
        <v>61.700027536613881</v>
      </c>
      <c r="N2356" s="62">
        <v>40.508000000000003</v>
      </c>
    </row>
    <row r="2357" spans="1:14" x14ac:dyDescent="0.4">
      <c r="A2357" s="43">
        <v>57</v>
      </c>
      <c r="B2357" s="5" t="s">
        <v>146</v>
      </c>
      <c r="C2357" s="5">
        <v>2012</v>
      </c>
      <c r="D2357" s="5" t="s">
        <v>246</v>
      </c>
      <c r="E2357" s="5" t="s">
        <v>254</v>
      </c>
      <c r="F2357" s="62">
        <v>0.1488458096576728</v>
      </c>
      <c r="G2357" s="63">
        <v>1652717</v>
      </c>
      <c r="H2357" s="63">
        <v>-0.85053279753833522</v>
      </c>
      <c r="I2357" s="63">
        <f>(I2099+I1927+I1884)/3</f>
        <v>101.11002863316121</v>
      </c>
      <c r="J2357" s="63">
        <v>6624917.1927453401</v>
      </c>
      <c r="K2357" s="63">
        <v>41.172992843381842</v>
      </c>
      <c r="L2357" s="63">
        <v>598.57262624825785</v>
      </c>
      <c r="M2357" s="63">
        <f>(M2099+M1927+M1884)/3</f>
        <v>61.287544027225216</v>
      </c>
      <c r="N2357" s="62">
        <v>40.908000000000001</v>
      </c>
    </row>
    <row r="2358" spans="1:14" x14ac:dyDescent="0.4">
      <c r="A2358" s="43">
        <v>57</v>
      </c>
      <c r="B2358" s="5" t="s">
        <v>146</v>
      </c>
      <c r="C2358" s="5">
        <v>2013</v>
      </c>
      <c r="D2358" s="5" t="s">
        <v>246</v>
      </c>
      <c r="E2358" s="5" t="s">
        <v>254</v>
      </c>
      <c r="F2358" s="62">
        <v>0.1457220219902424</v>
      </c>
      <c r="G2358" s="63">
        <v>1697753</v>
      </c>
      <c r="H2358" s="63">
        <v>-0.93214949140823933</v>
      </c>
      <c r="I2358" s="63">
        <f>(I2100+I1928+I1885)/3</f>
        <v>100.16734934169017</v>
      </c>
      <c r="J2358" s="63">
        <v>19639703.798381101</v>
      </c>
      <c r="K2358" s="63">
        <v>44.080391176735404</v>
      </c>
      <c r="L2358" s="63">
        <v>616.15992871428944</v>
      </c>
      <c r="M2358" s="63">
        <f>(M2100+M1928+M1885)/3</f>
        <v>62.020479508893935</v>
      </c>
      <c r="N2358" s="62">
        <v>41.31</v>
      </c>
    </row>
    <row r="2359" spans="1:14" x14ac:dyDescent="0.4">
      <c r="A2359" s="43">
        <v>57</v>
      </c>
      <c r="B2359" s="5" t="s">
        <v>146</v>
      </c>
      <c r="C2359" s="5">
        <v>2014</v>
      </c>
      <c r="D2359" s="5" t="s">
        <v>246</v>
      </c>
      <c r="E2359" s="5" t="s">
        <v>254</v>
      </c>
      <c r="F2359" s="62">
        <v>0.1512066994434148</v>
      </c>
      <c r="G2359" s="63">
        <v>1743309</v>
      </c>
      <c r="H2359" s="63">
        <v>-0.14825714418300606</v>
      </c>
      <c r="I2359" s="63">
        <f>(I2101+I1886+I1929)/3</f>
        <v>98.080392733811323</v>
      </c>
      <c r="J2359" s="63">
        <v>28852727.688227799</v>
      </c>
      <c r="K2359" s="63">
        <v>51.593014187709521</v>
      </c>
      <c r="L2359" s="63">
        <v>605.12254646636291</v>
      </c>
      <c r="M2359" s="63">
        <f>(M1929+M2101+M1886)/3</f>
        <v>61.242397886233505</v>
      </c>
      <c r="N2359" s="62">
        <v>41.715000000000003</v>
      </c>
    </row>
    <row r="2360" spans="1:14" x14ac:dyDescent="0.4">
      <c r="A2360" s="43">
        <v>57</v>
      </c>
      <c r="B2360" s="5" t="s">
        <v>146</v>
      </c>
      <c r="C2360" s="5">
        <v>2015</v>
      </c>
      <c r="D2360" s="5" t="s">
        <v>246</v>
      </c>
      <c r="E2360" s="5" t="s">
        <v>254</v>
      </c>
      <c r="F2360" s="62">
        <v>0.15758119847796348</v>
      </c>
      <c r="G2360" s="63">
        <v>1788919</v>
      </c>
      <c r="H2360" s="63">
        <v>12.101988658244139</v>
      </c>
      <c r="I2360" s="63">
        <f>(I2102+I1930+I1887)/3</f>
        <v>104.65884581068561</v>
      </c>
      <c r="J2360" s="63">
        <v>18575499.447812699</v>
      </c>
      <c r="K2360" s="63">
        <v>59.781536752122911</v>
      </c>
      <c r="L2360" s="63">
        <v>585.95701258798783</v>
      </c>
      <c r="M2360" s="63">
        <f>(M2102+M1887+M1930)/3</f>
        <v>61.516807140784216</v>
      </c>
      <c r="N2360" s="62">
        <v>42.122999999999998</v>
      </c>
    </row>
    <row r="2361" spans="1:14" x14ac:dyDescent="0.4">
      <c r="A2361" s="43">
        <v>57</v>
      </c>
      <c r="B2361" s="5" t="s">
        <v>146</v>
      </c>
      <c r="C2361" s="5">
        <v>2016</v>
      </c>
      <c r="D2361" s="5" t="s">
        <v>246</v>
      </c>
      <c r="E2361" s="5" t="s">
        <v>254</v>
      </c>
      <c r="F2361" s="62">
        <v>0.16625312337835069</v>
      </c>
      <c r="G2361" s="63">
        <v>1834552</v>
      </c>
      <c r="H2361" s="63">
        <v>6.0963996728481789</v>
      </c>
      <c r="I2361" s="63">
        <f>(I2103+I1931+I1888)/3</f>
        <v>107.35325066333083</v>
      </c>
      <c r="J2361" s="63">
        <v>14221700</v>
      </c>
      <c r="K2361" s="63">
        <v>57.812224410382896</v>
      </c>
      <c r="L2361" s="63">
        <v>642.6663900869321</v>
      </c>
      <c r="M2361" s="63">
        <f>(M2103+M1931+M1888)/3</f>
        <v>61.593228178637219</v>
      </c>
      <c r="N2361" s="62">
        <v>42.533000000000001</v>
      </c>
    </row>
    <row r="2362" spans="1:14" x14ac:dyDescent="0.4">
      <c r="A2362" s="43">
        <v>57</v>
      </c>
      <c r="B2362" s="5" t="s">
        <v>146</v>
      </c>
      <c r="C2362" s="5">
        <v>2017</v>
      </c>
      <c r="D2362" s="5" t="s">
        <v>246</v>
      </c>
      <c r="E2362" s="5" t="s">
        <v>254</v>
      </c>
      <c r="F2362" s="62">
        <v>0.1631002018271904</v>
      </c>
      <c r="G2362" s="63">
        <v>1879826</v>
      </c>
      <c r="H2362" s="63">
        <v>5.9385966801132781</v>
      </c>
      <c r="I2362" s="63">
        <f>(I2359+I2360+I2361)/3</f>
        <v>103.3641630692759</v>
      </c>
      <c r="J2362" s="63">
        <v>15691197.9520896</v>
      </c>
      <c r="K2362" s="63">
        <v>60.847016918826938</v>
      </c>
      <c r="L2362" s="63">
        <v>718.24573776654211</v>
      </c>
      <c r="M2362" s="63">
        <f>(M2359+M2360+M2361)/3</f>
        <v>61.450811068551644</v>
      </c>
      <c r="N2362" s="62">
        <v>42.945</v>
      </c>
    </row>
    <row r="2363" spans="1:14" x14ac:dyDescent="0.4">
      <c r="A2363" s="43">
        <v>57</v>
      </c>
      <c r="B2363" s="5" t="s">
        <v>146</v>
      </c>
      <c r="C2363" s="5">
        <v>2018</v>
      </c>
      <c r="D2363" s="5" t="s">
        <v>246</v>
      </c>
      <c r="E2363" s="5" t="s">
        <v>254</v>
      </c>
      <c r="F2363" s="62">
        <v>0.16509476844913257</v>
      </c>
      <c r="G2363" s="63">
        <v>1924955</v>
      </c>
      <c r="H2363" s="63">
        <v>5.2499946415570662</v>
      </c>
      <c r="I2363" s="63">
        <f>(I2105+I1933+I1890)/3</f>
        <v>107.45491558683409</v>
      </c>
      <c r="J2363" s="63">
        <v>20563818.217400499</v>
      </c>
      <c r="K2363" s="63">
        <v>56.018115502670398</v>
      </c>
      <c r="L2363" s="63">
        <v>781.64436762500088</v>
      </c>
      <c r="M2363" s="63">
        <f>(M2360+M2361+M2362)/3</f>
        <v>61.520282129324357</v>
      </c>
      <c r="N2363" s="62">
        <v>43.36</v>
      </c>
    </row>
    <row r="2364" spans="1:14" x14ac:dyDescent="0.4">
      <c r="A2364" s="43">
        <v>57</v>
      </c>
      <c r="B2364" s="5" t="s">
        <v>146</v>
      </c>
      <c r="C2364" s="5">
        <v>2019</v>
      </c>
      <c r="D2364" s="5" t="s">
        <v>246</v>
      </c>
      <c r="E2364" s="5" t="s">
        <v>254</v>
      </c>
      <c r="F2364" s="62">
        <v>0.16508860634867953</v>
      </c>
      <c r="G2364" s="63">
        <v>1970457</v>
      </c>
      <c r="H2364" s="63">
        <v>-3.4178630309085349</v>
      </c>
      <c r="I2364" s="63">
        <f>(I2106+I1934+I1891)/3</f>
        <v>110.69161645764721</v>
      </c>
      <c r="J2364" s="63">
        <v>71658680.337990195</v>
      </c>
      <c r="K2364" s="63">
        <v>55.372585583876699</v>
      </c>
      <c r="L2364" s="63">
        <v>730.61143227019591</v>
      </c>
      <c r="M2364" s="63">
        <f>(M2106+M1934+M1891)/3</f>
        <v>61.521440458837752</v>
      </c>
      <c r="N2364" s="62">
        <v>43.777000000000001</v>
      </c>
    </row>
    <row r="2365" spans="1:14" x14ac:dyDescent="0.4">
      <c r="A2365" s="43">
        <v>57</v>
      </c>
      <c r="B2365" s="5" t="s">
        <v>146</v>
      </c>
      <c r="C2365" s="5">
        <v>2020</v>
      </c>
      <c r="D2365" s="5" t="s">
        <v>246</v>
      </c>
      <c r="E2365" s="5" t="s">
        <v>254</v>
      </c>
      <c r="F2365" s="62">
        <v>0.16320836896798735</v>
      </c>
      <c r="G2365" s="63">
        <v>2015828</v>
      </c>
      <c r="H2365" s="63">
        <v>0.10251975004011626</v>
      </c>
      <c r="I2365" s="63">
        <f>(I1935+I2107+I1892)/3</f>
        <v>111.49587539504478</v>
      </c>
      <c r="J2365" s="63">
        <v>20989721.614696201</v>
      </c>
      <c r="K2365" s="63">
        <v>43.63584037131416</v>
      </c>
      <c r="L2365" s="63">
        <v>710.25813297822151</v>
      </c>
      <c r="M2365" s="63">
        <f>(M2107+M1935+M1892)/3</f>
        <v>61.497511218904599</v>
      </c>
      <c r="N2365" s="62">
        <v>44.195999999999998</v>
      </c>
    </row>
    <row r="2366" spans="1:14" x14ac:dyDescent="0.4">
      <c r="A2366" s="43">
        <v>57</v>
      </c>
      <c r="B2366" s="5" t="s">
        <v>146</v>
      </c>
      <c r="C2366" s="5">
        <v>2021</v>
      </c>
      <c r="D2366" s="5" t="s">
        <v>246</v>
      </c>
      <c r="E2366" s="5" t="s">
        <v>254</v>
      </c>
      <c r="F2366" s="62">
        <f>(F2363+F2364+F2365)/3</f>
        <v>0.16446391458859982</v>
      </c>
      <c r="G2366" s="63">
        <v>2060721</v>
      </c>
      <c r="H2366" s="63">
        <v>6.2183155056007706</v>
      </c>
      <c r="I2366" s="63">
        <f>(I2108+I1936+I1893)/3</f>
        <v>109.86648350293531</v>
      </c>
      <c r="J2366" s="63">
        <v>18529723.354594599</v>
      </c>
      <c r="K2366" s="63">
        <f>(K2365+K2364+K2363)/3</f>
        <v>51.675513819287083</v>
      </c>
      <c r="L2366" s="63">
        <v>795.1186050391857</v>
      </c>
      <c r="M2366" s="63">
        <f>(M2108+M1936+M1893)/3</f>
        <v>61.513077935688905</v>
      </c>
      <c r="N2366" s="62">
        <v>44.616999999999997</v>
      </c>
    </row>
    <row r="2367" spans="1:14" x14ac:dyDescent="0.4">
      <c r="A2367" s="43">
        <v>57</v>
      </c>
      <c r="B2367" s="5" t="s">
        <v>146</v>
      </c>
      <c r="C2367" s="5">
        <v>2022</v>
      </c>
      <c r="D2367" s="5" t="s">
        <v>246</v>
      </c>
      <c r="E2367" s="5" t="s">
        <v>254</v>
      </c>
      <c r="F2367" s="62">
        <f>(F2364+F2365+F2366)/3</f>
        <v>0.16425362996842224</v>
      </c>
      <c r="G2367" s="63">
        <v>2105566</v>
      </c>
      <c r="H2367" s="63">
        <v>8.3514971827415962</v>
      </c>
      <c r="I2367" s="63">
        <f>(I2109+I1937+I1894)/3</f>
        <v>114.38104688597959</v>
      </c>
      <c r="J2367" s="63">
        <v>21940884.892000001</v>
      </c>
      <c r="K2367" s="63">
        <f>(K2366+K2365+K2364)/3</f>
        <v>50.227979924825981</v>
      </c>
      <c r="L2367" s="63">
        <v>775.82896574536528</v>
      </c>
      <c r="M2367" s="63">
        <f>(M2109+M1937+M1894)/3</f>
        <v>61.510676537810411</v>
      </c>
      <c r="N2367" s="62">
        <v>45.040999999999997</v>
      </c>
    </row>
    <row r="2368" spans="1:14" x14ac:dyDescent="0.4">
      <c r="A2368" s="43">
        <v>58</v>
      </c>
      <c r="B2368" s="5" t="s">
        <v>147</v>
      </c>
      <c r="C2368" s="5">
        <v>1980</v>
      </c>
      <c r="D2368" s="5" t="s">
        <v>249</v>
      </c>
      <c r="E2368" s="42" t="s">
        <v>248</v>
      </c>
      <c r="F2368" s="62">
        <f>F2369*0.95</f>
        <v>0.93915780025251239</v>
      </c>
      <c r="G2368" s="63">
        <v>778176</v>
      </c>
      <c r="H2368" s="63">
        <v>11.778793246548091</v>
      </c>
      <c r="I2368" s="63">
        <v>826.83497299099304</v>
      </c>
      <c r="J2368" s="63">
        <v>588235.29434832803</v>
      </c>
      <c r="K2368" s="63">
        <v>174.92704907161806</v>
      </c>
      <c r="L2368" s="63">
        <v>775.14598239986844</v>
      </c>
      <c r="M2368" s="63">
        <f>(M734+M519+M390)/3</f>
        <v>66.320932692231423</v>
      </c>
      <c r="N2368" s="62">
        <v>30.488</v>
      </c>
    </row>
    <row r="2369" spans="1:14" x14ac:dyDescent="0.4">
      <c r="A2369" s="43">
        <v>58</v>
      </c>
      <c r="B2369" s="5" t="s">
        <v>147</v>
      </c>
      <c r="C2369" s="5">
        <v>1981</v>
      </c>
      <c r="D2369" s="5" t="s">
        <v>249</v>
      </c>
      <c r="E2369" s="42" t="s">
        <v>248</v>
      </c>
      <c r="F2369" s="62">
        <f t="shared" ref="F2369:F2377" si="255">F2370*0.95</f>
        <v>0.98858715816053944</v>
      </c>
      <c r="G2369" s="63">
        <v>779686</v>
      </c>
      <c r="H2369" s="63">
        <v>4.3407395466404495</v>
      </c>
      <c r="I2369" s="63">
        <v>896.61080535827898</v>
      </c>
      <c r="J2369" s="63">
        <v>-1777777.7784098799</v>
      </c>
      <c r="K2369" s="63">
        <v>161.2335792882642</v>
      </c>
      <c r="L2369" s="63">
        <v>731.52154475373061</v>
      </c>
      <c r="M2369" s="63">
        <f>(M735+M520+M391)/3</f>
        <v>66.997900910620473</v>
      </c>
      <c r="N2369" s="62">
        <v>30.396000000000001</v>
      </c>
    </row>
    <row r="2370" spans="1:14" x14ac:dyDescent="0.4">
      <c r="A2370" s="43">
        <v>58</v>
      </c>
      <c r="B2370" s="5" t="s">
        <v>147</v>
      </c>
      <c r="C2370" s="5">
        <v>1982</v>
      </c>
      <c r="D2370" s="5" t="s">
        <v>249</v>
      </c>
      <c r="E2370" s="42" t="s">
        <v>248</v>
      </c>
      <c r="F2370" s="62">
        <f t="shared" si="255"/>
        <v>1.0406180612216205</v>
      </c>
      <c r="G2370" s="63">
        <v>779639</v>
      </c>
      <c r="H2370" s="63">
        <v>4.3024045511483706</v>
      </c>
      <c r="I2370" s="63">
        <v>1014.61804736273</v>
      </c>
      <c r="J2370" s="63">
        <v>4433333.33481111</v>
      </c>
      <c r="K2370" s="63">
        <v>122.8630705394191</v>
      </c>
      <c r="L2370" s="63">
        <v>618.23484971890832</v>
      </c>
      <c r="M2370" s="63">
        <f>(M2929+M4262+M4348)/3</f>
        <v>46.23491164249748</v>
      </c>
      <c r="N2370" s="62">
        <v>30.305</v>
      </c>
    </row>
    <row r="2371" spans="1:14" x14ac:dyDescent="0.4">
      <c r="A2371" s="43">
        <v>58</v>
      </c>
      <c r="B2371" s="5" t="s">
        <v>147</v>
      </c>
      <c r="C2371" s="5">
        <v>1983</v>
      </c>
      <c r="D2371" s="5" t="s">
        <v>249</v>
      </c>
      <c r="E2371" s="42" t="s">
        <v>248</v>
      </c>
      <c r="F2371" s="62">
        <f t="shared" si="255"/>
        <v>1.0953874328648636</v>
      </c>
      <c r="G2371" s="63">
        <v>778372</v>
      </c>
      <c r="H2371" s="63">
        <v>8.9196846104573808</v>
      </c>
      <c r="I2371" s="63">
        <v>1186.05394366008</v>
      </c>
      <c r="J2371" s="63">
        <v>4733333.3349111099</v>
      </c>
      <c r="K2371" s="63">
        <v>110.45640326975476</v>
      </c>
      <c r="L2371" s="63">
        <v>628.66255894782103</v>
      </c>
      <c r="M2371" s="63">
        <f>(M2930+M4263+M737)/3</f>
        <v>59.539175896182236</v>
      </c>
      <c r="N2371" s="62">
        <v>30.215</v>
      </c>
    </row>
    <row r="2372" spans="1:14" x14ac:dyDescent="0.4">
      <c r="A2372" s="43">
        <v>58</v>
      </c>
      <c r="B2372" s="5" t="s">
        <v>147</v>
      </c>
      <c r="C2372" s="5">
        <v>1984</v>
      </c>
      <c r="D2372" s="5" t="s">
        <v>249</v>
      </c>
      <c r="E2372" s="42" t="s">
        <v>248</v>
      </c>
      <c r="F2372" s="62">
        <f t="shared" si="255"/>
        <v>1.1530394030156459</v>
      </c>
      <c r="G2372" s="63">
        <v>776007</v>
      </c>
      <c r="H2372" s="63">
        <v>19.281752195695319</v>
      </c>
      <c r="I2372" s="63">
        <v>1221.04068106607</v>
      </c>
      <c r="J2372" s="63">
        <v>4489019.5194584001</v>
      </c>
      <c r="K2372" s="63">
        <v>95.520138573653725</v>
      </c>
      <c r="L2372" s="63">
        <v>563.95316699869704</v>
      </c>
      <c r="M2372" s="63">
        <f>(M738+M2931+M4264)/3</f>
        <v>58.434021014342356</v>
      </c>
      <c r="N2372" s="62">
        <v>30.123999999999999</v>
      </c>
    </row>
    <row r="2373" spans="1:14" x14ac:dyDescent="0.4">
      <c r="A2373" s="43">
        <v>58</v>
      </c>
      <c r="B2373" s="5" t="s">
        <v>147</v>
      </c>
      <c r="C2373" s="5">
        <v>1985</v>
      </c>
      <c r="D2373" s="5" t="s">
        <v>249</v>
      </c>
      <c r="E2373" s="42" t="s">
        <v>248</v>
      </c>
      <c r="F2373" s="62">
        <f t="shared" si="255"/>
        <v>1.2137256873848905</v>
      </c>
      <c r="G2373" s="63">
        <v>772671</v>
      </c>
      <c r="H2373" s="63">
        <v>14.510098898101759</v>
      </c>
      <c r="I2373" s="63">
        <v>1258.0648529170701</v>
      </c>
      <c r="J2373" s="63">
        <v>1810974.2689134299</v>
      </c>
      <c r="K2373" s="63">
        <v>109.96923076923078</v>
      </c>
      <c r="L2373" s="63">
        <v>586.91004592255092</v>
      </c>
      <c r="M2373" s="63">
        <f>(M2932+M4265+M4351)/3</f>
        <v>46.486649549552169</v>
      </c>
      <c r="N2373" s="62">
        <v>30.033000000000001</v>
      </c>
    </row>
    <row r="2374" spans="1:14" x14ac:dyDescent="0.4">
      <c r="A2374" s="43">
        <v>58</v>
      </c>
      <c r="B2374" s="5" t="s">
        <v>147</v>
      </c>
      <c r="C2374" s="5">
        <v>1986</v>
      </c>
      <c r="D2374" s="5" t="s">
        <v>249</v>
      </c>
      <c r="E2374" s="42" t="s">
        <v>248</v>
      </c>
      <c r="F2374" s="62">
        <f t="shared" si="255"/>
        <v>1.2776059867209375</v>
      </c>
      <c r="G2374" s="63">
        <v>768508</v>
      </c>
      <c r="H2374" s="63">
        <v>12.293362690549287</v>
      </c>
      <c r="I2374" s="63">
        <v>1190.47298908363</v>
      </c>
      <c r="J2374" s="63">
        <v>-9000000</v>
      </c>
      <c r="K2374" s="63">
        <v>99.516133618255012</v>
      </c>
      <c r="L2374" s="63">
        <v>656.66348240341506</v>
      </c>
      <c r="M2374" s="63">
        <f>(M2933+M740+M4266)/3</f>
        <v>60.924643650575888</v>
      </c>
      <c r="N2374" s="62">
        <v>29.943000000000001</v>
      </c>
    </row>
    <row r="2375" spans="1:14" x14ac:dyDescent="0.4">
      <c r="A2375" s="43">
        <v>58</v>
      </c>
      <c r="B2375" s="5" t="s">
        <v>147</v>
      </c>
      <c r="C2375" s="5">
        <v>1987</v>
      </c>
      <c r="D2375" s="5" t="s">
        <v>249</v>
      </c>
      <c r="E2375" s="42" t="s">
        <v>248</v>
      </c>
      <c r="F2375" s="62">
        <f t="shared" si="255"/>
        <v>1.3448484070746711</v>
      </c>
      <c r="G2375" s="63">
        <v>763706</v>
      </c>
      <c r="H2375" s="63">
        <v>58.71082111637341</v>
      </c>
      <c r="I2375" s="63">
        <v>614.68702861010604</v>
      </c>
      <c r="J2375" s="63">
        <v>4349999.9000000004</v>
      </c>
      <c r="K2375" s="63">
        <v>170.33092459479354</v>
      </c>
      <c r="L2375" s="63">
        <v>464.30412611499122</v>
      </c>
      <c r="M2375" s="63">
        <f>(M741+M2934+M4267)/3</f>
        <v>60.751580040899761</v>
      </c>
      <c r="N2375" s="62">
        <v>29.853000000000002</v>
      </c>
    </row>
    <row r="2376" spans="1:14" x14ac:dyDescent="0.4">
      <c r="A2376" s="43">
        <v>58</v>
      </c>
      <c r="B2376" s="5" t="s">
        <v>147</v>
      </c>
      <c r="C2376" s="5">
        <v>1988</v>
      </c>
      <c r="D2376" s="5" t="s">
        <v>249</v>
      </c>
      <c r="E2376" s="42" t="s">
        <v>248</v>
      </c>
      <c r="F2376" s="62">
        <f t="shared" si="255"/>
        <v>1.4156299021838643</v>
      </c>
      <c r="G2376" s="63">
        <v>758450</v>
      </c>
      <c r="H2376" s="63">
        <v>23.646037717068637</v>
      </c>
      <c r="I2376" s="63">
        <v>270.94060875069101</v>
      </c>
      <c r="J2376" s="63">
        <v>2100000</v>
      </c>
      <c r="K2376" s="63">
        <v>131.56114382699718</v>
      </c>
      <c r="L2376" s="63">
        <v>545.58638011734456</v>
      </c>
      <c r="M2376" s="63">
        <f>(M742+M527+M398)/3</f>
        <v>79.502275326181575</v>
      </c>
      <c r="N2376" s="62">
        <v>29.763000000000002</v>
      </c>
    </row>
    <row r="2377" spans="1:14" x14ac:dyDescent="0.4">
      <c r="A2377" s="43">
        <v>58</v>
      </c>
      <c r="B2377" s="5" t="s">
        <v>147</v>
      </c>
      <c r="C2377" s="5">
        <v>1989</v>
      </c>
      <c r="D2377" s="5" t="s">
        <v>249</v>
      </c>
      <c r="E2377" s="42" t="s">
        <v>248</v>
      </c>
      <c r="F2377" s="62">
        <f t="shared" si="255"/>
        <v>1.4901367391409099</v>
      </c>
      <c r="G2377" s="63">
        <v>752897</v>
      </c>
      <c r="H2377" s="63">
        <v>162.54600971486178</v>
      </c>
      <c r="I2377" s="63">
        <v>218.27602725454099</v>
      </c>
      <c r="J2377" s="63">
        <v>-2060000</v>
      </c>
      <c r="K2377" s="63">
        <v>139.87416591718292</v>
      </c>
      <c r="L2377" s="63">
        <v>504.4240974607182</v>
      </c>
      <c r="M2377" s="63">
        <f>(M743+M2936+M4269)/3</f>
        <v>56.731665373958094</v>
      </c>
      <c r="N2377" s="62">
        <v>29.672999999999998</v>
      </c>
    </row>
    <row r="2378" spans="1:14" x14ac:dyDescent="0.4">
      <c r="A2378" s="43">
        <v>58</v>
      </c>
      <c r="B2378" s="5" t="s">
        <v>147</v>
      </c>
      <c r="C2378" s="5">
        <v>1990</v>
      </c>
      <c r="D2378" s="5" t="s">
        <v>249</v>
      </c>
      <c r="E2378" s="42" t="s">
        <v>248</v>
      </c>
      <c r="F2378" s="62">
        <v>1.5685649885693789</v>
      </c>
      <c r="G2378" s="63">
        <v>747116</v>
      </c>
      <c r="H2378" s="63">
        <v>56.444609564666905</v>
      </c>
      <c r="I2378" s="63">
        <v>154.22279897109999</v>
      </c>
      <c r="J2378" s="63">
        <v>7900000</v>
      </c>
      <c r="K2378" s="63">
        <v>142.56623080368581</v>
      </c>
      <c r="L2378" s="63">
        <v>530.81752136366947</v>
      </c>
      <c r="M2378" s="63">
        <f>(M744+M2937+M4270)/3</f>
        <v>69.67149665611214</v>
      </c>
      <c r="N2378" s="62">
        <v>29.582999999999998</v>
      </c>
    </row>
    <row r="2379" spans="1:14" x14ac:dyDescent="0.4">
      <c r="A2379" s="43">
        <v>58</v>
      </c>
      <c r="B2379" s="5" t="s">
        <v>147</v>
      </c>
      <c r="C2379" s="5">
        <v>1991</v>
      </c>
      <c r="D2379" s="5" t="s">
        <v>249</v>
      </c>
      <c r="E2379" s="42" t="s">
        <v>248</v>
      </c>
      <c r="F2379" s="62">
        <v>1.5377048122822861</v>
      </c>
      <c r="G2379" s="63">
        <v>744096</v>
      </c>
      <c r="H2379" s="63">
        <v>134.53764412728023</v>
      </c>
      <c r="I2379" s="63">
        <v>130.71832488144199</v>
      </c>
      <c r="J2379" s="63">
        <v>12340000</v>
      </c>
      <c r="K2379" s="63">
        <v>222.60908971924241</v>
      </c>
      <c r="L2379" s="63">
        <v>468.39802231454627</v>
      </c>
      <c r="M2379" s="63">
        <f>(M745+M530+M401)/3</f>
        <v>80.563860535518515</v>
      </c>
      <c r="N2379" s="62">
        <v>29.492999999999999</v>
      </c>
    </row>
    <row r="2380" spans="1:14" x14ac:dyDescent="0.4">
      <c r="A2380" s="43">
        <v>58</v>
      </c>
      <c r="B2380" s="5" t="s">
        <v>147</v>
      </c>
      <c r="C2380" s="5">
        <v>1992</v>
      </c>
      <c r="D2380" s="5" t="s">
        <v>249</v>
      </c>
      <c r="E2380" s="42" t="s">
        <v>248</v>
      </c>
      <c r="F2380" s="62">
        <v>1.4506079210950902</v>
      </c>
      <c r="G2380" s="63">
        <v>744998</v>
      </c>
      <c r="H2380" s="63">
        <v>11.300743672812359</v>
      </c>
      <c r="I2380" s="63">
        <v>143.34603802852899</v>
      </c>
      <c r="J2380" s="63">
        <v>146610000</v>
      </c>
      <c r="K2380" s="63">
        <v>274.97311593272565</v>
      </c>
      <c r="L2380" s="63">
        <v>501.44180452405317</v>
      </c>
      <c r="M2380" s="63">
        <f>(M746+M531+M402)/3</f>
        <v>79.402804858061145</v>
      </c>
      <c r="N2380" s="62">
        <v>29.404</v>
      </c>
    </row>
    <row r="2381" spans="1:14" x14ac:dyDescent="0.4">
      <c r="A2381" s="43">
        <v>58</v>
      </c>
      <c r="B2381" s="5" t="s">
        <v>147</v>
      </c>
      <c r="C2381" s="5">
        <v>1993</v>
      </c>
      <c r="D2381" s="5" t="s">
        <v>249</v>
      </c>
      <c r="E2381" s="42" t="s">
        <v>248</v>
      </c>
      <c r="F2381" s="62">
        <v>1.4547858707770056</v>
      </c>
      <c r="G2381" s="63">
        <v>747189</v>
      </c>
      <c r="H2381" s="63">
        <v>16.950888801422195</v>
      </c>
      <c r="I2381" s="63">
        <v>155.852287709297</v>
      </c>
      <c r="J2381" s="63">
        <v>69540000</v>
      </c>
      <c r="K2381" s="63">
        <v>245.369438806576</v>
      </c>
      <c r="L2381" s="63">
        <v>607.74634327924969</v>
      </c>
      <c r="M2381" s="63">
        <f>(M747+M2940+M4273)/3</f>
        <v>61.649770172143882</v>
      </c>
      <c r="N2381" s="62">
        <v>29.315000000000001</v>
      </c>
    </row>
    <row r="2382" spans="1:14" x14ac:dyDescent="0.4">
      <c r="A2382" s="43">
        <v>58</v>
      </c>
      <c r="B2382" s="5" t="s">
        <v>147</v>
      </c>
      <c r="C2382" s="5">
        <v>1994</v>
      </c>
      <c r="D2382" s="5" t="s">
        <v>249</v>
      </c>
      <c r="E2382" s="42" t="s">
        <v>248</v>
      </c>
      <c r="F2382" s="62">
        <v>1.8852745528626662</v>
      </c>
      <c r="G2382" s="63">
        <v>749546</v>
      </c>
      <c r="H2382" s="63">
        <v>16.572397275826177</v>
      </c>
      <c r="I2382" s="63">
        <v>88.125819514318295</v>
      </c>
      <c r="J2382" s="63">
        <v>106690000</v>
      </c>
      <c r="K2382" s="63">
        <v>222.06784266632803</v>
      </c>
      <c r="L2382" s="63">
        <v>721.60338951980566</v>
      </c>
      <c r="M2382" s="63">
        <f>(M748+M533+M404)/3</f>
        <v>80.942696023270898</v>
      </c>
      <c r="N2382" s="62">
        <v>29.225999999999999</v>
      </c>
    </row>
    <row r="2383" spans="1:14" x14ac:dyDescent="0.4">
      <c r="A2383" s="43">
        <v>58</v>
      </c>
      <c r="B2383" s="5" t="s">
        <v>147</v>
      </c>
      <c r="C2383" s="5">
        <v>1995</v>
      </c>
      <c r="D2383" s="5" t="s">
        <v>249</v>
      </c>
      <c r="E2383" s="42" t="s">
        <v>248</v>
      </c>
      <c r="F2383" s="62">
        <v>2.0362144450697031</v>
      </c>
      <c r="G2383" s="63">
        <v>751689</v>
      </c>
      <c r="H2383" s="63">
        <v>12.351708749098449</v>
      </c>
      <c r="I2383" s="63">
        <v>89.749969087917606</v>
      </c>
      <c r="J2383" s="63">
        <v>74420000</v>
      </c>
      <c r="K2383" s="63">
        <v>213.32717044127952</v>
      </c>
      <c r="L2383" s="63">
        <v>826.97337052357159</v>
      </c>
      <c r="M2383" s="63">
        <f>(M2942+M4275+M4361)/3</f>
        <v>60.255139815902787</v>
      </c>
      <c r="N2383" s="62">
        <v>29.137</v>
      </c>
    </row>
    <row r="2384" spans="1:14" x14ac:dyDescent="0.4">
      <c r="A2384" s="43">
        <v>58</v>
      </c>
      <c r="B2384" s="5" t="s">
        <v>147</v>
      </c>
      <c r="C2384" s="5">
        <v>1996</v>
      </c>
      <c r="D2384" s="5" t="s">
        <v>249</v>
      </c>
      <c r="E2384" s="42" t="s">
        <v>248</v>
      </c>
      <c r="F2384" s="62">
        <v>2.0966836568817007</v>
      </c>
      <c r="G2384" s="63">
        <v>753571</v>
      </c>
      <c r="H2384" s="63">
        <v>3.930579753464599</v>
      </c>
      <c r="I2384" s="63">
        <v>96.203082197181303</v>
      </c>
      <c r="J2384" s="63">
        <v>59000000</v>
      </c>
      <c r="K2384" s="63">
        <v>211.33753249247684</v>
      </c>
      <c r="L2384" s="63">
        <v>936.08432572976062</v>
      </c>
      <c r="M2384" s="63">
        <f>(M750+M2943+M4276)/3</f>
        <v>67.370272187010926</v>
      </c>
      <c r="N2384" s="62">
        <v>29.047999999999998</v>
      </c>
    </row>
    <row r="2385" spans="1:14" x14ac:dyDescent="0.4">
      <c r="A2385" s="43">
        <v>58</v>
      </c>
      <c r="B2385" s="5" t="s">
        <v>147</v>
      </c>
      <c r="C2385" s="5">
        <v>1997</v>
      </c>
      <c r="D2385" s="5" t="s">
        <v>249</v>
      </c>
      <c r="E2385" s="42" t="s">
        <v>248</v>
      </c>
      <c r="F2385" s="62">
        <v>2.2804222925778359</v>
      </c>
      <c r="G2385" s="63">
        <v>755211</v>
      </c>
      <c r="H2385" s="63">
        <v>1.4432537062100153</v>
      </c>
      <c r="I2385" s="63">
        <v>98.770179400735202</v>
      </c>
      <c r="J2385" s="63">
        <v>52000000</v>
      </c>
      <c r="K2385" s="63">
        <v>209.13667161427529</v>
      </c>
      <c r="L2385" s="63">
        <v>991.95855140422952</v>
      </c>
      <c r="M2385" s="63">
        <f>(M751+M536+M407)/3</f>
        <v>80.756163297629101</v>
      </c>
      <c r="N2385" s="62">
        <v>28.959</v>
      </c>
    </row>
    <row r="2386" spans="1:14" x14ac:dyDescent="0.4">
      <c r="A2386" s="43">
        <v>58</v>
      </c>
      <c r="B2386" s="5" t="s">
        <v>147</v>
      </c>
      <c r="C2386" s="5">
        <v>1998</v>
      </c>
      <c r="D2386" s="5" t="s">
        <v>249</v>
      </c>
      <c r="E2386" s="42" t="s">
        <v>248</v>
      </c>
      <c r="F2386" s="62">
        <v>2.309510940310322</v>
      </c>
      <c r="G2386" s="63">
        <v>756697</v>
      </c>
      <c r="H2386" s="63">
        <v>2.9700928152720678</v>
      </c>
      <c r="I2386" s="63">
        <v>99.8707396758019</v>
      </c>
      <c r="J2386" s="63">
        <v>44000000</v>
      </c>
      <c r="K2386" s="63">
        <v>203.8424314970261</v>
      </c>
      <c r="L2386" s="63">
        <v>948.24042274459475</v>
      </c>
      <c r="M2386" s="63">
        <f>(M752+M2945+M4278)/3</f>
        <v>69.20665764248379</v>
      </c>
      <c r="N2386" s="62">
        <v>28.870999999999999</v>
      </c>
    </row>
    <row r="2387" spans="1:14" x14ac:dyDescent="0.4">
      <c r="A2387" s="43">
        <v>58</v>
      </c>
      <c r="B2387" s="5" t="s">
        <v>147</v>
      </c>
      <c r="C2387" s="5">
        <v>1999</v>
      </c>
      <c r="D2387" s="5" t="s">
        <v>249</v>
      </c>
      <c r="E2387" s="42" t="s">
        <v>248</v>
      </c>
      <c r="F2387" s="62">
        <v>2.2899313205296998</v>
      </c>
      <c r="G2387" s="63">
        <v>758014</v>
      </c>
      <c r="H2387" s="63">
        <v>11.210506950425156</v>
      </c>
      <c r="I2387" s="63">
        <v>89.919900899673706</v>
      </c>
      <c r="J2387" s="63">
        <v>46000000</v>
      </c>
      <c r="K2387" s="63">
        <v>201.05931477536006</v>
      </c>
      <c r="L2387" s="63">
        <v>916.54638075061291</v>
      </c>
      <c r="M2387" s="63">
        <f>(M753+M538+M409)/3</f>
        <v>80.992123984396486</v>
      </c>
      <c r="N2387" s="62">
        <v>28.782</v>
      </c>
    </row>
    <row r="2388" spans="1:14" x14ac:dyDescent="0.4">
      <c r="A2388" s="43">
        <v>58</v>
      </c>
      <c r="B2388" s="5" t="s">
        <v>147</v>
      </c>
      <c r="C2388" s="5">
        <v>2000</v>
      </c>
      <c r="D2388" s="5" t="s">
        <v>249</v>
      </c>
      <c r="E2388" s="42" t="s">
        <v>248</v>
      </c>
      <c r="F2388" s="62">
        <v>2.1873365557782019</v>
      </c>
      <c r="G2388" s="63">
        <v>759051</v>
      </c>
      <c r="H2388" s="63">
        <v>6.5860437256788344</v>
      </c>
      <c r="I2388" s="63">
        <v>94.2217962109642</v>
      </c>
      <c r="J2388" s="63">
        <v>67100000</v>
      </c>
      <c r="K2388" s="63">
        <v>206.76737047521439</v>
      </c>
      <c r="L2388" s="63">
        <v>938.89329798328686</v>
      </c>
      <c r="M2388" s="63">
        <f>(M754+M2947+M4280)/3</f>
        <v>70.67872030953589</v>
      </c>
      <c r="N2388" s="62">
        <v>28.693999999999999</v>
      </c>
    </row>
    <row r="2389" spans="1:14" x14ac:dyDescent="0.4">
      <c r="A2389" s="43">
        <v>58</v>
      </c>
      <c r="B2389" s="5" t="s">
        <v>147</v>
      </c>
      <c r="C2389" s="5">
        <v>2001</v>
      </c>
      <c r="D2389" s="5" t="s">
        <v>249</v>
      </c>
      <c r="E2389" s="42" t="s">
        <v>248</v>
      </c>
      <c r="F2389" s="62">
        <v>2.1634384430824061</v>
      </c>
      <c r="G2389" s="63">
        <v>759809</v>
      </c>
      <c r="H2389" s="63">
        <v>0.32197156408351191</v>
      </c>
      <c r="I2389" s="63">
        <v>94.467245375629602</v>
      </c>
      <c r="J2389" s="63">
        <v>56000000</v>
      </c>
      <c r="K2389" s="63">
        <v>199.57700073011415</v>
      </c>
      <c r="L2389" s="63">
        <v>937.29799220974974</v>
      </c>
      <c r="M2389" s="63">
        <f>(M755+M2948+M4281)/3</f>
        <v>70.661679745225456</v>
      </c>
      <c r="N2389" s="62">
        <v>28.606000000000002</v>
      </c>
    </row>
    <row r="2390" spans="1:14" x14ac:dyDescent="0.4">
      <c r="A2390" s="43">
        <v>58</v>
      </c>
      <c r="B2390" s="5" t="s">
        <v>147</v>
      </c>
      <c r="C2390" s="5">
        <v>2002</v>
      </c>
      <c r="D2390" s="5" t="s">
        <v>249</v>
      </c>
      <c r="E2390" s="42" t="s">
        <v>248</v>
      </c>
      <c r="F2390" s="62">
        <v>2.1331723491200449</v>
      </c>
      <c r="G2390" s="63">
        <v>760323</v>
      </c>
      <c r="H2390" s="63">
        <v>2.6187515724004129</v>
      </c>
      <c r="I2390" s="63">
        <v>95.5012955602473</v>
      </c>
      <c r="J2390" s="63">
        <v>43600000</v>
      </c>
      <c r="K2390" s="63">
        <v>196.72507835983006</v>
      </c>
      <c r="L2390" s="63">
        <v>955.03021047020604</v>
      </c>
      <c r="M2390" s="63">
        <f>(M756+M2949+M4282)/3</f>
        <v>70.097337283813346</v>
      </c>
      <c r="N2390" s="62">
        <v>28.518000000000001</v>
      </c>
    </row>
    <row r="2391" spans="1:14" x14ac:dyDescent="0.4">
      <c r="A2391" s="43">
        <v>58</v>
      </c>
      <c r="B2391" s="5" t="s">
        <v>147</v>
      </c>
      <c r="C2391" s="5">
        <v>2003</v>
      </c>
      <c r="D2391" s="5" t="s">
        <v>249</v>
      </c>
      <c r="E2391" s="42" t="s">
        <v>248</v>
      </c>
      <c r="F2391" s="62">
        <v>2.1271112677204487</v>
      </c>
      <c r="G2391" s="63">
        <v>760562</v>
      </c>
      <c r="H2391" s="63">
        <v>4.7185667294485683</v>
      </c>
      <c r="I2391" s="63">
        <v>92.284921066050899</v>
      </c>
      <c r="J2391" s="63">
        <v>26100000</v>
      </c>
      <c r="K2391" s="63">
        <v>189.16248563138603</v>
      </c>
      <c r="L2391" s="63">
        <v>976.99326329444409</v>
      </c>
      <c r="M2391" s="63">
        <f>(M757+M2950+M4283)/3</f>
        <v>69.827160006923762</v>
      </c>
      <c r="N2391" s="62">
        <v>28.306999999999999</v>
      </c>
    </row>
    <row r="2392" spans="1:14" x14ac:dyDescent="0.4">
      <c r="A2392" s="43">
        <v>58</v>
      </c>
      <c r="B2392" s="5" t="s">
        <v>147</v>
      </c>
      <c r="C2392" s="5">
        <v>2004</v>
      </c>
      <c r="D2392" s="5" t="s">
        <v>249</v>
      </c>
      <c r="E2392" s="42" t="s">
        <v>248</v>
      </c>
      <c r="F2392" s="62">
        <v>2.198378799196238</v>
      </c>
      <c r="G2392" s="63">
        <v>760424</v>
      </c>
      <c r="H2392" s="63">
        <v>6.7752378389141228</v>
      </c>
      <c r="I2392" s="63">
        <v>88.147429923471194</v>
      </c>
      <c r="J2392" s="63">
        <v>30000000</v>
      </c>
      <c r="K2392" s="63">
        <v>200.72528690164151</v>
      </c>
      <c r="L2392" s="63">
        <v>1036.0198773103468</v>
      </c>
      <c r="M2392" s="63">
        <f>(M758+M543+M414)/3</f>
        <v>80.335258350404615</v>
      </c>
      <c r="N2392" s="62">
        <v>28.064</v>
      </c>
    </row>
    <row r="2393" spans="1:14" x14ac:dyDescent="0.4">
      <c r="A2393" s="43">
        <v>58</v>
      </c>
      <c r="B2393" s="5" t="s">
        <v>147</v>
      </c>
      <c r="C2393" s="5">
        <v>2005</v>
      </c>
      <c r="D2393" s="5" t="s">
        <v>249</v>
      </c>
      <c r="E2393" s="42" t="s">
        <v>248</v>
      </c>
      <c r="F2393" s="62">
        <v>1.9502204133424772</v>
      </c>
      <c r="G2393" s="63">
        <v>759709</v>
      </c>
      <c r="H2393" s="63">
        <v>7.6324289193458839</v>
      </c>
      <c r="I2393" s="63">
        <v>89.950034827488594</v>
      </c>
      <c r="J2393" s="63">
        <v>76800000</v>
      </c>
      <c r="K2393" s="63">
        <v>194.35075731017207</v>
      </c>
      <c r="L2393" s="63">
        <v>1085.784886507814</v>
      </c>
      <c r="M2393" s="63">
        <f>(M759+M2952+M4285)/3</f>
        <v>69.276794362684768</v>
      </c>
      <c r="N2393" s="62">
        <v>27.821999999999999</v>
      </c>
    </row>
    <row r="2394" spans="1:14" x14ac:dyDescent="0.4">
      <c r="A2394" s="43">
        <v>58</v>
      </c>
      <c r="B2394" s="5" t="s">
        <v>147</v>
      </c>
      <c r="C2394" s="5">
        <v>2006</v>
      </c>
      <c r="D2394" s="5" t="s">
        <v>249</v>
      </c>
      <c r="E2394" s="42" t="s">
        <v>248</v>
      </c>
      <c r="F2394" s="62">
        <v>1.7574604380201142</v>
      </c>
      <c r="G2394" s="63">
        <v>758367</v>
      </c>
      <c r="H2394" s="63">
        <v>174.85770474256776</v>
      </c>
      <c r="I2394" s="63">
        <v>92.311035283341596</v>
      </c>
      <c r="J2394" s="63">
        <v>102400000</v>
      </c>
      <c r="K2394" s="63">
        <f t="shared" ref="K2394:K2410" si="256">(K2393+K2392+K2391)/3</f>
        <v>194.7461766143999</v>
      </c>
      <c r="L2394" s="63">
        <v>3138.0822091306654</v>
      </c>
      <c r="M2394" s="63">
        <f>(M545+M760+M416)/3</f>
        <v>72.191127753802832</v>
      </c>
      <c r="N2394" s="62">
        <v>27.582000000000001</v>
      </c>
    </row>
    <row r="2395" spans="1:14" x14ac:dyDescent="0.4">
      <c r="A2395" s="43">
        <v>58</v>
      </c>
      <c r="B2395" s="5" t="s">
        <v>147</v>
      </c>
      <c r="C2395" s="5">
        <v>2007</v>
      </c>
      <c r="D2395" s="5" t="s">
        <v>249</v>
      </c>
      <c r="E2395" s="42" t="s">
        <v>248</v>
      </c>
      <c r="F2395" s="62">
        <v>2.1218181649947589</v>
      </c>
      <c r="G2395" s="63">
        <v>756521</v>
      </c>
      <c r="H2395" s="63">
        <v>8.2110103854732728</v>
      </c>
      <c r="I2395" s="63">
        <v>94.872515608139906</v>
      </c>
      <c r="J2395" s="63">
        <v>152400000</v>
      </c>
      <c r="K2395" s="63">
        <f t="shared" si="256"/>
        <v>196.60740694207118</v>
      </c>
      <c r="L2395" s="63">
        <v>3609.9085093417593</v>
      </c>
      <c r="M2395" s="63">
        <f>(M761+M546+M417)/3</f>
        <v>66.084928265194563</v>
      </c>
      <c r="N2395" s="62">
        <v>27.343</v>
      </c>
    </row>
    <row r="2396" spans="1:14" x14ac:dyDescent="0.4">
      <c r="A2396" s="43">
        <v>58</v>
      </c>
      <c r="B2396" s="5" t="s">
        <v>147</v>
      </c>
      <c r="C2396" s="5">
        <v>2008</v>
      </c>
      <c r="D2396" s="5" t="s">
        <v>249</v>
      </c>
      <c r="E2396" s="42" t="s">
        <v>248</v>
      </c>
      <c r="F2396" s="62">
        <v>2.1265000331499038</v>
      </c>
      <c r="G2396" s="63">
        <v>754150</v>
      </c>
      <c r="H2396" s="63">
        <v>9.5547485861899162</v>
      </c>
      <c r="I2396" s="63">
        <v>94.434175781836203</v>
      </c>
      <c r="J2396" s="63">
        <v>178000000</v>
      </c>
      <c r="K2396" s="63">
        <f t="shared" si="256"/>
        <v>195.23478028888107</v>
      </c>
      <c r="L2396" s="63">
        <v>4011.3869035820044</v>
      </c>
      <c r="M2396" s="63">
        <f>(M762+M2955+M4288)/3</f>
        <v>58.169914132521058</v>
      </c>
      <c r="N2396" s="62">
        <v>27.105</v>
      </c>
    </row>
    <row r="2397" spans="1:14" x14ac:dyDescent="0.4">
      <c r="A2397" s="43">
        <v>58</v>
      </c>
      <c r="B2397" s="5" t="s">
        <v>147</v>
      </c>
      <c r="C2397" s="5">
        <v>2009</v>
      </c>
      <c r="D2397" s="5" t="s">
        <v>249</v>
      </c>
      <c r="E2397" s="42" t="s">
        <v>248</v>
      </c>
      <c r="F2397" s="62">
        <v>2.1659669514334623</v>
      </c>
      <c r="G2397" s="63">
        <v>751258</v>
      </c>
      <c r="H2397" s="63">
        <v>1.1531139569827928</v>
      </c>
      <c r="I2397" s="63">
        <v>100.11509650096301</v>
      </c>
      <c r="J2397" s="63">
        <v>164000000</v>
      </c>
      <c r="K2397" s="63">
        <f t="shared" si="256"/>
        <v>195.5294546151174</v>
      </c>
      <c r="L2397" s="63">
        <v>4213.8162292228681</v>
      </c>
      <c r="M2397" s="63">
        <f>(M763+M2956+M4289)/3</f>
        <v>63.138301414719621</v>
      </c>
      <c r="N2397" s="62">
        <v>26.869</v>
      </c>
    </row>
    <row r="2398" spans="1:14" x14ac:dyDescent="0.4">
      <c r="A2398" s="43">
        <v>58</v>
      </c>
      <c r="B2398" s="5" t="s">
        <v>147</v>
      </c>
      <c r="C2398" s="5">
        <v>2010</v>
      </c>
      <c r="D2398" s="5" t="s">
        <v>249</v>
      </c>
      <c r="E2398" s="42" t="s">
        <v>248</v>
      </c>
      <c r="F2398" s="62">
        <v>2.3522191857013741</v>
      </c>
      <c r="G2398" s="63">
        <v>747932</v>
      </c>
      <c r="H2398" s="63">
        <v>3.9722524192748807</v>
      </c>
      <c r="I2398" s="63">
        <v>100</v>
      </c>
      <c r="J2398" s="63">
        <v>198000000</v>
      </c>
      <c r="K2398" s="63">
        <f t="shared" si="256"/>
        <v>195.79054728202323</v>
      </c>
      <c r="L2398" s="63">
        <v>4589.8724976659223</v>
      </c>
      <c r="M2398" s="63">
        <f>(M764+M549+M420)/3</f>
        <v>78.495165189803274</v>
      </c>
      <c r="N2398" s="62">
        <v>26.634</v>
      </c>
    </row>
    <row r="2399" spans="1:14" x14ac:dyDescent="0.4">
      <c r="A2399" s="43">
        <v>58</v>
      </c>
      <c r="B2399" s="5" t="s">
        <v>147</v>
      </c>
      <c r="C2399" s="5">
        <v>2011</v>
      </c>
      <c r="D2399" s="5" t="s">
        <v>249</v>
      </c>
      <c r="E2399" s="42" t="s">
        <v>248</v>
      </c>
      <c r="F2399" s="62">
        <v>2.4610671432218529</v>
      </c>
      <c r="G2399" s="63">
        <v>744230</v>
      </c>
      <c r="H2399" s="63">
        <v>2.4093198298071883</v>
      </c>
      <c r="I2399" s="63">
        <v>97.756020471920905</v>
      </c>
      <c r="J2399" s="63">
        <v>246800000</v>
      </c>
      <c r="K2399" s="63">
        <f t="shared" si="256"/>
        <v>195.51826072867391</v>
      </c>
      <c r="L2399" s="63">
        <v>4960.0047263907409</v>
      </c>
      <c r="M2399" s="63">
        <f>(M765+M550+M421)/3</f>
        <v>78.007488374576852</v>
      </c>
      <c r="N2399" s="62">
        <v>26.4</v>
      </c>
    </row>
    <row r="2400" spans="1:14" x14ac:dyDescent="0.4">
      <c r="A2400" s="43">
        <v>58</v>
      </c>
      <c r="B2400" s="5" t="s">
        <v>147</v>
      </c>
      <c r="C2400" s="5">
        <v>2012</v>
      </c>
      <c r="D2400" s="5" t="s">
        <v>249</v>
      </c>
      <c r="E2400" s="42" t="s">
        <v>248</v>
      </c>
      <c r="F2400" s="62">
        <v>2.689370213154902</v>
      </c>
      <c r="G2400" s="63">
        <v>743966</v>
      </c>
      <c r="H2400" s="63">
        <v>4.7276150666505572</v>
      </c>
      <c r="I2400" s="63">
        <v>99.266272561849803</v>
      </c>
      <c r="J2400" s="63">
        <v>277910000</v>
      </c>
      <c r="K2400" s="63">
        <f t="shared" si="256"/>
        <v>195.61275420860485</v>
      </c>
      <c r="L2400" s="63">
        <v>5461.3900847126151</v>
      </c>
      <c r="M2400" s="63">
        <f>(M2959+M4292+M766)/3</f>
        <v>60.124391049383803</v>
      </c>
      <c r="N2400" s="62">
        <v>26.4</v>
      </c>
    </row>
    <row r="2401" spans="1:14" x14ac:dyDescent="0.4">
      <c r="A2401" s="43">
        <v>58</v>
      </c>
      <c r="B2401" s="5" t="s">
        <v>147</v>
      </c>
      <c r="C2401" s="5">
        <v>2013</v>
      </c>
      <c r="D2401" s="5" t="s">
        <v>249</v>
      </c>
      <c r="E2401" s="42" t="s">
        <v>248</v>
      </c>
      <c r="F2401" s="62">
        <v>2.6432260308795588</v>
      </c>
      <c r="G2401" s="63">
        <v>747420</v>
      </c>
      <c r="H2401" s="63">
        <v>-0.53668052810571965</v>
      </c>
      <c r="I2401" s="63">
        <v>99.188820077327506</v>
      </c>
      <c r="J2401" s="63">
        <v>200558390</v>
      </c>
      <c r="K2401" s="63">
        <f t="shared" si="256"/>
        <v>195.64052073976734</v>
      </c>
      <c r="L2401" s="63">
        <v>5576.2502148708363</v>
      </c>
      <c r="M2401" s="63">
        <f>(M2960+M767+M4293)/3</f>
        <v>60.147360203909024</v>
      </c>
      <c r="N2401" s="62">
        <v>26.4</v>
      </c>
    </row>
    <row r="2402" spans="1:14" x14ac:dyDescent="0.4">
      <c r="A2402" s="43">
        <v>58</v>
      </c>
      <c r="B2402" s="5" t="s">
        <v>147</v>
      </c>
      <c r="C2402" s="5">
        <v>2014</v>
      </c>
      <c r="D2402" s="5" t="s">
        <v>249</v>
      </c>
      <c r="E2402" s="42" t="s">
        <v>248</v>
      </c>
      <c r="F2402" s="62">
        <v>2.7471007768450906</v>
      </c>
      <c r="G2402" s="63">
        <v>751115</v>
      </c>
      <c r="H2402" s="63">
        <v>-2.1054038866703308</v>
      </c>
      <c r="I2402" s="63">
        <v>98.488739560178999</v>
      </c>
      <c r="J2402" s="63">
        <v>237750048.55000001</v>
      </c>
      <c r="K2402" s="63">
        <f t="shared" si="256"/>
        <v>195.5905118923487</v>
      </c>
      <c r="L2402" s="63">
        <v>5495.3770840318266</v>
      </c>
      <c r="M2402" s="63">
        <f>(M768+M553+M424)/3</f>
        <v>75.289802229730341</v>
      </c>
      <c r="N2402" s="62">
        <v>26.414000000000001</v>
      </c>
    </row>
    <row r="2403" spans="1:14" x14ac:dyDescent="0.4">
      <c r="A2403" s="43">
        <v>58</v>
      </c>
      <c r="B2403" s="5" t="s">
        <v>147</v>
      </c>
      <c r="C2403" s="5">
        <v>2015</v>
      </c>
      <c r="D2403" s="5" t="s">
        <v>249</v>
      </c>
      <c r="E2403" s="42" t="s">
        <v>248</v>
      </c>
      <c r="F2403" s="62">
        <v>2.754761062790799</v>
      </c>
      <c r="G2403" s="63">
        <v>755031</v>
      </c>
      <c r="H2403" s="63">
        <v>3.0043095168452254</v>
      </c>
      <c r="I2403" s="63">
        <v>103.705060330359</v>
      </c>
      <c r="J2403" s="63">
        <v>137700000</v>
      </c>
      <c r="K2403" s="63">
        <f t="shared" si="256"/>
        <v>195.61459561357364</v>
      </c>
      <c r="L2403" s="63">
        <v>5668.4297647442299</v>
      </c>
      <c r="M2403" s="63">
        <f>(M769+M2962+M4295)/3</f>
        <v>59.132610651761269</v>
      </c>
      <c r="N2403" s="62">
        <v>26.440999999999999</v>
      </c>
    </row>
    <row r="2404" spans="1:14" x14ac:dyDescent="0.4">
      <c r="A2404" s="43">
        <v>58</v>
      </c>
      <c r="B2404" s="5" t="s">
        <v>147</v>
      </c>
      <c r="C2404" s="5">
        <v>2016</v>
      </c>
      <c r="D2404" s="5" t="s">
        <v>249</v>
      </c>
      <c r="E2404" s="42" t="s">
        <v>248</v>
      </c>
      <c r="F2404" s="62">
        <v>3.2652383718862263</v>
      </c>
      <c r="G2404" s="63">
        <v>759087</v>
      </c>
      <c r="H2404" s="63">
        <v>0.8981759265169984</v>
      </c>
      <c r="I2404" s="63">
        <v>106.29975019058</v>
      </c>
      <c r="J2404" s="63">
        <v>162654036.35295901</v>
      </c>
      <c r="K2404" s="63">
        <f t="shared" si="256"/>
        <v>195.61520941522988</v>
      </c>
      <c r="L2404" s="63">
        <v>5905.3801956320467</v>
      </c>
      <c r="M2404" s="63">
        <f>(M770+M2963+M4296)/3</f>
        <v>58.499297394296285</v>
      </c>
      <c r="N2404" s="62">
        <v>26.481999999999999</v>
      </c>
    </row>
    <row r="2405" spans="1:14" x14ac:dyDescent="0.4">
      <c r="A2405" s="43">
        <v>58</v>
      </c>
      <c r="B2405" s="5" t="s">
        <v>147</v>
      </c>
      <c r="C2405" s="5">
        <v>2017</v>
      </c>
      <c r="D2405" s="5" t="s">
        <v>249</v>
      </c>
      <c r="E2405" s="42" t="s">
        <v>248</v>
      </c>
      <c r="F2405" s="62">
        <v>3.2411313694559598</v>
      </c>
      <c r="G2405" s="63">
        <v>763252</v>
      </c>
      <c r="H2405" s="63">
        <v>2.1090078739521374</v>
      </c>
      <c r="I2405" s="63">
        <v>106.742834421639</v>
      </c>
      <c r="J2405" s="63">
        <v>327343651.21783</v>
      </c>
      <c r="K2405" s="63">
        <f t="shared" si="256"/>
        <v>195.60677230705073</v>
      </c>
      <c r="L2405" s="63">
        <v>6220.9785682060919</v>
      </c>
      <c r="M2405" s="63">
        <f>(M771+M556+M2964)/3</f>
        <v>72.039188731429874</v>
      </c>
      <c r="N2405" s="62">
        <v>26.538</v>
      </c>
    </row>
    <row r="2406" spans="1:14" x14ac:dyDescent="0.4">
      <c r="A2406" s="43">
        <v>58</v>
      </c>
      <c r="B2406" s="5" t="s">
        <v>147</v>
      </c>
      <c r="C2406" s="5">
        <v>2018</v>
      </c>
      <c r="D2406" s="5" t="s">
        <v>249</v>
      </c>
      <c r="E2406" s="42" t="s">
        <v>248</v>
      </c>
      <c r="F2406" s="62">
        <v>3.2935122734922611</v>
      </c>
      <c r="G2406" s="63">
        <v>785514</v>
      </c>
      <c r="H2406" s="63">
        <v>-2.8874879253939127</v>
      </c>
      <c r="I2406" s="63">
        <v>104.96339582982399</v>
      </c>
      <c r="J2406" s="63">
        <v>1180405596.06866</v>
      </c>
      <c r="K2406" s="63">
        <f t="shared" si="256"/>
        <v>195.61219244528476</v>
      </c>
      <c r="L2406" s="63">
        <v>6094.9098367891838</v>
      </c>
      <c r="M2406" s="63">
        <f>(M772+M2965+M4298)/3</f>
        <v>57.333415187705015</v>
      </c>
      <c r="N2406" s="62">
        <v>26.606000000000002</v>
      </c>
    </row>
    <row r="2407" spans="1:14" x14ac:dyDescent="0.4">
      <c r="A2407" s="43">
        <v>58</v>
      </c>
      <c r="B2407" s="5" t="s">
        <v>147</v>
      </c>
      <c r="C2407" s="5">
        <v>2019</v>
      </c>
      <c r="D2407" s="5" t="s">
        <v>249</v>
      </c>
      <c r="E2407" s="42" t="s">
        <v>248</v>
      </c>
      <c r="F2407" s="62">
        <v>3.5003311411662934</v>
      </c>
      <c r="G2407" s="63">
        <v>798753</v>
      </c>
      <c r="H2407" s="63">
        <v>2.9611884630726735</v>
      </c>
      <c r="I2407" s="63">
        <v>106.878273180477</v>
      </c>
      <c r="J2407" s="63">
        <v>1695179887</v>
      </c>
      <c r="K2407" s="63">
        <f t="shared" si="256"/>
        <v>195.61139138918847</v>
      </c>
      <c r="L2407" s="63">
        <v>6477.2967260799296</v>
      </c>
      <c r="M2407" s="63">
        <f>(M773+M558+M429)/3</f>
        <v>75.858131969511092</v>
      </c>
      <c r="N2407" s="62">
        <v>26.689</v>
      </c>
    </row>
    <row r="2408" spans="1:14" x14ac:dyDescent="0.4">
      <c r="A2408" s="43">
        <v>58</v>
      </c>
      <c r="B2408" s="5" t="s">
        <v>147</v>
      </c>
      <c r="C2408" s="5">
        <v>2020</v>
      </c>
      <c r="D2408" s="5" t="s">
        <v>249</v>
      </c>
      <c r="E2408" s="42" t="s">
        <v>248</v>
      </c>
      <c r="F2408" s="62">
        <v>3.472771016630666</v>
      </c>
      <c r="G2408" s="63">
        <v>797202</v>
      </c>
      <c r="H2408" s="63">
        <v>-26.29609907454234</v>
      </c>
      <c r="I2408" s="63">
        <v>107.365096287648</v>
      </c>
      <c r="J2408" s="63">
        <v>1294482521.1708801</v>
      </c>
      <c r="K2408" s="63">
        <f t="shared" si="256"/>
        <v>195.6101187138413</v>
      </c>
      <c r="L2408" s="63">
        <v>6863.0743459301657</v>
      </c>
      <c r="M2408" s="63">
        <f>(M774+M559+M2967)/3</f>
        <v>72.122226312284454</v>
      </c>
      <c r="N2408" s="62">
        <v>26.786000000000001</v>
      </c>
    </row>
    <row r="2409" spans="1:14" x14ac:dyDescent="0.4">
      <c r="A2409" s="43">
        <v>58</v>
      </c>
      <c r="B2409" s="5" t="s">
        <v>147</v>
      </c>
      <c r="C2409" s="5">
        <v>2021</v>
      </c>
      <c r="D2409" s="5" t="s">
        <v>249</v>
      </c>
      <c r="E2409" s="42" t="s">
        <v>248</v>
      </c>
      <c r="F2409" s="62">
        <f>(F2406+F2407+F2408)/3</f>
        <v>3.42220481042974</v>
      </c>
      <c r="G2409" s="63">
        <v>804567</v>
      </c>
      <c r="H2409" s="63">
        <v>22.417697272359362</v>
      </c>
      <c r="I2409" s="63">
        <v>107.417181977333</v>
      </c>
      <c r="J2409" s="63">
        <v>2236503735.22896</v>
      </c>
      <c r="K2409" s="63">
        <f t="shared" si="256"/>
        <v>195.61123418277154</v>
      </c>
      <c r="L2409" s="63">
        <v>9994.6457042256898</v>
      </c>
      <c r="M2409" s="63">
        <f>(M776+M561+M775)/3</f>
        <v>73.350127926054412</v>
      </c>
      <c r="N2409" s="62">
        <v>26.896999999999998</v>
      </c>
    </row>
    <row r="2410" spans="1:14" x14ac:dyDescent="0.4">
      <c r="A2410" s="43">
        <v>58</v>
      </c>
      <c r="B2410" s="5" t="s">
        <v>147</v>
      </c>
      <c r="C2410" s="5">
        <v>2022</v>
      </c>
      <c r="D2410" s="5" t="s">
        <v>249</v>
      </c>
      <c r="E2410" s="42" t="s">
        <v>248</v>
      </c>
      <c r="F2410" s="62">
        <f>(F2407+F2408+F2409)/3</f>
        <v>3.4651023227422328</v>
      </c>
      <c r="G2410" s="63">
        <v>808726</v>
      </c>
      <c r="H2410" s="63">
        <v>12.037261098032232</v>
      </c>
      <c r="I2410" s="63">
        <v>110.598902625421</v>
      </c>
      <c r="J2410" s="63">
        <v>440109966.13914102</v>
      </c>
      <c r="K2410" s="63">
        <f t="shared" si="256"/>
        <v>195.6109147619338</v>
      </c>
      <c r="L2410" s="63">
        <v>18199.474839696799</v>
      </c>
      <c r="M2410" s="63">
        <f>(M776+M561+M432)/3</f>
        <v>76.489772571361968</v>
      </c>
      <c r="N2410" s="62">
        <v>27.021999999999998</v>
      </c>
    </row>
    <row r="2411" spans="1:14" x14ac:dyDescent="0.4">
      <c r="A2411" s="43">
        <v>59</v>
      </c>
      <c r="B2411" s="5" t="s">
        <v>148</v>
      </c>
      <c r="C2411" s="5">
        <v>1980</v>
      </c>
      <c r="D2411" s="5" t="s">
        <v>250</v>
      </c>
      <c r="E2411" s="42" t="s">
        <v>247</v>
      </c>
      <c r="F2411" s="62">
        <f>F2412*0.95</f>
        <v>0.29072883381399112</v>
      </c>
      <c r="G2411" s="63">
        <v>3777990</v>
      </c>
      <c r="H2411" s="63">
        <v>11.292454759618636</v>
      </c>
      <c r="I2411" s="63">
        <f>(I2298+I2282+I2169)/3</f>
        <v>255.88838164524341</v>
      </c>
      <c r="J2411" s="63">
        <v>5800000</v>
      </c>
      <c r="K2411" s="63">
        <v>78.395727467843173</v>
      </c>
      <c r="L2411" s="63">
        <v>1050.3363021077346</v>
      </c>
      <c r="M2411" s="63">
        <f>(M2298+M2282+M2169)/3</f>
        <v>24.848399897500315</v>
      </c>
      <c r="N2411" s="62">
        <v>34.869999999999997</v>
      </c>
    </row>
    <row r="2412" spans="1:14" x14ac:dyDescent="0.4">
      <c r="A2412" s="43">
        <v>59</v>
      </c>
      <c r="B2412" s="5" t="s">
        <v>148</v>
      </c>
      <c r="C2412" s="5">
        <v>1981</v>
      </c>
      <c r="D2412" s="5" t="s">
        <v>250</v>
      </c>
      <c r="E2412" s="42" t="s">
        <v>247</v>
      </c>
      <c r="F2412" s="62">
        <f t="shared" ref="F2412:F2420" si="257">F2413*0.95</f>
        <v>0.30603035138314855</v>
      </c>
      <c r="G2412" s="63">
        <v>3895736</v>
      </c>
      <c r="H2412" s="63">
        <v>3.1693282797729694</v>
      </c>
      <c r="I2412" s="63">
        <f>(I2298+I2283+I2169)/3</f>
        <v>346.71395880052955</v>
      </c>
      <c r="J2412" s="63">
        <v>-3600000</v>
      </c>
      <c r="K2412" s="63">
        <v>72.114793257425305</v>
      </c>
      <c r="L2412" s="63">
        <v>1038.0310366513543</v>
      </c>
      <c r="M2412" s="63">
        <f>(M2298+M2283+M2169)/3</f>
        <v>24.872605533925721</v>
      </c>
      <c r="N2412" s="62">
        <v>35.435000000000002</v>
      </c>
    </row>
    <row r="2413" spans="1:14" x14ac:dyDescent="0.4">
      <c r="A2413" s="43">
        <v>59</v>
      </c>
      <c r="B2413" s="5" t="s">
        <v>148</v>
      </c>
      <c r="C2413" s="5">
        <v>1982</v>
      </c>
      <c r="D2413" s="5" t="s">
        <v>250</v>
      </c>
      <c r="E2413" s="42" t="s">
        <v>247</v>
      </c>
      <c r="F2413" s="62">
        <f t="shared" si="257"/>
        <v>0.32213721198226164</v>
      </c>
      <c r="G2413" s="63">
        <v>4015647</v>
      </c>
      <c r="H2413" s="63">
        <v>7.7400486127463779</v>
      </c>
      <c r="I2413" s="63">
        <f>(I2284+I2155+I1725)/3</f>
        <v>918.18898061685786</v>
      </c>
      <c r="J2413" s="63">
        <v>13800000</v>
      </c>
      <c r="K2413" s="63">
        <v>55.310223094639035</v>
      </c>
      <c r="L2413" s="63">
        <v>1062.4697652956049</v>
      </c>
      <c r="M2413" s="63">
        <f>(M2155+M1725+M2284)/3</f>
        <v>17.877782551285275</v>
      </c>
      <c r="N2413" s="62">
        <v>36.003999999999998</v>
      </c>
    </row>
    <row r="2414" spans="1:14" x14ac:dyDescent="0.4">
      <c r="A2414" s="43">
        <v>59</v>
      </c>
      <c r="B2414" s="5" t="s">
        <v>148</v>
      </c>
      <c r="C2414" s="5">
        <v>1983</v>
      </c>
      <c r="D2414" s="5" t="s">
        <v>250</v>
      </c>
      <c r="E2414" s="42" t="s">
        <v>247</v>
      </c>
      <c r="F2414" s="62">
        <f t="shared" si="257"/>
        <v>0.33909180208659123</v>
      </c>
      <c r="G2414" s="63">
        <v>4137784</v>
      </c>
      <c r="H2414" s="63">
        <v>3.9848181252213095</v>
      </c>
      <c r="I2414" s="63">
        <f>(I2156+I2285+I1726)/3</f>
        <v>1435.0784018456927</v>
      </c>
      <c r="J2414" s="63">
        <v>21000000</v>
      </c>
      <c r="K2414" s="63">
        <v>56.666807189573184</v>
      </c>
      <c r="L2414" s="63">
        <v>1081.9069300983326</v>
      </c>
      <c r="M2414" s="63">
        <f>(M1726+M2156+M2285)/3</f>
        <v>19.085979273301394</v>
      </c>
      <c r="N2414" s="62">
        <v>36.576999999999998</v>
      </c>
    </row>
    <row r="2415" spans="1:14" x14ac:dyDescent="0.4">
      <c r="A2415" s="43">
        <v>59</v>
      </c>
      <c r="B2415" s="5" t="s">
        <v>148</v>
      </c>
      <c r="C2415" s="5">
        <v>1984</v>
      </c>
      <c r="D2415" s="5" t="s">
        <v>250</v>
      </c>
      <c r="E2415" s="42" t="s">
        <v>247</v>
      </c>
      <c r="F2415" s="62">
        <f t="shared" si="257"/>
        <v>0.35693873903851708</v>
      </c>
      <c r="G2415" s="63">
        <v>4261919</v>
      </c>
      <c r="H2415" s="63">
        <v>3.2639157129306966</v>
      </c>
      <c r="I2415" s="63">
        <f>(I1727+I2157+I2286)/3</f>
        <v>301.63405362732186</v>
      </c>
      <c r="J2415" s="63">
        <v>20450000</v>
      </c>
      <c r="K2415" s="63">
        <v>58.237595841214343</v>
      </c>
      <c r="L2415" s="63">
        <v>1153.3095411949405</v>
      </c>
      <c r="M2415" s="63">
        <f>(M2286+M2157+M1727)</f>
        <v>96.205057393302198</v>
      </c>
      <c r="N2415" s="62">
        <v>37.155000000000001</v>
      </c>
    </row>
    <row r="2416" spans="1:14" x14ac:dyDescent="0.4">
      <c r="A2416" s="43">
        <v>59</v>
      </c>
      <c r="B2416" s="5" t="s">
        <v>148</v>
      </c>
      <c r="C2416" s="5">
        <v>1985</v>
      </c>
      <c r="D2416" s="5" t="s">
        <v>250</v>
      </c>
      <c r="E2416" s="42" t="s">
        <v>247</v>
      </c>
      <c r="F2416" s="62">
        <f t="shared" si="257"/>
        <v>0.37572498846159696</v>
      </c>
      <c r="G2416" s="63">
        <v>4387693</v>
      </c>
      <c r="H2416" s="63">
        <v>1.6614835012668721</v>
      </c>
      <c r="I2416" s="63">
        <f>(I2158+I1728+I2287)/3</f>
        <v>266.64598889588052</v>
      </c>
      <c r="J2416" s="63">
        <v>27500000</v>
      </c>
      <c r="K2416" s="63">
        <v>56.534545027232554</v>
      </c>
      <c r="L2416" s="63">
        <v>1202.9375602395153</v>
      </c>
      <c r="M2416" s="63">
        <f>(M2158+M1728+M2287)/3</f>
        <v>20.246816974405387</v>
      </c>
      <c r="N2416" s="62">
        <v>37.734999999999999</v>
      </c>
    </row>
    <row r="2417" spans="1:14" x14ac:dyDescent="0.4">
      <c r="A2417" s="43">
        <v>59</v>
      </c>
      <c r="B2417" s="5" t="s">
        <v>148</v>
      </c>
      <c r="C2417" s="5">
        <v>1986</v>
      </c>
      <c r="D2417" s="5" t="s">
        <v>250</v>
      </c>
      <c r="E2417" s="42" t="s">
        <v>247</v>
      </c>
      <c r="F2417" s="62">
        <f t="shared" si="257"/>
        <v>0.39549998785431262</v>
      </c>
      <c r="G2417" s="63">
        <v>4515568</v>
      </c>
      <c r="H2417" s="63">
        <v>2.1286779057067378</v>
      </c>
      <c r="I2417" s="63">
        <f>(I1729+I2159+I2288)/3</f>
        <v>177.56712575388761</v>
      </c>
      <c r="J2417" s="63">
        <v>30000000</v>
      </c>
      <c r="K2417" s="63">
        <v>54.703117789885511</v>
      </c>
      <c r="L2417" s="63">
        <v>1257.3897589406249</v>
      </c>
      <c r="M2417" s="63">
        <f>(M2288+M2159+M1729)/3</f>
        <v>22.153587703626687</v>
      </c>
      <c r="N2417" s="62">
        <v>38.319000000000003</v>
      </c>
    </row>
    <row r="2418" spans="1:14" x14ac:dyDescent="0.4">
      <c r="A2418" s="43">
        <v>59</v>
      </c>
      <c r="B2418" s="5" t="s">
        <v>148</v>
      </c>
      <c r="C2418" s="5">
        <v>1987</v>
      </c>
      <c r="D2418" s="5" t="s">
        <v>250</v>
      </c>
      <c r="E2418" s="42" t="s">
        <v>247</v>
      </c>
      <c r="F2418" s="62">
        <f t="shared" si="257"/>
        <v>0.41631577668875014</v>
      </c>
      <c r="G2418" s="63">
        <v>4645733</v>
      </c>
      <c r="H2418" s="63">
        <v>2.2425026791251099</v>
      </c>
      <c r="I2418" s="63">
        <f>(I1730+I2160+I2289)/3</f>
        <v>155.31757705577979</v>
      </c>
      <c r="J2418" s="63">
        <v>38650000</v>
      </c>
      <c r="K2418" s="63">
        <v>48.719568225230844</v>
      </c>
      <c r="L2418" s="63">
        <v>1332.5176546951793</v>
      </c>
      <c r="M2418" s="63">
        <f>(M2160+M1730+M2289)/3</f>
        <v>23.066727801537155</v>
      </c>
      <c r="N2418" s="62">
        <v>38.906999999999996</v>
      </c>
    </row>
    <row r="2419" spans="1:14" x14ac:dyDescent="0.4">
      <c r="A2419" s="43">
        <v>59</v>
      </c>
      <c r="B2419" s="5" t="s">
        <v>148</v>
      </c>
      <c r="C2419" s="5">
        <v>1988</v>
      </c>
      <c r="D2419" s="5" t="s">
        <v>250</v>
      </c>
      <c r="E2419" s="42" t="s">
        <v>247</v>
      </c>
      <c r="F2419" s="62">
        <f t="shared" si="257"/>
        <v>0.43822713335657909</v>
      </c>
      <c r="G2419" s="63">
        <v>4778114</v>
      </c>
      <c r="H2419" s="63">
        <v>9.1775104576434074</v>
      </c>
      <c r="I2419" s="63">
        <f>(I2161+I1731+I2290)/3</f>
        <v>145.31096645758362</v>
      </c>
      <c r="J2419" s="63">
        <v>48300000</v>
      </c>
      <c r="K2419" s="63">
        <v>55.245308761086285</v>
      </c>
      <c r="L2419" s="63">
        <v>1235.3654792280613</v>
      </c>
      <c r="M2419" s="63">
        <f>(M1731+M2161+M24018/3)</f>
        <v>50.648230330182173</v>
      </c>
      <c r="N2419" s="62">
        <v>39.481000000000002</v>
      </c>
    </row>
    <row r="2420" spans="1:14" x14ac:dyDescent="0.4">
      <c r="A2420" s="43">
        <v>59</v>
      </c>
      <c r="B2420" s="5" t="s">
        <v>148</v>
      </c>
      <c r="C2420" s="5">
        <v>1989</v>
      </c>
      <c r="D2420" s="5" t="s">
        <v>250</v>
      </c>
      <c r="E2420" s="42" t="s">
        <v>247</v>
      </c>
      <c r="F2420" s="62">
        <f t="shared" si="257"/>
        <v>0.46129171932271484</v>
      </c>
      <c r="G2420" s="63">
        <v>4913676</v>
      </c>
      <c r="H2420" s="63">
        <v>11.503692533854078</v>
      </c>
      <c r="I2420" s="63">
        <f>(I1732+I2162+I2291)/3</f>
        <v>135.2167189175448</v>
      </c>
      <c r="J2420" s="63">
        <v>51000000</v>
      </c>
      <c r="K2420" s="63">
        <v>63.777341064877781</v>
      </c>
      <c r="L2420" s="63">
        <v>1105.5561867986694</v>
      </c>
      <c r="M2420" s="63">
        <f>(M2162+M1732+M2291)/3</f>
        <v>22.626752742835304</v>
      </c>
      <c r="N2420" s="62">
        <v>39.969000000000001</v>
      </c>
    </row>
    <row r="2421" spans="1:14" x14ac:dyDescent="0.4">
      <c r="A2421" s="43">
        <v>59</v>
      </c>
      <c r="B2421" s="5" t="s">
        <v>148</v>
      </c>
      <c r="C2421" s="5">
        <v>1990</v>
      </c>
      <c r="D2421" s="5" t="s">
        <v>250</v>
      </c>
      <c r="E2421" s="42" t="s">
        <v>247</v>
      </c>
      <c r="F2421" s="62">
        <v>0.48557023086601564</v>
      </c>
      <c r="G2421" s="63">
        <v>5053234</v>
      </c>
      <c r="H2421" s="63">
        <v>25.008687485377806</v>
      </c>
      <c r="I2421" s="63">
        <f>(I1733+I2163+I2292)/3</f>
        <v>133.10621252763832</v>
      </c>
      <c r="J2421" s="63">
        <v>43500000</v>
      </c>
      <c r="K2421" s="63">
        <v>71.008068281056993</v>
      </c>
      <c r="L2421" s="63">
        <v>974.22948384270751</v>
      </c>
      <c r="M2421" s="63">
        <f>(M2163+M1733+M2292)/3</f>
        <v>23.017590667439013</v>
      </c>
      <c r="N2421" s="62">
        <v>40.46</v>
      </c>
    </row>
    <row r="2422" spans="1:14" x14ac:dyDescent="0.4">
      <c r="A2422" s="43">
        <v>59</v>
      </c>
      <c r="B2422" s="5" t="s">
        <v>148</v>
      </c>
      <c r="C2422" s="5">
        <v>1991</v>
      </c>
      <c r="D2422" s="5" t="s">
        <v>250</v>
      </c>
      <c r="E2422" s="42" t="s">
        <v>247</v>
      </c>
      <c r="F2422" s="62">
        <v>0.47232121845250818</v>
      </c>
      <c r="G2422" s="63">
        <v>5196887</v>
      </c>
      <c r="H2422" s="63">
        <v>26.283671030096329</v>
      </c>
      <c r="I2422" s="63">
        <f>(I1734+I2164+I2293)/3</f>
        <v>129.45500803934377</v>
      </c>
      <c r="J2422" s="63">
        <v>52100000</v>
      </c>
      <c r="K2422" s="63">
        <v>74.646733800337898</v>
      </c>
      <c r="L2422" s="63">
        <v>894.5102093941108</v>
      </c>
      <c r="M2422" s="63">
        <f>(M1734+M2164+M2293)/3</f>
        <v>24.603029412076889</v>
      </c>
      <c r="N2422" s="62">
        <v>40.953000000000003</v>
      </c>
    </row>
    <row r="2423" spans="1:14" x14ac:dyDescent="0.4">
      <c r="A2423" s="43">
        <v>59</v>
      </c>
      <c r="B2423" s="5" t="s">
        <v>148</v>
      </c>
      <c r="C2423" s="5">
        <v>1992</v>
      </c>
      <c r="D2423" s="5" t="s">
        <v>250</v>
      </c>
      <c r="E2423" s="42" t="s">
        <v>247</v>
      </c>
      <c r="F2423" s="62">
        <v>0.51156512885296923</v>
      </c>
      <c r="G2423" s="63">
        <v>5344774</v>
      </c>
      <c r="H2423" s="63">
        <v>3.6741738803140152</v>
      </c>
      <c r="I2423" s="63">
        <f>(I1735+I2165+I2294)/3</f>
        <v>122.27821619099518</v>
      </c>
      <c r="J2423" s="63">
        <v>47600000</v>
      </c>
      <c r="K2423" s="63">
        <v>76.25625025510513</v>
      </c>
      <c r="L2423" s="63">
        <v>924.95967669983474</v>
      </c>
      <c r="M2423" s="63">
        <f>(M2165+M1735+M2294)/3</f>
        <v>24.5289075429482</v>
      </c>
      <c r="N2423" s="62">
        <v>41.448</v>
      </c>
    </row>
    <row r="2424" spans="1:14" x14ac:dyDescent="0.4">
      <c r="A2424" s="43">
        <v>59</v>
      </c>
      <c r="B2424" s="5" t="s">
        <v>148</v>
      </c>
      <c r="C2424" s="5">
        <v>1993</v>
      </c>
      <c r="D2424" s="5" t="s">
        <v>250</v>
      </c>
      <c r="E2424" s="42" t="s">
        <v>247</v>
      </c>
      <c r="F2424" s="62">
        <v>0.5277030934676844</v>
      </c>
      <c r="G2424" s="63">
        <v>5496841</v>
      </c>
      <c r="H2424" s="63">
        <v>10.908614348744379</v>
      </c>
      <c r="I2424" s="63">
        <f>(I2166+I1736+I2295)/3</f>
        <v>112.9356625011153</v>
      </c>
      <c r="J2424" s="63">
        <v>26700000</v>
      </c>
      <c r="K2424" s="63">
        <v>84.352482441361403</v>
      </c>
      <c r="L2424" s="63">
        <v>896.2836896593318</v>
      </c>
      <c r="M2424" s="63">
        <f>(M1736+M2166+M2295)/3</f>
        <v>24.000046304687121</v>
      </c>
      <c r="N2424" s="62">
        <v>41.942999999999998</v>
      </c>
    </row>
    <row r="2425" spans="1:14" x14ac:dyDescent="0.4">
      <c r="A2425" s="43">
        <v>59</v>
      </c>
      <c r="B2425" s="5" t="s">
        <v>148</v>
      </c>
      <c r="C2425" s="5">
        <v>1994</v>
      </c>
      <c r="D2425" s="5" t="s">
        <v>250</v>
      </c>
      <c r="E2425" s="42" t="s">
        <v>247</v>
      </c>
      <c r="F2425" s="62">
        <v>0.57529417467106458</v>
      </c>
      <c r="G2425" s="63">
        <v>5652934</v>
      </c>
      <c r="H2425" s="63">
        <v>21.338800675181659</v>
      </c>
      <c r="I2425" s="63">
        <f>(I1737+I2167+I2296)/3</f>
        <v>87.01750977869159</v>
      </c>
      <c r="J2425" s="63">
        <v>34800000</v>
      </c>
      <c r="K2425" s="63">
        <v>100.31782526092101</v>
      </c>
      <c r="L2425" s="63">
        <v>821.21614760450382</v>
      </c>
      <c r="M2425" s="63">
        <f>(M1737+M2167+M2296)/3</f>
        <v>24.878797117035475</v>
      </c>
      <c r="N2425" s="62">
        <v>42.441000000000003</v>
      </c>
    </row>
    <row r="2426" spans="1:14" x14ac:dyDescent="0.4">
      <c r="A2426" s="43">
        <v>59</v>
      </c>
      <c r="B2426" s="5" t="s">
        <v>148</v>
      </c>
      <c r="C2426" s="5">
        <v>1995</v>
      </c>
      <c r="D2426" s="5" t="s">
        <v>250</v>
      </c>
      <c r="E2426" s="42" t="s">
        <v>247</v>
      </c>
      <c r="F2426" s="62">
        <v>0.66551037428915893</v>
      </c>
      <c r="G2426" s="63">
        <v>5812832</v>
      </c>
      <c r="H2426" s="63">
        <v>23.713968683935335</v>
      </c>
      <c r="I2426" s="63">
        <f>(I2297+I1738+I2168)/3</f>
        <v>94.962488773040533</v>
      </c>
      <c r="J2426" s="63">
        <v>50000000</v>
      </c>
      <c r="K2426" s="63">
        <v>102.44888237349005</v>
      </c>
      <c r="L2426" s="63">
        <v>919.93799325591453</v>
      </c>
      <c r="M2426" s="63">
        <f>(M2168+M1738+M2297)/3</f>
        <v>24.077199742120555</v>
      </c>
      <c r="N2426" s="62">
        <v>42.941000000000003</v>
      </c>
    </row>
    <row r="2427" spans="1:14" x14ac:dyDescent="0.4">
      <c r="A2427" s="43">
        <v>59</v>
      </c>
      <c r="B2427" s="5" t="s">
        <v>148</v>
      </c>
      <c r="C2427" s="5">
        <v>1996</v>
      </c>
      <c r="D2427" s="5" t="s">
        <v>250</v>
      </c>
      <c r="E2427" s="42" t="s">
        <v>247</v>
      </c>
      <c r="F2427" s="62">
        <v>0.65332005923149639</v>
      </c>
      <c r="G2427" s="63">
        <v>5976550</v>
      </c>
      <c r="H2427" s="63">
        <v>18.193577844451411</v>
      </c>
      <c r="I2427" s="63">
        <f>(I2411+I2298+I2282)/3</f>
        <v>303.62904177514156</v>
      </c>
      <c r="J2427" s="63">
        <v>90900000</v>
      </c>
      <c r="K2427" s="63">
        <v>115.45084762750859</v>
      </c>
      <c r="L2427" s="63">
        <v>872.58183843295649</v>
      </c>
      <c r="M2427" s="63">
        <f>(M2411+M2298+M2282)/3</f>
        <v>24.775228343982533</v>
      </c>
      <c r="N2427" s="62">
        <v>43.442</v>
      </c>
    </row>
    <row r="2428" spans="1:14" x14ac:dyDescent="0.4">
      <c r="A2428" s="43">
        <v>59</v>
      </c>
      <c r="B2428" s="5" t="s">
        <v>148</v>
      </c>
      <c r="C2428" s="5">
        <v>1997</v>
      </c>
      <c r="D2428" s="5" t="s">
        <v>250</v>
      </c>
      <c r="E2428" s="42" t="s">
        <v>247</v>
      </c>
      <c r="F2428" s="62">
        <v>0.65700299734119427</v>
      </c>
      <c r="G2428" s="63">
        <v>6144112</v>
      </c>
      <c r="H2428" s="63">
        <v>16.811605138756263</v>
      </c>
      <c r="I2428" s="63">
        <f>(I2170+I1740+I2299)/3</f>
        <v>103.39511046382295</v>
      </c>
      <c r="J2428" s="63">
        <v>121500000</v>
      </c>
      <c r="K2428" s="63">
        <v>118.84835904233557</v>
      </c>
      <c r="L2428" s="63">
        <v>933.75570793470467</v>
      </c>
      <c r="M2428" s="63">
        <f>(M1740+M2170+M2299)/3</f>
        <v>27.522357577162254</v>
      </c>
      <c r="N2428" s="62">
        <v>43.944000000000003</v>
      </c>
    </row>
    <row r="2429" spans="1:14" x14ac:dyDescent="0.4">
      <c r="A2429" s="43">
        <v>59</v>
      </c>
      <c r="B2429" s="5" t="s">
        <v>148</v>
      </c>
      <c r="C2429" s="5">
        <v>1998</v>
      </c>
      <c r="D2429" s="5" t="s">
        <v>250</v>
      </c>
      <c r="E2429" s="42" t="s">
        <v>247</v>
      </c>
      <c r="F2429" s="62">
        <v>0.74169335933196556</v>
      </c>
      <c r="G2429" s="63">
        <v>6308537</v>
      </c>
      <c r="H2429" s="63">
        <v>10.298994913143588</v>
      </c>
      <c r="I2429" s="63">
        <f t="shared" ref="I2429:I2434" si="258">(I1741+I2171+I2300)/3</f>
        <v>94.175627264250195</v>
      </c>
      <c r="J2429" s="63">
        <v>99000000</v>
      </c>
      <c r="K2429" s="63">
        <v>122.05046820329768</v>
      </c>
      <c r="L2429" s="63">
        <v>1009.1627053750938</v>
      </c>
      <c r="M2429" s="63">
        <f>(M1741+M2171+M2300)/3</f>
        <v>25.919840382002707</v>
      </c>
      <c r="N2429" s="62">
        <v>44.447000000000003</v>
      </c>
    </row>
    <row r="2430" spans="1:14" x14ac:dyDescent="0.4">
      <c r="A2430" s="43">
        <v>59</v>
      </c>
      <c r="B2430" s="5" t="s">
        <v>148</v>
      </c>
      <c r="C2430" s="5">
        <v>1999</v>
      </c>
      <c r="D2430" s="5" t="s">
        <v>250</v>
      </c>
      <c r="E2430" s="42" t="s">
        <v>247</v>
      </c>
      <c r="F2430" s="62">
        <v>0.7325818446235467</v>
      </c>
      <c r="G2430" s="63">
        <v>6477365</v>
      </c>
      <c r="H2430" s="63">
        <v>7.5757272828106608</v>
      </c>
      <c r="I2430" s="63">
        <f t="shared" si="258"/>
        <v>104.20070224120822</v>
      </c>
      <c r="J2430" s="63">
        <v>237300000</v>
      </c>
      <c r="K2430" s="63">
        <v>120.12608912086587</v>
      </c>
      <c r="L2430" s="63">
        <v>990.29783401378882</v>
      </c>
      <c r="M2430" s="63">
        <f>(M1742+M2172+M2301)/3</f>
        <v>26.336950084872523</v>
      </c>
      <c r="N2430" s="62">
        <v>44.951999999999998</v>
      </c>
    </row>
    <row r="2431" spans="1:14" x14ac:dyDescent="0.4">
      <c r="A2431" s="43">
        <v>59</v>
      </c>
      <c r="B2431" s="5" t="s">
        <v>148</v>
      </c>
      <c r="C2431" s="5">
        <v>2000</v>
      </c>
      <c r="D2431" s="5" t="s">
        <v>250</v>
      </c>
      <c r="E2431" s="42" t="s">
        <v>247</v>
      </c>
      <c r="F2431" s="62">
        <v>0.74919724038472368</v>
      </c>
      <c r="G2431" s="63">
        <v>6656725</v>
      </c>
      <c r="H2431" s="63">
        <v>7.9934467410707839</v>
      </c>
      <c r="I2431" s="63">
        <f t="shared" si="258"/>
        <v>88.123449594199471</v>
      </c>
      <c r="J2431" s="63">
        <v>349978000</v>
      </c>
      <c r="K2431" s="63">
        <v>120.39216458423579</v>
      </c>
      <c r="L2431" s="63">
        <v>1079.6056663086952</v>
      </c>
      <c r="M2431" s="63">
        <f>(M2173+M1743+M2302)/3</f>
        <v>25.800372232272924</v>
      </c>
      <c r="N2431" s="62">
        <v>45.457999999999998</v>
      </c>
    </row>
    <row r="2432" spans="1:14" x14ac:dyDescent="0.4">
      <c r="A2432" s="43">
        <v>59</v>
      </c>
      <c r="B2432" s="5" t="s">
        <v>148</v>
      </c>
      <c r="C2432" s="5">
        <v>2001</v>
      </c>
      <c r="D2432" s="5" t="s">
        <v>250</v>
      </c>
      <c r="E2432" s="42" t="s">
        <v>247</v>
      </c>
      <c r="F2432" s="62">
        <v>0.84823309511556322</v>
      </c>
      <c r="G2432" s="63">
        <v>6837861</v>
      </c>
      <c r="H2432" s="63">
        <v>8.084349380149078</v>
      </c>
      <c r="I2432" s="63">
        <f t="shared" si="258"/>
        <v>92.679638981864159</v>
      </c>
      <c r="J2432" s="63">
        <v>309826700</v>
      </c>
      <c r="K2432" s="63">
        <v>115.94307173795366</v>
      </c>
      <c r="L2432" s="63">
        <v>1118.9408942863279</v>
      </c>
      <c r="M2432" s="63">
        <f>(M2174+M1744+M2303)/3</f>
        <v>26.463949472655177</v>
      </c>
      <c r="N2432" s="62">
        <v>45.963999999999999</v>
      </c>
    </row>
    <row r="2433" spans="1:14" x14ac:dyDescent="0.4">
      <c r="A2433" s="43">
        <v>59</v>
      </c>
      <c r="B2433" s="5" t="s">
        <v>148</v>
      </c>
      <c r="C2433" s="5">
        <v>2002</v>
      </c>
      <c r="D2433" s="5" t="s">
        <v>250</v>
      </c>
      <c r="E2433" s="42" t="s">
        <v>247</v>
      </c>
      <c r="F2433" s="62">
        <v>0.86721934247571342</v>
      </c>
      <c r="G2433" s="63">
        <v>7019908</v>
      </c>
      <c r="H2433" s="63">
        <v>5.131939921545964</v>
      </c>
      <c r="I2433" s="63">
        <f t="shared" si="258"/>
        <v>74.211227381233186</v>
      </c>
      <c r="J2433" s="63">
        <v>287314900</v>
      </c>
      <c r="K2433" s="63">
        <v>117.99745445029907</v>
      </c>
      <c r="L2433" s="63">
        <v>1119.4242734891084</v>
      </c>
      <c r="M2433" s="63">
        <f>(M1745+M2175+M2304)/3</f>
        <v>28.706655182505404</v>
      </c>
      <c r="N2433" s="62">
        <v>46.61</v>
      </c>
    </row>
    <row r="2434" spans="1:14" x14ac:dyDescent="0.4">
      <c r="A2434" s="43">
        <v>59</v>
      </c>
      <c r="B2434" s="5" t="s">
        <v>148</v>
      </c>
      <c r="C2434" s="5">
        <v>2003</v>
      </c>
      <c r="D2434" s="5" t="s">
        <v>250</v>
      </c>
      <c r="E2434" s="42" t="s">
        <v>247</v>
      </c>
      <c r="F2434" s="62">
        <v>0.93395044988941078</v>
      </c>
      <c r="G2434" s="63">
        <v>7201881</v>
      </c>
      <c r="H2434" s="63">
        <v>5.7597407665567459</v>
      </c>
      <c r="I2434" s="63">
        <f t="shared" si="258"/>
        <v>91.623199272358036</v>
      </c>
      <c r="J2434" s="63">
        <v>390166272.91066301</v>
      </c>
      <c r="K2434" s="63">
        <v>122.24827717553414</v>
      </c>
      <c r="L2434" s="63">
        <v>1142.8113497949053</v>
      </c>
      <c r="M2434" s="63">
        <f>(M1746+M2176+M2305)/3</f>
        <v>30.40325445487213</v>
      </c>
      <c r="N2434" s="62">
        <v>47.267000000000003</v>
      </c>
    </row>
    <row r="2435" spans="1:14" x14ac:dyDescent="0.4">
      <c r="A2435" s="43">
        <v>59</v>
      </c>
      <c r="B2435" s="5" t="s">
        <v>148</v>
      </c>
      <c r="C2435" s="5">
        <v>2004</v>
      </c>
      <c r="D2435" s="5" t="s">
        <v>250</v>
      </c>
      <c r="E2435" s="42" t="s">
        <v>247</v>
      </c>
      <c r="F2435" s="62">
        <v>1.0236195837504285</v>
      </c>
      <c r="G2435" s="63">
        <v>7383407</v>
      </c>
      <c r="H2435" s="63">
        <v>6.4519838516075936</v>
      </c>
      <c r="I2435" s="63">
        <f>(I2177+I1747+I2306)/3</f>
        <v>92.118256519404653</v>
      </c>
      <c r="J2435" s="63">
        <v>592120092.94589698</v>
      </c>
      <c r="K2435" s="63">
        <v>135.46175874185408</v>
      </c>
      <c r="L2435" s="63">
        <v>1201.2475046191678</v>
      </c>
      <c r="M2435" s="63">
        <f>(M2564+M2736+M2822)/3</f>
        <v>33.877736550441782</v>
      </c>
      <c r="N2435" s="62">
        <v>47.927</v>
      </c>
    </row>
    <row r="2436" spans="1:14" x14ac:dyDescent="0.4">
      <c r="A2436" s="43">
        <v>59</v>
      </c>
      <c r="B2436" s="5" t="s">
        <v>148</v>
      </c>
      <c r="C2436" s="5">
        <v>2005</v>
      </c>
      <c r="D2436" s="5" t="s">
        <v>250</v>
      </c>
      <c r="E2436" s="42" t="s">
        <v>247</v>
      </c>
      <c r="F2436" s="62">
        <v>0.92187135019332789</v>
      </c>
      <c r="G2436" s="63">
        <v>7564613</v>
      </c>
      <c r="H2436" s="63">
        <v>7.2791641583987712</v>
      </c>
      <c r="I2436" s="63">
        <f t="shared" ref="I2436:I2441" si="259">(I1748+I2178+I2307)/3</f>
        <v>95.456241457081418</v>
      </c>
      <c r="J2436" s="63">
        <v>601059572.180071</v>
      </c>
      <c r="K2436" s="63">
        <v>136.48976801848625</v>
      </c>
      <c r="L2436" s="63">
        <v>1289.8231140921705</v>
      </c>
      <c r="M2436" s="63">
        <f>(M2178+M1748+M2307)/3</f>
        <v>33.725083137868957</v>
      </c>
      <c r="N2436" s="62">
        <v>48.585000000000001</v>
      </c>
    </row>
    <row r="2437" spans="1:14" x14ac:dyDescent="0.4">
      <c r="A2437" s="43">
        <v>59</v>
      </c>
      <c r="B2437" s="5" t="s">
        <v>148</v>
      </c>
      <c r="C2437" s="5">
        <v>2006</v>
      </c>
      <c r="D2437" s="5" t="s">
        <v>250</v>
      </c>
      <c r="E2437" s="42" t="s">
        <v>247</v>
      </c>
      <c r="F2437" s="62">
        <v>1.0296054330424005</v>
      </c>
      <c r="G2437" s="63">
        <v>7745200</v>
      </c>
      <c r="H2437" s="63">
        <v>5.3486634652148553</v>
      </c>
      <c r="I2437" s="63">
        <f t="shared" si="259"/>
        <v>98.571753990480659</v>
      </c>
      <c r="J2437" s="63">
        <v>717591908.17782795</v>
      </c>
      <c r="K2437" s="63">
        <v>133.13183510432017</v>
      </c>
      <c r="L2437" s="63">
        <v>1409.5797482496137</v>
      </c>
      <c r="M2437" s="63">
        <f>(M1749+M2179+M2308)/3</f>
        <v>36.303699077921458</v>
      </c>
      <c r="N2437" s="62">
        <v>49.244999999999997</v>
      </c>
    </row>
    <row r="2438" spans="1:14" x14ac:dyDescent="0.4">
      <c r="A2438" s="43">
        <v>59</v>
      </c>
      <c r="B2438" s="5" t="s">
        <v>148</v>
      </c>
      <c r="C2438" s="5">
        <v>2007</v>
      </c>
      <c r="D2438" s="5" t="s">
        <v>250</v>
      </c>
      <c r="E2438" s="42" t="s">
        <v>247</v>
      </c>
      <c r="F2438" s="62">
        <v>1.0771835362451103</v>
      </c>
      <c r="G2438" s="63">
        <v>7924462</v>
      </c>
      <c r="H2438" s="63">
        <v>6.6255071682860063</v>
      </c>
      <c r="I2438" s="63">
        <f t="shared" si="259"/>
        <v>99.133998820862871</v>
      </c>
      <c r="J2438" s="63">
        <v>966926354.32795203</v>
      </c>
      <c r="K2438" s="63">
        <v>135.07063491791655</v>
      </c>
      <c r="L2438" s="63">
        <v>1559.8860440699555</v>
      </c>
      <c r="M2438" s="63">
        <f>(M1750+M2180+M2309)/3</f>
        <v>37.38718225867094</v>
      </c>
      <c r="N2438" s="62">
        <v>49.905000000000001</v>
      </c>
    </row>
    <row r="2439" spans="1:14" x14ac:dyDescent="0.4">
      <c r="A2439" s="43">
        <v>59</v>
      </c>
      <c r="B2439" s="5" t="s">
        <v>148</v>
      </c>
      <c r="C2439" s="5">
        <v>2008</v>
      </c>
      <c r="D2439" s="5" t="s">
        <v>250</v>
      </c>
      <c r="E2439" s="42" t="s">
        <v>247</v>
      </c>
      <c r="F2439" s="62">
        <v>1.0599032780092565</v>
      </c>
      <c r="G2439" s="63">
        <v>8101777</v>
      </c>
      <c r="H2439" s="63">
        <v>7.7905136392614054</v>
      </c>
      <c r="I2439" s="63">
        <f t="shared" si="259"/>
        <v>99.567596587703505</v>
      </c>
      <c r="J2439" s="63">
        <v>1200798087.0461299</v>
      </c>
      <c r="K2439" s="63">
        <v>135.74895519305349</v>
      </c>
      <c r="L2439" s="63">
        <v>1713.4181644035145</v>
      </c>
      <c r="M2439" s="63">
        <f>(M1751+M2181+M2310)/3</f>
        <v>38.767498671725882</v>
      </c>
      <c r="N2439" s="62">
        <v>50.566000000000003</v>
      </c>
    </row>
    <row r="2440" spans="1:14" x14ac:dyDescent="0.4">
      <c r="A2440" s="43">
        <v>59</v>
      </c>
      <c r="B2440" s="5" t="s">
        <v>148</v>
      </c>
      <c r="C2440" s="5">
        <v>2009</v>
      </c>
      <c r="D2440" s="5" t="s">
        <v>250</v>
      </c>
      <c r="E2440" s="42" t="s">
        <v>247</v>
      </c>
      <c r="F2440" s="62">
        <v>0.97530572159865614</v>
      </c>
      <c r="G2440" s="63">
        <v>8277302</v>
      </c>
      <c r="H2440" s="63">
        <v>7.6537324232293713</v>
      </c>
      <c r="I2440" s="63">
        <f t="shared" si="259"/>
        <v>96.39753724287165</v>
      </c>
      <c r="J2440" s="63">
        <v>494497450.52171803</v>
      </c>
      <c r="K2440" s="63">
        <v>96.90500601889039</v>
      </c>
      <c r="L2440" s="63">
        <v>1762.3491602917363</v>
      </c>
      <c r="M2440" s="63">
        <f>(M2182+M1752+M2311)/3</f>
        <v>38.054500667903888</v>
      </c>
      <c r="N2440" s="62">
        <v>51.225000000000001</v>
      </c>
    </row>
    <row r="2441" spans="1:14" x14ac:dyDescent="0.4">
      <c r="A2441" s="43">
        <v>59</v>
      </c>
      <c r="B2441" s="5" t="s">
        <v>148</v>
      </c>
      <c r="C2441" s="5">
        <v>2010</v>
      </c>
      <c r="D2441" s="5" t="s">
        <v>250</v>
      </c>
      <c r="E2441" s="42" t="s">
        <v>247</v>
      </c>
      <c r="F2441" s="62">
        <v>0.9379792740044206</v>
      </c>
      <c r="G2441" s="63">
        <v>8450933</v>
      </c>
      <c r="H2441" s="63">
        <v>4.6760432949900945</v>
      </c>
      <c r="I2441" s="63">
        <f t="shared" si="259"/>
        <v>95.320632973449491</v>
      </c>
      <c r="J2441" s="63">
        <v>607376418.07128799</v>
      </c>
      <c r="K2441" s="63">
        <v>109.44183824168188</v>
      </c>
      <c r="L2441" s="63">
        <v>1874.2717037259868</v>
      </c>
      <c r="M2441" s="63">
        <f>(M1753+M2183+M2312)/3</f>
        <v>36.421521404919027</v>
      </c>
      <c r="N2441" s="62">
        <v>51.884999999999998</v>
      </c>
    </row>
    <row r="2442" spans="1:14" x14ac:dyDescent="0.4">
      <c r="A2442" s="43">
        <v>59</v>
      </c>
      <c r="B2442" s="5" t="s">
        <v>148</v>
      </c>
      <c r="C2442" s="5">
        <v>2011</v>
      </c>
      <c r="D2442" s="5" t="s">
        <v>250</v>
      </c>
      <c r="E2442" s="42" t="s">
        <v>247</v>
      </c>
      <c r="F2442" s="62">
        <v>1.0983352399720545</v>
      </c>
      <c r="G2442" s="63">
        <v>8622504</v>
      </c>
      <c r="H2442" s="63">
        <v>7.8072052366428011</v>
      </c>
      <c r="I2442" s="63">
        <f>(I2184+I1754+I2313)/3</f>
        <v>93.803769722994801</v>
      </c>
      <c r="J2442" s="63">
        <v>1042571020.7703</v>
      </c>
      <c r="K2442" s="63">
        <v>122.21690259733671</v>
      </c>
      <c r="L2442" s="63">
        <v>2053.9596949340294</v>
      </c>
      <c r="M2442" s="63">
        <f>(M1754+M2184+M2313)/3</f>
        <v>36.266782574029321</v>
      </c>
      <c r="N2442" s="62">
        <v>52.542999999999999</v>
      </c>
    </row>
    <row r="2443" spans="1:14" x14ac:dyDescent="0.4">
      <c r="A2443" s="43">
        <v>59</v>
      </c>
      <c r="B2443" s="5" t="s">
        <v>148</v>
      </c>
      <c r="C2443" s="5">
        <v>2012</v>
      </c>
      <c r="D2443" s="5" t="s">
        <v>250</v>
      </c>
      <c r="E2443" s="42" t="s">
        <v>247</v>
      </c>
      <c r="F2443" s="62">
        <v>1.1356896271504591</v>
      </c>
      <c r="G2443" s="63">
        <v>8792367</v>
      </c>
      <c r="H2443" s="63">
        <v>3.5797874261375568</v>
      </c>
      <c r="I2443" s="63">
        <f>(I2185+I1755+I2314)/3</f>
        <v>90.158072896817828</v>
      </c>
      <c r="J2443" s="63">
        <v>1081346795.5882199</v>
      </c>
      <c r="K2443" s="63">
        <v>121.18821580828481</v>
      </c>
      <c r="L2443" s="63">
        <v>2107.345427865956</v>
      </c>
      <c r="M2443" s="63">
        <f>(M1755+M2185+M2314)/3</f>
        <v>37.232971735505423</v>
      </c>
      <c r="N2443" s="62">
        <v>53.201999999999998</v>
      </c>
    </row>
    <row r="2444" spans="1:14" x14ac:dyDescent="0.4">
      <c r="A2444" s="43">
        <v>59</v>
      </c>
      <c r="B2444" s="5" t="s">
        <v>148</v>
      </c>
      <c r="C2444" s="5">
        <v>2013</v>
      </c>
      <c r="D2444" s="5" t="s">
        <v>250</v>
      </c>
      <c r="E2444" s="42" t="s">
        <v>247</v>
      </c>
      <c r="F2444" s="62">
        <v>1.0808359253121731</v>
      </c>
      <c r="G2444" s="63">
        <v>8960657</v>
      </c>
      <c r="H2444" s="63">
        <v>1.374030518564922</v>
      </c>
      <c r="I2444" s="63">
        <f>(I1756+I2186+I2315)/3</f>
        <v>91.220853584914664</v>
      </c>
      <c r="J2444" s="63">
        <v>1069029263.15978</v>
      </c>
      <c r="K2444" s="63">
        <v>116.30604924743599</v>
      </c>
      <c r="L2444" s="63">
        <v>2064.5505362948302</v>
      </c>
      <c r="M2444" s="63">
        <f>(M2186+M1756+M2315)/3</f>
        <v>39.135300163292776</v>
      </c>
      <c r="N2444" s="62">
        <v>53.857999999999997</v>
      </c>
    </row>
    <row r="2445" spans="1:14" x14ac:dyDescent="0.4">
      <c r="A2445" s="43">
        <v>59</v>
      </c>
      <c r="B2445" s="5" t="s">
        <v>148</v>
      </c>
      <c r="C2445" s="5">
        <v>2014</v>
      </c>
      <c r="D2445" s="5" t="s">
        <v>250</v>
      </c>
      <c r="E2445" s="42" t="s">
        <v>247</v>
      </c>
      <c r="F2445" s="62">
        <v>1.0828513101557586</v>
      </c>
      <c r="G2445" s="63">
        <v>9127846</v>
      </c>
      <c r="H2445" s="63">
        <v>6.849356724801865</v>
      </c>
      <c r="I2445" s="63">
        <f>(I2187+I1757+I2316)/3</f>
        <v>68.66914895175799</v>
      </c>
      <c r="J2445" s="63">
        <v>1704790710.0386801</v>
      </c>
      <c r="K2445" s="63">
        <v>112.97509728471047</v>
      </c>
      <c r="L2445" s="63">
        <v>2164.4245500931816</v>
      </c>
      <c r="M2445" s="63">
        <f>(M1757+M2187+M2316)/3</f>
        <v>40.541310163053225</v>
      </c>
      <c r="N2445" s="62">
        <v>54.514000000000003</v>
      </c>
    </row>
    <row r="2446" spans="1:14" x14ac:dyDescent="0.4">
      <c r="A2446" s="43">
        <v>59</v>
      </c>
      <c r="B2446" s="5" t="s">
        <v>148</v>
      </c>
      <c r="C2446" s="5">
        <v>2015</v>
      </c>
      <c r="D2446" s="5" t="s">
        <v>250</v>
      </c>
      <c r="E2446" s="42" t="s">
        <v>247</v>
      </c>
      <c r="F2446" s="62">
        <v>1.1338097079941321</v>
      </c>
      <c r="G2446" s="63">
        <v>9294505</v>
      </c>
      <c r="H2446" s="63">
        <v>6.9327703694636966</v>
      </c>
      <c r="I2446" s="63">
        <f>(I1758+I2188+I2317)/3</f>
        <v>81.734520032826367</v>
      </c>
      <c r="J2446" s="63">
        <v>1316679827.3359699</v>
      </c>
      <c r="K2446" s="63">
        <v>107.26440535424014</v>
      </c>
      <c r="L2446" s="63">
        <v>2257.2252836935418</v>
      </c>
      <c r="M2446" s="63">
        <f>(M1758+M2188+M2317)/3</f>
        <v>37.29390002477907</v>
      </c>
      <c r="N2446" s="62">
        <v>55.164999999999999</v>
      </c>
    </row>
    <row r="2447" spans="1:14" x14ac:dyDescent="0.4">
      <c r="A2447" s="43">
        <v>59</v>
      </c>
      <c r="B2447" s="5" t="s">
        <v>148</v>
      </c>
      <c r="C2447" s="5">
        <v>2016</v>
      </c>
      <c r="D2447" s="5" t="s">
        <v>250</v>
      </c>
      <c r="E2447" s="42" t="s">
        <v>247</v>
      </c>
      <c r="F2447" s="62">
        <v>1.0987128147118246</v>
      </c>
      <c r="G2447" s="63">
        <v>9460798</v>
      </c>
      <c r="H2447" s="63">
        <v>3.6780681442604219</v>
      </c>
      <c r="I2447" s="63">
        <f>(I2189+I1759+I2318)/3</f>
        <v>86.208607487601043</v>
      </c>
      <c r="J2447" s="63">
        <v>1147030449.99683</v>
      </c>
      <c r="K2447" s="63">
        <v>99.815716950592432</v>
      </c>
      <c r="L2447" s="63">
        <v>2295.5362700042347</v>
      </c>
      <c r="M2447" s="63">
        <f>(M2189+M1759+M2318)/3</f>
        <v>37.811149059721451</v>
      </c>
      <c r="N2447" s="62">
        <v>55.813000000000002</v>
      </c>
    </row>
    <row r="2448" spans="1:14" x14ac:dyDescent="0.4">
      <c r="A2448" s="43">
        <v>59</v>
      </c>
      <c r="B2448" s="5" t="s">
        <v>148</v>
      </c>
      <c r="C2448" s="5">
        <v>2017</v>
      </c>
      <c r="D2448" s="5" t="s">
        <v>250</v>
      </c>
      <c r="E2448" s="42" t="s">
        <v>247</v>
      </c>
      <c r="F2448" s="62">
        <v>0.97404735633970108</v>
      </c>
      <c r="G2448" s="63">
        <v>9626842</v>
      </c>
      <c r="H2448" s="63">
        <v>4.5128429763521041</v>
      </c>
      <c r="I2448" s="63">
        <f>(I1760+I2319+I2190)/3</f>
        <v>85.871110817939723</v>
      </c>
      <c r="J2448" s="63">
        <v>949955941.51777899</v>
      </c>
      <c r="K2448" s="63">
        <v>101.8131110796223</v>
      </c>
      <c r="L2448" s="63">
        <v>2403.3060883930293</v>
      </c>
      <c r="M2448" s="63">
        <f>(M2190+M1760+M2319)/3</f>
        <v>38.058687383440208</v>
      </c>
      <c r="N2448" s="62">
        <v>56.457000000000001</v>
      </c>
    </row>
    <row r="2449" spans="1:14" x14ac:dyDescent="0.4">
      <c r="A2449" s="43">
        <v>59</v>
      </c>
      <c r="B2449" s="5" t="s">
        <v>148</v>
      </c>
      <c r="C2449" s="5">
        <v>2018</v>
      </c>
      <c r="D2449" s="5" t="s">
        <v>250</v>
      </c>
      <c r="E2449" s="42" t="s">
        <v>247</v>
      </c>
      <c r="F2449" s="62">
        <v>0.92223407894535292</v>
      </c>
      <c r="G2449" s="63">
        <v>9792850</v>
      </c>
      <c r="H2449" s="63">
        <v>1.9472169153104346</v>
      </c>
      <c r="I2449" s="63">
        <f>(I1761+I2191+I2320)/3</f>
        <v>86.702550916653038</v>
      </c>
      <c r="J2449" s="63">
        <v>1442587576.2096</v>
      </c>
      <c r="K2449" s="63">
        <v>103.55116221545187</v>
      </c>
      <c r="L2449" s="63">
        <v>2457.6860424185984</v>
      </c>
      <c r="M2449" s="63">
        <f>(M2191+M1761+M2320)/3</f>
        <v>37.721245489313567</v>
      </c>
      <c r="N2449" s="62">
        <v>57.095999999999997</v>
      </c>
    </row>
    <row r="2450" spans="1:14" x14ac:dyDescent="0.4">
      <c r="A2450" s="43">
        <v>59</v>
      </c>
      <c r="B2450" s="5" t="s">
        <v>148</v>
      </c>
      <c r="C2450" s="5">
        <v>2019</v>
      </c>
      <c r="D2450" s="5" t="s">
        <v>250</v>
      </c>
      <c r="E2450" s="42" t="s">
        <v>247</v>
      </c>
      <c r="F2450" s="62">
        <v>1.0238553147162182</v>
      </c>
      <c r="G2450" s="63">
        <v>9958829</v>
      </c>
      <c r="H2450" s="63">
        <v>4.1266971333594427</v>
      </c>
      <c r="I2450" s="63">
        <f>(I1762+I2192+I2321)/3</f>
        <v>85.356824996840217</v>
      </c>
      <c r="J2450" s="63">
        <v>955095297.98042798</v>
      </c>
      <c r="K2450" s="63">
        <v>98.027589708346341</v>
      </c>
      <c r="L2450" s="63">
        <v>2519.3661846730934</v>
      </c>
      <c r="M2450" s="63">
        <f>(M1762+M2192+M2321)/3</f>
        <v>37.863693977491749</v>
      </c>
      <c r="N2450" s="62">
        <v>57.73</v>
      </c>
    </row>
    <row r="2451" spans="1:14" x14ac:dyDescent="0.4">
      <c r="A2451" s="43">
        <v>59</v>
      </c>
      <c r="B2451" s="5" t="s">
        <v>148</v>
      </c>
      <c r="C2451" s="5">
        <v>2020</v>
      </c>
      <c r="D2451" s="5" t="s">
        <v>250</v>
      </c>
      <c r="E2451" s="42" t="s">
        <v>247</v>
      </c>
      <c r="F2451" s="62">
        <v>0.87291117170002896</v>
      </c>
      <c r="G2451" s="63">
        <v>10121763</v>
      </c>
      <c r="H2451" s="63">
        <v>4.634186674661251</v>
      </c>
      <c r="I2451" s="63">
        <f>(I1763+I2193+I2322)/3</f>
        <v>87.319053178438296</v>
      </c>
      <c r="J2451" s="63">
        <v>236016866.15963599</v>
      </c>
      <c r="K2451" s="63">
        <v>85.619418110895467</v>
      </c>
      <c r="L2451" s="63">
        <v>2354.1214338730724</v>
      </c>
      <c r="M2451" s="63">
        <f>(M2193+M1763+M2322)/3</f>
        <v>37.881208950081835</v>
      </c>
      <c r="N2451" s="62">
        <v>58.359000000000002</v>
      </c>
    </row>
    <row r="2452" spans="1:14" x14ac:dyDescent="0.4">
      <c r="A2452" s="43">
        <v>59</v>
      </c>
      <c r="B2452" s="5" t="s">
        <v>148</v>
      </c>
      <c r="C2452" s="5">
        <v>2021</v>
      </c>
      <c r="D2452" s="5" t="s">
        <v>250</v>
      </c>
      <c r="E2452" s="42" t="s">
        <v>247</v>
      </c>
      <c r="F2452" s="62">
        <f>(F2449+F2450+F2451)/3</f>
        <v>0.93966685512053338</v>
      </c>
      <c r="G2452" s="63">
        <v>10278345</v>
      </c>
      <c r="H2452" s="63">
        <v>3.8009235727918309</v>
      </c>
      <c r="I2452" s="63">
        <f>(I2194+I1764+I2323)/3</f>
        <v>86.809881819947961</v>
      </c>
      <c r="J2452" s="63">
        <v>800315953.18234301</v>
      </c>
      <c r="K2452" s="63">
        <v>101.57228007210716</v>
      </c>
      <c r="L2452" s="63">
        <v>2771.7226538757191</v>
      </c>
      <c r="M2452" s="63">
        <f>(M2194+M1764+M2323)/3</f>
        <v>37.82204947229571</v>
      </c>
      <c r="N2452" s="62">
        <v>58.981999999999999</v>
      </c>
    </row>
    <row r="2453" spans="1:14" x14ac:dyDescent="0.4">
      <c r="A2453" s="43">
        <v>59</v>
      </c>
      <c r="B2453" s="5" t="s">
        <v>148</v>
      </c>
      <c r="C2453" s="5">
        <v>2022</v>
      </c>
      <c r="D2453" s="5" t="s">
        <v>250</v>
      </c>
      <c r="E2453" s="42" t="s">
        <v>247</v>
      </c>
      <c r="F2453" s="62">
        <f>(F2450+F2451+F2452)/3</f>
        <v>0.94547778051226017</v>
      </c>
      <c r="G2453" s="63">
        <v>10432860</v>
      </c>
      <c r="H2453" s="63">
        <v>9.1458015152628747</v>
      </c>
      <c r="I2453" s="63">
        <f>(I2195+I1765+I2324)/3</f>
        <v>84.798523876022045</v>
      </c>
      <c r="J2453" s="63">
        <v>758999597.63419199</v>
      </c>
      <c r="K2453" s="63">
        <v>111.07308240827487</v>
      </c>
      <c r="L2453" s="63">
        <v>3040.1730459684209</v>
      </c>
      <c r="M2453" s="63">
        <f>(M1765+M2195+M2324)/3</f>
        <v>37.855650799956429</v>
      </c>
      <c r="N2453" s="62">
        <v>59.6</v>
      </c>
    </row>
    <row r="2454" spans="1:14" x14ac:dyDescent="0.4">
      <c r="A2454" s="43">
        <v>60</v>
      </c>
      <c r="B2454" s="5" t="s">
        <v>149</v>
      </c>
      <c r="C2454" s="5">
        <v>1980</v>
      </c>
      <c r="D2454" s="5" t="s">
        <v>251</v>
      </c>
      <c r="E2454" s="5" t="s">
        <v>248</v>
      </c>
      <c r="F2454" s="62">
        <f>F2455*0.95</f>
        <v>3.8912174546944458</v>
      </c>
      <c r="G2454" s="63">
        <v>10711122</v>
      </c>
      <c r="H2454" s="63">
        <f t="shared" ref="H2454:H2463" si="260">H2455*0.95</f>
        <v>11.622702200938781</v>
      </c>
      <c r="I2454" s="63">
        <f t="shared" ref="I2454:I2463" si="261">I2455*0.95</f>
        <v>33.43082563814523</v>
      </c>
      <c r="J2454" s="63">
        <f t="shared" ref="J2454:J2463" si="262">J2455*0.95</f>
        <v>331585905.52279353</v>
      </c>
      <c r="K2454" s="63">
        <f t="shared" ref="K2454:K2463" si="263">K2455*0.95</f>
        <v>33.195903673618474</v>
      </c>
      <c r="L2454" s="63">
        <f t="shared" ref="L2454:L2463" si="264">L2455*0.95</f>
        <v>1905.6272435523938</v>
      </c>
      <c r="M2454" s="63">
        <f>(M1508+M2196+M2368)/3</f>
        <v>46.798450917494478</v>
      </c>
      <c r="N2454" s="62">
        <v>64.191000000000003</v>
      </c>
    </row>
    <row r="2455" spans="1:14" x14ac:dyDescent="0.4">
      <c r="A2455" s="43">
        <v>60</v>
      </c>
      <c r="B2455" s="5" t="s">
        <v>149</v>
      </c>
      <c r="C2455" s="5">
        <v>1981</v>
      </c>
      <c r="D2455" s="5" t="s">
        <v>251</v>
      </c>
      <c r="E2455" s="5" t="s">
        <v>248</v>
      </c>
      <c r="F2455" s="62">
        <f t="shared" ref="F2455:F2463" si="265">F2456*0.95</f>
        <v>4.0960183733625746</v>
      </c>
      <c r="G2455" s="63">
        <v>10711848</v>
      </c>
      <c r="H2455" s="63">
        <f t="shared" si="260"/>
        <v>12.234423369409244</v>
      </c>
      <c r="I2455" s="63">
        <f t="shared" si="261"/>
        <v>35.190342776994981</v>
      </c>
      <c r="J2455" s="63">
        <f t="shared" si="262"/>
        <v>349037795.2871511</v>
      </c>
      <c r="K2455" s="63">
        <f t="shared" si="263"/>
        <v>34.943056498545765</v>
      </c>
      <c r="L2455" s="63">
        <f t="shared" si="264"/>
        <v>2005.9234142656778</v>
      </c>
      <c r="M2455" s="63">
        <f>(M1509+M2197+M2369)/3</f>
        <v>46.993662814262656</v>
      </c>
      <c r="N2455" s="62">
        <v>64.372</v>
      </c>
    </row>
    <row r="2456" spans="1:14" x14ac:dyDescent="0.4">
      <c r="A2456" s="43">
        <v>60</v>
      </c>
      <c r="B2456" s="5" t="s">
        <v>149</v>
      </c>
      <c r="C2456" s="5">
        <v>1982</v>
      </c>
      <c r="D2456" s="5" t="s">
        <v>251</v>
      </c>
      <c r="E2456" s="5" t="s">
        <v>248</v>
      </c>
      <c r="F2456" s="62">
        <f t="shared" si="265"/>
        <v>4.3115982877500789</v>
      </c>
      <c r="G2456" s="63">
        <v>10705535</v>
      </c>
      <c r="H2456" s="63">
        <f t="shared" si="260"/>
        <v>12.878340388851836</v>
      </c>
      <c r="I2456" s="63">
        <f t="shared" si="261"/>
        <v>37.042466081047351</v>
      </c>
      <c r="J2456" s="63">
        <f t="shared" si="262"/>
        <v>367408205.56542224</v>
      </c>
      <c r="K2456" s="63">
        <f t="shared" si="263"/>
        <v>36.782164735311333</v>
      </c>
      <c r="L2456" s="63">
        <f t="shared" si="264"/>
        <v>2111.4983308059768</v>
      </c>
      <c r="M2456" s="63">
        <f>(M1510+M2198+M2370)/3</f>
        <v>40.588509165366759</v>
      </c>
      <c r="N2456" s="62">
        <v>64.552999999999997</v>
      </c>
    </row>
    <row r="2457" spans="1:14" x14ac:dyDescent="0.4">
      <c r="A2457" s="43">
        <v>60</v>
      </c>
      <c r="B2457" s="5" t="s">
        <v>149</v>
      </c>
      <c r="C2457" s="5">
        <v>1983</v>
      </c>
      <c r="D2457" s="5" t="s">
        <v>251</v>
      </c>
      <c r="E2457" s="5" t="s">
        <v>248</v>
      </c>
      <c r="F2457" s="62">
        <f t="shared" si="265"/>
        <v>4.5385245134211356</v>
      </c>
      <c r="G2457" s="63">
        <v>10689463</v>
      </c>
      <c r="H2457" s="63">
        <f t="shared" si="260"/>
        <v>13.556147777738776</v>
      </c>
      <c r="I2457" s="63">
        <f t="shared" si="261"/>
        <v>38.992069558997215</v>
      </c>
      <c r="J2457" s="63">
        <f t="shared" si="262"/>
        <v>386745479.54254973</v>
      </c>
      <c r="K2457" s="63">
        <f t="shared" si="263"/>
        <v>38.718068142432983</v>
      </c>
      <c r="L2457" s="63">
        <f t="shared" si="264"/>
        <v>2222.6298219010282</v>
      </c>
      <c r="M2457" s="63">
        <f>(M2199+M1511+M2371)/3</f>
        <v>44.364615471159738</v>
      </c>
      <c r="N2457" s="62">
        <v>64.733999999999995</v>
      </c>
    </row>
    <row r="2458" spans="1:14" x14ac:dyDescent="0.4">
      <c r="A2458" s="43">
        <v>60</v>
      </c>
      <c r="B2458" s="5" t="s">
        <v>149</v>
      </c>
      <c r="C2458" s="5">
        <v>1984</v>
      </c>
      <c r="D2458" s="5" t="s">
        <v>251</v>
      </c>
      <c r="E2458" s="5" t="s">
        <v>248</v>
      </c>
      <c r="F2458" s="62">
        <f t="shared" si="265"/>
        <v>4.7773942246538272</v>
      </c>
      <c r="G2458" s="63">
        <v>10668095</v>
      </c>
      <c r="H2458" s="63">
        <f t="shared" si="260"/>
        <v>14.269629239725028</v>
      </c>
      <c r="I2458" s="63">
        <f t="shared" si="261"/>
        <v>41.044283746312857</v>
      </c>
      <c r="J2458" s="63">
        <f t="shared" si="262"/>
        <v>407100504.78163129</v>
      </c>
      <c r="K2458" s="63">
        <f t="shared" si="263"/>
        <v>40.755861202561036</v>
      </c>
      <c r="L2458" s="63">
        <f t="shared" si="264"/>
        <v>2339.6103388431875</v>
      </c>
      <c r="M2458" s="63">
        <f>(M2455+M2456+M2457)/3</f>
        <v>43.982262483596379</v>
      </c>
      <c r="N2458" s="62">
        <v>64.915000000000006</v>
      </c>
    </row>
    <row r="2459" spans="1:14" x14ac:dyDescent="0.4">
      <c r="A2459" s="43">
        <v>60</v>
      </c>
      <c r="B2459" s="5" t="s">
        <v>149</v>
      </c>
      <c r="C2459" s="5">
        <v>1985</v>
      </c>
      <c r="D2459" s="5" t="s">
        <v>251</v>
      </c>
      <c r="E2459" s="5" t="s">
        <v>248</v>
      </c>
      <c r="F2459" s="62">
        <f t="shared" si="265"/>
        <v>5.0288360259513976</v>
      </c>
      <c r="G2459" s="63">
        <v>10648713</v>
      </c>
      <c r="H2459" s="63">
        <f t="shared" si="260"/>
        <v>15.020662357605293</v>
      </c>
      <c r="I2459" s="63">
        <f t="shared" si="261"/>
        <v>43.204509206645113</v>
      </c>
      <c r="J2459" s="63">
        <f t="shared" si="262"/>
        <v>428526847.13855928</v>
      </c>
      <c r="K2459" s="63">
        <f t="shared" si="263"/>
        <v>42.900906529011621</v>
      </c>
      <c r="L2459" s="63">
        <f t="shared" si="264"/>
        <v>2462.7477250980924</v>
      </c>
      <c r="M2459" s="63">
        <f>(M2456+M2457+M2458)/3</f>
        <v>42.978462373374292</v>
      </c>
      <c r="N2459" s="62">
        <v>65.094999999999999</v>
      </c>
    </row>
    <row r="2460" spans="1:14" x14ac:dyDescent="0.4">
      <c r="A2460" s="43">
        <v>60</v>
      </c>
      <c r="B2460" s="5" t="s">
        <v>149</v>
      </c>
      <c r="C2460" s="5">
        <v>1986</v>
      </c>
      <c r="D2460" s="5" t="s">
        <v>251</v>
      </c>
      <c r="E2460" s="5" t="s">
        <v>248</v>
      </c>
      <c r="F2460" s="62">
        <f t="shared" si="265"/>
        <v>5.2935116062646292</v>
      </c>
      <c r="G2460" s="63">
        <v>10630564</v>
      </c>
      <c r="H2460" s="63">
        <f t="shared" si="260"/>
        <v>15.811223534321362</v>
      </c>
      <c r="I2460" s="63">
        <f t="shared" si="261"/>
        <v>45.478430743836967</v>
      </c>
      <c r="J2460" s="63">
        <f t="shared" si="262"/>
        <v>451080891.72479928</v>
      </c>
      <c r="K2460" s="63">
        <f t="shared" si="263"/>
        <v>45.15884897790697</v>
      </c>
      <c r="L2460" s="63">
        <f t="shared" si="264"/>
        <v>2592.3660264190448</v>
      </c>
      <c r="M2460" s="63">
        <f>(M2374+M2202+M1514)/3</f>
        <v>44.204726518757184</v>
      </c>
      <c r="N2460" s="62">
        <v>65.274000000000001</v>
      </c>
    </row>
    <row r="2461" spans="1:14" x14ac:dyDescent="0.4">
      <c r="A2461" s="43">
        <v>60</v>
      </c>
      <c r="B2461" s="5" t="s">
        <v>149</v>
      </c>
      <c r="C2461" s="5">
        <v>1987</v>
      </c>
      <c r="D2461" s="5" t="s">
        <v>251</v>
      </c>
      <c r="E2461" s="5" t="s">
        <v>248</v>
      </c>
      <c r="F2461" s="62">
        <f t="shared" si="265"/>
        <v>5.5721174802785569</v>
      </c>
      <c r="G2461" s="63">
        <v>10612741</v>
      </c>
      <c r="H2461" s="63">
        <f t="shared" si="260"/>
        <v>16.643393194022487</v>
      </c>
      <c r="I2461" s="63">
        <f t="shared" si="261"/>
        <v>47.872032361933648</v>
      </c>
      <c r="J2461" s="63">
        <f t="shared" si="262"/>
        <v>474821991.28926241</v>
      </c>
      <c r="K2461" s="63">
        <f t="shared" si="263"/>
        <v>47.53563050305997</v>
      </c>
      <c r="L2461" s="63">
        <f t="shared" si="264"/>
        <v>2728.8063435989948</v>
      </c>
      <c r="M2461" s="63">
        <f>(M1515+M2203+M2375)/3</f>
        <v>43.228678166606102</v>
      </c>
      <c r="N2461" s="62">
        <v>65.453000000000003</v>
      </c>
    </row>
    <row r="2462" spans="1:14" x14ac:dyDescent="0.4">
      <c r="A2462" s="43">
        <v>60</v>
      </c>
      <c r="B2462" s="5" t="s">
        <v>149</v>
      </c>
      <c r="C2462" s="5">
        <v>1988</v>
      </c>
      <c r="D2462" s="5" t="s">
        <v>251</v>
      </c>
      <c r="E2462" s="5" t="s">
        <v>248</v>
      </c>
      <c r="F2462" s="62">
        <f t="shared" si="265"/>
        <v>5.86538682134585</v>
      </c>
      <c r="G2462" s="63">
        <v>10596487</v>
      </c>
      <c r="H2462" s="63">
        <f t="shared" si="260"/>
        <v>17.519361256865775</v>
      </c>
      <c r="I2462" s="63">
        <f t="shared" si="261"/>
        <v>50.391613012561734</v>
      </c>
      <c r="J2462" s="63">
        <f t="shared" si="262"/>
        <v>499812622.40974993</v>
      </c>
      <c r="K2462" s="63">
        <f t="shared" si="263"/>
        <v>50.037505792694709</v>
      </c>
      <c r="L2462" s="63">
        <f t="shared" si="264"/>
        <v>2872.4277301042052</v>
      </c>
      <c r="M2462" s="63">
        <f>(M2204+M1516+M2376)/3</f>
        <v>49.573568637197184</v>
      </c>
      <c r="N2462" s="62">
        <v>65.632000000000005</v>
      </c>
    </row>
    <row r="2463" spans="1:14" x14ac:dyDescent="0.4">
      <c r="A2463" s="43">
        <v>60</v>
      </c>
      <c r="B2463" s="5" t="s">
        <v>149</v>
      </c>
      <c r="C2463" s="5">
        <v>1989</v>
      </c>
      <c r="D2463" s="5" t="s">
        <v>251</v>
      </c>
      <c r="E2463" s="5" t="s">
        <v>248</v>
      </c>
      <c r="F2463" s="62">
        <f t="shared" si="265"/>
        <v>6.1740913908903687</v>
      </c>
      <c r="G2463" s="63">
        <v>10481719</v>
      </c>
      <c r="H2463" s="63">
        <f t="shared" si="260"/>
        <v>18.441432901963974</v>
      </c>
      <c r="I2463" s="63">
        <f t="shared" si="261"/>
        <v>53.043803171117617</v>
      </c>
      <c r="J2463" s="63">
        <f t="shared" si="262"/>
        <v>526118549.90499997</v>
      </c>
      <c r="K2463" s="63">
        <f t="shared" si="263"/>
        <v>52.671058729152328</v>
      </c>
      <c r="L2463" s="63">
        <f t="shared" si="264"/>
        <v>3023.6081369517951</v>
      </c>
      <c r="M2463" s="63">
        <f>(M2461+M2460+M2462)/3</f>
        <v>45.668991107520156</v>
      </c>
      <c r="N2463" s="62">
        <v>65.81</v>
      </c>
    </row>
    <row r="2464" spans="1:14" x14ac:dyDescent="0.4">
      <c r="A2464" s="43">
        <v>60</v>
      </c>
      <c r="B2464" s="5" t="s">
        <v>149</v>
      </c>
      <c r="C2464" s="5">
        <v>1990</v>
      </c>
      <c r="D2464" s="5" t="s">
        <v>251</v>
      </c>
      <c r="E2464" s="5" t="s">
        <v>248</v>
      </c>
      <c r="F2464" s="62">
        <v>6.4990435693582835</v>
      </c>
      <c r="G2464" s="63">
        <v>10373988</v>
      </c>
      <c r="H2464" s="63">
        <f>H2465*0.95</f>
        <v>19.412034633646289</v>
      </c>
      <c r="I2464" s="63">
        <f>I2465*0.95</f>
        <v>55.83558228538697</v>
      </c>
      <c r="J2464" s="63">
        <v>553808999.89999998</v>
      </c>
      <c r="K2464" s="63">
        <f>K2465*0.95</f>
        <v>55.443219714897189</v>
      </c>
      <c r="L2464" s="63">
        <f>L2465*0.95</f>
        <v>3182.7454073176791</v>
      </c>
      <c r="M2464" s="63">
        <f>(M2462+M2461+M2463)/3</f>
        <v>46.157079303774481</v>
      </c>
      <c r="N2464" s="62">
        <v>65.837999999999994</v>
      </c>
    </row>
    <row r="2465" spans="1:14" x14ac:dyDescent="0.4">
      <c r="A2465" s="43">
        <v>60</v>
      </c>
      <c r="B2465" s="5" t="s">
        <v>149</v>
      </c>
      <c r="C2465" s="5">
        <v>1991</v>
      </c>
      <c r="D2465" s="5" t="s">
        <v>251</v>
      </c>
      <c r="E2465" s="5" t="s">
        <v>248</v>
      </c>
      <c r="F2465" s="62">
        <v>6.2228584649198915</v>
      </c>
      <c r="G2465" s="63">
        <v>10373400</v>
      </c>
      <c r="H2465" s="63">
        <f>H2466*0.95</f>
        <v>20.433720666996095</v>
      </c>
      <c r="I2465" s="63">
        <v>58.774297142512602</v>
      </c>
      <c r="J2465" s="63">
        <v>1462141210.2598</v>
      </c>
      <c r="K2465" s="63">
        <v>58.361283910418095</v>
      </c>
      <c r="L2465" s="63">
        <v>3350.258323492294</v>
      </c>
      <c r="M2465" s="63">
        <f>(M1519+M2379+M2207)/3</f>
        <v>55.72192012375114</v>
      </c>
      <c r="N2465" s="62">
        <v>65.712999999999994</v>
      </c>
    </row>
    <row r="2466" spans="1:14" x14ac:dyDescent="0.4">
      <c r="A2466" s="43">
        <v>60</v>
      </c>
      <c r="B2466" s="5" t="s">
        <v>149</v>
      </c>
      <c r="C2466" s="5">
        <v>1992</v>
      </c>
      <c r="D2466" s="5" t="s">
        <v>251</v>
      </c>
      <c r="E2466" s="5" t="s">
        <v>248</v>
      </c>
      <c r="F2466" s="62">
        <v>5.5935955814356966</v>
      </c>
      <c r="G2466" s="63">
        <v>10369341</v>
      </c>
      <c r="H2466" s="63">
        <v>21.509179649469573</v>
      </c>
      <c r="I2466" s="63">
        <v>64.0286723322711</v>
      </c>
      <c r="J2466" s="63">
        <v>1479165393.9273901</v>
      </c>
      <c r="K2466" s="63">
        <v>55.441355168944369</v>
      </c>
      <c r="L2466" s="63">
        <v>3735.1058203427647</v>
      </c>
      <c r="M2466" s="63">
        <f>(M1520+M2208+M2380)/3</f>
        <v>55.502725108648612</v>
      </c>
      <c r="N2466" s="62">
        <v>65.587000000000003</v>
      </c>
    </row>
    <row r="2467" spans="1:14" x14ac:dyDescent="0.4">
      <c r="A2467" s="43">
        <v>60</v>
      </c>
      <c r="B2467" s="5" t="s">
        <v>149</v>
      </c>
      <c r="C2467" s="5">
        <v>1993</v>
      </c>
      <c r="D2467" s="5" t="s">
        <v>251</v>
      </c>
      <c r="E2467" s="5" t="s">
        <v>248</v>
      </c>
      <c r="F2467" s="62">
        <v>5.6367144924515262</v>
      </c>
      <c r="G2467" s="63">
        <v>10357523</v>
      </c>
      <c r="H2467" s="63">
        <v>21.278455085663865</v>
      </c>
      <c r="I2467" s="63">
        <v>69.290802026749006</v>
      </c>
      <c r="J2467" s="63">
        <v>2349715110.5764399</v>
      </c>
      <c r="K2467" s="63">
        <v>53.561013414205597</v>
      </c>
      <c r="L2467" s="63">
        <v>3873.9877227976676</v>
      </c>
      <c r="M2467" s="63">
        <f>(M1521+M2209+M2381)/3</f>
        <v>50.153190304858384</v>
      </c>
      <c r="N2467" s="62">
        <v>65.460999999999999</v>
      </c>
    </row>
    <row r="2468" spans="1:14" x14ac:dyDescent="0.4">
      <c r="A2468" s="43">
        <v>60</v>
      </c>
      <c r="B2468" s="5" t="s">
        <v>149</v>
      </c>
      <c r="C2468" s="5">
        <v>1994</v>
      </c>
      <c r="D2468" s="5" t="s">
        <v>251</v>
      </c>
      <c r="E2468" s="5" t="s">
        <v>248</v>
      </c>
      <c r="F2468" s="62">
        <v>5.5866109207312329</v>
      </c>
      <c r="G2468" s="63">
        <v>10343355</v>
      </c>
      <c r="H2468" s="63">
        <v>19.4910605451918</v>
      </c>
      <c r="I2468" s="63">
        <v>69.117043255050604</v>
      </c>
      <c r="J2468" s="63">
        <v>1144083870.1178</v>
      </c>
      <c r="K2468" s="63">
        <v>56.46018005558755</v>
      </c>
      <c r="L2468" s="63">
        <v>4173.3730240544119</v>
      </c>
      <c r="M2468" s="63">
        <f>(M2465+M2466+M2467)/3</f>
        <v>53.79261184575271</v>
      </c>
      <c r="N2468" s="62">
        <v>65.334999999999994</v>
      </c>
    </row>
    <row r="2469" spans="1:14" x14ac:dyDescent="0.4">
      <c r="A2469" s="43">
        <v>60</v>
      </c>
      <c r="B2469" s="5" t="s">
        <v>149</v>
      </c>
      <c r="C2469" s="5">
        <v>1995</v>
      </c>
      <c r="D2469" s="5" t="s">
        <v>251</v>
      </c>
      <c r="E2469" s="5" t="s">
        <v>248</v>
      </c>
      <c r="F2469" s="62">
        <v>5.5602182793726191</v>
      </c>
      <c r="G2469" s="63">
        <v>10328965</v>
      </c>
      <c r="H2469" s="63">
        <v>26.732788944451329</v>
      </c>
      <c r="I2469" s="63">
        <v>66.346729707976806</v>
      </c>
      <c r="J2469" s="63">
        <v>4804151332.4327602</v>
      </c>
      <c r="K2469" s="63">
        <v>78.384705309687348</v>
      </c>
      <c r="L2469" s="63">
        <v>4494.7076240594788</v>
      </c>
      <c r="M2469" s="63">
        <f t="shared" ref="M2469:M2470" si="266">(M2466+M2467+M2468)/3</f>
        <v>53.149509086419897</v>
      </c>
      <c r="N2469" s="62">
        <v>65.209000000000003</v>
      </c>
    </row>
    <row r="2470" spans="1:14" x14ac:dyDescent="0.4">
      <c r="A2470" s="43">
        <v>60</v>
      </c>
      <c r="B2470" s="5" t="s">
        <v>149</v>
      </c>
      <c r="C2470" s="5">
        <v>1996</v>
      </c>
      <c r="D2470" s="5" t="s">
        <v>251</v>
      </c>
      <c r="E2470" s="5" t="s">
        <v>248</v>
      </c>
      <c r="F2470" s="62">
        <v>5.6690476934001524</v>
      </c>
      <c r="G2470" s="63">
        <v>10311238</v>
      </c>
      <c r="H2470" s="63">
        <v>21.930280736456027</v>
      </c>
      <c r="I2470" s="63">
        <v>67.972104961313704</v>
      </c>
      <c r="J2470" s="63">
        <v>3288936448.5194302</v>
      </c>
      <c r="K2470" s="63">
        <v>83.292206666240773</v>
      </c>
      <c r="L2470" s="63">
        <v>4525.039103122409</v>
      </c>
      <c r="M2470" s="63">
        <f t="shared" si="266"/>
        <v>52.365103745676997</v>
      </c>
      <c r="N2470" s="62">
        <v>65.082999999999998</v>
      </c>
    </row>
    <row r="2471" spans="1:14" x14ac:dyDescent="0.4">
      <c r="A2471" s="43">
        <v>60</v>
      </c>
      <c r="B2471" s="5" t="s">
        <v>149</v>
      </c>
      <c r="C2471" s="5">
        <v>1997</v>
      </c>
      <c r="D2471" s="5" t="s">
        <v>251</v>
      </c>
      <c r="E2471" s="5" t="s">
        <v>248</v>
      </c>
      <c r="F2471" s="62">
        <v>5.5381349335687355</v>
      </c>
      <c r="G2471" s="63">
        <v>10290486</v>
      </c>
      <c r="H2471" s="63">
        <v>20.260798577871668</v>
      </c>
      <c r="I2471" s="63">
        <v>71.399829646776993</v>
      </c>
      <c r="J2471" s="63">
        <v>4164123319.5914001</v>
      </c>
      <c r="K2471" s="63">
        <v>94.848719121269198</v>
      </c>
      <c r="L2471" s="63">
        <v>4596.182622351952</v>
      </c>
      <c r="M2471" s="63">
        <f>(M2213+M2385+M1525)/3</f>
        <v>58.863291575998055</v>
      </c>
      <c r="N2471" s="62">
        <v>64.956000000000003</v>
      </c>
    </row>
    <row r="2472" spans="1:14" x14ac:dyDescent="0.4">
      <c r="A2472" s="43">
        <v>60</v>
      </c>
      <c r="B2472" s="5" t="s">
        <v>149</v>
      </c>
      <c r="C2472" s="5">
        <v>1998</v>
      </c>
      <c r="D2472" s="5" t="s">
        <v>251</v>
      </c>
      <c r="E2472" s="5" t="s">
        <v>248</v>
      </c>
      <c r="F2472" s="62">
        <v>5.5864129889534677</v>
      </c>
      <c r="G2472" s="63">
        <v>10266570</v>
      </c>
      <c r="H2472" s="63">
        <v>13.767238925827698</v>
      </c>
      <c r="I2472" s="63">
        <v>70.953366427050895</v>
      </c>
      <c r="J2472" s="63">
        <v>3261654749.7936101</v>
      </c>
      <c r="K2472" s="63">
        <v>107.42990062644012</v>
      </c>
      <c r="L2472" s="63">
        <v>4744.2122642963877</v>
      </c>
      <c r="M2472" s="63">
        <f>(M1526+M2214+M2386)/3</f>
        <v>55.066210903722606</v>
      </c>
      <c r="N2472" s="62">
        <v>64.828999999999994</v>
      </c>
    </row>
    <row r="2473" spans="1:14" x14ac:dyDescent="0.4">
      <c r="A2473" s="43">
        <v>60</v>
      </c>
      <c r="B2473" s="5" t="s">
        <v>149</v>
      </c>
      <c r="C2473" s="5">
        <v>1999</v>
      </c>
      <c r="D2473" s="5" t="s">
        <v>251</v>
      </c>
      <c r="E2473" s="5" t="s">
        <v>248</v>
      </c>
      <c r="F2473" s="62">
        <v>5.6566867203319546</v>
      </c>
      <c r="G2473" s="63">
        <v>10237530</v>
      </c>
      <c r="H2473" s="63">
        <v>8.1202643205415654</v>
      </c>
      <c r="I2473" s="63">
        <v>72.507459156725105</v>
      </c>
      <c r="J2473" s="63">
        <v>3384965975.25316</v>
      </c>
      <c r="K2473" s="63">
        <v>114.02577484978363</v>
      </c>
      <c r="L2473" s="63">
        <v>4793.4785220376316</v>
      </c>
      <c r="M2473" s="63">
        <f>(M1527+M2215+M2387)/3</f>
        <v>58.822240667645154</v>
      </c>
      <c r="N2473" s="62">
        <v>64.701999999999998</v>
      </c>
    </row>
    <row r="2474" spans="1:14" x14ac:dyDescent="0.4">
      <c r="A2474" s="43">
        <v>60</v>
      </c>
      <c r="B2474" s="5" t="s">
        <v>149</v>
      </c>
      <c r="C2474" s="5">
        <v>2000</v>
      </c>
      <c r="D2474" s="5" t="s">
        <v>251</v>
      </c>
      <c r="E2474" s="5" t="s">
        <v>248</v>
      </c>
      <c r="F2474" s="62">
        <v>5.3504510002036048</v>
      </c>
      <c r="G2474" s="63">
        <v>10210971</v>
      </c>
      <c r="H2474" s="63">
        <v>9.5834809163727499</v>
      </c>
      <c r="I2474" s="63">
        <v>73.004317615864693</v>
      </c>
      <c r="J2474" s="63">
        <v>2747712559.8138199</v>
      </c>
      <c r="K2474" s="63">
        <v>137.40660123511975</v>
      </c>
      <c r="L2474" s="63">
        <v>4624.2816567029531</v>
      </c>
      <c r="M2474" s="63">
        <f>(M2471+M2472+M2473)/3</f>
        <v>57.583914382455276</v>
      </c>
      <c r="N2474" s="62">
        <v>64.575000000000003</v>
      </c>
    </row>
    <row r="2475" spans="1:14" x14ac:dyDescent="0.4">
      <c r="A2475" s="43">
        <v>60</v>
      </c>
      <c r="B2475" s="5" t="s">
        <v>149</v>
      </c>
      <c r="C2475" s="5">
        <v>2001</v>
      </c>
      <c r="D2475" s="5" t="s">
        <v>251</v>
      </c>
      <c r="E2475" s="5" t="s">
        <v>248</v>
      </c>
      <c r="F2475" s="62">
        <v>5.5244152289023418</v>
      </c>
      <c r="G2475" s="63">
        <v>10187576</v>
      </c>
      <c r="H2475" s="63">
        <v>11.046563989159509</v>
      </c>
      <c r="I2475" s="63">
        <v>78.728974791630407</v>
      </c>
      <c r="J2475" s="63">
        <v>4058819560.6983399</v>
      </c>
      <c r="K2475" s="63">
        <v>131.0450687395689</v>
      </c>
      <c r="L2475" s="63">
        <v>5276.0331890549551</v>
      </c>
      <c r="M2475" s="63">
        <f t="shared" ref="M2475:M2476" si="267">(M2472+M2473+M2474)/3</f>
        <v>57.157455317941015</v>
      </c>
      <c r="N2475" s="62">
        <v>64.67</v>
      </c>
    </row>
    <row r="2476" spans="1:14" x14ac:dyDescent="0.4">
      <c r="A2476" s="43">
        <v>60</v>
      </c>
      <c r="B2476" s="5" t="s">
        <v>149</v>
      </c>
      <c r="C2476" s="5">
        <v>2002</v>
      </c>
      <c r="D2476" s="5" t="s">
        <v>251</v>
      </c>
      <c r="E2476" s="5" t="s">
        <v>248</v>
      </c>
      <c r="F2476" s="62">
        <v>5.4731809712511792</v>
      </c>
      <c r="G2476" s="63">
        <v>10158608</v>
      </c>
      <c r="H2476" s="63">
        <v>8.0915058309524426</v>
      </c>
      <c r="I2476" s="63">
        <v>86.891330666187102</v>
      </c>
      <c r="J2476" s="63">
        <v>3643428379.5199499</v>
      </c>
      <c r="K2476" s="63">
        <v>118.32010916229162</v>
      </c>
      <c r="L2476" s="63">
        <v>6655.3330086531887</v>
      </c>
      <c r="M2476" s="63">
        <f t="shared" si="267"/>
        <v>57.854536789347151</v>
      </c>
      <c r="N2476" s="62">
        <v>65.081000000000003</v>
      </c>
    </row>
    <row r="2477" spans="1:14" x14ac:dyDescent="0.4">
      <c r="A2477" s="43">
        <v>60</v>
      </c>
      <c r="B2477" s="5" t="s">
        <v>149</v>
      </c>
      <c r="C2477" s="5">
        <v>2003</v>
      </c>
      <c r="D2477" s="5" t="s">
        <v>251</v>
      </c>
      <c r="E2477" s="5" t="s">
        <v>248</v>
      </c>
      <c r="F2477" s="62">
        <v>5.7442718098490442</v>
      </c>
      <c r="G2477" s="63">
        <v>10129552</v>
      </c>
      <c r="H2477" s="63">
        <v>5.4334461064052846</v>
      </c>
      <c r="I2477" s="63">
        <v>89.154852059592102</v>
      </c>
      <c r="J2477" s="63">
        <v>4157510420.3335199</v>
      </c>
      <c r="K2477" s="63">
        <v>116.62933701397245</v>
      </c>
      <c r="L2477" s="63">
        <v>8419.4308709810321</v>
      </c>
      <c r="M2477" s="63">
        <f>(M1531+M2219+M2391)/3</f>
        <v>58.311647122503757</v>
      </c>
      <c r="N2477" s="62">
        <v>65.489000000000004</v>
      </c>
    </row>
    <row r="2478" spans="1:14" x14ac:dyDescent="0.4">
      <c r="A2478" s="43">
        <v>60</v>
      </c>
      <c r="B2478" s="5" t="s">
        <v>149</v>
      </c>
      <c r="C2478" s="5">
        <v>2004</v>
      </c>
      <c r="D2478" s="5" t="s">
        <v>251</v>
      </c>
      <c r="E2478" s="5" t="s">
        <v>248</v>
      </c>
      <c r="F2478" s="62">
        <v>5.5752434960373582</v>
      </c>
      <c r="G2478" s="63">
        <v>10107146</v>
      </c>
      <c r="H2478" s="63">
        <v>5.0910707251638598</v>
      </c>
      <c r="I2478" s="63">
        <v>94.882992654476595</v>
      </c>
      <c r="J2478" s="63">
        <v>4538099567.1578903</v>
      </c>
      <c r="K2478" s="63">
        <v>123.44630585826405</v>
      </c>
      <c r="L2478" s="63">
        <v>10301.703394674296</v>
      </c>
      <c r="M2478" s="63">
        <f>(M1532+M2220+M2392)/3</f>
        <v>61.875059989738048</v>
      </c>
      <c r="N2478" s="62">
        <v>65.896000000000001</v>
      </c>
    </row>
    <row r="2479" spans="1:14" x14ac:dyDescent="0.4">
      <c r="A2479" s="43">
        <v>60</v>
      </c>
      <c r="B2479" s="5" t="s">
        <v>149</v>
      </c>
      <c r="C2479" s="5">
        <v>2005</v>
      </c>
      <c r="D2479" s="5" t="s">
        <v>251</v>
      </c>
      <c r="E2479" s="5" t="s">
        <v>248</v>
      </c>
      <c r="F2479" s="62">
        <v>5.5438524486557785</v>
      </c>
      <c r="G2479" s="63">
        <v>10087065</v>
      </c>
      <c r="H2479" s="63">
        <v>2.6270309465173511</v>
      </c>
      <c r="I2479" s="63">
        <v>96.223248108893003</v>
      </c>
      <c r="J2479" s="63">
        <v>27489690204.0215</v>
      </c>
      <c r="K2479" s="63">
        <v>127.81308898628127</v>
      </c>
      <c r="L2479" s="63">
        <v>11223.399303259817</v>
      </c>
      <c r="M2479" s="63">
        <f>(M2476+M2477+M2478)/3</f>
        <v>59.347081300529652</v>
      </c>
      <c r="N2479" s="62">
        <v>66.364999999999995</v>
      </c>
    </row>
    <row r="2480" spans="1:14" x14ac:dyDescent="0.4">
      <c r="A2480" s="43">
        <v>60</v>
      </c>
      <c r="B2480" s="5" t="s">
        <v>149</v>
      </c>
      <c r="C2480" s="5">
        <v>2006</v>
      </c>
      <c r="D2480" s="5" t="s">
        <v>251</v>
      </c>
      <c r="E2480" s="5" t="s">
        <v>248</v>
      </c>
      <c r="F2480" s="62">
        <v>5.5064504630452458</v>
      </c>
      <c r="G2480" s="63">
        <v>10071370</v>
      </c>
      <c r="H2480" s="63">
        <v>3.6566864397030514</v>
      </c>
      <c r="I2480" s="63">
        <v>91.631540575118606</v>
      </c>
      <c r="J2480" s="63">
        <v>18678720024.686199</v>
      </c>
      <c r="K2480" s="63">
        <v>149.0086364948726</v>
      </c>
      <c r="L2480" s="63">
        <v>11489.560865408774</v>
      </c>
      <c r="M2480" s="63">
        <f t="shared" ref="M2480:M2488" si="268">(M2477+M2478+M2479)/3</f>
        <v>59.844596137590486</v>
      </c>
      <c r="N2480" s="62">
        <v>66.894999999999996</v>
      </c>
    </row>
    <row r="2481" spans="1:14" x14ac:dyDescent="0.4">
      <c r="A2481" s="43">
        <v>60</v>
      </c>
      <c r="B2481" s="5" t="s">
        <v>149</v>
      </c>
      <c r="C2481" s="5">
        <v>2007</v>
      </c>
      <c r="D2481" s="5" t="s">
        <v>251</v>
      </c>
      <c r="E2481" s="5" t="s">
        <v>248</v>
      </c>
      <c r="F2481" s="62">
        <v>5.3551688680539948</v>
      </c>
      <c r="G2481" s="63">
        <v>10055780</v>
      </c>
      <c r="H2481" s="63">
        <v>5.4436772166658329</v>
      </c>
      <c r="I2481" s="63">
        <v>101.994322770571</v>
      </c>
      <c r="J2481" s="63">
        <v>70631297038.916397</v>
      </c>
      <c r="K2481" s="63">
        <v>155.49825036211394</v>
      </c>
      <c r="L2481" s="63">
        <v>13940.909276199853</v>
      </c>
      <c r="M2481" s="63">
        <f t="shared" si="268"/>
        <v>60.355579142619398</v>
      </c>
      <c r="N2481" s="62">
        <v>67.421000000000006</v>
      </c>
    </row>
    <row r="2482" spans="1:14" x14ac:dyDescent="0.4">
      <c r="A2482" s="43">
        <v>60</v>
      </c>
      <c r="B2482" s="5" t="s">
        <v>149</v>
      </c>
      <c r="C2482" s="5">
        <v>2008</v>
      </c>
      <c r="D2482" s="5" t="s">
        <v>251</v>
      </c>
      <c r="E2482" s="5" t="s">
        <v>248</v>
      </c>
      <c r="F2482" s="62">
        <v>5.2812519550341159</v>
      </c>
      <c r="G2482" s="63">
        <v>10038188</v>
      </c>
      <c r="H2482" s="63">
        <v>4.8061386675782387</v>
      </c>
      <c r="I2482" s="63">
        <v>104.886538280002</v>
      </c>
      <c r="J2482" s="63">
        <v>75107772943.204498</v>
      </c>
      <c r="K2482" s="63">
        <v>158.32529784281391</v>
      </c>
      <c r="L2482" s="63">
        <v>15772.330083938255</v>
      </c>
      <c r="M2482" s="63">
        <f t="shared" si="268"/>
        <v>59.849085526913179</v>
      </c>
      <c r="N2482" s="62">
        <v>67.942999999999998</v>
      </c>
    </row>
    <row r="2483" spans="1:14" x14ac:dyDescent="0.4">
      <c r="A2483" s="43">
        <v>60</v>
      </c>
      <c r="B2483" s="5" t="s">
        <v>149</v>
      </c>
      <c r="C2483" s="5">
        <v>2009</v>
      </c>
      <c r="D2483" s="5" t="s">
        <v>251</v>
      </c>
      <c r="E2483" s="5" t="s">
        <v>248</v>
      </c>
      <c r="F2483" s="62">
        <v>4.7730989309214635</v>
      </c>
      <c r="G2483" s="63">
        <v>10022650</v>
      </c>
      <c r="H2483" s="63">
        <v>4.1990645514699025</v>
      </c>
      <c r="I2483" s="63">
        <v>98.983234260584197</v>
      </c>
      <c r="J2483" s="63">
        <v>-2792080129.1221099</v>
      </c>
      <c r="K2483" s="63">
        <v>144.99989743889847</v>
      </c>
      <c r="L2483" s="63">
        <v>13077.305465178031</v>
      </c>
      <c r="M2483" s="63">
        <f t="shared" si="268"/>
        <v>60.016420269041021</v>
      </c>
      <c r="N2483" s="62">
        <v>68.459999999999994</v>
      </c>
    </row>
    <row r="2484" spans="1:14" x14ac:dyDescent="0.4">
      <c r="A2484" s="43">
        <v>60</v>
      </c>
      <c r="B2484" s="5" t="s">
        <v>149</v>
      </c>
      <c r="C2484" s="5">
        <v>2010</v>
      </c>
      <c r="D2484" s="5" t="s">
        <v>251</v>
      </c>
      <c r="E2484" s="5" t="s">
        <v>248</v>
      </c>
      <c r="F2484" s="62">
        <v>4.788038987510328</v>
      </c>
      <c r="G2484" s="63">
        <v>10000023</v>
      </c>
      <c r="H2484" s="63">
        <v>2.5325704530004884</v>
      </c>
      <c r="I2484" s="63">
        <v>100</v>
      </c>
      <c r="J2484" s="63">
        <v>-20770280260.779999</v>
      </c>
      <c r="K2484" s="63">
        <v>157.46491379890909</v>
      </c>
      <c r="L2484" s="63">
        <v>13217.504595110762</v>
      </c>
      <c r="M2484" s="63">
        <f t="shared" si="268"/>
        <v>60.073694979524532</v>
      </c>
      <c r="N2484" s="62">
        <v>68.911000000000001</v>
      </c>
    </row>
    <row r="2485" spans="1:14" x14ac:dyDescent="0.4">
      <c r="A2485" s="43">
        <v>60</v>
      </c>
      <c r="B2485" s="5" t="s">
        <v>149</v>
      </c>
      <c r="C2485" s="5">
        <v>2011</v>
      </c>
      <c r="D2485" s="5" t="s">
        <v>251</v>
      </c>
      <c r="E2485" s="5" t="s">
        <v>248</v>
      </c>
      <c r="F2485" s="62">
        <v>4.7040297031798</v>
      </c>
      <c r="G2485" s="63">
        <v>9971727</v>
      </c>
      <c r="H2485" s="63">
        <v>1.9287207028937559</v>
      </c>
      <c r="I2485" s="63">
        <v>99.753679537228294</v>
      </c>
      <c r="J2485" s="63">
        <v>10740966550.9834</v>
      </c>
      <c r="K2485" s="63">
        <v>166.43318314167095</v>
      </c>
      <c r="L2485" s="63">
        <v>14234.471576936987</v>
      </c>
      <c r="M2485" s="63">
        <f t="shared" si="268"/>
        <v>59.979733591826239</v>
      </c>
      <c r="N2485" s="62">
        <v>69.358000000000004</v>
      </c>
    </row>
    <row r="2486" spans="1:14" x14ac:dyDescent="0.4">
      <c r="A2486" s="43">
        <v>60</v>
      </c>
      <c r="B2486" s="5" t="s">
        <v>149</v>
      </c>
      <c r="C2486" s="5">
        <v>2012</v>
      </c>
      <c r="D2486" s="5" t="s">
        <v>251</v>
      </c>
      <c r="E2486" s="5" t="s">
        <v>248</v>
      </c>
      <c r="F2486" s="62">
        <v>4.377582189037053</v>
      </c>
      <c r="G2486" s="63">
        <v>9920362</v>
      </c>
      <c r="H2486" s="63">
        <v>2.8927616781615768</v>
      </c>
      <c r="I2486" s="63">
        <v>97.029695239784999</v>
      </c>
      <c r="J2486" s="63">
        <v>10815928328.3018</v>
      </c>
      <c r="K2486" s="63">
        <v>165.64866794352764</v>
      </c>
      <c r="L2486" s="63">
        <v>12984.836573013334</v>
      </c>
      <c r="M2486" s="63">
        <f t="shared" si="268"/>
        <v>60.023282946797259</v>
      </c>
      <c r="N2486" s="62">
        <v>69.677999999999997</v>
      </c>
    </row>
    <row r="2487" spans="1:14" x14ac:dyDescent="0.4">
      <c r="A2487" s="43">
        <v>60</v>
      </c>
      <c r="B2487" s="5" t="s">
        <v>149</v>
      </c>
      <c r="C2487" s="5">
        <v>2013</v>
      </c>
      <c r="D2487" s="5" t="s">
        <v>251</v>
      </c>
      <c r="E2487" s="5" t="s">
        <v>248</v>
      </c>
      <c r="F2487" s="62">
        <v>4.1203135686128949</v>
      </c>
      <c r="G2487" s="63">
        <v>9893082</v>
      </c>
      <c r="H2487" s="63">
        <v>2.8205318902618615</v>
      </c>
      <c r="I2487" s="63">
        <v>96.009163138400297</v>
      </c>
      <c r="J2487" s="63">
        <v>-3586600504.51759</v>
      </c>
      <c r="K2487" s="63">
        <v>164.34611035756143</v>
      </c>
      <c r="L2487" s="63">
        <v>13715.070359036083</v>
      </c>
      <c r="M2487" s="63">
        <f t="shared" si="268"/>
        <v>60.025570506049341</v>
      </c>
      <c r="N2487" s="62">
        <v>69.953000000000003</v>
      </c>
    </row>
    <row r="2488" spans="1:14" x14ac:dyDescent="0.4">
      <c r="A2488" s="43">
        <v>60</v>
      </c>
      <c r="B2488" s="5" t="s">
        <v>149</v>
      </c>
      <c r="C2488" s="5">
        <v>2014</v>
      </c>
      <c r="D2488" s="5" t="s">
        <v>251</v>
      </c>
      <c r="E2488" s="5" t="s">
        <v>248</v>
      </c>
      <c r="F2488" s="62">
        <v>4.1175018253745916</v>
      </c>
      <c r="G2488" s="63">
        <v>9866468</v>
      </c>
      <c r="H2488" s="63">
        <v>3.6927260947231986</v>
      </c>
      <c r="I2488" s="63">
        <v>92.127798778921004</v>
      </c>
      <c r="J2488" s="63">
        <v>13060104658.7999</v>
      </c>
      <c r="K2488" s="63">
        <v>168.3945965437216</v>
      </c>
      <c r="L2488" s="63">
        <v>14294.258418075098</v>
      </c>
      <c r="M2488" s="63">
        <f t="shared" si="268"/>
        <v>60.009529014890944</v>
      </c>
      <c r="N2488" s="62">
        <v>70.227000000000004</v>
      </c>
    </row>
    <row r="2489" spans="1:14" x14ac:dyDescent="0.4">
      <c r="A2489" s="43">
        <v>60</v>
      </c>
      <c r="B2489" s="5" t="s">
        <v>149</v>
      </c>
      <c r="C2489" s="5">
        <v>2015</v>
      </c>
      <c r="D2489" s="5" t="s">
        <v>251</v>
      </c>
      <c r="E2489" s="5" t="s">
        <v>248</v>
      </c>
      <c r="F2489" s="62">
        <v>4.4075969305380411</v>
      </c>
      <c r="G2489" s="63">
        <v>9843028</v>
      </c>
      <c r="H2489" s="63">
        <v>2.7757419080134014</v>
      </c>
      <c r="I2489" s="63">
        <v>88.315104431030093</v>
      </c>
      <c r="J2489" s="63">
        <v>-5266437314.9647198</v>
      </c>
      <c r="K2489" s="63">
        <v>167.32044503775796</v>
      </c>
      <c r="L2489" s="63">
        <v>12717.038597002029</v>
      </c>
      <c r="M2489" s="63">
        <f>(M1543+M2403+M2231)/3</f>
        <v>55.829903877977728</v>
      </c>
      <c r="N2489" s="62">
        <v>70.5</v>
      </c>
    </row>
    <row r="2490" spans="1:14" x14ac:dyDescent="0.4">
      <c r="A2490" s="43">
        <v>60</v>
      </c>
      <c r="B2490" s="5" t="s">
        <v>149</v>
      </c>
      <c r="C2490" s="5">
        <v>2016</v>
      </c>
      <c r="D2490" s="5" t="s">
        <v>251</v>
      </c>
      <c r="E2490" s="5" t="s">
        <v>248</v>
      </c>
      <c r="F2490" s="62">
        <v>4.5086912879662098</v>
      </c>
      <c r="G2490" s="63">
        <v>9814023</v>
      </c>
      <c r="H2490" s="63">
        <v>1.3204719948326016</v>
      </c>
      <c r="I2490" s="63">
        <v>88.987379699104395</v>
      </c>
      <c r="J2490" s="63">
        <v>69681210262.328003</v>
      </c>
      <c r="K2490" s="63">
        <v>164.4039277187245</v>
      </c>
      <c r="L2490" s="63">
        <v>13104.699545745778</v>
      </c>
      <c r="M2490" s="63">
        <f>(M2487+M2488+M2489)/3</f>
        <v>58.62166779963934</v>
      </c>
      <c r="N2490" s="62">
        <v>70.778999999999996</v>
      </c>
    </row>
    <row r="2491" spans="1:14" x14ac:dyDescent="0.4">
      <c r="A2491" s="43">
        <v>60</v>
      </c>
      <c r="B2491" s="5" t="s">
        <v>149</v>
      </c>
      <c r="C2491" s="5">
        <v>2017</v>
      </c>
      <c r="D2491" s="5" t="s">
        <v>251</v>
      </c>
      <c r="E2491" s="5" t="s">
        <v>248</v>
      </c>
      <c r="F2491" s="62">
        <v>5.0521017339046743</v>
      </c>
      <c r="G2491" s="63">
        <v>9787966</v>
      </c>
      <c r="H2491" s="63">
        <v>4.0297050514442248</v>
      </c>
      <c r="I2491" s="63">
        <v>90.768223949223994</v>
      </c>
      <c r="J2491" s="63">
        <v>-12133055292.645201</v>
      </c>
      <c r="K2491" s="63">
        <v>165.2285156086389</v>
      </c>
      <c r="L2491" s="63">
        <v>14621.239595675515</v>
      </c>
      <c r="M2491" s="63">
        <f t="shared" ref="M2491:M2496" si="269">(M2488+M2489+M2490)/3</f>
        <v>58.153700230836002</v>
      </c>
      <c r="N2491" s="62">
        <v>71.061999999999998</v>
      </c>
    </row>
    <row r="2492" spans="1:14" x14ac:dyDescent="0.4">
      <c r="A2492" s="43">
        <v>60</v>
      </c>
      <c r="B2492" s="5" t="s">
        <v>149</v>
      </c>
      <c r="C2492" s="5">
        <v>2018</v>
      </c>
      <c r="D2492" s="5" t="s">
        <v>251</v>
      </c>
      <c r="E2492" s="5" t="s">
        <v>248</v>
      </c>
      <c r="F2492" s="62">
        <v>5.0332543472683522</v>
      </c>
      <c r="G2492" s="63">
        <v>9775564</v>
      </c>
      <c r="H2492" s="63">
        <v>4.847425391946004</v>
      </c>
      <c r="I2492" s="63">
        <v>90.288744645502803</v>
      </c>
      <c r="J2492" s="63">
        <v>-64364899191.414497</v>
      </c>
      <c r="K2492" s="63">
        <v>163.26051226285654</v>
      </c>
      <c r="L2492" s="63">
        <v>16425.205029969296</v>
      </c>
      <c r="M2492" s="63">
        <f t="shared" si="269"/>
        <v>57.535090636151018</v>
      </c>
      <c r="N2492" s="62">
        <v>71.350999999999999</v>
      </c>
    </row>
    <row r="2493" spans="1:14" x14ac:dyDescent="0.4">
      <c r="A2493" s="43">
        <v>60</v>
      </c>
      <c r="B2493" s="5" t="s">
        <v>149</v>
      </c>
      <c r="C2493" s="5">
        <v>2019</v>
      </c>
      <c r="D2493" s="5" t="s">
        <v>251</v>
      </c>
      <c r="E2493" s="5" t="s">
        <v>248</v>
      </c>
      <c r="F2493" s="62">
        <v>4.8368762665486047</v>
      </c>
      <c r="G2493" s="63">
        <v>9771141</v>
      </c>
      <c r="H2493" s="63">
        <v>4.7850251807938946</v>
      </c>
      <c r="I2493" s="63">
        <v>89.082292531847699</v>
      </c>
      <c r="J2493" s="63">
        <v>98463475064.640106</v>
      </c>
      <c r="K2493" s="63">
        <v>160.7513432793306</v>
      </c>
      <c r="L2493" s="63">
        <v>16786.213639907455</v>
      </c>
      <c r="M2493" s="63">
        <f t="shared" si="269"/>
        <v>58.10348622220878</v>
      </c>
      <c r="N2493" s="62">
        <v>71.644000000000005</v>
      </c>
    </row>
    <row r="2494" spans="1:14" x14ac:dyDescent="0.4">
      <c r="A2494" s="43">
        <v>60</v>
      </c>
      <c r="B2494" s="5" t="s">
        <v>149</v>
      </c>
      <c r="C2494" s="5">
        <v>2020</v>
      </c>
      <c r="D2494" s="5" t="s">
        <v>251</v>
      </c>
      <c r="E2494" s="5" t="s">
        <v>248</v>
      </c>
      <c r="F2494" s="62">
        <v>4.591652907047882</v>
      </c>
      <c r="G2494" s="63">
        <v>9750149</v>
      </c>
      <c r="H2494" s="63">
        <v>6.4016685407320324</v>
      </c>
      <c r="I2494" s="63">
        <v>85.671093301942193</v>
      </c>
      <c r="J2494" s="63">
        <v>167562393060.98199</v>
      </c>
      <c r="K2494" s="63">
        <v>155.48381499873796</v>
      </c>
      <c r="L2494" s="63">
        <v>16125.609408540726</v>
      </c>
      <c r="M2494" s="63">
        <f t="shared" si="269"/>
        <v>57.930759029731938</v>
      </c>
      <c r="N2494" s="62">
        <v>71.941999999999993</v>
      </c>
    </row>
    <row r="2495" spans="1:14" x14ac:dyDescent="0.4">
      <c r="A2495" s="43">
        <v>60</v>
      </c>
      <c r="B2495" s="5" t="s">
        <v>149</v>
      </c>
      <c r="C2495" s="5">
        <v>2021</v>
      </c>
      <c r="D2495" s="5" t="s">
        <v>251</v>
      </c>
      <c r="E2495" s="5" t="s">
        <v>248</v>
      </c>
      <c r="F2495" s="62">
        <f>(F2492+F2493+F2494)/3</f>
        <v>4.8205945069549463</v>
      </c>
      <c r="G2495" s="63">
        <v>9709891</v>
      </c>
      <c r="H2495" s="63">
        <v>6.4450979927666623</v>
      </c>
      <c r="I2495" s="63">
        <v>86.098797446343099</v>
      </c>
      <c r="J2495" s="63">
        <v>31686491875.697498</v>
      </c>
      <c r="K2495" s="63">
        <v>159.70577652714155</v>
      </c>
      <c r="L2495" s="63">
        <v>18753.046945353894</v>
      </c>
      <c r="M2495" s="63">
        <f t="shared" si="269"/>
        <v>57.856445296030579</v>
      </c>
      <c r="N2495" s="62">
        <v>72.245000000000005</v>
      </c>
    </row>
    <row r="2496" spans="1:14" x14ac:dyDescent="0.4">
      <c r="A2496" s="43">
        <v>60</v>
      </c>
      <c r="B2496" s="5" t="s">
        <v>149</v>
      </c>
      <c r="C2496" s="5">
        <v>2022</v>
      </c>
      <c r="D2496" s="5" t="s">
        <v>251</v>
      </c>
      <c r="E2496" s="5" t="s">
        <v>248</v>
      </c>
      <c r="F2496" s="62">
        <f>(F2493+F2494+F2495)/3</f>
        <v>4.7497078935171446</v>
      </c>
      <c r="G2496" s="63">
        <v>9643048</v>
      </c>
      <c r="H2496" s="63">
        <v>14.489278951224733</v>
      </c>
      <c r="I2496" s="63">
        <v>82.146010884595199</v>
      </c>
      <c r="J2496" s="63">
        <v>-10235193158.6733</v>
      </c>
      <c r="K2496" s="63">
        <v>186.72391407425388</v>
      </c>
      <c r="L2496" s="63">
        <v>18390.184999324385</v>
      </c>
      <c r="M2496" s="63">
        <f t="shared" si="269"/>
        <v>57.963563515990437</v>
      </c>
      <c r="N2496" s="62">
        <v>72.552000000000007</v>
      </c>
    </row>
    <row r="2497" spans="1:14" x14ac:dyDescent="0.4">
      <c r="A2497" s="43">
        <v>61</v>
      </c>
      <c r="B2497" s="5" t="s">
        <v>2</v>
      </c>
      <c r="C2497" s="5">
        <v>1980</v>
      </c>
      <c r="D2497" s="5" t="s">
        <v>250</v>
      </c>
      <c r="E2497" s="5" t="s">
        <v>247</v>
      </c>
      <c r="F2497" s="62">
        <f>F2498*0.95</f>
        <v>0.48758473506489614</v>
      </c>
      <c r="G2497" s="63">
        <v>148177096</v>
      </c>
      <c r="H2497" s="63">
        <v>29.004704788301581</v>
      </c>
      <c r="I2497" s="63">
        <f>(I2024+I2110+I2239)/3</f>
        <v>111.89889238799474</v>
      </c>
      <c r="J2497" s="63">
        <v>180000000</v>
      </c>
      <c r="K2497" s="63">
        <v>52.654046477444517</v>
      </c>
      <c r="L2497" s="63">
        <v>489.16019650866917</v>
      </c>
      <c r="M2497" s="63">
        <f>(M2024+M2110+M23508)/3</f>
        <v>15.046645732971868</v>
      </c>
      <c r="N2497" s="62">
        <v>22.103999999999999</v>
      </c>
    </row>
    <row r="2498" spans="1:14" x14ac:dyDescent="0.4">
      <c r="A2498" s="43">
        <v>61</v>
      </c>
      <c r="B2498" s="5" t="s">
        <v>2</v>
      </c>
      <c r="C2498" s="5">
        <v>1981</v>
      </c>
      <c r="D2498" s="5" t="s">
        <v>250</v>
      </c>
      <c r="E2498" s="5" t="s">
        <v>247</v>
      </c>
      <c r="F2498" s="62">
        <f t="shared" ref="F2498:F2506" si="270">F2499*0.95</f>
        <v>0.51324708954199594</v>
      </c>
      <c r="G2498" s="63">
        <v>151686337</v>
      </c>
      <c r="H2498" s="63">
        <v>10.200102243267324</v>
      </c>
      <c r="I2498" s="63">
        <f>(I2025+I2111+I2240)/3</f>
        <v>109.0511375086013</v>
      </c>
      <c r="J2498" s="63">
        <v>133000000</v>
      </c>
      <c r="K2498" s="63">
        <v>53.177300238769512</v>
      </c>
      <c r="L2498" s="63">
        <v>563.78336447697234</v>
      </c>
      <c r="M2498" s="63">
        <f>(M2025+M2111+M2240)/3</f>
        <v>20.290844202645829</v>
      </c>
      <c r="N2498" s="62">
        <v>22.815000000000001</v>
      </c>
    </row>
    <row r="2499" spans="1:14" x14ac:dyDescent="0.4">
      <c r="A2499" s="43">
        <v>61</v>
      </c>
      <c r="B2499" s="5" t="s">
        <v>2</v>
      </c>
      <c r="C2499" s="5">
        <v>1982</v>
      </c>
      <c r="D2499" s="5" t="s">
        <v>250</v>
      </c>
      <c r="E2499" s="5" t="s">
        <v>247</v>
      </c>
      <c r="F2499" s="62">
        <f t="shared" si="270"/>
        <v>0.54026009425473265</v>
      </c>
      <c r="G2499" s="63">
        <v>155228658</v>
      </c>
      <c r="H2499" s="63">
        <v>7.9497166353737896</v>
      </c>
      <c r="I2499" s="63">
        <f>(I2112+I2026+I2241)/3</f>
        <v>112.22631902402533</v>
      </c>
      <c r="J2499" s="63">
        <v>225000000</v>
      </c>
      <c r="K2499" s="63">
        <v>48.676227432645902</v>
      </c>
      <c r="L2499" s="63">
        <v>580.81059552155671</v>
      </c>
      <c r="M2499" s="63">
        <f>(M2112+M2026+M2241)/3</f>
        <v>22.683636165864907</v>
      </c>
      <c r="N2499" s="62">
        <v>23.606000000000002</v>
      </c>
    </row>
    <row r="2500" spans="1:14" x14ac:dyDescent="0.4">
      <c r="A2500" s="43">
        <v>61</v>
      </c>
      <c r="B2500" s="5" t="s">
        <v>2</v>
      </c>
      <c r="C2500" s="5">
        <v>1983</v>
      </c>
      <c r="D2500" s="5" t="s">
        <v>250</v>
      </c>
      <c r="E2500" s="5" t="s">
        <v>247</v>
      </c>
      <c r="F2500" s="62">
        <f t="shared" si="270"/>
        <v>0.5686948360576134</v>
      </c>
      <c r="G2500" s="63">
        <v>158790611</v>
      </c>
      <c r="H2500" s="63">
        <v>18.382467237542443</v>
      </c>
      <c r="I2500" s="63">
        <f>(I2027+I2113+I2242)/3</f>
        <v>113.61362955511392</v>
      </c>
      <c r="J2500" s="63">
        <v>292000000</v>
      </c>
      <c r="K2500" s="63">
        <v>56.55923666442326</v>
      </c>
      <c r="L2500" s="63">
        <v>510.43498651009986</v>
      </c>
      <c r="M2500" s="63">
        <f>(M2027+M2113+M2242)/3</f>
        <v>21.879581109292758</v>
      </c>
      <c r="N2500" s="62">
        <v>24.414999999999999</v>
      </c>
    </row>
    <row r="2501" spans="1:14" x14ac:dyDescent="0.4">
      <c r="A2501" s="43">
        <v>61</v>
      </c>
      <c r="B2501" s="5" t="s">
        <v>2</v>
      </c>
      <c r="C2501" s="5">
        <v>1984</v>
      </c>
      <c r="D2501" s="5" t="s">
        <v>250</v>
      </c>
      <c r="E2501" s="5" t="s">
        <v>247</v>
      </c>
      <c r="F2501" s="62">
        <f t="shared" si="270"/>
        <v>0.59862614321854046</v>
      </c>
      <c r="G2501" s="63">
        <v>162331962</v>
      </c>
      <c r="H2501" s="63">
        <v>10.559722526874054</v>
      </c>
      <c r="I2501" s="63">
        <f>(I2028+I2114+I2243)/3</f>
        <v>114.05905527925999</v>
      </c>
      <c r="J2501" s="63">
        <v>222000000</v>
      </c>
      <c r="K2501" s="63">
        <v>50.110619977301653</v>
      </c>
      <c r="L2501" s="63">
        <v>522.71714690204408</v>
      </c>
      <c r="M2501" s="63">
        <f>(M2028+M2114+M2243)/3</f>
        <v>19.783182469200252</v>
      </c>
      <c r="N2501" s="62">
        <v>25.244</v>
      </c>
    </row>
    <row r="2502" spans="1:14" x14ac:dyDescent="0.4">
      <c r="A2502" s="43">
        <v>61</v>
      </c>
      <c r="B2502" s="5" t="s">
        <v>2</v>
      </c>
      <c r="C2502" s="5">
        <v>1985</v>
      </c>
      <c r="D2502" s="5" t="s">
        <v>250</v>
      </c>
      <c r="E2502" s="5" t="s">
        <v>247</v>
      </c>
      <c r="F2502" s="62">
        <f t="shared" si="270"/>
        <v>0.63013278233530579</v>
      </c>
      <c r="G2502" s="63">
        <v>165791694</v>
      </c>
      <c r="H2502" s="63">
        <v>6.1904199335449732</v>
      </c>
      <c r="I2502" s="63">
        <f>(I2029+I2115+I2244)/3</f>
        <v>116.43204502175747</v>
      </c>
      <c r="J2502" s="63">
        <v>310000000</v>
      </c>
      <c r="K2502" s="63">
        <v>44.718372311044668</v>
      </c>
      <c r="L2502" s="63">
        <v>514.4376435133322</v>
      </c>
      <c r="M2502" s="63">
        <f>(M2115+M2029+M2244)/3</f>
        <v>19.995038252343303</v>
      </c>
      <c r="N2502" s="62">
        <v>26.088999999999999</v>
      </c>
    </row>
    <row r="2503" spans="1:14" x14ac:dyDescent="0.4">
      <c r="A2503" s="43">
        <v>61</v>
      </c>
      <c r="B2503" s="5" t="s">
        <v>2</v>
      </c>
      <c r="C2503" s="5">
        <v>1986</v>
      </c>
      <c r="D2503" s="5" t="s">
        <v>250</v>
      </c>
      <c r="E2503" s="5" t="s">
        <v>247</v>
      </c>
      <c r="F2503" s="62">
        <f t="shared" si="270"/>
        <v>0.66329766561611136</v>
      </c>
      <c r="G2503" s="63">
        <v>169135273</v>
      </c>
      <c r="H2503" s="63">
        <v>2.3560688599835231</v>
      </c>
      <c r="I2503" s="63">
        <f>(I2116+I2030+I2245)/3</f>
        <v>119.54985978614673</v>
      </c>
      <c r="J2503" s="63">
        <v>258000000</v>
      </c>
      <c r="K2503" s="63">
        <v>41.009538167786332</v>
      </c>
      <c r="L2503" s="63">
        <v>472.72263866880047</v>
      </c>
      <c r="M2503" s="63">
        <f>(M2116+M2245+M2030)/3</f>
        <v>18.363306630781789</v>
      </c>
      <c r="N2503" s="62">
        <v>26.952999999999999</v>
      </c>
    </row>
    <row r="2504" spans="1:14" x14ac:dyDescent="0.4">
      <c r="A2504" s="43">
        <v>61</v>
      </c>
      <c r="B2504" s="5" t="s">
        <v>2</v>
      </c>
      <c r="C2504" s="5">
        <v>1987</v>
      </c>
      <c r="D2504" s="5" t="s">
        <v>250</v>
      </c>
      <c r="E2504" s="5" t="s">
        <v>247</v>
      </c>
      <c r="F2504" s="62">
        <f t="shared" si="270"/>
        <v>0.69820806906959099</v>
      </c>
      <c r="G2504" s="63">
        <v>172421390</v>
      </c>
      <c r="H2504" s="63">
        <v>15.921980396327996</v>
      </c>
      <c r="I2504" s="63">
        <f>(I2031+I2117+I2246)/3</f>
        <v>114.50966521850899</v>
      </c>
      <c r="J2504" s="63">
        <v>385000000</v>
      </c>
      <c r="K2504" s="63">
        <v>46.974247878292125</v>
      </c>
      <c r="L2504" s="63">
        <v>440.37237814723636</v>
      </c>
      <c r="M2504" s="63">
        <f>(M2117+M2246+M2031)/3</f>
        <v>22.654417321207699</v>
      </c>
      <c r="N2504" s="62">
        <v>27.835000000000001</v>
      </c>
    </row>
    <row r="2505" spans="1:14" x14ac:dyDescent="0.4">
      <c r="A2505" s="43">
        <v>61</v>
      </c>
      <c r="B2505" s="5" t="s">
        <v>2</v>
      </c>
      <c r="C2505" s="5">
        <v>1988</v>
      </c>
      <c r="D2505" s="5" t="s">
        <v>250</v>
      </c>
      <c r="E2505" s="5" t="s">
        <v>247</v>
      </c>
      <c r="F2505" s="62">
        <f t="shared" si="270"/>
        <v>0.73495586217851683</v>
      </c>
      <c r="G2505" s="63">
        <v>175694647</v>
      </c>
      <c r="H2505" s="63">
        <v>7.7847972694008689</v>
      </c>
      <c r="I2505" s="63">
        <f>(I2247+I2032+I2118)/3</f>
        <v>104.92335803056187</v>
      </c>
      <c r="J2505" s="63">
        <v>576000000</v>
      </c>
      <c r="K2505" s="63">
        <v>47.254561422274264</v>
      </c>
      <c r="L2505" s="63">
        <v>479.81071663382733</v>
      </c>
      <c r="M2505" s="63">
        <f>(M2032+M2118+M2247)/3</f>
        <v>19.459996361239234</v>
      </c>
      <c r="N2505" s="62">
        <v>28.736000000000001</v>
      </c>
    </row>
    <row r="2506" spans="1:14" x14ac:dyDescent="0.4">
      <c r="A2506" s="43">
        <v>61</v>
      </c>
      <c r="B2506" s="5" t="s">
        <v>2</v>
      </c>
      <c r="C2506" s="5">
        <v>1989</v>
      </c>
      <c r="D2506" s="5" t="s">
        <v>250</v>
      </c>
      <c r="E2506" s="5" t="s">
        <v>247</v>
      </c>
      <c r="F2506" s="62">
        <f t="shared" si="270"/>
        <v>0.77363774966159671</v>
      </c>
      <c r="G2506" s="63">
        <v>178949174</v>
      </c>
      <c r="H2506" s="63">
        <v>9.1495275815612445</v>
      </c>
      <c r="I2506" s="63">
        <f>(I2033+I2119+I2248)/3</f>
        <v>118.14867604332353</v>
      </c>
      <c r="J2506" s="63">
        <v>682000000</v>
      </c>
      <c r="K2506" s="63">
        <v>49.081883689117483</v>
      </c>
      <c r="L2506" s="63">
        <v>527.81147722236938</v>
      </c>
      <c r="M2506" s="63">
        <f>(M2119+M2033+M2248)/3</f>
        <v>15.77560849958985</v>
      </c>
      <c r="N2506" s="62">
        <v>29.651</v>
      </c>
    </row>
    <row r="2507" spans="1:14" x14ac:dyDescent="0.4">
      <c r="A2507" s="43">
        <v>61</v>
      </c>
      <c r="B2507" s="5" t="s">
        <v>2</v>
      </c>
      <c r="C2507" s="5">
        <v>1990</v>
      </c>
      <c r="D2507" s="5" t="s">
        <v>250</v>
      </c>
      <c r="E2507" s="5" t="s">
        <v>247</v>
      </c>
      <c r="F2507" s="62">
        <v>0.8143555259595755</v>
      </c>
      <c r="G2507" s="63">
        <v>182159874</v>
      </c>
      <c r="H2507" s="63">
        <v>9.1120570532033867</v>
      </c>
      <c r="I2507" s="63">
        <f>(I2034+I2120+I2249)/3</f>
        <v>116.30564630355231</v>
      </c>
      <c r="J2507" s="63">
        <v>1093000000</v>
      </c>
      <c r="K2507" s="63">
        <v>52.891861437689293</v>
      </c>
      <c r="L2507" s="63">
        <v>582.67896767229672</v>
      </c>
      <c r="M2507" s="63">
        <f>(M2034+M2120+M2249)/3</f>
        <v>15.605385842092618</v>
      </c>
      <c r="N2507" s="62">
        <v>30.584</v>
      </c>
    </row>
    <row r="2508" spans="1:14" x14ac:dyDescent="0.4">
      <c r="A2508" s="43">
        <v>61</v>
      </c>
      <c r="B2508" s="5" t="s">
        <v>2</v>
      </c>
      <c r="C2508" s="5">
        <v>1991</v>
      </c>
      <c r="D2508" s="5" t="s">
        <v>250</v>
      </c>
      <c r="E2508" s="5" t="s">
        <v>247</v>
      </c>
      <c r="F2508" s="62">
        <v>0.87566586470823338</v>
      </c>
      <c r="G2508" s="63">
        <v>185361228</v>
      </c>
      <c r="H2508" s="63">
        <v>8.9057435785104104</v>
      </c>
      <c r="I2508" s="63">
        <f>(I2121+I2035+I2250)/3</f>
        <v>100.48950542417013</v>
      </c>
      <c r="J2508" s="63">
        <v>1482000000</v>
      </c>
      <c r="K2508" s="63">
        <v>54.839564880576056</v>
      </c>
      <c r="L2508" s="63">
        <v>629.16067980048888</v>
      </c>
      <c r="M2508" s="63">
        <f>(M2121+M2035+M2250)/3</f>
        <v>24.680487968816987</v>
      </c>
      <c r="N2508" s="62">
        <v>31.613</v>
      </c>
    </row>
    <row r="2509" spans="1:14" x14ac:dyDescent="0.4">
      <c r="A2509" s="43">
        <v>61</v>
      </c>
      <c r="B2509" s="5" t="s">
        <v>2</v>
      </c>
      <c r="C2509" s="5">
        <v>1992</v>
      </c>
      <c r="D2509" s="5" t="s">
        <v>250</v>
      </c>
      <c r="E2509" s="5" t="s">
        <v>247</v>
      </c>
      <c r="F2509" s="62">
        <v>0.90908485357662328</v>
      </c>
      <c r="G2509" s="63">
        <v>188558416</v>
      </c>
      <c r="H2509" s="63">
        <v>7.2888562559160022</v>
      </c>
      <c r="I2509" s="63">
        <f t="shared" ref="I2509:I2515" si="271">(I2036+I2122+I2251)/3</f>
        <v>95.205193186389181</v>
      </c>
      <c r="J2509" s="63">
        <v>1777000000</v>
      </c>
      <c r="K2509" s="63">
        <v>57.427434110152774</v>
      </c>
      <c r="L2509" s="63">
        <v>678.9777369574623</v>
      </c>
      <c r="M2509" s="63">
        <f>(M2036+M2122+M2251)/3</f>
        <v>23.79498007373634</v>
      </c>
      <c r="N2509" s="62">
        <v>32.703000000000003</v>
      </c>
    </row>
    <row r="2510" spans="1:14" x14ac:dyDescent="0.4">
      <c r="A2510" s="43">
        <v>61</v>
      </c>
      <c r="B2510" s="5" t="s">
        <v>2</v>
      </c>
      <c r="C2510" s="5">
        <v>1993</v>
      </c>
      <c r="D2510" s="5" t="s">
        <v>250</v>
      </c>
      <c r="E2510" s="5" t="s">
        <v>247</v>
      </c>
      <c r="F2510" s="62">
        <v>0.96531719466751387</v>
      </c>
      <c r="G2510" s="63">
        <v>191737287</v>
      </c>
      <c r="H2510" s="63">
        <v>19.152578257514136</v>
      </c>
      <c r="I2510" s="63">
        <f t="shared" si="271"/>
        <v>96.06113355869077</v>
      </c>
      <c r="J2510" s="63">
        <v>2004000000</v>
      </c>
      <c r="K2510" s="63">
        <v>50.523385888230735</v>
      </c>
      <c r="L2510" s="63">
        <v>824.07914899480772</v>
      </c>
      <c r="M2510" s="63">
        <f>(M2123+M2037+M2252)/3</f>
        <v>23.704224675634535</v>
      </c>
      <c r="N2510" s="62">
        <v>33.808</v>
      </c>
    </row>
    <row r="2511" spans="1:14" x14ac:dyDescent="0.4">
      <c r="A2511" s="43">
        <v>61</v>
      </c>
      <c r="B2511" s="5" t="s">
        <v>2</v>
      </c>
      <c r="C2511" s="5">
        <v>1994</v>
      </c>
      <c r="D2511" s="5" t="s">
        <v>250</v>
      </c>
      <c r="E2511" s="5" t="s">
        <v>247</v>
      </c>
      <c r="F2511" s="62">
        <v>1.0217888419649677</v>
      </c>
      <c r="G2511" s="63">
        <v>194928533</v>
      </c>
      <c r="H2511" s="63">
        <v>7.7765728025494383</v>
      </c>
      <c r="I2511" s="63">
        <f t="shared" si="271"/>
        <v>80.710155552032276</v>
      </c>
      <c r="J2511" s="63">
        <v>2109000000</v>
      </c>
      <c r="K2511" s="63">
        <v>51.877101049474952</v>
      </c>
      <c r="L2511" s="63">
        <v>907.47178573136489</v>
      </c>
      <c r="M2511" s="63">
        <f>(M2124+M2038+M2253)/3</f>
        <v>26.574208690720468</v>
      </c>
      <c r="N2511" s="62">
        <v>34.933</v>
      </c>
    </row>
    <row r="2512" spans="1:14" x14ac:dyDescent="0.4">
      <c r="A2512" s="43">
        <v>61</v>
      </c>
      <c r="B2512" s="5" t="s">
        <v>2</v>
      </c>
      <c r="C2512" s="5">
        <v>1995</v>
      </c>
      <c r="D2512" s="5" t="s">
        <v>250</v>
      </c>
      <c r="E2512" s="5" t="s">
        <v>247</v>
      </c>
      <c r="F2512" s="62">
        <v>1.1288917791436952</v>
      </c>
      <c r="G2512" s="63">
        <v>198140162</v>
      </c>
      <c r="H2512" s="63">
        <v>9.8820451304836325</v>
      </c>
      <c r="I2512" s="63">
        <f t="shared" si="271"/>
        <v>95.797842540725583</v>
      </c>
      <c r="J2512" s="63">
        <v>4346000000</v>
      </c>
      <c r="K2512" s="63">
        <v>53.958590063542587</v>
      </c>
      <c r="L2512" s="63">
        <v>1020.1466814341018</v>
      </c>
      <c r="M2512" s="63">
        <f>(M2125+M2039+M2254)/3</f>
        <v>30.210236513308846</v>
      </c>
      <c r="N2512" s="62">
        <v>36.076000000000001</v>
      </c>
    </row>
    <row r="2513" spans="1:14" x14ac:dyDescent="0.4">
      <c r="A2513" s="43">
        <v>61</v>
      </c>
      <c r="B2513" s="5" t="s">
        <v>2</v>
      </c>
      <c r="C2513" s="5">
        <v>1996</v>
      </c>
      <c r="D2513" s="5" t="s">
        <v>250</v>
      </c>
      <c r="E2513" s="5" t="s">
        <v>247</v>
      </c>
      <c r="F2513" s="62">
        <v>1.1755109680584004</v>
      </c>
      <c r="G2513" s="63">
        <v>201373791</v>
      </c>
      <c r="H2513" s="63">
        <v>8.6765097549190529</v>
      </c>
      <c r="I2513" s="63">
        <f t="shared" si="271"/>
        <v>101.62966610208589</v>
      </c>
      <c r="J2513" s="63">
        <v>6194000000</v>
      </c>
      <c r="K2513" s="63">
        <v>52.264743657148003</v>
      </c>
      <c r="L2513" s="63">
        <v>1129.09270986001</v>
      </c>
      <c r="M2513" s="63">
        <f>(M2040+M2126+M2255)/3</f>
        <v>26.007000605027244</v>
      </c>
      <c r="N2513" s="62">
        <v>37.234999999999999</v>
      </c>
    </row>
    <row r="2514" spans="1:14" x14ac:dyDescent="0.4">
      <c r="A2514" s="43">
        <v>61</v>
      </c>
      <c r="B2514" s="5" t="s">
        <v>2</v>
      </c>
      <c r="C2514" s="5">
        <v>1997</v>
      </c>
      <c r="D2514" s="5" t="s">
        <v>250</v>
      </c>
      <c r="E2514" s="5" t="s">
        <v>247</v>
      </c>
      <c r="F2514" s="62">
        <v>1.2762524731035474</v>
      </c>
      <c r="G2514" s="63">
        <v>204628007</v>
      </c>
      <c r="H2514" s="63">
        <v>12.571376295550337</v>
      </c>
      <c r="I2514" s="63">
        <f t="shared" si="271"/>
        <v>102.73920099991126</v>
      </c>
      <c r="J2514" s="63">
        <v>4677000000</v>
      </c>
      <c r="K2514" s="63">
        <v>55.993858808677707</v>
      </c>
      <c r="L2514" s="63">
        <v>1054.3473582755219</v>
      </c>
      <c r="M2514" s="63">
        <f>(M2127+M2041+M2256)/3</f>
        <v>29.062997821429075</v>
      </c>
      <c r="N2514" s="62">
        <v>38.405999999999999</v>
      </c>
    </row>
    <row r="2515" spans="1:14" x14ac:dyDescent="0.4">
      <c r="A2515" s="43">
        <v>61</v>
      </c>
      <c r="B2515" s="5" t="s">
        <v>2</v>
      </c>
      <c r="C2515" s="5">
        <v>1998</v>
      </c>
      <c r="D2515" s="5" t="s">
        <v>250</v>
      </c>
      <c r="E2515" s="5" t="s">
        <v>247</v>
      </c>
      <c r="F2515" s="62">
        <v>1.2638834079173642</v>
      </c>
      <c r="G2515" s="63">
        <v>207855486</v>
      </c>
      <c r="H2515" s="63">
        <v>75.2711687750257</v>
      </c>
      <c r="I2515" s="63">
        <f t="shared" si="271"/>
        <v>102.44837767254883</v>
      </c>
      <c r="J2515" s="63">
        <v>-240800000</v>
      </c>
      <c r="K2515" s="63">
        <v>96.186192360268635</v>
      </c>
      <c r="L2515" s="63">
        <v>459.19186310394053</v>
      </c>
      <c r="M2515" s="63">
        <f>(M2128+M2042+M2257)/3</f>
        <v>31.653890016498963</v>
      </c>
      <c r="N2515" s="62">
        <v>39.593000000000004</v>
      </c>
    </row>
    <row r="2516" spans="1:14" x14ac:dyDescent="0.4">
      <c r="A2516" s="43">
        <v>61</v>
      </c>
      <c r="B2516" s="5" t="s">
        <v>2</v>
      </c>
      <c r="C2516" s="5">
        <v>1999</v>
      </c>
      <c r="D2516" s="5" t="s">
        <v>250</v>
      </c>
      <c r="E2516" s="5" t="s">
        <v>247</v>
      </c>
      <c r="F2516" s="62">
        <v>1.3245829050292728</v>
      </c>
      <c r="G2516" s="63">
        <v>210996910</v>
      </c>
      <c r="H2516" s="63">
        <v>14.161195985141234</v>
      </c>
      <c r="I2516" s="63">
        <f>(I2129+I2043+I2258)/3</f>
        <v>96.645995567844295</v>
      </c>
      <c r="J2516" s="63">
        <v>-1865620963.49087</v>
      </c>
      <c r="K2516" s="63">
        <v>62.943912860192427</v>
      </c>
      <c r="L2516" s="63">
        <v>663.52322986844615</v>
      </c>
      <c r="M2516" s="63">
        <f>(M2043+M2129+M2258)/3</f>
        <v>27.952456518301897</v>
      </c>
      <c r="N2516" s="62">
        <v>40.792000000000002</v>
      </c>
    </row>
    <row r="2517" spans="1:14" x14ac:dyDescent="0.4">
      <c r="A2517" s="43">
        <v>61</v>
      </c>
      <c r="B2517" s="5" t="s">
        <v>2</v>
      </c>
      <c r="C2517" s="5">
        <v>2000</v>
      </c>
      <c r="D2517" s="5" t="s">
        <v>250</v>
      </c>
      <c r="E2517" s="5" t="s">
        <v>247</v>
      </c>
      <c r="F2517" s="62">
        <v>1.3109381334086001</v>
      </c>
      <c r="G2517" s="63">
        <v>214072421</v>
      </c>
      <c r="H2517" s="63">
        <v>20.447456851274708</v>
      </c>
      <c r="I2517" s="63">
        <f>(I2130+I2044+I2259)/3</f>
        <v>97.812921996265501</v>
      </c>
      <c r="J2517" s="63">
        <v>-4550355285.7142801</v>
      </c>
      <c r="K2517" s="63">
        <v>71.436875917373087</v>
      </c>
      <c r="L2517" s="63">
        <v>770.86535158029358</v>
      </c>
      <c r="M2517" s="63">
        <f>(M2044+M2130+M2259)/3</f>
        <v>27.500518570201248</v>
      </c>
      <c r="N2517" s="62">
        <v>42.002000000000002</v>
      </c>
    </row>
    <row r="2518" spans="1:14" x14ac:dyDescent="0.4">
      <c r="A2518" s="43">
        <v>61</v>
      </c>
      <c r="B2518" s="5" t="s">
        <v>2</v>
      </c>
      <c r="C2518" s="5">
        <v>2001</v>
      </c>
      <c r="D2518" s="5" t="s">
        <v>250</v>
      </c>
      <c r="E2518" s="5" t="s">
        <v>247</v>
      </c>
      <c r="F2518" s="62">
        <v>1.3912376654866621</v>
      </c>
      <c r="G2518" s="63">
        <v>217112437</v>
      </c>
      <c r="H2518" s="63">
        <v>14.295715435569818</v>
      </c>
      <c r="I2518" s="63">
        <f>(I2131+I2045+I2260)/3</f>
        <v>98.040324661309384</v>
      </c>
      <c r="J2518" s="63">
        <v>-2977391857.1428599</v>
      </c>
      <c r="K2518" s="63">
        <v>69.793207525623785</v>
      </c>
      <c r="L2518" s="63">
        <v>739.00394653535477</v>
      </c>
      <c r="M2518" s="63">
        <f>(M2346+M2389+M2475)/3</f>
        <v>61.090334449637595</v>
      </c>
      <c r="N2518" s="62">
        <v>42.783000000000001</v>
      </c>
    </row>
    <row r="2519" spans="1:14" x14ac:dyDescent="0.4">
      <c r="A2519" s="43">
        <v>61</v>
      </c>
      <c r="B2519" s="5" t="s">
        <v>2</v>
      </c>
      <c r="C2519" s="5">
        <v>2002</v>
      </c>
      <c r="D2519" s="5" t="s">
        <v>250</v>
      </c>
      <c r="E2519" s="5" t="s">
        <v>247</v>
      </c>
      <c r="F2519" s="62">
        <v>1.3885145140343216</v>
      </c>
      <c r="G2519" s="63">
        <v>220115092</v>
      </c>
      <c r="H2519" s="63">
        <v>5.8960516951723747</v>
      </c>
      <c r="I2519" s="63">
        <f>(I2261+I2132+I2046)/3</f>
        <v>96.512924605892451</v>
      </c>
      <c r="J2519" s="63">
        <v>145085548.722222</v>
      </c>
      <c r="K2519" s="63">
        <v>59.079461766372262</v>
      </c>
      <c r="L2519" s="63">
        <v>888.90138966565473</v>
      </c>
      <c r="M2519" s="63">
        <f>(M2390+M2347+M2476)/3</f>
        <v>60.74743964664691</v>
      </c>
      <c r="N2519" s="62">
        <v>43.567999999999998</v>
      </c>
    </row>
    <row r="2520" spans="1:14" x14ac:dyDescent="0.4">
      <c r="A2520" s="43">
        <v>61</v>
      </c>
      <c r="B2520" s="5" t="s">
        <v>2</v>
      </c>
      <c r="C2520" s="5">
        <v>2003</v>
      </c>
      <c r="D2520" s="5" t="s">
        <v>250</v>
      </c>
      <c r="E2520" s="5" t="s">
        <v>247</v>
      </c>
      <c r="F2520" s="62">
        <v>1.4966734754460707</v>
      </c>
      <c r="G2520" s="63">
        <v>223080121</v>
      </c>
      <c r="H2520" s="63">
        <v>5.4874291358028415</v>
      </c>
      <c r="I2520" s="63">
        <f>(I2133+I2262+I2047)/3</f>
        <v>95.062682107506433</v>
      </c>
      <c r="J2520" s="63">
        <v>-596923827.78624105</v>
      </c>
      <c r="K2520" s="63">
        <v>53.616493747301575</v>
      </c>
      <c r="L2520" s="63">
        <v>1052.4131992191647</v>
      </c>
      <c r="M2520" s="63">
        <f>(M2348+M2391+M2477)/3</f>
        <v>60.318082279697251</v>
      </c>
      <c r="N2520" s="62">
        <v>44.356000000000002</v>
      </c>
    </row>
    <row r="2521" spans="1:14" x14ac:dyDescent="0.4">
      <c r="A2521" s="43">
        <v>61</v>
      </c>
      <c r="B2521" s="5" t="s">
        <v>2</v>
      </c>
      <c r="C2521" s="5">
        <v>2004</v>
      </c>
      <c r="D2521" s="5" t="s">
        <v>250</v>
      </c>
      <c r="E2521" s="5" t="s">
        <v>247</v>
      </c>
      <c r="F2521" s="62">
        <v>1.510301504707507</v>
      </c>
      <c r="G2521" s="63">
        <v>225938595</v>
      </c>
      <c r="H2521" s="63">
        <v>8.550727031942813</v>
      </c>
      <c r="I2521" s="63">
        <f>(I2134+I2048+I2263)</f>
        <v>284.93887702984028</v>
      </c>
      <c r="J2521" s="63">
        <v>1896082770</v>
      </c>
      <c r="K2521" s="63">
        <v>59.761294836691036</v>
      </c>
      <c r="L2521" s="63">
        <v>1136.7552112796484</v>
      </c>
      <c r="M2521" s="63">
        <f>(M2263+M2349+M2392)/3</f>
        <v>58.431521235016106</v>
      </c>
      <c r="N2521" s="62">
        <v>45.149000000000001</v>
      </c>
    </row>
    <row r="2522" spans="1:14" x14ac:dyDescent="0.4">
      <c r="A2522" s="43">
        <v>61</v>
      </c>
      <c r="B2522" s="5" t="s">
        <v>2</v>
      </c>
      <c r="C2522" s="5">
        <v>2005</v>
      </c>
      <c r="D2522" s="5" t="s">
        <v>250</v>
      </c>
      <c r="E2522" s="5" t="s">
        <v>247</v>
      </c>
      <c r="F2522" s="62">
        <v>1.4953689153072536</v>
      </c>
      <c r="G2522" s="63">
        <v>228805144</v>
      </c>
      <c r="H2522" s="63">
        <v>14.331787085591685</v>
      </c>
      <c r="I2522" s="63">
        <f>(I2049+I2135+I2264)/3</f>
        <v>97.279408673240255</v>
      </c>
      <c r="J2522" s="63">
        <v>8336257207.6428499</v>
      </c>
      <c r="K2522" s="63">
        <v>63.987935868863467</v>
      </c>
      <c r="L2522" s="63">
        <v>1249.3976935941823</v>
      </c>
      <c r="M2522" s="63">
        <f>(M2350+M2307+M2479)/3</f>
        <v>48.400181938151128</v>
      </c>
      <c r="N2522" s="62">
        <v>45.942</v>
      </c>
    </row>
    <row r="2523" spans="1:14" x14ac:dyDescent="0.4">
      <c r="A2523" s="43">
        <v>61</v>
      </c>
      <c r="B2523" s="5" t="s">
        <v>2</v>
      </c>
      <c r="C2523" s="5">
        <v>2006</v>
      </c>
      <c r="D2523" s="5" t="s">
        <v>250</v>
      </c>
      <c r="E2523" s="5" t="s">
        <v>247</v>
      </c>
      <c r="F2523" s="62">
        <v>1.5723513617776266</v>
      </c>
      <c r="G2523" s="63">
        <v>231797427</v>
      </c>
      <c r="H2523" s="63">
        <v>14.087424416611881</v>
      </c>
      <c r="I2523" s="63">
        <f>(I2050+I2136+I2265)/3</f>
        <v>97.781472693301438</v>
      </c>
      <c r="J2523" s="63">
        <v>4914201435.4007101</v>
      </c>
      <c r="K2523" s="63">
        <v>56.657126814886652</v>
      </c>
      <c r="L2523" s="63">
        <v>1572.7979397215524</v>
      </c>
      <c r="M2523" s="63">
        <f>(M2351+M2394+M2480)/3</f>
        <v>62.896187973767468</v>
      </c>
      <c r="N2523" s="62">
        <v>46.738</v>
      </c>
    </row>
    <row r="2524" spans="1:14" x14ac:dyDescent="0.4">
      <c r="A2524" s="43">
        <v>61</v>
      </c>
      <c r="B2524" s="5" t="s">
        <v>2</v>
      </c>
      <c r="C2524" s="5">
        <v>2007</v>
      </c>
      <c r="D2524" s="5" t="s">
        <v>250</v>
      </c>
      <c r="E2524" s="5" t="s">
        <v>247</v>
      </c>
      <c r="F2524" s="62">
        <v>1.6178121777937333</v>
      </c>
      <c r="G2524" s="63">
        <v>234858289</v>
      </c>
      <c r="H2524" s="63">
        <v>11.258578529907055</v>
      </c>
      <c r="I2524" s="63">
        <f>(I2051+I2137+I2266)/3</f>
        <v>99.43815548691596</v>
      </c>
      <c r="J2524" s="63">
        <v>6928480000</v>
      </c>
      <c r="K2524" s="63">
        <v>54.829249978207464</v>
      </c>
      <c r="L2524" s="63">
        <v>1840.3299266770207</v>
      </c>
      <c r="M2524" s="63">
        <f>(M2352+M2395+M2481)/3</f>
        <v>61.896770978747547</v>
      </c>
      <c r="N2524" s="62">
        <v>47.534999999999997</v>
      </c>
    </row>
    <row r="2525" spans="1:14" x14ac:dyDescent="0.4">
      <c r="A2525" s="43">
        <v>61</v>
      </c>
      <c r="B2525" s="5" t="s">
        <v>2</v>
      </c>
      <c r="C2525" s="5">
        <v>2008</v>
      </c>
      <c r="D2525" s="5" t="s">
        <v>250</v>
      </c>
      <c r="E2525" s="5" t="s">
        <v>247</v>
      </c>
      <c r="F2525" s="62">
        <v>1.5808324154730617</v>
      </c>
      <c r="G2525" s="63">
        <v>237936543</v>
      </c>
      <c r="H2525" s="63">
        <v>18.149751250044901</v>
      </c>
      <c r="I2525" s="63">
        <f>(I2052+I2138+I2267)/3</f>
        <v>104.16747057650866</v>
      </c>
      <c r="J2525" s="63">
        <v>9318453649.8266392</v>
      </c>
      <c r="K2525" s="63">
        <v>58.561399631460311</v>
      </c>
      <c r="L2525" s="63">
        <v>2144.3895441928744</v>
      </c>
      <c r="M2525" s="63">
        <f>(M2353+M2396+M2482)/3</f>
        <v>58.710352805514923</v>
      </c>
      <c r="N2525" s="62">
        <v>48.335000000000001</v>
      </c>
    </row>
    <row r="2526" spans="1:14" x14ac:dyDescent="0.4">
      <c r="A2526" s="43">
        <v>61</v>
      </c>
      <c r="B2526" s="5" t="s">
        <v>2</v>
      </c>
      <c r="C2526" s="5">
        <v>2009</v>
      </c>
      <c r="D2526" s="5" t="s">
        <v>250</v>
      </c>
      <c r="E2526" s="5" t="s">
        <v>247</v>
      </c>
      <c r="F2526" s="62">
        <v>1.6228757236469207</v>
      </c>
      <c r="G2526" s="63">
        <v>240981299</v>
      </c>
      <c r="H2526" s="63">
        <v>8.2747524319714927</v>
      </c>
      <c r="I2526" s="63">
        <f>(I2053+I2139+I2268)/3</f>
        <v>103.92992954268367</v>
      </c>
      <c r="J2526" s="63">
        <v>4877369178.4365101</v>
      </c>
      <c r="K2526" s="63">
        <v>45.512121368360368</v>
      </c>
      <c r="L2526" s="63">
        <v>2239.0952652989554</v>
      </c>
      <c r="M2526" s="63">
        <f>(M2354+M2397+M2483)/3</f>
        <v>60.934184138476546</v>
      </c>
      <c r="N2526" s="62">
        <v>49.134</v>
      </c>
    </row>
    <row r="2527" spans="1:14" x14ac:dyDescent="0.4">
      <c r="A2527" s="43">
        <v>61</v>
      </c>
      <c r="B2527" s="5" t="s">
        <v>2</v>
      </c>
      <c r="C2527" s="5">
        <v>2010</v>
      </c>
      <c r="D2527" s="5" t="s">
        <v>250</v>
      </c>
      <c r="E2527" s="5" t="s">
        <v>247</v>
      </c>
      <c r="F2527" s="62">
        <v>1.7029059791049175</v>
      </c>
      <c r="G2527" s="63">
        <v>244016173</v>
      </c>
      <c r="H2527" s="63">
        <v>15.264293657636259</v>
      </c>
      <c r="I2527" s="63">
        <v>100</v>
      </c>
      <c r="J2527" s="63">
        <v>15292009410.509899</v>
      </c>
      <c r="K2527" s="63">
        <v>46.701273875356527</v>
      </c>
      <c r="L2527" s="63">
        <v>3094.4430786640341</v>
      </c>
      <c r="M2527" s="63">
        <f>(M2355+M2398+M2484)/3</f>
        <v>66.602388851549264</v>
      </c>
      <c r="N2527" s="62">
        <v>49.914000000000001</v>
      </c>
    </row>
    <row r="2528" spans="1:14" x14ac:dyDescent="0.4">
      <c r="A2528" s="43">
        <v>61</v>
      </c>
      <c r="B2528" s="5" t="s">
        <v>2</v>
      </c>
      <c r="C2528" s="5">
        <v>2011</v>
      </c>
      <c r="D2528" s="5" t="s">
        <v>250</v>
      </c>
      <c r="E2528" s="5" t="s">
        <v>247</v>
      </c>
      <c r="F2528" s="62">
        <v>1.9255422235503592</v>
      </c>
      <c r="G2528" s="63">
        <v>247099697</v>
      </c>
      <c r="H2528" s="63">
        <v>7.4659430336751313</v>
      </c>
      <c r="I2528" s="63">
        <f>(I2055+I2141+I2270)/3</f>
        <v>101.21989245061094</v>
      </c>
      <c r="J2528" s="63">
        <v>20564938226.718498</v>
      </c>
      <c r="K2528" s="63">
        <v>50.180013184833072</v>
      </c>
      <c r="L2528" s="63">
        <v>3613.8008884857973</v>
      </c>
      <c r="M2528" s="63">
        <f>(M2356+M2485+M2399)/3</f>
        <v>66.562416501005657</v>
      </c>
      <c r="N2528" s="62">
        <v>50.594999999999999</v>
      </c>
    </row>
    <row r="2529" spans="1:14" x14ac:dyDescent="0.4">
      <c r="A2529" s="43">
        <v>61</v>
      </c>
      <c r="B2529" s="5" t="s">
        <v>2</v>
      </c>
      <c r="C2529" s="5">
        <v>2012</v>
      </c>
      <c r="D2529" s="5" t="s">
        <v>250</v>
      </c>
      <c r="E2529" s="5" t="s">
        <v>247</v>
      </c>
      <c r="F2529" s="62">
        <v>1.925450047606593</v>
      </c>
      <c r="G2529" s="63">
        <v>250222695</v>
      </c>
      <c r="H2529" s="63">
        <v>3.7538787532365347</v>
      </c>
      <c r="I2529" s="63">
        <f>(I2056+I2142+I2271)/3</f>
        <v>100.94901108115555</v>
      </c>
      <c r="J2529" s="63">
        <v>21200778607.8727</v>
      </c>
      <c r="K2529" s="63">
        <v>49.582898299262702</v>
      </c>
      <c r="L2529" s="63">
        <v>3668.2120833709691</v>
      </c>
      <c r="M2529" s="63">
        <f>(M2357+M2486+M2400)/3</f>
        <v>60.478406007802086</v>
      </c>
      <c r="N2529" s="62">
        <v>51.276000000000003</v>
      </c>
    </row>
    <row r="2530" spans="1:14" x14ac:dyDescent="0.4">
      <c r="A2530" s="43">
        <v>61</v>
      </c>
      <c r="B2530" s="5" t="s">
        <v>2</v>
      </c>
      <c r="C2530" s="5">
        <v>2013</v>
      </c>
      <c r="D2530" s="5" t="s">
        <v>250</v>
      </c>
      <c r="E2530" s="5" t="s">
        <v>247</v>
      </c>
      <c r="F2530" s="62">
        <v>1.7704020324585301</v>
      </c>
      <c r="G2530" s="63">
        <v>253275918</v>
      </c>
      <c r="H2530" s="63">
        <v>4.9659902913167713</v>
      </c>
      <c r="I2530" s="63">
        <f>(I2057+I2143+I2272)/3</f>
        <v>99.774724248879295</v>
      </c>
      <c r="J2530" s="63">
        <v>23281742361.530499</v>
      </c>
      <c r="K2530" s="63">
        <v>48.637372675682109</v>
      </c>
      <c r="L2530" s="63">
        <v>3602.8855168062928</v>
      </c>
      <c r="M2530" s="63">
        <f>(M2358+M2487+M2401)/3</f>
        <v>60.731136739617433</v>
      </c>
      <c r="N2530" s="62">
        <v>51.954999999999998</v>
      </c>
    </row>
    <row r="2531" spans="1:14" x14ac:dyDescent="0.4">
      <c r="A2531" s="43">
        <v>61</v>
      </c>
      <c r="B2531" s="5" t="s">
        <v>2</v>
      </c>
      <c r="C2531" s="5">
        <v>2014</v>
      </c>
      <c r="D2531" s="5" t="s">
        <v>250</v>
      </c>
      <c r="E2531" s="5" t="s">
        <v>247</v>
      </c>
      <c r="F2531" s="62">
        <v>1.891427826762091</v>
      </c>
      <c r="G2531" s="63">
        <v>256229761</v>
      </c>
      <c r="H2531" s="63">
        <v>5.4431745493561152</v>
      </c>
      <c r="I2531" s="63">
        <f>(I2058+I2144+I2273)/3</f>
        <v>99.662831650310139</v>
      </c>
      <c r="J2531" s="63">
        <v>25120732059.513401</v>
      </c>
      <c r="K2531" s="63">
        <v>48.080175585406344</v>
      </c>
      <c r="L2531" s="63">
        <v>3476.6248544154746</v>
      </c>
      <c r="M2531" s="63">
        <f>(M2359+M2402+M2488)/3</f>
        <v>65.513909710284935</v>
      </c>
      <c r="N2531" s="62">
        <v>52.634999999999998</v>
      </c>
    </row>
    <row r="2532" spans="1:14" x14ac:dyDescent="0.4">
      <c r="A2532" s="43">
        <v>61</v>
      </c>
      <c r="B2532" s="5" t="s">
        <v>2</v>
      </c>
      <c r="C2532" s="5">
        <v>2015</v>
      </c>
      <c r="D2532" s="5" t="s">
        <v>250</v>
      </c>
      <c r="E2532" s="5" t="s">
        <v>247</v>
      </c>
      <c r="F2532" s="62">
        <v>1.8875644814464916</v>
      </c>
      <c r="G2532" s="63">
        <v>259091970</v>
      </c>
      <c r="H2532" s="63">
        <v>3.9802426601396093</v>
      </c>
      <c r="I2532" s="63">
        <f>(I2059+I2145+I2274)/3</f>
        <v>95.757739934539529</v>
      </c>
      <c r="J2532" s="63">
        <v>19779127976.9576</v>
      </c>
      <c r="K2532" s="63">
        <v>41.937640241482534</v>
      </c>
      <c r="L2532" s="63">
        <v>3322.5816789544419</v>
      </c>
      <c r="M2532" s="63">
        <f>(M2360+M2489+M2403)/3</f>
        <v>58.826440556841071</v>
      </c>
      <c r="N2532" s="62">
        <v>53.313000000000002</v>
      </c>
    </row>
    <row r="2533" spans="1:14" x14ac:dyDescent="0.4">
      <c r="A2533" s="43">
        <v>61</v>
      </c>
      <c r="B2533" s="5" t="s">
        <v>2</v>
      </c>
      <c r="C2533" s="5">
        <v>2016</v>
      </c>
      <c r="D2533" s="5" t="s">
        <v>250</v>
      </c>
      <c r="E2533" s="5" t="s">
        <v>247</v>
      </c>
      <c r="F2533" s="62">
        <v>1.8483038518567843</v>
      </c>
      <c r="G2533" s="63">
        <v>261850182</v>
      </c>
      <c r="H2533" s="63">
        <v>2.4389240868820679</v>
      </c>
      <c r="I2533" s="63">
        <f>(I2275+I2060+I2146)/3</f>
        <v>97.128709652884723</v>
      </c>
      <c r="J2533" s="63">
        <v>4541713739.23769</v>
      </c>
      <c r="K2533" s="63">
        <v>37.421341802475354</v>
      </c>
      <c r="L2533" s="63">
        <v>3558.8188517573667</v>
      </c>
      <c r="M2533" s="63">
        <f>(M2490+M2404+M2361)/3</f>
        <v>59.571397790857617</v>
      </c>
      <c r="N2533" s="62">
        <v>53.988999999999997</v>
      </c>
    </row>
    <row r="2534" spans="1:14" x14ac:dyDescent="0.4">
      <c r="A2534" s="43">
        <v>61</v>
      </c>
      <c r="B2534" s="5" t="s">
        <v>2</v>
      </c>
      <c r="C2534" s="5">
        <v>2017</v>
      </c>
      <c r="D2534" s="5" t="s">
        <v>250</v>
      </c>
      <c r="E2534" s="5" t="s">
        <v>247</v>
      </c>
      <c r="F2534" s="62">
        <v>1.9485744308636923</v>
      </c>
      <c r="G2534" s="63">
        <v>264498852</v>
      </c>
      <c r="H2534" s="63">
        <v>4.2926781219952517</v>
      </c>
      <c r="I2534" s="63">
        <f>(I2061+I2147+I2276)/3</f>
        <v>96.766040627028033</v>
      </c>
      <c r="J2534" s="63">
        <v>20510310832.446899</v>
      </c>
      <c r="K2534" s="63">
        <v>39.355497070871188</v>
      </c>
      <c r="L2534" s="63">
        <v>3839.785074604913</v>
      </c>
      <c r="M2534" s="63">
        <f>(M2405+M2362+M2491)/3</f>
        <v>63.881233343605835</v>
      </c>
      <c r="N2534" s="62">
        <v>54.658999999999999</v>
      </c>
    </row>
    <row r="2535" spans="1:14" x14ac:dyDescent="0.4">
      <c r="A2535" s="43">
        <v>61</v>
      </c>
      <c r="B2535" s="5" t="s">
        <v>2</v>
      </c>
      <c r="C2535" s="5">
        <v>2018</v>
      </c>
      <c r="D2535" s="5" t="s">
        <v>250</v>
      </c>
      <c r="E2535" s="5" t="s">
        <v>247</v>
      </c>
      <c r="F2535" s="62">
        <v>2.1268368383715832</v>
      </c>
      <c r="G2535" s="63">
        <v>267066843</v>
      </c>
      <c r="H2535" s="63">
        <v>3.8183235694333462</v>
      </c>
      <c r="I2535" s="63">
        <f>(I2148+I2062+I2277)/3</f>
        <v>98.009969872912095</v>
      </c>
      <c r="J2535" s="63">
        <v>18909826043.510502</v>
      </c>
      <c r="K2535" s="63">
        <v>43.074308954874652</v>
      </c>
      <c r="L2535" s="63">
        <v>3902.6616755589976</v>
      </c>
      <c r="M2535" s="63">
        <f>(M2363+M2406+M2277)/3</f>
        <v>55.367271270591715</v>
      </c>
      <c r="N2535" s="62">
        <v>55.325000000000003</v>
      </c>
    </row>
    <row r="2536" spans="1:14" x14ac:dyDescent="0.4">
      <c r="A2536" s="43">
        <v>61</v>
      </c>
      <c r="B2536" s="5" t="s">
        <v>2</v>
      </c>
      <c r="C2536" s="5">
        <v>2019</v>
      </c>
      <c r="D2536" s="5" t="s">
        <v>250</v>
      </c>
      <c r="E2536" s="5" t="s">
        <v>247</v>
      </c>
      <c r="F2536" s="62">
        <v>2.2452857707083309</v>
      </c>
      <c r="G2536" s="63">
        <v>269582878</v>
      </c>
      <c r="H2536" s="63">
        <v>1.5984884998414373</v>
      </c>
      <c r="I2536" s="63">
        <f>(I2063+I2149+I2278)/3</f>
        <v>96.416763573874547</v>
      </c>
      <c r="J2536" s="63">
        <v>24993551748.0098</v>
      </c>
      <c r="K2536" s="63">
        <v>37.627777536293785</v>
      </c>
      <c r="L2536" s="63">
        <v>4151.2275544079594</v>
      </c>
      <c r="M2536" s="63">
        <f>(M2407+M2364+M2493)/3</f>
        <v>65.16101955018587</v>
      </c>
      <c r="N2536" s="62">
        <v>55.984999999999999</v>
      </c>
    </row>
    <row r="2537" spans="1:14" x14ac:dyDescent="0.4">
      <c r="A2537" s="43">
        <v>61</v>
      </c>
      <c r="B2537" s="5" t="s">
        <v>2</v>
      </c>
      <c r="C2537" s="5">
        <v>2020</v>
      </c>
      <c r="D2537" s="5" t="s">
        <v>250</v>
      </c>
      <c r="E2537" s="5" t="s">
        <v>247</v>
      </c>
      <c r="F2537" s="62">
        <v>2.0716589622147183</v>
      </c>
      <c r="G2537" s="63">
        <v>271857970</v>
      </c>
      <c r="H2537" s="63">
        <v>-0.40165143521899438</v>
      </c>
      <c r="I2537" s="63">
        <f>(I2150+I2064+I2279)/3</f>
        <v>95.207799671146972</v>
      </c>
      <c r="J2537" s="63">
        <v>19175077747.807701</v>
      </c>
      <c r="K2537" s="63">
        <v>32.972175400352825</v>
      </c>
      <c r="L2537" s="63">
        <v>3895.618152002246</v>
      </c>
      <c r="M2537" s="63">
        <f>(M2408+M2365+M2494)/3</f>
        <v>63.850165520307002</v>
      </c>
      <c r="N2537" s="62">
        <v>56.640999999999998</v>
      </c>
    </row>
    <row r="2538" spans="1:14" x14ac:dyDescent="0.4">
      <c r="A2538" s="43">
        <v>61</v>
      </c>
      <c r="B2538" s="5" t="s">
        <v>2</v>
      </c>
      <c r="C2538" s="5">
        <v>2021</v>
      </c>
      <c r="D2538" s="5" t="s">
        <v>250</v>
      </c>
      <c r="E2538" s="5" t="s">
        <v>247</v>
      </c>
      <c r="F2538" s="62">
        <f>(F2535+F2536+F2537)/3</f>
        <v>2.147927190431544</v>
      </c>
      <c r="G2538" s="63">
        <v>273753191</v>
      </c>
      <c r="H2538" s="63">
        <v>6.003421337024875</v>
      </c>
      <c r="I2538" s="63">
        <f>(I2065+I2151+I2280)/3</f>
        <v>93.203294442466131</v>
      </c>
      <c r="J2538" s="63">
        <v>21213080329.858299</v>
      </c>
      <c r="K2538" s="63">
        <v>40.197751253736683</v>
      </c>
      <c r="L2538" s="63">
        <v>4334.2159826606003</v>
      </c>
      <c r="M2538" s="63">
        <f>(M2366+M2409+M2495)/3</f>
        <v>64.239883719257975</v>
      </c>
      <c r="N2538" s="62">
        <v>57.29</v>
      </c>
    </row>
    <row r="2539" spans="1:14" x14ac:dyDescent="0.4">
      <c r="A2539" s="43">
        <v>61</v>
      </c>
      <c r="B2539" s="5" t="s">
        <v>2</v>
      </c>
      <c r="C2539" s="5">
        <v>2022</v>
      </c>
      <c r="D2539" s="5" t="s">
        <v>250</v>
      </c>
      <c r="E2539" s="5" t="s">
        <v>247</v>
      </c>
      <c r="F2539" s="62">
        <f>(F2536+F2537+F2538)/3</f>
        <v>2.1549573077848643</v>
      </c>
      <c r="G2539" s="63">
        <v>275501339</v>
      </c>
      <c r="H2539" s="63">
        <v>9.5678443611082855</v>
      </c>
      <c r="I2539" s="63">
        <f>(I2281+I2066+I2152)/3</f>
        <v>96.073207314585304</v>
      </c>
      <c r="J2539" s="63">
        <v>24702029705.092602</v>
      </c>
      <c r="K2539" s="63">
        <v>45.393305403977536</v>
      </c>
      <c r="L2539" s="63">
        <v>4787.9993077192148</v>
      </c>
      <c r="M2539" s="63">
        <f>(M2367+M2496+M2324)/3</f>
        <v>50.991010753455754</v>
      </c>
      <c r="N2539" s="62">
        <v>57.933999999999997</v>
      </c>
    </row>
    <row r="2540" spans="1:14" x14ac:dyDescent="0.4">
      <c r="A2540" s="43">
        <v>62</v>
      </c>
      <c r="B2540" s="5" t="s">
        <v>150</v>
      </c>
      <c r="C2540" s="5">
        <v>1980</v>
      </c>
      <c r="D2540" s="5" t="s">
        <v>249</v>
      </c>
      <c r="E2540" s="5" t="s">
        <v>247</v>
      </c>
      <c r="F2540" s="62">
        <f>F2541*0.95</f>
        <v>2.1298549729295746</v>
      </c>
      <c r="G2540" s="63">
        <v>38520664</v>
      </c>
      <c r="H2540" s="63">
        <v>35.231313493968344</v>
      </c>
      <c r="I2540" s="63">
        <v>228.10028681526899</v>
      </c>
      <c r="J2540" s="63">
        <v>80909999.900000006</v>
      </c>
      <c r="K2540" s="63">
        <v>42.482673867628606</v>
      </c>
      <c r="L2540" s="63">
        <v>2449.6534010946152</v>
      </c>
      <c r="M2540" s="63">
        <f>(M2427+M2411+M2298)/3</f>
        <v>24.415734963599864</v>
      </c>
      <c r="N2540" s="62">
        <v>49.692999999999998</v>
      </c>
    </row>
    <row r="2541" spans="1:14" x14ac:dyDescent="0.4">
      <c r="A2541" s="43">
        <v>62</v>
      </c>
      <c r="B2541" s="5" t="s">
        <v>150</v>
      </c>
      <c r="C2541" s="5">
        <v>1981</v>
      </c>
      <c r="D2541" s="5" t="s">
        <v>249</v>
      </c>
      <c r="E2541" s="5" t="s">
        <v>247</v>
      </c>
      <c r="F2541" s="62">
        <f t="shared" ref="F2541:F2549" si="272">F2542*0.95</f>
        <v>2.2419526030837629</v>
      </c>
      <c r="G2541" s="63">
        <v>40476251</v>
      </c>
      <c r="H2541" s="63">
        <v>26.273837095337058</v>
      </c>
      <c r="I2541" s="63">
        <v>271.801691281123</v>
      </c>
      <c r="J2541" s="63">
        <v>28219999.899999999</v>
      </c>
      <c r="K2541" s="63">
        <v>40.313106135561597</v>
      </c>
      <c r="L2541" s="63">
        <v>2482.9204846546318</v>
      </c>
      <c r="M2541" s="63">
        <f>(M2427+M2412+M2298)/3</f>
        <v>24.423803509075</v>
      </c>
      <c r="N2541" s="62">
        <v>50.433999999999997</v>
      </c>
    </row>
    <row r="2542" spans="1:14" x14ac:dyDescent="0.4">
      <c r="A2542" s="43">
        <v>62</v>
      </c>
      <c r="B2542" s="5" t="s">
        <v>150</v>
      </c>
      <c r="C2542" s="5">
        <v>1982</v>
      </c>
      <c r="D2542" s="5" t="s">
        <v>249</v>
      </c>
      <c r="E2542" s="5" t="s">
        <v>247</v>
      </c>
      <c r="F2542" s="62">
        <f t="shared" si="272"/>
        <v>2.3599501085092243</v>
      </c>
      <c r="G2542" s="63">
        <v>42500030</v>
      </c>
      <c r="H2542" s="63">
        <v>7.3729440536561413</v>
      </c>
      <c r="I2542" s="63">
        <v>318.14151756917499</v>
      </c>
      <c r="J2542" s="63">
        <v>-136090000</v>
      </c>
      <c r="K2542" s="63">
        <v>38.06351687819442</v>
      </c>
      <c r="L2542" s="63">
        <v>2963.4980596363143</v>
      </c>
      <c r="M2542" s="63">
        <f>(M2155+M2284+M2413)/3</f>
        <v>15.659318597052065</v>
      </c>
      <c r="N2542" s="62">
        <v>51.174999999999997</v>
      </c>
    </row>
    <row r="2543" spans="1:14" x14ac:dyDescent="0.4">
      <c r="A2543" s="43">
        <v>62</v>
      </c>
      <c r="B2543" s="5" t="s">
        <v>150</v>
      </c>
      <c r="C2543" s="5">
        <v>1983</v>
      </c>
      <c r="D2543" s="5" t="s">
        <v>249</v>
      </c>
      <c r="E2543" s="5" t="s">
        <v>247</v>
      </c>
      <c r="F2543" s="62">
        <f t="shared" si="272"/>
        <v>2.4841580089570781</v>
      </c>
      <c r="G2543" s="63">
        <v>44027986</v>
      </c>
      <c r="H2543" s="63">
        <v>15.432989914310525</v>
      </c>
      <c r="I2543" s="63">
        <v>376.65700425493299</v>
      </c>
      <c r="J2543" s="63">
        <v>-78519999.900000006</v>
      </c>
      <c r="K2543" s="63">
        <v>38.730113516875228</v>
      </c>
      <c r="L2543" s="63">
        <v>3551.4946474781</v>
      </c>
      <c r="M2543" s="63">
        <f>(M2285+M2156+M2414)/3</f>
        <v>16.577243401294144</v>
      </c>
      <c r="N2543" s="62">
        <v>51.915999999999997</v>
      </c>
    </row>
    <row r="2544" spans="1:14" x14ac:dyDescent="0.4">
      <c r="A2544" s="43">
        <v>62</v>
      </c>
      <c r="B2544" s="5" t="s">
        <v>150</v>
      </c>
      <c r="C2544" s="5">
        <v>1984</v>
      </c>
      <c r="D2544" s="5" t="s">
        <v>249</v>
      </c>
      <c r="E2544" s="5" t="s">
        <v>247</v>
      </c>
      <c r="F2544" s="62">
        <f t="shared" si="272"/>
        <v>2.6149031673232401</v>
      </c>
      <c r="G2544" s="63">
        <v>45628402</v>
      </c>
      <c r="H2544" s="63">
        <v>17.748647990171634</v>
      </c>
      <c r="I2544" s="63">
        <v>424.42261566660699</v>
      </c>
      <c r="J2544" s="63">
        <v>42689999.899999999</v>
      </c>
      <c r="K2544" s="63">
        <v>27.93413761017479</v>
      </c>
      <c r="L2544" s="63">
        <v>3556.4850292043675</v>
      </c>
      <c r="M2544" s="63">
        <f>(M2415+M2286+M2157)/3</f>
        <v>55.247456224204917</v>
      </c>
      <c r="N2544" s="62">
        <v>52.656999999999996</v>
      </c>
    </row>
    <row r="2545" spans="1:14" x14ac:dyDescent="0.4">
      <c r="A2545" s="43">
        <v>62</v>
      </c>
      <c r="B2545" s="5" t="s">
        <v>150</v>
      </c>
      <c r="C2545" s="5">
        <v>1985</v>
      </c>
      <c r="D2545" s="5" t="s">
        <v>249</v>
      </c>
      <c r="E2545" s="5" t="s">
        <v>247</v>
      </c>
      <c r="F2545" s="62">
        <f t="shared" si="272"/>
        <v>2.7525296498139373</v>
      </c>
      <c r="G2545" s="63">
        <v>47266160</v>
      </c>
      <c r="H2545" s="63">
        <v>4.0544881480059018</v>
      </c>
      <c r="I2545" s="63">
        <v>251.98444289769901</v>
      </c>
      <c r="J2545" s="63">
        <v>-38149999.899999999</v>
      </c>
      <c r="K2545" s="63">
        <v>23.17239114054755</v>
      </c>
      <c r="L2545" s="63">
        <v>3812.1063695397356</v>
      </c>
      <c r="M2545" s="63">
        <f>(M2287+M2158+M2416)/3</f>
        <v>17.396583480743256</v>
      </c>
      <c r="N2545" s="62">
        <v>53.395000000000003</v>
      </c>
    </row>
    <row r="2546" spans="1:14" x14ac:dyDescent="0.4">
      <c r="A2546" s="43">
        <v>62</v>
      </c>
      <c r="B2546" s="5" t="s">
        <v>150</v>
      </c>
      <c r="C2546" s="5">
        <v>1986</v>
      </c>
      <c r="D2546" s="5" t="s">
        <v>249</v>
      </c>
      <c r="E2546" s="5" t="s">
        <v>247</v>
      </c>
      <c r="F2546" s="62">
        <f t="shared" si="272"/>
        <v>2.8973996313830921</v>
      </c>
      <c r="G2546" s="63">
        <v>48913237</v>
      </c>
      <c r="H2546" s="63">
        <v>12.235543396713339</v>
      </c>
      <c r="I2546" s="63">
        <v>166.736227235055</v>
      </c>
      <c r="J2546" s="63">
        <v>-112440000</v>
      </c>
      <c r="K2546" s="63">
        <v>14.144853904130134</v>
      </c>
      <c r="L2546" s="63">
        <v>4274.8052400105944</v>
      </c>
      <c r="M2546" s="63">
        <f>(M2417+M2288+M2159)/3</f>
        <v>18.985353119073441</v>
      </c>
      <c r="N2546" s="62">
        <v>54.133000000000003</v>
      </c>
    </row>
    <row r="2547" spans="1:14" x14ac:dyDescent="0.4">
      <c r="A2547" s="43">
        <v>62</v>
      </c>
      <c r="B2547" s="5" t="s">
        <v>150</v>
      </c>
      <c r="C2547" s="5">
        <v>1987</v>
      </c>
      <c r="D2547" s="5" t="s">
        <v>249</v>
      </c>
      <c r="E2547" s="5" t="s">
        <v>247</v>
      </c>
      <c r="F2547" s="62">
        <f t="shared" si="272"/>
        <v>3.0498943488243078</v>
      </c>
      <c r="G2547" s="63">
        <v>50541490</v>
      </c>
      <c r="H2547" s="63">
        <v>21.533419014583345</v>
      </c>
      <c r="I2547" s="63">
        <v>185.132861730727</v>
      </c>
      <c r="J2547" s="63">
        <v>-307630000</v>
      </c>
      <c r="K2547" s="63">
        <v>17.884853137682587</v>
      </c>
      <c r="L2547" s="63">
        <v>2651.4848676437691</v>
      </c>
      <c r="M2547" s="63">
        <f>(M2289+M2160+M2418)/3</f>
        <v>19.779510497166555</v>
      </c>
      <c r="N2547" s="62">
        <v>54.716999999999999</v>
      </c>
    </row>
    <row r="2548" spans="1:14" x14ac:dyDescent="0.4">
      <c r="A2548" s="43">
        <v>62</v>
      </c>
      <c r="B2548" s="5" t="s">
        <v>150</v>
      </c>
      <c r="C2548" s="5">
        <v>1988</v>
      </c>
      <c r="D2548" s="5" t="s">
        <v>249</v>
      </c>
      <c r="E2548" s="5" t="s">
        <v>247</v>
      </c>
      <c r="F2548" s="62">
        <f t="shared" si="272"/>
        <v>3.2104151040255871</v>
      </c>
      <c r="G2548" s="63">
        <v>52111868</v>
      </c>
      <c r="H2548" s="63">
        <v>20.080299327396347</v>
      </c>
      <c r="I2548" s="63">
        <v>217.505735704438</v>
      </c>
      <c r="J2548" s="63">
        <v>60539999.899999999</v>
      </c>
      <c r="K2548" s="63">
        <v>21.583978839735437</v>
      </c>
      <c r="L2548" s="63">
        <v>2361.417198360803</v>
      </c>
      <c r="M2548" s="63">
        <f>(M2290+M2161+M2419)/3</f>
        <v>29.030018447053191</v>
      </c>
      <c r="N2548" s="62">
        <v>55.256999999999998</v>
      </c>
    </row>
    <row r="2549" spans="1:14" x14ac:dyDescent="0.4">
      <c r="A2549" s="43">
        <v>62</v>
      </c>
      <c r="B2549" s="5" t="s">
        <v>150</v>
      </c>
      <c r="C2549" s="5">
        <v>1989</v>
      </c>
      <c r="D2549" s="5" t="s">
        <v>249</v>
      </c>
      <c r="E2549" s="5" t="s">
        <v>247</v>
      </c>
      <c r="F2549" s="62">
        <f t="shared" si="272"/>
        <v>3.3793843200269338</v>
      </c>
      <c r="G2549" s="63">
        <v>53644736</v>
      </c>
      <c r="H2549" s="63">
        <v>17.160007882483555</v>
      </c>
      <c r="I2549" s="63">
        <v>217.88706920391701</v>
      </c>
      <c r="J2549" s="63">
        <v>-19420000</v>
      </c>
      <c r="K2549" s="63">
        <v>27.935025707906213</v>
      </c>
      <c r="L2549" s="63">
        <v>2246.1917403465504</v>
      </c>
      <c r="M2549" s="63">
        <f>(M2420+M2162+M2291)/3</f>
        <v>19.42014762050691</v>
      </c>
      <c r="N2549" s="62">
        <v>55.793999999999997</v>
      </c>
    </row>
    <row r="2550" spans="1:14" x14ac:dyDescent="0.4">
      <c r="A2550" s="43">
        <v>62</v>
      </c>
      <c r="B2550" s="5" t="s">
        <v>150</v>
      </c>
      <c r="C2550" s="5">
        <v>1990</v>
      </c>
      <c r="D2550" s="5" t="s">
        <v>249</v>
      </c>
      <c r="E2550" s="5" t="s">
        <v>247</v>
      </c>
      <c r="F2550" s="62">
        <v>3.5572466526599307</v>
      </c>
      <c r="G2550" s="63">
        <v>55793629</v>
      </c>
      <c r="H2550" s="63">
        <v>22.797196956027193</v>
      </c>
      <c r="I2550" s="63">
        <v>146.89382063850601</v>
      </c>
      <c r="J2550" s="63">
        <v>-361949999.89999998</v>
      </c>
      <c r="K2550" s="63">
        <v>37.080567698811087</v>
      </c>
      <c r="L2550" s="63">
        <v>2237.0522614011179</v>
      </c>
      <c r="M2550" s="63">
        <f>(M2292+M2163+M2421)/3</f>
        <v>19.833124872958638</v>
      </c>
      <c r="N2550" s="62">
        <v>56.33</v>
      </c>
    </row>
    <row r="2551" spans="1:14" x14ac:dyDescent="0.4">
      <c r="A2551" s="43">
        <v>62</v>
      </c>
      <c r="B2551" s="5" t="s">
        <v>150</v>
      </c>
      <c r="C2551" s="5">
        <v>1991</v>
      </c>
      <c r="D2551" s="5" t="s">
        <v>249</v>
      </c>
      <c r="E2551" s="5" t="s">
        <v>247</v>
      </c>
      <c r="F2551" s="62">
        <v>3.7782007906311756</v>
      </c>
      <c r="G2551" s="63">
        <v>57990883</v>
      </c>
      <c r="H2551" s="63">
        <v>25.617113205687872</v>
      </c>
      <c r="I2551" s="63">
        <v>131.61553398504299</v>
      </c>
      <c r="J2551" s="63">
        <v>22590000</v>
      </c>
      <c r="K2551" s="63">
        <v>44.194171648340337</v>
      </c>
      <c r="L2551" s="63">
        <f>(L2550+L2549+L2548)/3</f>
        <v>2281.5537333694906</v>
      </c>
      <c r="M2551" s="63">
        <f>(M2164+M2293+M2422)/3</f>
        <v>21.193697811639655</v>
      </c>
      <c r="N2551" s="62">
        <v>56.865000000000002</v>
      </c>
    </row>
    <row r="2552" spans="1:14" x14ac:dyDescent="0.4">
      <c r="A2552" s="43">
        <v>62</v>
      </c>
      <c r="B2552" s="5" t="s">
        <v>150</v>
      </c>
      <c r="C2552" s="5">
        <v>1992</v>
      </c>
      <c r="D2552" s="5" t="s">
        <v>249</v>
      </c>
      <c r="E2552" s="5" t="s">
        <v>247</v>
      </c>
      <c r="F2552" s="62">
        <v>3.9353708319421052</v>
      </c>
      <c r="G2552" s="63">
        <v>59372016</v>
      </c>
      <c r="H2552" s="63">
        <v>29.341532563694841</v>
      </c>
      <c r="I2552" s="63">
        <v>72.407426363060196</v>
      </c>
      <c r="J2552" s="63">
        <v>8500000</v>
      </c>
      <c r="K2552" s="63">
        <v>40.397927252098931</v>
      </c>
      <c r="L2552" s="63">
        <f>(L2551+L2550+L2549)/3</f>
        <v>2254.9325783723866</v>
      </c>
      <c r="M2552" s="63">
        <f>(M2294+M2423+M2165)/3</f>
        <v>21.202774688212187</v>
      </c>
      <c r="N2552" s="62">
        <v>57.652999999999999</v>
      </c>
    </row>
    <row r="2553" spans="1:14" x14ac:dyDescent="0.4">
      <c r="A2553" s="43">
        <v>62</v>
      </c>
      <c r="B2553" s="5" t="s">
        <v>150</v>
      </c>
      <c r="C2553" s="5">
        <v>1993</v>
      </c>
      <c r="D2553" s="5" t="s">
        <v>249</v>
      </c>
      <c r="E2553" s="5" t="s">
        <v>247</v>
      </c>
      <c r="F2553" s="62">
        <v>3.9616316040232666</v>
      </c>
      <c r="G2553" s="63">
        <v>59755430</v>
      </c>
      <c r="H2553" s="63">
        <v>49.896814865619348</v>
      </c>
      <c r="I2553" s="63">
        <v>54.605547442848099</v>
      </c>
      <c r="J2553" s="63">
        <v>207550000</v>
      </c>
      <c r="K2553" s="63">
        <v>46.040864324933068</v>
      </c>
      <c r="L2553" s="63">
        <v>1066.7419384519737</v>
      </c>
      <c r="M2553" s="63">
        <f>(M2166+M2295+M2424)/3</f>
        <v>20.821075789674456</v>
      </c>
      <c r="N2553" s="62">
        <v>58.518999999999998</v>
      </c>
    </row>
    <row r="2554" spans="1:14" x14ac:dyDescent="0.4">
      <c r="A2554" s="43">
        <v>62</v>
      </c>
      <c r="B2554" s="5" t="s">
        <v>150</v>
      </c>
      <c r="C2554" s="5">
        <v>1994</v>
      </c>
      <c r="D2554" s="5" t="s">
        <v>249</v>
      </c>
      <c r="E2554" s="5" t="s">
        <v>247</v>
      </c>
      <c r="F2554" s="62">
        <v>4.4460076675878462</v>
      </c>
      <c r="G2554" s="63">
        <v>59985749</v>
      </c>
      <c r="H2554" s="63">
        <v>33.931486599128647</v>
      </c>
      <c r="I2554" s="63">
        <v>67.3510266010001</v>
      </c>
      <c r="J2554" s="63">
        <v>2000000</v>
      </c>
      <c r="K2554" s="63">
        <v>41.609136398269648</v>
      </c>
      <c r="L2554" s="63">
        <v>1197.6421461743605</v>
      </c>
      <c r="M2554" s="63">
        <f>(M2296+M2167+M2425)/3</f>
        <v>21.540191628334572</v>
      </c>
      <c r="N2554" s="62">
        <v>59.38</v>
      </c>
    </row>
    <row r="2555" spans="1:14" x14ac:dyDescent="0.4">
      <c r="A2555" s="43">
        <v>62</v>
      </c>
      <c r="B2555" s="5" t="s">
        <v>150</v>
      </c>
      <c r="C2555" s="5">
        <v>1995</v>
      </c>
      <c r="D2555" s="5" t="s">
        <v>249</v>
      </c>
      <c r="E2555" s="5" t="s">
        <v>247</v>
      </c>
      <c r="F2555" s="62">
        <v>4.4661625633201671</v>
      </c>
      <c r="G2555" s="63">
        <v>60794809</v>
      </c>
      <c r="H2555" s="63">
        <v>37.937494508019341</v>
      </c>
      <c r="I2555" s="63">
        <v>90.638954646574703</v>
      </c>
      <c r="J2555" s="63">
        <v>17000000</v>
      </c>
      <c r="K2555" s="63">
        <v>35.144244915273923</v>
      </c>
      <c r="L2555" s="63">
        <v>1585.977936783923</v>
      </c>
      <c r="M2555" s="63">
        <f>(M2297+M2168+M2426)/3</f>
        <v>20.93330653511563</v>
      </c>
      <c r="N2555" s="62">
        <v>60.235999999999997</v>
      </c>
    </row>
    <row r="2556" spans="1:14" x14ac:dyDescent="0.4">
      <c r="A2556" s="43">
        <v>62</v>
      </c>
      <c r="B2556" s="5" t="s">
        <v>150</v>
      </c>
      <c r="C2556" s="5">
        <v>1996</v>
      </c>
      <c r="D2556" s="5" t="s">
        <v>249</v>
      </c>
      <c r="E2556" s="5" t="s">
        <v>247</v>
      </c>
      <c r="F2556" s="62">
        <v>4.5425238307411275</v>
      </c>
      <c r="G2556" s="63">
        <v>61598378</v>
      </c>
      <c r="H2556" s="63">
        <v>28.833645723895756</v>
      </c>
      <c r="I2556" s="63">
        <v>117.34909570060501</v>
      </c>
      <c r="J2556" s="63">
        <v>26000000</v>
      </c>
      <c r="K2556" s="63">
        <v>35.221299155512142</v>
      </c>
      <c r="L2556" s="63">
        <v>1954.6607523228643</v>
      </c>
      <c r="M2556" s="63">
        <f>(M2540+M2427+M2411)/3</f>
        <v>24.679787735027571</v>
      </c>
      <c r="N2556" s="62">
        <v>61.087000000000003</v>
      </c>
    </row>
    <row r="2557" spans="1:14" x14ac:dyDescent="0.4">
      <c r="A2557" s="43">
        <v>62</v>
      </c>
      <c r="B2557" s="5" t="s">
        <v>150</v>
      </c>
      <c r="C2557" s="5">
        <v>1997</v>
      </c>
      <c r="D2557" s="5" t="s">
        <v>249</v>
      </c>
      <c r="E2557" s="5" t="s">
        <v>247</v>
      </c>
      <c r="F2557" s="62">
        <v>4.6798352376411376</v>
      </c>
      <c r="G2557" s="63">
        <v>62480533</v>
      </c>
      <c r="H2557" s="63">
        <v>15.52808649572161</v>
      </c>
      <c r="I2557" s="63">
        <v>146.07544910682799</v>
      </c>
      <c r="J2557" s="63">
        <v>53000000</v>
      </c>
      <c r="K2557" s="63">
        <v>32.649558111485597</v>
      </c>
      <c r="L2557" s="63">
        <v>1823.274513702991</v>
      </c>
      <c r="M2557" s="63">
        <f>(M2299+M2170+M2428)/3</f>
        <v>25.739437821540069</v>
      </c>
      <c r="N2557" s="62">
        <v>61.853000000000002</v>
      </c>
    </row>
    <row r="2558" spans="1:14" x14ac:dyDescent="0.4">
      <c r="A2558" s="43">
        <v>62</v>
      </c>
      <c r="B2558" s="5" t="s">
        <v>150</v>
      </c>
      <c r="C2558" s="5">
        <v>1998</v>
      </c>
      <c r="D2558" s="5" t="s">
        <v>249</v>
      </c>
      <c r="E2558" s="5" t="s">
        <v>247</v>
      </c>
      <c r="F2558" s="62">
        <v>4.5854220629569582</v>
      </c>
      <c r="G2558" s="63">
        <v>63461421</v>
      </c>
      <c r="H2558" s="63">
        <v>9.3815171577855949</v>
      </c>
      <c r="I2558" s="63">
        <v>180.84666926093999</v>
      </c>
      <c r="J2558" s="63">
        <v>24000000</v>
      </c>
      <c r="K2558" s="63">
        <v>29.228219646216839</v>
      </c>
      <c r="L2558" s="63">
        <v>1737.7000329451403</v>
      </c>
      <c r="M2558" s="63">
        <f>(M2300+M2171+M2429)/3</f>
        <v>22.766066728338881</v>
      </c>
      <c r="N2558" s="62">
        <v>62.588000000000001</v>
      </c>
    </row>
    <row r="2559" spans="1:14" x14ac:dyDescent="0.4">
      <c r="A2559" s="43">
        <v>62</v>
      </c>
      <c r="B2559" s="5" t="s">
        <v>150</v>
      </c>
      <c r="C2559" s="5">
        <v>1999</v>
      </c>
      <c r="D2559" s="5" t="s">
        <v>249</v>
      </c>
      <c r="E2559" s="5" t="s">
        <v>247</v>
      </c>
      <c r="F2559" s="62">
        <v>5.0153032788264618</v>
      </c>
      <c r="G2559" s="63">
        <v>64474745</v>
      </c>
      <c r="H2559" s="63">
        <v>31.707847144876354</v>
      </c>
      <c r="I2559" s="63">
        <v>219.523606768805</v>
      </c>
      <c r="J2559" s="63">
        <v>35000000</v>
      </c>
      <c r="K2559" s="63">
        <v>34.885414134490595</v>
      </c>
      <c r="L2559" s="63">
        <v>1765.7836427067136</v>
      </c>
      <c r="M2559" s="63">
        <f>(M2301+M2172+M2430)/3</f>
        <v>23.166493780090647</v>
      </c>
      <c r="N2559" s="62">
        <v>63.317999999999998</v>
      </c>
    </row>
    <row r="2560" spans="1:14" x14ac:dyDescent="0.4">
      <c r="A2560" s="43">
        <v>62</v>
      </c>
      <c r="B2560" s="5" t="s">
        <v>150</v>
      </c>
      <c r="C2560" s="5">
        <v>2000</v>
      </c>
      <c r="D2560" s="5" t="s">
        <v>249</v>
      </c>
      <c r="E2560" s="5" t="s">
        <v>247</v>
      </c>
      <c r="F2560" s="62">
        <v>5.1942849168326148</v>
      </c>
      <c r="G2560" s="63">
        <v>65544383</v>
      </c>
      <c r="H2560" s="63">
        <v>24.929260517305281</v>
      </c>
      <c r="I2560" s="63">
        <v>260.59404890137398</v>
      </c>
      <c r="J2560" s="63">
        <v>39000000</v>
      </c>
      <c r="K2560" s="63">
        <v>41.257247464894796</v>
      </c>
      <c r="L2560" s="63">
        <v>1672.0228764901306</v>
      </c>
      <c r="M2560" s="63">
        <f>(M2302+M2173+M2431)/3</f>
        <v>22.890450510212059</v>
      </c>
      <c r="N2560" s="62">
        <v>64.042000000000002</v>
      </c>
    </row>
    <row r="2561" spans="1:14" x14ac:dyDescent="0.4">
      <c r="A2561" s="43">
        <v>62</v>
      </c>
      <c r="B2561" s="5" t="s">
        <v>150</v>
      </c>
      <c r="C2561" s="5">
        <v>2001</v>
      </c>
      <c r="D2561" s="5" t="s">
        <v>249</v>
      </c>
      <c r="E2561" s="5" t="s">
        <v>247</v>
      </c>
      <c r="F2561" s="62">
        <v>5.3103740719270602</v>
      </c>
      <c r="G2561" s="63">
        <v>66674851</v>
      </c>
      <c r="H2561" s="63">
        <v>14.80541895269991</v>
      </c>
      <c r="I2561" s="63">
        <v>296.35247833629302</v>
      </c>
      <c r="J2561" s="63">
        <v>408118760</v>
      </c>
      <c r="K2561" s="63">
        <v>40.535566480180037</v>
      </c>
      <c r="L2561" s="63">
        <v>1902.9476390668415</v>
      </c>
      <c r="M2561" s="63">
        <f>(M2303+M2174+M2432)/3</f>
        <v>23.492742543109841</v>
      </c>
      <c r="N2561" s="62">
        <v>64.757999999999996</v>
      </c>
    </row>
    <row r="2562" spans="1:14" x14ac:dyDescent="0.4">
      <c r="A2562" s="43">
        <v>62</v>
      </c>
      <c r="B2562" s="5" t="s">
        <v>150</v>
      </c>
      <c r="C2562" s="5">
        <v>2002</v>
      </c>
      <c r="D2562" s="5" t="s">
        <v>249</v>
      </c>
      <c r="E2562" s="5" t="s">
        <v>247</v>
      </c>
      <c r="F2562" s="62">
        <v>5.4937121397905697</v>
      </c>
      <c r="G2562" s="63">
        <v>67327117</v>
      </c>
      <c r="H2562" s="63">
        <v>28.279694089381763</v>
      </c>
      <c r="I2562" s="63">
        <v>112.400742162032</v>
      </c>
      <c r="J2562" s="63">
        <v>3519380360</v>
      </c>
      <c r="K2562" s="63">
        <v>48.172686551811552</v>
      </c>
      <c r="L2562" s="63">
        <v>1910.4771336696042</v>
      </c>
      <c r="M2562" s="63">
        <f>(M2175+M2433+M2304)/3</f>
        <v>25.939466215108435</v>
      </c>
      <c r="N2562" s="62">
        <v>65.468000000000004</v>
      </c>
    </row>
    <row r="2563" spans="1:14" x14ac:dyDescent="0.4">
      <c r="A2563" s="43">
        <v>62</v>
      </c>
      <c r="B2563" s="5" t="s">
        <v>150</v>
      </c>
      <c r="C2563" s="5">
        <v>2003</v>
      </c>
      <c r="D2563" s="5" t="s">
        <v>249</v>
      </c>
      <c r="E2563" s="5" t="s">
        <v>247</v>
      </c>
      <c r="F2563" s="62">
        <v>5.7358373406966301</v>
      </c>
      <c r="G2563" s="63">
        <v>67954699</v>
      </c>
      <c r="H2563" s="63">
        <v>13.136394615760793</v>
      </c>
      <c r="I2563" s="63">
        <v>70.549041107907598</v>
      </c>
      <c r="J2563" s="63">
        <v>2877481499.9000001</v>
      </c>
      <c r="K2563" s="63">
        <v>50.679105774909353</v>
      </c>
      <c r="L2563" s="63">
        <v>2259.5163197796101</v>
      </c>
      <c r="M2563" s="63">
        <f>(M2176+M2305+M2434)/3</f>
        <v>27.229320820883274</v>
      </c>
      <c r="N2563" s="62">
        <v>66.171999999999997</v>
      </c>
    </row>
    <row r="2564" spans="1:14" x14ac:dyDescent="0.4">
      <c r="A2564" s="43">
        <v>62</v>
      </c>
      <c r="B2564" s="5" t="s">
        <v>150</v>
      </c>
      <c r="C2564" s="5">
        <v>2004</v>
      </c>
      <c r="D2564" s="5" t="s">
        <v>249</v>
      </c>
      <c r="E2564" s="5" t="s">
        <v>247</v>
      </c>
      <c r="F2564" s="62">
        <v>6.0476437336285827</v>
      </c>
      <c r="G2564" s="63">
        <v>69061674</v>
      </c>
      <c r="H2564" s="63">
        <v>24.708242390054735</v>
      </c>
      <c r="I2564" s="63">
        <v>70.302091147171794</v>
      </c>
      <c r="J2564" s="63">
        <v>3037299840</v>
      </c>
      <c r="K2564" s="63">
        <v>51.313857327047621</v>
      </c>
      <c r="L2564" s="63">
        <v>2751.7930417363791</v>
      </c>
      <c r="M2564" s="63">
        <f>(M2736+M2822+M1747)/3</f>
        <v>36.932654582672107</v>
      </c>
      <c r="N2564" s="62">
        <v>66.869</v>
      </c>
    </row>
    <row r="2565" spans="1:14" x14ac:dyDescent="0.4">
      <c r="A2565" s="43">
        <v>62</v>
      </c>
      <c r="B2565" s="5" t="s">
        <v>150</v>
      </c>
      <c r="C2565" s="5">
        <v>2005</v>
      </c>
      <c r="D2565" s="5" t="s">
        <v>249</v>
      </c>
      <c r="E2565" s="5" t="s">
        <v>247</v>
      </c>
      <c r="F2565" s="62">
        <v>6.4231837882766198</v>
      </c>
      <c r="G2565" s="63">
        <v>70182594</v>
      </c>
      <c r="H2565" s="63">
        <v>20.166191608468822</v>
      </c>
      <c r="I2565" s="63">
        <v>72.156353715433795</v>
      </c>
      <c r="J2565" s="63">
        <v>2889191670</v>
      </c>
      <c r="K2565" s="63">
        <v>54.440495262616892</v>
      </c>
      <c r="L2565" s="63">
        <v>3226.6139706338809</v>
      </c>
      <c r="M2565" s="63">
        <f>(M2178+M2307+M2436)/3</f>
        <v>30.309975783880589</v>
      </c>
      <c r="N2565" s="62">
        <v>67.558000000000007</v>
      </c>
    </row>
    <row r="2566" spans="1:14" x14ac:dyDescent="0.4">
      <c r="A2566" s="43">
        <v>62</v>
      </c>
      <c r="B2566" s="5" t="s">
        <v>150</v>
      </c>
      <c r="C2566" s="5">
        <v>2006</v>
      </c>
      <c r="D2566" s="5" t="s">
        <v>249</v>
      </c>
      <c r="E2566" s="5" t="s">
        <v>247</v>
      </c>
      <c r="F2566" s="62">
        <v>6.7930401583932598</v>
      </c>
      <c r="G2566" s="63">
        <v>71275760</v>
      </c>
      <c r="H2566" s="63">
        <v>14.582593024432327</v>
      </c>
      <c r="I2566" s="63">
        <v>73.844466626788304</v>
      </c>
      <c r="J2566" s="63">
        <v>2317538500</v>
      </c>
      <c r="K2566" s="63">
        <v>53.167358713926141</v>
      </c>
      <c r="L2566" s="63">
        <v>3736.1777926143041</v>
      </c>
      <c r="M2566" s="63">
        <f>(M2308+M2179+M2437)/3</f>
        <v>33.877882869687689</v>
      </c>
      <c r="N2566" s="62">
        <v>68.239000000000004</v>
      </c>
    </row>
    <row r="2567" spans="1:14" x14ac:dyDescent="0.4">
      <c r="A2567" s="43">
        <v>62</v>
      </c>
      <c r="B2567" s="5" t="s">
        <v>150</v>
      </c>
      <c r="C2567" s="5">
        <v>2007</v>
      </c>
      <c r="D2567" s="5" t="s">
        <v>249</v>
      </c>
      <c r="E2567" s="5" t="s">
        <v>247</v>
      </c>
      <c r="F2567" s="62">
        <v>7.1093326553042786</v>
      </c>
      <c r="G2567" s="63">
        <v>72319418</v>
      </c>
      <c r="H2567" s="63">
        <v>22.939061358698055</v>
      </c>
      <c r="I2567" s="63">
        <v>77.5114040067281</v>
      </c>
      <c r="J2567" s="63">
        <v>2017791750</v>
      </c>
      <c r="K2567" s="63">
        <v>49.887306921914075</v>
      </c>
      <c r="L2567" s="63">
        <v>4838.0035561464174</v>
      </c>
      <c r="M2567" s="63">
        <f>(M2180+M2438+M2309)/3</f>
        <v>36.080928753796513</v>
      </c>
      <c r="N2567" s="62">
        <v>68.864000000000004</v>
      </c>
    </row>
    <row r="2568" spans="1:14" x14ac:dyDescent="0.4">
      <c r="A2568" s="43">
        <v>62</v>
      </c>
      <c r="B2568" s="5" t="s">
        <v>150</v>
      </c>
      <c r="C2568" s="5">
        <v>2008</v>
      </c>
      <c r="D2568" s="5" t="s">
        <v>249</v>
      </c>
      <c r="E2568" s="5" t="s">
        <v>247</v>
      </c>
      <c r="F2568" s="62">
        <v>7.133930129457009</v>
      </c>
      <c r="G2568" s="63">
        <v>73318394</v>
      </c>
      <c r="H2568" s="63">
        <v>19.421980864905478</v>
      </c>
      <c r="I2568" s="63">
        <v>87.475308717961099</v>
      </c>
      <c r="J2568" s="63">
        <v>1979988010</v>
      </c>
      <c r="K2568" s="63">
        <v>48.229402773765479</v>
      </c>
      <c r="L2568" s="63">
        <v>5623.9116809322759</v>
      </c>
      <c r="M2568" s="63">
        <f>(M2310+M2181+M2439)/3</f>
        <v>37.108006228187428</v>
      </c>
      <c r="N2568" s="62">
        <v>69.457999999999998</v>
      </c>
    </row>
    <row r="2569" spans="1:14" x14ac:dyDescent="0.4">
      <c r="A2569" s="43">
        <v>62</v>
      </c>
      <c r="B2569" s="5" t="s">
        <v>150</v>
      </c>
      <c r="C2569" s="5">
        <v>2009</v>
      </c>
      <c r="D2569" s="5" t="s">
        <v>249</v>
      </c>
      <c r="E2569" s="5" t="s">
        <v>247</v>
      </c>
      <c r="F2569" s="62">
        <v>7.296521916558854</v>
      </c>
      <c r="G2569" s="63">
        <v>74322685</v>
      </c>
      <c r="H2569" s="63">
        <v>4.5985169132210615</v>
      </c>
      <c r="I2569" s="63">
        <v>99.010944074504394</v>
      </c>
      <c r="J2569" s="63">
        <v>2983421910</v>
      </c>
      <c r="K2569" s="63">
        <v>43.699580224416501</v>
      </c>
      <c r="L2569" s="63">
        <v>5602.5562818390954</v>
      </c>
      <c r="M2569" s="63">
        <f>(M2311+M2182+M2440)/3</f>
        <v>35.684584467522598</v>
      </c>
      <c r="N2569" s="62">
        <v>70.045000000000002</v>
      </c>
    </row>
    <row r="2570" spans="1:14" x14ac:dyDescent="0.4">
      <c r="A2570" s="43">
        <v>62</v>
      </c>
      <c r="B2570" s="5" t="s">
        <v>150</v>
      </c>
      <c r="C2570" s="5">
        <v>2010</v>
      </c>
      <c r="D2570" s="5" t="s">
        <v>249</v>
      </c>
      <c r="E2570" s="5" t="s">
        <v>247</v>
      </c>
      <c r="F2570" s="62">
        <v>7.179825152899503</v>
      </c>
      <c r="G2570" s="63">
        <v>75373855</v>
      </c>
      <c r="H2570" s="63">
        <v>15.882625978133987</v>
      </c>
      <c r="I2570" s="63">
        <v>100</v>
      </c>
      <c r="J2570" s="63">
        <v>3648972409.9000001</v>
      </c>
      <c r="K2570" s="63">
        <v>43.77064373735238</v>
      </c>
      <c r="L2570" s="63">
        <v>6458.5739561376531</v>
      </c>
      <c r="M2570" s="63">
        <f>(M2312+M2183+M2441)/3</f>
        <v>33.853033830897324</v>
      </c>
      <c r="N2570" s="62">
        <v>70.626000000000005</v>
      </c>
    </row>
    <row r="2571" spans="1:14" x14ac:dyDescent="0.4">
      <c r="A2571" s="43">
        <v>62</v>
      </c>
      <c r="B2571" s="5" t="s">
        <v>150</v>
      </c>
      <c r="C2571" s="5">
        <v>2011</v>
      </c>
      <c r="D2571" s="5" t="s">
        <v>249</v>
      </c>
      <c r="E2571" s="5" t="s">
        <v>247</v>
      </c>
      <c r="F2571" s="62">
        <v>7.2311948666498713</v>
      </c>
      <c r="G2571" s="63">
        <v>76342971</v>
      </c>
      <c r="H2571" s="63">
        <v>33.409533154124262</v>
      </c>
      <c r="I2571" s="63">
        <v>114.115212883067</v>
      </c>
      <c r="J2571" s="63">
        <v>4276718689.9000001</v>
      </c>
      <c r="K2571" s="63">
        <v>41.219414791857538</v>
      </c>
      <c r="L2571" s="63">
        <v>8201.5816779769793</v>
      </c>
      <c r="M2571" s="63">
        <f>(M2184+M2313+M2442)/3</f>
        <v>33.499526714270075</v>
      </c>
      <c r="N2571" s="62">
        <v>71.2</v>
      </c>
    </row>
    <row r="2572" spans="1:14" x14ac:dyDescent="0.4">
      <c r="A2572" s="43">
        <v>62</v>
      </c>
      <c r="B2572" s="5" t="s">
        <v>150</v>
      </c>
      <c r="C2572" s="5">
        <v>2012</v>
      </c>
      <c r="D2572" s="5" t="s">
        <v>249</v>
      </c>
      <c r="E2572" s="5" t="s">
        <v>247</v>
      </c>
      <c r="F2572" s="62">
        <v>7.2308576752779006</v>
      </c>
      <c r="G2572" s="63">
        <v>77324451</v>
      </c>
      <c r="H2572" s="63">
        <v>18.953884144827526</v>
      </c>
      <c r="I2572" s="63">
        <v>126.742006684486</v>
      </c>
      <c r="J2572" s="63">
        <v>4661734400</v>
      </c>
      <c r="K2572" s="63">
        <v>44.089346680745294</v>
      </c>
      <c r="L2572" s="63">
        <v>8329.0020666487635</v>
      </c>
      <c r="M2572" s="63">
        <f>(M2185+M2314+M2443)/3</f>
        <v>34.115760436817027</v>
      </c>
      <c r="N2572" s="62">
        <v>71.754999999999995</v>
      </c>
    </row>
    <row r="2573" spans="1:14" x14ac:dyDescent="0.4">
      <c r="A2573" s="43">
        <v>62</v>
      </c>
      <c r="B2573" s="5" t="s">
        <v>150</v>
      </c>
      <c r="C2573" s="5">
        <v>2013</v>
      </c>
      <c r="D2573" s="5" t="s">
        <v>249</v>
      </c>
      <c r="E2573" s="5" t="s">
        <v>247</v>
      </c>
      <c r="F2573" s="62">
        <v>7.4396007551874774</v>
      </c>
      <c r="G2573" s="63">
        <v>78458928</v>
      </c>
      <c r="H2573" s="63">
        <v>36.775631886208345</v>
      </c>
      <c r="I2573" s="63">
        <v>123.458224567429</v>
      </c>
      <c r="J2573" s="63">
        <v>3049945000</v>
      </c>
      <c r="K2573" s="63">
        <v>47.08671791947549</v>
      </c>
      <c r="L2573" s="63">
        <v>6280.6818674081369</v>
      </c>
      <c r="M2573" s="63">
        <f>(M2315+M2186+M2444)/3</f>
        <v>35.656639690304779</v>
      </c>
      <c r="N2573" s="62">
        <v>72.295000000000002</v>
      </c>
    </row>
    <row r="2574" spans="1:14" x14ac:dyDescent="0.4">
      <c r="A2574" s="43">
        <v>62</v>
      </c>
      <c r="B2574" s="5" t="s">
        <v>150</v>
      </c>
      <c r="C2574" s="5">
        <v>2014</v>
      </c>
      <c r="D2574" s="5" t="s">
        <v>249</v>
      </c>
      <c r="E2574" s="5" t="s">
        <v>247</v>
      </c>
      <c r="F2574" s="62">
        <v>7.5705783140702714</v>
      </c>
      <c r="G2574" s="63">
        <v>79961672</v>
      </c>
      <c r="H2574" s="63">
        <v>9.7587687325632686</v>
      </c>
      <c r="I2574" s="63">
        <v>91.781797329798707</v>
      </c>
      <c r="J2574" s="63">
        <v>2105494000</v>
      </c>
      <c r="K2574" s="63">
        <v>45.351420141316119</v>
      </c>
      <c r="L2574" s="63">
        <v>5757.5433325159602</v>
      </c>
      <c r="M2574" s="63">
        <f>(M2187+M2316+M2445)/3</f>
        <v>37.275872429943504</v>
      </c>
      <c r="N2574" s="62">
        <v>72.83</v>
      </c>
    </row>
    <row r="2575" spans="1:14" x14ac:dyDescent="0.4">
      <c r="A2575" s="43">
        <v>62</v>
      </c>
      <c r="B2575" s="5" t="s">
        <v>150</v>
      </c>
      <c r="C2575" s="5">
        <v>2015</v>
      </c>
      <c r="D2575" s="5" t="s">
        <v>249</v>
      </c>
      <c r="E2575" s="5" t="s">
        <v>247</v>
      </c>
      <c r="F2575" s="62">
        <v>7.3257921385109608</v>
      </c>
      <c r="G2575" s="63">
        <v>81790841</v>
      </c>
      <c r="H2575" s="63">
        <v>0.19700167873683938</v>
      </c>
      <c r="I2575" s="63">
        <v>97.799006589254105</v>
      </c>
      <c r="J2575" s="63">
        <v>2050000000</v>
      </c>
      <c r="K2575" s="63">
        <v>39.422588661179624</v>
      </c>
      <c r="L2575" s="63">
        <v>4990.9367954165464</v>
      </c>
      <c r="M2575" s="63">
        <f>(M2317+M2188+M2446)/3</f>
        <v>33.448143302348782</v>
      </c>
      <c r="N2575" s="62">
        <v>73.358000000000004</v>
      </c>
    </row>
    <row r="2576" spans="1:14" x14ac:dyDescent="0.4">
      <c r="A2576" s="43">
        <v>62</v>
      </c>
      <c r="B2576" s="5" t="s">
        <v>150</v>
      </c>
      <c r="C2576" s="5">
        <v>2016</v>
      </c>
      <c r="D2576" s="5" t="s">
        <v>249</v>
      </c>
      <c r="E2576" s="5" t="s">
        <v>247</v>
      </c>
      <c r="F2576" s="62">
        <v>7.2889661758914537</v>
      </c>
      <c r="G2576" s="63">
        <v>83306231</v>
      </c>
      <c r="H2576" s="63">
        <v>9.3997846133833605</v>
      </c>
      <c r="I2576" s="63">
        <v>100.244426700788</v>
      </c>
      <c r="J2576" s="63">
        <v>3372000000</v>
      </c>
      <c r="K2576" s="63">
        <v>40.387846920842641</v>
      </c>
      <c r="L2576" s="63">
        <v>5497.243232546989</v>
      </c>
      <c r="M2576" s="63">
        <f>(M2318+M2189+M2447)/3</f>
        <v>33.888190397772036</v>
      </c>
      <c r="N2576" s="62">
        <v>73.88</v>
      </c>
    </row>
    <row r="2577" spans="1:14" x14ac:dyDescent="0.4">
      <c r="A2577" s="43">
        <v>62</v>
      </c>
      <c r="B2577" s="5" t="s">
        <v>150</v>
      </c>
      <c r="C2577" s="5">
        <v>2017</v>
      </c>
      <c r="D2577" s="5" t="s">
        <v>249</v>
      </c>
      <c r="E2577" s="5" t="s">
        <v>247</v>
      </c>
      <c r="F2577" s="62">
        <v>7.4129026284764246</v>
      </c>
      <c r="G2577" s="63">
        <v>84505076</v>
      </c>
      <c r="H2577" s="63">
        <v>13.035331167157935</v>
      </c>
      <c r="I2577" s="63">
        <v>99.276167451781802</v>
      </c>
      <c r="J2577" s="63">
        <v>5019000000</v>
      </c>
      <c r="K2577" s="63">
        <v>44.744870765908722</v>
      </c>
      <c r="L2577" s="63">
        <v>5758.5907276680728</v>
      </c>
      <c r="M2577" s="63">
        <f>(M2190+M2319+M2448)/3</f>
        <v>34.217270000140054</v>
      </c>
      <c r="N2577" s="62">
        <v>74.394000000000005</v>
      </c>
    </row>
    <row r="2578" spans="1:14" x14ac:dyDescent="0.4">
      <c r="A2578" s="43">
        <v>62</v>
      </c>
      <c r="B2578" s="5" t="s">
        <v>150</v>
      </c>
      <c r="C2578" s="5">
        <v>2018</v>
      </c>
      <c r="D2578" s="5" t="s">
        <v>249</v>
      </c>
      <c r="E2578" s="5" t="s">
        <v>247</v>
      </c>
      <c r="F2578" s="62">
        <v>7.4451279049501542</v>
      </c>
      <c r="G2578" s="63">
        <v>85617562</v>
      </c>
      <c r="H2578" s="63">
        <v>31.641184296508499</v>
      </c>
      <c r="I2578" s="63">
        <v>92.828616211861998</v>
      </c>
      <c r="J2578" s="63">
        <v>2373000000</v>
      </c>
      <c r="K2578" s="63">
        <v>58.56508971521562</v>
      </c>
      <c r="L2578" s="63">
        <v>3850.7512529322389</v>
      </c>
      <c r="M2578" s="63">
        <f>(M2191+M2320+M2449)/3</f>
        <v>33.851201233420284</v>
      </c>
      <c r="N2578" s="62">
        <v>74.897999999999996</v>
      </c>
    </row>
    <row r="2579" spans="1:14" x14ac:dyDescent="0.4">
      <c r="A2579" s="43">
        <v>62</v>
      </c>
      <c r="B2579" s="5" t="s">
        <v>150</v>
      </c>
      <c r="C2579" s="5">
        <v>2019</v>
      </c>
      <c r="D2579" s="5" t="s">
        <v>249</v>
      </c>
      <c r="E2579" s="5" t="s">
        <v>247</v>
      </c>
      <c r="F2579" s="62">
        <v>7.2229800027498667</v>
      </c>
      <c r="G2579" s="63">
        <v>86564202</v>
      </c>
      <c r="H2579" s="63">
        <v>30.53486622726561</v>
      </c>
      <c r="I2579" s="63">
        <v>128.69616143934499</v>
      </c>
      <c r="J2579" s="63">
        <v>1508000000</v>
      </c>
      <c r="K2579" s="63">
        <v>50.75433435010774</v>
      </c>
      <c r="L2579" s="63">
        <v>3276.7532650809949</v>
      </c>
      <c r="M2579" s="63">
        <f>(M2321+M2192+M2450)/3</f>
        <v>33.985553877110796</v>
      </c>
      <c r="N2579" s="62">
        <v>75.391000000000005</v>
      </c>
    </row>
    <row r="2580" spans="1:14" x14ac:dyDescent="0.4">
      <c r="A2580" s="43">
        <v>62</v>
      </c>
      <c r="B2580" s="5" t="s">
        <v>150</v>
      </c>
      <c r="C2580" s="5">
        <v>2020</v>
      </c>
      <c r="D2580" s="5" t="s">
        <v>249</v>
      </c>
      <c r="E2580" s="5" t="s">
        <v>247</v>
      </c>
      <c r="F2580" s="62">
        <v>7.06335132057733</v>
      </c>
      <c r="G2580" s="63">
        <v>87290193</v>
      </c>
      <c r="H2580" s="63">
        <v>44.264983633742418</v>
      </c>
      <c r="I2580" s="63">
        <v>167.30073136475301</v>
      </c>
      <c r="J2580" s="63">
        <v>1342000000</v>
      </c>
      <c r="K2580" s="63">
        <v>43.810164687097725</v>
      </c>
      <c r="L2580" s="63">
        <v>2746.4194831795562</v>
      </c>
      <c r="M2580" s="63">
        <f>(M2193+M2451+M2322)/3</f>
        <v>34.018008370223704</v>
      </c>
      <c r="N2580" s="62">
        <v>75.873999999999995</v>
      </c>
    </row>
    <row r="2581" spans="1:14" x14ac:dyDescent="0.4">
      <c r="A2581" s="43">
        <v>62</v>
      </c>
      <c r="B2581" s="5" t="s">
        <v>150</v>
      </c>
      <c r="C2581" s="5">
        <v>2021</v>
      </c>
      <c r="D2581" s="5" t="s">
        <v>249</v>
      </c>
      <c r="E2581" s="5" t="s">
        <v>247</v>
      </c>
      <c r="F2581" s="62">
        <f>(F2578+F2579+F2580)/3</f>
        <v>7.2438197427591176</v>
      </c>
      <c r="G2581" s="63">
        <v>87923432</v>
      </c>
      <c r="H2581" s="63">
        <v>56.319654643966544</v>
      </c>
      <c r="I2581" s="63">
        <v>230.03052231301501</v>
      </c>
      <c r="J2581" s="63">
        <v>1425000000</v>
      </c>
      <c r="K2581" s="63">
        <v>44.373834050866513</v>
      </c>
      <c r="L2581" s="63">
        <v>4084.2003047945796</v>
      </c>
      <c r="M2581" s="63">
        <f>(M2194+M2452+M2323)/3</f>
        <v>33.951587826918256</v>
      </c>
      <c r="N2581" s="62">
        <v>76.344999999999999</v>
      </c>
    </row>
    <row r="2582" spans="1:14" x14ac:dyDescent="0.4">
      <c r="A2582" s="43">
        <v>62</v>
      </c>
      <c r="B2582" s="5" t="s">
        <v>150</v>
      </c>
      <c r="C2582" s="5">
        <v>2022</v>
      </c>
      <c r="D2582" s="5" t="s">
        <v>249</v>
      </c>
      <c r="E2582" s="5" t="s">
        <v>247</v>
      </c>
      <c r="F2582" s="62">
        <f>(F2579+F2580+F2581)/3</f>
        <v>7.1767170220287717</v>
      </c>
      <c r="G2582" s="63">
        <v>88550570</v>
      </c>
      <c r="H2582" s="63">
        <v>50.58524806250503</v>
      </c>
      <c r="I2582" s="63">
        <v>334.397152176627</v>
      </c>
      <c r="J2582" s="63">
        <v>1500000000</v>
      </c>
      <c r="K2582" s="63">
        <v>51.597506811023976</v>
      </c>
      <c r="L2582" s="63">
        <v>4669.5713799387768</v>
      </c>
      <c r="M2582" s="63">
        <f>(M2324+M2195+M2453)/3</f>
        <v>33.985050024750912</v>
      </c>
      <c r="N2582" s="62">
        <v>76.807000000000002</v>
      </c>
    </row>
    <row r="2583" spans="1:14" x14ac:dyDescent="0.4">
      <c r="A2583" s="53">
        <v>63</v>
      </c>
      <c r="B2583" s="5" t="s">
        <v>151</v>
      </c>
      <c r="C2583" s="5">
        <v>1980</v>
      </c>
      <c r="D2583" s="5" t="s">
        <v>249</v>
      </c>
      <c r="E2583" s="5" t="s">
        <v>247</v>
      </c>
      <c r="F2583" s="62">
        <f>F2584*0.95</f>
        <v>2.1770253691725778</v>
      </c>
      <c r="G2583" s="63">
        <v>13653369</v>
      </c>
      <c r="H2583" s="63">
        <v>13.201751824452472</v>
      </c>
      <c r="I2583" s="63">
        <f>(I2110+I2239+I2497)/3</f>
        <v>74.736913878977305</v>
      </c>
      <c r="J2583" s="63">
        <v>1530000</v>
      </c>
      <c r="K2583" s="63">
        <v>95.049680737063042</v>
      </c>
      <c r="L2583" s="63">
        <v>3850.258496639181</v>
      </c>
      <c r="M2583" s="63">
        <f>(M2110+M2239+M2497)/3</f>
        <v>19.404078048942299</v>
      </c>
      <c r="N2583" s="62">
        <v>65.521000000000001</v>
      </c>
    </row>
    <row r="2584" spans="1:14" x14ac:dyDescent="0.4">
      <c r="A2584" s="53">
        <v>63</v>
      </c>
      <c r="B2584" s="5" t="s">
        <v>151</v>
      </c>
      <c r="C2584" s="5">
        <v>1981</v>
      </c>
      <c r="D2584" s="5" t="s">
        <v>249</v>
      </c>
      <c r="E2584" s="5" t="s">
        <v>247</v>
      </c>
      <c r="F2584" s="62">
        <f t="shared" ref="F2584:F2592" si="273">F2585*0.95</f>
        <v>2.2916056517606083</v>
      </c>
      <c r="G2584" s="63">
        <v>14067260</v>
      </c>
      <c r="H2584" s="63">
        <v>-27.52258951727336</v>
      </c>
      <c r="I2584" s="63">
        <f>(I2240+I2111+I2498)/3</f>
        <v>79.084388953375736</v>
      </c>
      <c r="J2584" s="63">
        <v>4120000</v>
      </c>
      <c r="K2584" s="63">
        <v>93.911993584150736</v>
      </c>
      <c r="L2584" s="63">
        <v>2688.7254518648265</v>
      </c>
      <c r="M2584" s="63">
        <f>(M2111+M2240+M2498)/3</f>
        <v>19.775530290700825</v>
      </c>
      <c r="N2584" s="62">
        <v>66.183000000000007</v>
      </c>
    </row>
    <row r="2585" spans="1:14" x14ac:dyDescent="0.4">
      <c r="A2585" s="53">
        <v>63</v>
      </c>
      <c r="B2585" s="5" t="s">
        <v>151</v>
      </c>
      <c r="C2585" s="5">
        <v>1982</v>
      </c>
      <c r="D2585" s="5" t="s">
        <v>249</v>
      </c>
      <c r="E2585" s="5" t="s">
        <v>247</v>
      </c>
      <c r="F2585" s="62">
        <f t="shared" si="273"/>
        <v>2.4122164755374826</v>
      </c>
      <c r="G2585" s="63">
        <v>14467682</v>
      </c>
      <c r="H2585" s="63">
        <v>8.3342203840224727</v>
      </c>
      <c r="I2585" s="63">
        <f>(I2241+I2112+I2499)/3</f>
        <v>82.719783586925459</v>
      </c>
      <c r="J2585" s="63">
        <v>2419999.9</v>
      </c>
      <c r="K2585" s="63">
        <v>92.789448433702731</v>
      </c>
      <c r="L2585" s="63">
        <v>2929.4487764752735</v>
      </c>
      <c r="M2585" s="63">
        <f>(M2241+M2112+M2499)/3</f>
        <v>22.351352860546594</v>
      </c>
      <c r="N2585" s="62">
        <v>66.838999999999999</v>
      </c>
    </row>
    <row r="2586" spans="1:14" x14ac:dyDescent="0.4">
      <c r="A2586" s="53">
        <v>63</v>
      </c>
      <c r="B2586" s="5" t="s">
        <v>151</v>
      </c>
      <c r="C2586" s="5">
        <v>1983</v>
      </c>
      <c r="D2586" s="5" t="s">
        <v>249</v>
      </c>
      <c r="E2586" s="5" t="s">
        <v>247</v>
      </c>
      <c r="F2586" s="62">
        <f t="shared" si="273"/>
        <v>2.5391752374078767</v>
      </c>
      <c r="G2586" s="63">
        <v>14903737</v>
      </c>
      <c r="H2586" s="63">
        <v>14.191694708610953</v>
      </c>
      <c r="I2586" s="63">
        <f>(I2242+I2113+I2500)/3</f>
        <v>85.626813060736879</v>
      </c>
      <c r="J2586" s="63">
        <v>-234000</v>
      </c>
      <c r="K2586" s="63">
        <v>57.552491878615008</v>
      </c>
      <c r="L2586" s="63">
        <v>2731.7244813033435</v>
      </c>
      <c r="M2586" s="63">
        <f>(M2113+M2242+M2500)/3</f>
        <v>21.47494851894194</v>
      </c>
      <c r="N2586" s="62">
        <v>67.488</v>
      </c>
    </row>
    <row r="2587" spans="1:14" x14ac:dyDescent="0.4">
      <c r="A2587" s="53">
        <v>63</v>
      </c>
      <c r="B2587" s="5" t="s">
        <v>151</v>
      </c>
      <c r="C2587" s="5">
        <v>1984</v>
      </c>
      <c r="D2587" s="5" t="s">
        <v>249</v>
      </c>
      <c r="E2587" s="5" t="s">
        <v>247</v>
      </c>
      <c r="F2587" s="62">
        <f t="shared" si="273"/>
        <v>2.6728160393767122</v>
      </c>
      <c r="G2587" s="63">
        <v>15377032</v>
      </c>
      <c r="H2587" s="63">
        <v>17.029350069275552</v>
      </c>
      <c r="I2587" s="63">
        <f>(I2114+I2243+I2501)/3</f>
        <v>88.872797740948329</v>
      </c>
      <c r="J2587" s="63">
        <v>-2749000</v>
      </c>
      <c r="K2587" s="63">
        <v>55.327849136479536</v>
      </c>
      <c r="L2587" s="63">
        <v>3052.4997994914879</v>
      </c>
      <c r="M2587" s="63">
        <f>(M2243+M2501+M2114)/3</f>
        <v>19.389787631168527</v>
      </c>
      <c r="N2587" s="62">
        <v>68.132000000000005</v>
      </c>
    </row>
    <row r="2588" spans="1:14" x14ac:dyDescent="0.4">
      <c r="A2588" s="53">
        <v>63</v>
      </c>
      <c r="B2588" s="5" t="s">
        <v>151</v>
      </c>
      <c r="C2588" s="5">
        <v>1985</v>
      </c>
      <c r="D2588" s="5" t="s">
        <v>249</v>
      </c>
      <c r="E2588" s="5" t="s">
        <v>247</v>
      </c>
      <c r="F2588" s="62">
        <f t="shared" si="273"/>
        <v>2.8134905677649602</v>
      </c>
      <c r="G2588" s="63">
        <v>15753856</v>
      </c>
      <c r="H2588" s="63">
        <v>1.6890483933093208</v>
      </c>
      <c r="I2588" s="63">
        <f>(I2115+I2244+I2502)/3</f>
        <v>90.053431470485975</v>
      </c>
      <c r="J2588" s="63">
        <v>-1159999.8999999999</v>
      </c>
      <c r="K2588" s="63">
        <v>54.961430341464713</v>
      </c>
      <c r="L2588" s="63">
        <v>3073.8608560547068</v>
      </c>
      <c r="M2588" s="63">
        <f>(M2244+M2115+M2502)/3</f>
        <v>19.626092962701829</v>
      </c>
      <c r="N2588" s="62">
        <v>68.766999999999996</v>
      </c>
    </row>
    <row r="2589" spans="1:14" x14ac:dyDescent="0.4">
      <c r="A2589" s="53">
        <v>63</v>
      </c>
      <c r="B2589" s="5" t="s">
        <v>151</v>
      </c>
      <c r="C2589" s="5">
        <v>1986</v>
      </c>
      <c r="D2589" s="5" t="s">
        <v>249</v>
      </c>
      <c r="E2589" s="5" t="s">
        <v>247</v>
      </c>
      <c r="F2589" s="62">
        <f t="shared" si="273"/>
        <v>2.9615690186999584</v>
      </c>
      <c r="G2589" s="63">
        <v>16148221</v>
      </c>
      <c r="H2589" s="63">
        <v>-6.7315183596206651</v>
      </c>
      <c r="I2589" s="63">
        <f>(I2245+I2503+I2116)/3</f>
        <v>88.414055373925976</v>
      </c>
      <c r="J2589" s="63">
        <v>918000</v>
      </c>
      <c r="K2589" s="63">
        <v>42.938847938847942</v>
      </c>
      <c r="L2589" s="63">
        <v>2926.917839991926</v>
      </c>
      <c r="M2589" s="63">
        <f>(M2116+M2245+M2503)/3</f>
        <v>17.969359125604431</v>
      </c>
      <c r="N2589" s="62">
        <v>69.396000000000001</v>
      </c>
    </row>
    <row r="2590" spans="1:14" x14ac:dyDescent="0.4">
      <c r="A2590" s="53">
        <v>63</v>
      </c>
      <c r="B2590" s="5" t="s">
        <v>151</v>
      </c>
      <c r="C2590" s="5">
        <v>1987</v>
      </c>
      <c r="D2590" s="5" t="s">
        <v>249</v>
      </c>
      <c r="E2590" s="5" t="s">
        <v>247</v>
      </c>
      <c r="F2590" s="62">
        <f t="shared" si="273"/>
        <v>3.1174410723157457</v>
      </c>
      <c r="G2590" s="63">
        <v>16598019</v>
      </c>
      <c r="H2590" s="63">
        <v>9.8941593575204649</v>
      </c>
      <c r="I2590" s="63">
        <f>(I2117+I2246+I2504)/3</f>
        <v>82.957001465666309</v>
      </c>
      <c r="J2590" s="63">
        <v>-4291000</v>
      </c>
      <c r="K2590" s="63">
        <v>49.349431818181813</v>
      </c>
      <c r="L2590" s="63">
        <v>3420.5403396867482</v>
      </c>
      <c r="M2590" s="63">
        <f>(M2117+M2246+M2504)/3</f>
        <v>22.386592035318227</v>
      </c>
      <c r="N2590" s="62">
        <v>70.016999999999996</v>
      </c>
    </row>
    <row r="2591" spans="1:14" x14ac:dyDescent="0.4">
      <c r="A2591" s="53">
        <v>63</v>
      </c>
      <c r="B2591" s="5" t="s">
        <v>151</v>
      </c>
      <c r="C2591" s="5">
        <v>1988</v>
      </c>
      <c r="D2591" s="5" t="s">
        <v>249</v>
      </c>
      <c r="E2591" s="5" t="s">
        <v>247</v>
      </c>
      <c r="F2591" s="62">
        <f t="shared" si="273"/>
        <v>3.2815169182271009</v>
      </c>
      <c r="G2591" s="63">
        <v>16987346</v>
      </c>
      <c r="H2591" s="63">
        <v>10.431250000767903</v>
      </c>
      <c r="I2591" s="63">
        <f>(I2118+I2247+I2505)/3</f>
        <v>79.562923383670167</v>
      </c>
      <c r="J2591" s="63">
        <v>-3383000</v>
      </c>
      <c r="K2591" s="63">
        <v>42.499562581694299</v>
      </c>
      <c r="L2591" s="63">
        <v>3690.0711935244185</v>
      </c>
      <c r="M2591" s="63">
        <f>(M2247+M2118+M2505)/3</f>
        <v>19.167603793439852</v>
      </c>
      <c r="N2591" s="62">
        <v>70.072000000000003</v>
      </c>
    </row>
    <row r="2592" spans="1:14" x14ac:dyDescent="0.4">
      <c r="A2592" s="53">
        <v>63</v>
      </c>
      <c r="B2592" s="5" t="s">
        <v>151</v>
      </c>
      <c r="C2592" s="5">
        <v>1989</v>
      </c>
      <c r="D2592" s="5" t="s">
        <v>249</v>
      </c>
      <c r="E2592" s="5" t="s">
        <v>247</v>
      </c>
      <c r="F2592" s="62">
        <f t="shared" si="273"/>
        <v>3.454228334975896</v>
      </c>
      <c r="G2592" s="63">
        <v>17442590</v>
      </c>
      <c r="H2592" s="63">
        <v>8.4015892735547197</v>
      </c>
      <c r="I2592" s="63">
        <f>(I2119+I2248+I2506)/3</f>
        <v>86.238614931320043</v>
      </c>
      <c r="J2592" s="63">
        <v>390000</v>
      </c>
      <c r="K2592" s="63">
        <v>44.835088372640008</v>
      </c>
      <c r="L2592" s="63">
        <v>3774.2064386006305</v>
      </c>
      <c r="M2592" s="63">
        <f>(M2248+M2119+M2506)/3</f>
        <v>15.487587345201197</v>
      </c>
      <c r="N2592" s="62">
        <v>69.888999999999996</v>
      </c>
    </row>
    <row r="2593" spans="1:14" x14ac:dyDescent="0.4">
      <c r="A2593" s="53">
        <v>63</v>
      </c>
      <c r="B2593" s="5" t="s">
        <v>151</v>
      </c>
      <c r="C2593" s="5">
        <v>1990</v>
      </c>
      <c r="D2593" s="5" t="s">
        <v>249</v>
      </c>
      <c r="E2593" s="5" t="s">
        <v>247</v>
      </c>
      <c r="F2593" s="62">
        <v>3.6360298262904172</v>
      </c>
      <c r="G2593" s="63">
        <v>17658381</v>
      </c>
      <c r="H2593" s="63">
        <v>73.645391040723553</v>
      </c>
      <c r="I2593" s="63">
        <f>(I2249+I2120+I2507)/3</f>
        <v>83.292965291805402</v>
      </c>
      <c r="J2593" s="63">
        <v>-6809999.9000000004</v>
      </c>
      <c r="K2593" s="63">
        <v>15.126281816312481</v>
      </c>
      <c r="L2593" s="63">
        <v>10216.568807532753</v>
      </c>
      <c r="M2593" s="63">
        <f>(M2249+M2120+M2507)/3</f>
        <v>15.286738206056796</v>
      </c>
      <c r="N2593" s="62">
        <v>69.706000000000003</v>
      </c>
    </row>
    <row r="2594" spans="1:14" x14ac:dyDescent="0.4">
      <c r="A2594" s="53">
        <v>63</v>
      </c>
      <c r="B2594" s="5" t="s">
        <v>151</v>
      </c>
      <c r="C2594" s="5">
        <v>1991</v>
      </c>
      <c r="D2594" s="5" t="s">
        <v>249</v>
      </c>
      <c r="E2594" s="5" t="s">
        <v>247</v>
      </c>
      <c r="F2594" s="62">
        <v>2.5520640658849656</v>
      </c>
      <c r="G2594" s="63">
        <v>17846378</v>
      </c>
      <c r="H2594" s="63">
        <v>111.12641815285315</v>
      </c>
      <c r="I2594" s="63">
        <f>(I2508+I2250+I2121)/3</f>
        <v>78.083172760733845</v>
      </c>
      <c r="J2594" s="63">
        <v>7685999.9000000004</v>
      </c>
      <c r="K2594" s="63">
        <v>3.7911409699516625</v>
      </c>
      <c r="L2594" s="63">
        <v>22.850370515730692</v>
      </c>
      <c r="M2594" s="63">
        <f>(M2250+M2121+M2508)/3</f>
        <v>24.508723792917113</v>
      </c>
      <c r="N2594" s="62">
        <v>69.522000000000006</v>
      </c>
    </row>
    <row r="2595" spans="1:14" x14ac:dyDescent="0.4">
      <c r="A2595" s="53">
        <v>63</v>
      </c>
      <c r="B2595" s="5" t="s">
        <v>151</v>
      </c>
      <c r="C2595" s="5">
        <v>1992</v>
      </c>
      <c r="D2595" s="5" t="s">
        <v>249</v>
      </c>
      <c r="E2595" s="5" t="s">
        <v>247</v>
      </c>
      <c r="F2595" s="62">
        <v>3.6625365848723619</v>
      </c>
      <c r="G2595" s="63">
        <v>18385673</v>
      </c>
      <c r="H2595" s="63">
        <v>104.50076670869896</v>
      </c>
      <c r="I2595" s="63">
        <f>(I2122+I2251+I2509)/3</f>
        <v>76.479504569082238</v>
      </c>
      <c r="J2595" s="63">
        <v>93000</v>
      </c>
      <c r="K2595" s="63">
        <v>1.9211456331596999</v>
      </c>
      <c r="L2595" s="63">
        <v>30.114315514692208</v>
      </c>
      <c r="M2595" s="63">
        <f>(M2251+M2122+M2509)/3</f>
        <v>23.562178896366124</v>
      </c>
      <c r="N2595" s="62">
        <v>69.337000000000003</v>
      </c>
    </row>
    <row r="2596" spans="1:14" x14ac:dyDescent="0.4">
      <c r="A2596" s="53">
        <v>63</v>
      </c>
      <c r="B2596" s="5" t="s">
        <v>151</v>
      </c>
      <c r="C2596" s="5">
        <v>1993</v>
      </c>
      <c r="D2596" s="5" t="s">
        <v>249</v>
      </c>
      <c r="E2596" s="5" t="s">
        <v>247</v>
      </c>
      <c r="F2596" s="62">
        <v>4.641523878386498</v>
      </c>
      <c r="G2596" s="63">
        <v>19295818</v>
      </c>
      <c r="H2596" s="63">
        <v>114.46767171386267</v>
      </c>
      <c r="I2596" s="63">
        <f>(I2252+I2123+I2510)/3</f>
        <v>79.162477349406387</v>
      </c>
      <c r="J2596" s="63">
        <v>803000</v>
      </c>
      <c r="K2596" s="63">
        <v>0.54469668446983321</v>
      </c>
      <c r="L2596" s="63">
        <v>53.48023499868696</v>
      </c>
      <c r="M2596" s="63">
        <f>(M2682+M2252+M2510)/3</f>
        <v>24.916750648869122</v>
      </c>
      <c r="N2596" s="62">
        <v>69.152000000000001</v>
      </c>
    </row>
    <row r="2597" spans="1:14" x14ac:dyDescent="0.4">
      <c r="A2597" s="53">
        <v>63</v>
      </c>
      <c r="B2597" s="5" t="s">
        <v>151</v>
      </c>
      <c r="C2597" s="5">
        <v>1994</v>
      </c>
      <c r="D2597" s="5" t="s">
        <v>249</v>
      </c>
      <c r="E2597" s="5" t="s">
        <v>247</v>
      </c>
      <c r="F2597" s="62">
        <v>5.043245349816746</v>
      </c>
      <c r="G2597" s="63">
        <v>20248073</v>
      </c>
      <c r="H2597" s="63">
        <v>396.43801739331172</v>
      </c>
      <c r="I2597" s="63">
        <f>(I2124+I2253+I2511)/3</f>
        <v>74.59465641169173</v>
      </c>
      <c r="J2597" s="63">
        <v>-30000</v>
      </c>
      <c r="K2597" s="63">
        <v>9.9582361921885312E-2</v>
      </c>
      <c r="L2597" s="63">
        <v>197.12242655176584</v>
      </c>
      <c r="M2597" s="63">
        <f>(M2124+M2253+M2511)/3</f>
        <v>26.470505089626887</v>
      </c>
      <c r="N2597" s="62">
        <v>68.965999999999994</v>
      </c>
    </row>
    <row r="2598" spans="1:14" x14ac:dyDescent="0.4">
      <c r="A2598" s="53">
        <v>63</v>
      </c>
      <c r="B2598" s="5" t="s">
        <v>151</v>
      </c>
      <c r="C2598" s="5">
        <v>1995</v>
      </c>
      <c r="D2598" s="5" t="s">
        <v>249</v>
      </c>
      <c r="E2598" s="5" t="s">
        <v>247</v>
      </c>
      <c r="F2598" s="62">
        <v>4.7768140869540483</v>
      </c>
      <c r="G2598" s="63">
        <v>20948858</v>
      </c>
      <c r="H2598" s="63">
        <v>295.36766714092613</v>
      </c>
      <c r="I2598" s="63">
        <f>(I2254+I2125+I2512)/3</f>
        <v>91.23055891474813</v>
      </c>
      <c r="J2598" s="63">
        <f>J2599*0.95</f>
        <v>-1894300</v>
      </c>
      <c r="K2598" s="63">
        <v>2.0999232183835464E-2</v>
      </c>
      <c r="L2598" s="63">
        <v>615.50037181559765</v>
      </c>
      <c r="M2598" s="63">
        <f>(M2254+M2125+M2512)/3</f>
        <v>30.100582214386801</v>
      </c>
      <c r="N2598" s="62">
        <v>68.78</v>
      </c>
    </row>
    <row r="2599" spans="1:14" x14ac:dyDescent="0.4">
      <c r="A2599" s="53">
        <v>63</v>
      </c>
      <c r="B2599" s="5" t="s">
        <v>151</v>
      </c>
      <c r="C2599" s="5">
        <v>1996</v>
      </c>
      <c r="D2599" s="5" t="s">
        <v>249</v>
      </c>
      <c r="E2599" s="5" t="s">
        <v>247</v>
      </c>
      <c r="F2599" s="62">
        <v>4.5694941045315076</v>
      </c>
      <c r="G2599" s="63">
        <v>21639332</v>
      </c>
      <c r="H2599" s="63">
        <v>-12.544137451645113</v>
      </c>
      <c r="I2599" s="63">
        <f>(I2126+I2255+I2513)/3</f>
        <v>99.453876445719189</v>
      </c>
      <c r="J2599" s="63">
        <v>-1994000</v>
      </c>
      <c r="K2599" s="63">
        <v>2.6888482909031126E-2</v>
      </c>
      <c r="L2599" s="63">
        <v>482.1636186062816</v>
      </c>
      <c r="M2599" s="63">
        <f>(M2126+M2255+M2513)/3</f>
        <v>25.84364163489991</v>
      </c>
      <c r="N2599" s="62">
        <v>68.593000000000004</v>
      </c>
    </row>
    <row r="2600" spans="1:14" x14ac:dyDescent="0.4">
      <c r="A2600" s="53">
        <v>63</v>
      </c>
      <c r="B2600" s="5" t="s">
        <v>151</v>
      </c>
      <c r="C2600" s="5">
        <v>1997</v>
      </c>
      <c r="D2600" s="5" t="s">
        <v>249</v>
      </c>
      <c r="E2600" s="5" t="s">
        <v>247</v>
      </c>
      <c r="F2600" s="62">
        <v>5.3249484903565794</v>
      </c>
      <c r="G2600" s="63">
        <v>22330770</v>
      </c>
      <c r="H2600" s="63">
        <v>91.498797841097257</v>
      </c>
      <c r="I2600" s="63">
        <f>(I2127+I2256+I2514)/3</f>
        <v>101.53791060650069</v>
      </c>
      <c r="J2600" s="63">
        <v>1153000</v>
      </c>
      <c r="K2600" s="63">
        <v>106.18816728973101</v>
      </c>
      <c r="L2600" s="63">
        <v>929.87644655242491</v>
      </c>
      <c r="M2600" s="63">
        <f>(M2127+M2256+M2514)/3</f>
        <v>28.956519596257053</v>
      </c>
      <c r="N2600" s="62">
        <v>68.405000000000001</v>
      </c>
    </row>
    <row r="2601" spans="1:14" x14ac:dyDescent="0.4">
      <c r="A2601" s="53">
        <v>63</v>
      </c>
      <c r="B2601" s="5" t="s">
        <v>151</v>
      </c>
      <c r="C2601" s="5">
        <v>1998</v>
      </c>
      <c r="D2601" s="5" t="s">
        <v>249</v>
      </c>
      <c r="E2601" s="5" t="s">
        <v>247</v>
      </c>
      <c r="F2601" s="62">
        <v>3.9813541447610881</v>
      </c>
      <c r="G2601" s="63">
        <v>23053488</v>
      </c>
      <c r="H2601" s="63">
        <v>-15.860765536614622</v>
      </c>
      <c r="I2601" s="63">
        <f>(I2128+I2257+I2515)/3</f>
        <v>100.88588451020111</v>
      </c>
      <c r="J2601" s="63">
        <v>7387999.9000000004</v>
      </c>
      <c r="K2601" s="63">
        <v>132.24316052096108</v>
      </c>
      <c r="L2601" s="63">
        <v>894.32909433238308</v>
      </c>
      <c r="M2601" s="63">
        <f>(M2257+M2515+M2687)/3</f>
        <v>27.312300300645827</v>
      </c>
      <c r="N2601" s="62">
        <v>68.388000000000005</v>
      </c>
    </row>
    <row r="2602" spans="1:14" x14ac:dyDescent="0.4">
      <c r="A2602" s="53">
        <v>63</v>
      </c>
      <c r="B2602" s="5" t="s">
        <v>151</v>
      </c>
      <c r="C2602" s="5">
        <v>1999</v>
      </c>
      <c r="D2602" s="5" t="s">
        <v>249</v>
      </c>
      <c r="E2602" s="5" t="s">
        <v>247</v>
      </c>
      <c r="F2602" s="62">
        <v>3.0525675657181681</v>
      </c>
      <c r="G2602" s="63">
        <v>23820734</v>
      </c>
      <c r="H2602" s="63">
        <v>71.148044919836195</v>
      </c>
      <c r="I2602" s="63">
        <f>(I2258+I2129+I2516)/3</f>
        <v>94.816530922926063</v>
      </c>
      <c r="J2602" s="63">
        <f>(J2601+J2600+J2599)/3</f>
        <v>2182333.3000000003</v>
      </c>
      <c r="K2602" s="63">
        <v>138.31460240355182</v>
      </c>
      <c r="L2602" s="63">
        <v>1548.2982843357959</v>
      </c>
      <c r="M2602" s="63">
        <f>(M2129+M2258+M2516)/3</f>
        <v>27.650403940495448</v>
      </c>
      <c r="N2602" s="62">
        <v>68.441999999999993</v>
      </c>
    </row>
    <row r="2603" spans="1:14" x14ac:dyDescent="0.4">
      <c r="A2603" s="53">
        <v>63</v>
      </c>
      <c r="B2603" s="5" t="s">
        <v>151</v>
      </c>
      <c r="C2603" s="5">
        <v>2000</v>
      </c>
      <c r="D2603" s="5" t="s">
        <v>249</v>
      </c>
      <c r="E2603" s="5" t="s">
        <v>247</v>
      </c>
      <c r="F2603" s="62">
        <v>3.5580415462219159</v>
      </c>
      <c r="G2603" s="63">
        <v>24628858</v>
      </c>
      <c r="H2603" s="63">
        <v>24.612436739475513</v>
      </c>
      <c r="I2603" s="63">
        <f>(I2130+I2259+I2517)/3</f>
        <v>98.314762813145975</v>
      </c>
      <c r="J2603" s="63">
        <v>-32000</v>
      </c>
      <c r="K2603" s="63">
        <v>125.33659564090397</v>
      </c>
      <c r="L2603" s="63">
        <v>1963.7228386271531</v>
      </c>
      <c r="M2603" s="63">
        <f>(M2259+M2130+M2517)/3</f>
        <v>27.245401150810419</v>
      </c>
      <c r="N2603" s="62">
        <v>68.495999999999995</v>
      </c>
    </row>
    <row r="2604" spans="1:14" x14ac:dyDescent="0.4">
      <c r="A2604" s="53">
        <v>63</v>
      </c>
      <c r="B2604" s="5" t="s">
        <v>151</v>
      </c>
      <c r="C2604" s="5">
        <v>2001</v>
      </c>
      <c r="D2604" s="5" t="s">
        <v>249</v>
      </c>
      <c r="E2604" s="5" t="s">
        <v>247</v>
      </c>
      <c r="F2604" s="62">
        <v>3.8368045702485714</v>
      </c>
      <c r="G2604" s="63">
        <v>25425663</v>
      </c>
      <c r="H2604" s="63">
        <v>-19.146731026297829</v>
      </c>
      <c r="I2604" s="63">
        <f>(I2131+I2260+I2518)/3</f>
        <v>98.576598035128029</v>
      </c>
      <c r="J2604" s="63">
        <v>-6655999.9000000004</v>
      </c>
      <c r="K2604" s="63">
        <v>126.78025670291098</v>
      </c>
      <c r="L2604" s="63">
        <v>1422.8313389037573</v>
      </c>
      <c r="M2604" s="63">
        <f>(M2432+M2475+M2561)/3</f>
        <v>35.70471577790201</v>
      </c>
      <c r="N2604" s="62">
        <v>68.55</v>
      </c>
    </row>
    <row r="2605" spans="1:14" x14ac:dyDescent="0.4">
      <c r="A2605" s="53">
        <v>63</v>
      </c>
      <c r="B2605" s="5" t="s">
        <v>151</v>
      </c>
      <c r="C2605" s="5">
        <v>2002</v>
      </c>
      <c r="D2605" s="5" t="s">
        <v>249</v>
      </c>
      <c r="E2605" s="5" t="s">
        <v>247</v>
      </c>
      <c r="F2605" s="62">
        <v>3.4722380126589854</v>
      </c>
      <c r="G2605" s="63">
        <v>26255343</v>
      </c>
      <c r="H2605" s="63">
        <v>8.1617006069760549</v>
      </c>
      <c r="I2605" s="63">
        <f>(I2347+I2218+I2132)/3</f>
        <v>94.516859045928697</v>
      </c>
      <c r="J2605" s="63">
        <v>-326000</v>
      </c>
      <c r="K2605" s="63">
        <v>119.76204799075359</v>
      </c>
      <c r="L2605" s="63">
        <v>1254.1620451282845</v>
      </c>
      <c r="M2605" s="63">
        <f>(M2476+M2433+M2562)/3</f>
        <v>37.500219395653666</v>
      </c>
      <c r="N2605" s="62">
        <v>68.603999999999999</v>
      </c>
    </row>
    <row r="2606" spans="1:14" x14ac:dyDescent="0.4">
      <c r="A2606" s="53">
        <v>63</v>
      </c>
      <c r="B2606" s="5" t="s">
        <v>151</v>
      </c>
      <c r="C2606" s="5">
        <v>2003</v>
      </c>
      <c r="D2606" s="5" t="s">
        <v>249</v>
      </c>
      <c r="E2606" s="5" t="s">
        <v>247</v>
      </c>
      <c r="F2606" s="62">
        <v>3.0026462546967783</v>
      </c>
      <c r="G2606" s="63">
        <v>27068823</v>
      </c>
      <c r="H2606" s="63">
        <v>13.858583413070292</v>
      </c>
      <c r="I2606" s="63">
        <f>(I2219+I2348+I2133)/3</f>
        <v>88.053900148309594</v>
      </c>
      <c r="J2606" s="63">
        <v>1000000000</v>
      </c>
      <c r="K2606" s="63">
        <v>154.23452326026558</v>
      </c>
      <c r="L2606" s="63">
        <v>809.8456840482595</v>
      </c>
      <c r="M2606" s="63">
        <f>(M2434+M2477+M2563)/3</f>
        <v>38.648074132753052</v>
      </c>
      <c r="N2606" s="62">
        <v>68.658000000000001</v>
      </c>
    </row>
    <row r="2607" spans="1:14" x14ac:dyDescent="0.4">
      <c r="A2607" s="53">
        <v>63</v>
      </c>
      <c r="B2607" s="5" t="s">
        <v>151</v>
      </c>
      <c r="C2607" s="5">
        <v>2004</v>
      </c>
      <c r="D2607" s="5" t="s">
        <v>249</v>
      </c>
      <c r="E2607" s="5" t="s">
        <v>247</v>
      </c>
      <c r="F2607" s="62">
        <v>3.162657111101252</v>
      </c>
      <c r="G2607" s="63">
        <v>27858948</v>
      </c>
      <c r="H2607" s="63">
        <v>17.312211332730485</v>
      </c>
      <c r="I2607" s="63">
        <f>(I2263+I2134+I2521)/3</f>
        <v>156.29708341720851</v>
      </c>
      <c r="J2607" s="63">
        <v>300000000</v>
      </c>
      <c r="K2607" s="63">
        <v>120.23397712167572</v>
      </c>
      <c r="L2607" s="63">
        <v>1314.7625589474164</v>
      </c>
      <c r="M2607" s="63">
        <f>(M2349+M2435+M2478)/3</f>
        <v>49.979571386970029</v>
      </c>
      <c r="N2607" s="62">
        <v>68.712000000000003</v>
      </c>
    </row>
    <row r="2608" spans="1:14" x14ac:dyDescent="0.4">
      <c r="A2608" s="53">
        <v>63</v>
      </c>
      <c r="B2608" s="5" t="s">
        <v>151</v>
      </c>
      <c r="C2608" s="5">
        <v>2005</v>
      </c>
      <c r="D2608" s="5" t="s">
        <v>249</v>
      </c>
      <c r="E2608" s="5" t="s">
        <v>247</v>
      </c>
      <c r="F2608" s="62">
        <v>2.966264933960038</v>
      </c>
      <c r="G2608" s="63">
        <v>28698684</v>
      </c>
      <c r="H2608" s="63">
        <v>35.857850851590257</v>
      </c>
      <c r="I2608" s="63">
        <f>(I2135+I2264+I2522)/3</f>
        <v>95.755433614377012</v>
      </c>
      <c r="J2608" s="63">
        <v>515300000</v>
      </c>
      <c r="K2608" s="63">
        <v>115.74254030864199</v>
      </c>
      <c r="L2608" s="63">
        <v>1740.6683300621335</v>
      </c>
      <c r="M2608" s="63">
        <f>(M2436+M2393+M2565)/3</f>
        <v>44.437284428144771</v>
      </c>
      <c r="N2608" s="62">
        <v>68.766000000000005</v>
      </c>
    </row>
    <row r="2609" spans="1:14" x14ac:dyDescent="0.4">
      <c r="A2609" s="53">
        <v>63</v>
      </c>
      <c r="B2609" s="5" t="s">
        <v>151</v>
      </c>
      <c r="C2609" s="5">
        <v>2006</v>
      </c>
      <c r="D2609" s="5" t="s">
        <v>249</v>
      </c>
      <c r="E2609" s="5" t="s">
        <v>247</v>
      </c>
      <c r="F2609" s="62">
        <v>2.8699656782851855</v>
      </c>
      <c r="G2609" s="63">
        <v>28905607</v>
      </c>
      <c r="H2609" s="63">
        <v>23.044743979652281</v>
      </c>
      <c r="I2609" s="63">
        <f>(I2136+I2222+I2351)/3</f>
        <v>95.007558185845923</v>
      </c>
      <c r="J2609" s="63">
        <v>383000000</v>
      </c>
      <c r="K2609" s="63">
        <v>89.650520485871937</v>
      </c>
      <c r="L2609" s="63">
        <v>2253.5471127494911</v>
      </c>
      <c r="M2609" s="63">
        <f>(M2437+M2480+M2566)/3</f>
        <v>43.342059361733213</v>
      </c>
      <c r="N2609" s="62">
        <v>68.819000000000003</v>
      </c>
    </row>
    <row r="2610" spans="1:14" x14ac:dyDescent="0.4">
      <c r="A2610" s="53">
        <v>63</v>
      </c>
      <c r="B2610" s="5" t="s">
        <v>151</v>
      </c>
      <c r="C2610" s="5">
        <v>2007</v>
      </c>
      <c r="D2610" s="5" t="s">
        <v>249</v>
      </c>
      <c r="E2610" s="5" t="s">
        <v>247</v>
      </c>
      <c r="F2610" s="62">
        <v>2.6743798961979088</v>
      </c>
      <c r="G2610" s="63">
        <v>28660887</v>
      </c>
      <c r="H2610" s="63">
        <v>14.442376446786369</v>
      </c>
      <c r="I2610" s="63">
        <f>(I2137+I2223+I2352)/3</f>
        <v>97.324703847991998</v>
      </c>
      <c r="J2610" s="63">
        <v>971800000</v>
      </c>
      <c r="K2610" s="63">
        <v>74.092853105498037</v>
      </c>
      <c r="L2610" s="63">
        <v>3099.5919698947891</v>
      </c>
      <c r="M2610" s="63">
        <f>(M2438+M2481+M2567)/3</f>
        <v>44.607896718362291</v>
      </c>
      <c r="N2610" s="62">
        <v>68.873000000000005</v>
      </c>
    </row>
    <row r="2611" spans="1:14" x14ac:dyDescent="0.4">
      <c r="A2611" s="53">
        <v>63</v>
      </c>
      <c r="B2611" s="5" t="s">
        <v>151</v>
      </c>
      <c r="C2611" s="5">
        <v>2008</v>
      </c>
      <c r="D2611" s="5" t="s">
        <v>249</v>
      </c>
      <c r="E2611" s="5" t="s">
        <v>247</v>
      </c>
      <c r="F2611" s="62">
        <v>3.016467613315057</v>
      </c>
      <c r="G2611" s="63">
        <v>29218381</v>
      </c>
      <c r="H2611" s="63">
        <v>30.175408670569993</v>
      </c>
      <c r="I2611" s="63">
        <f>(I2138+I2224+I2353)/3</f>
        <v>102.77305725760436</v>
      </c>
      <c r="J2611" s="63">
        <v>1855700000</v>
      </c>
      <c r="K2611" s="63">
        <v>81.05554326658347</v>
      </c>
      <c r="L2611" s="63">
        <v>4504.5080941426759</v>
      </c>
      <c r="M2611" s="63">
        <f>(M2439+M2482+M2568)/3</f>
        <v>45.241530142275501</v>
      </c>
      <c r="N2611" s="62">
        <v>68.927000000000007</v>
      </c>
    </row>
    <row r="2612" spans="1:14" x14ac:dyDescent="0.4">
      <c r="A2612" s="53">
        <v>63</v>
      </c>
      <c r="B2612" s="5" t="s">
        <v>151</v>
      </c>
      <c r="C2612" s="5">
        <v>2009</v>
      </c>
      <c r="D2612" s="5" t="s">
        <v>249</v>
      </c>
      <c r="E2612" s="5" t="s">
        <v>247</v>
      </c>
      <c r="F2612" s="62">
        <v>3.1102174251808572</v>
      </c>
      <c r="G2612" s="63">
        <v>30289040</v>
      </c>
      <c r="H2612" s="63">
        <v>-19.52120051366299</v>
      </c>
      <c r="I2612" s="63">
        <f>(I2139+I2225+I2354)/3</f>
        <v>101.61011558037627</v>
      </c>
      <c r="J2612" s="63">
        <v>1598300000</v>
      </c>
      <c r="K2612" s="63">
        <v>78.687378818989799</v>
      </c>
      <c r="L2612" s="63">
        <v>3686.4021329942957</v>
      </c>
      <c r="M2612" s="63">
        <f>(M2440+M2483+M2569)/3</f>
        <v>44.585168468155835</v>
      </c>
      <c r="N2612" s="62">
        <v>68.98</v>
      </c>
    </row>
    <row r="2613" spans="1:14" x14ac:dyDescent="0.4">
      <c r="A2613" s="53">
        <v>63</v>
      </c>
      <c r="B2613" s="5" t="s">
        <v>151</v>
      </c>
      <c r="C2613" s="5">
        <v>2010</v>
      </c>
      <c r="D2613" s="5" t="s">
        <v>249</v>
      </c>
      <c r="E2613" s="5" t="s">
        <v>247</v>
      </c>
      <c r="F2613" s="62">
        <v>3.4719569484925175</v>
      </c>
      <c r="G2613" s="63">
        <v>31264875</v>
      </c>
      <c r="H2613" s="63">
        <v>16.586740750225815</v>
      </c>
      <c r="I2613" s="63">
        <v>100</v>
      </c>
      <c r="J2613" s="63">
        <v>1396200000</v>
      </c>
      <c r="K2613" s="63">
        <v>73.497479620244306</v>
      </c>
      <c r="L2613" s="63">
        <v>4430.426241895183</v>
      </c>
      <c r="M2613" s="63">
        <f>(M2441+M2484+M2570)/3</f>
        <v>43.449416738446956</v>
      </c>
      <c r="N2613" s="62">
        <v>69.102999999999994</v>
      </c>
    </row>
    <row r="2614" spans="1:14" x14ac:dyDescent="0.4">
      <c r="A2614" s="53">
        <v>63</v>
      </c>
      <c r="B2614" s="5" t="s">
        <v>151</v>
      </c>
      <c r="C2614" s="5">
        <v>2011</v>
      </c>
      <c r="D2614" s="5" t="s">
        <v>249</v>
      </c>
      <c r="E2614" s="5" t="s">
        <v>247</v>
      </c>
      <c r="F2614" s="62">
        <v>3.4912467426631877</v>
      </c>
      <c r="G2614" s="63">
        <v>32378061</v>
      </c>
      <c r="H2614" s="63">
        <v>24.689437423564328</v>
      </c>
      <c r="I2614" s="63">
        <f>(I2141+I2227+I2356)/3</f>
        <v>103.08168202474775</v>
      </c>
      <c r="J2614" s="63">
        <v>2082000000</v>
      </c>
      <c r="K2614" s="63">
        <v>72.171328223365478</v>
      </c>
      <c r="L2614" s="63">
        <v>5736.8989589723878</v>
      </c>
      <c r="M2614" s="63">
        <f>(M2442+M2571+M2485)/3</f>
        <v>43.248680960041874</v>
      </c>
      <c r="N2614" s="62">
        <v>69.268000000000001</v>
      </c>
    </row>
    <row r="2615" spans="1:14" x14ac:dyDescent="0.4">
      <c r="A2615" s="53">
        <v>63</v>
      </c>
      <c r="B2615" s="5" t="s">
        <v>151</v>
      </c>
      <c r="C2615" s="5">
        <v>2012</v>
      </c>
      <c r="D2615" s="5" t="s">
        <v>249</v>
      </c>
      <c r="E2615" s="5" t="s">
        <v>247</v>
      </c>
      <c r="F2615" s="62">
        <v>3.8094317618710858</v>
      </c>
      <c r="G2615" s="63">
        <v>33864447</v>
      </c>
      <c r="H2615" s="63">
        <v>2.6697693827682656</v>
      </c>
      <c r="I2615" s="63">
        <f>(I2142+I2228+I2357)/3</f>
        <v>102.9807113511829</v>
      </c>
      <c r="J2615" s="63">
        <v>3400000000</v>
      </c>
      <c r="K2615" s="63">
        <v>73.608684591281232</v>
      </c>
      <c r="L2615" s="63">
        <v>6437.5030762407387</v>
      </c>
      <c r="M2615" s="63">
        <f>(M2443+M2572+M2486)/3</f>
        <v>43.790671706373239</v>
      </c>
      <c r="N2615" s="62">
        <v>69.432000000000002</v>
      </c>
    </row>
    <row r="2616" spans="1:14" x14ac:dyDescent="0.4">
      <c r="A2616" s="53">
        <v>63</v>
      </c>
      <c r="B2616" s="5" t="s">
        <v>151</v>
      </c>
      <c r="C2616" s="5">
        <v>2013</v>
      </c>
      <c r="D2616" s="5" t="s">
        <v>249</v>
      </c>
      <c r="E2616" s="5" t="s">
        <v>247</v>
      </c>
      <c r="F2616" s="62">
        <v>3.9204211736721359</v>
      </c>
      <c r="G2616" s="63">
        <v>35481800</v>
      </c>
      <c r="H2616" s="63">
        <v>-1.1597877780062049E-2</v>
      </c>
      <c r="I2616" s="63">
        <f>(I2143+I2229+I2358)/3</f>
        <v>101.2718482467648</v>
      </c>
      <c r="J2616" s="63">
        <v>-2335300000</v>
      </c>
      <c r="K2616" s="63">
        <v>67.410018409567186</v>
      </c>
      <c r="L2616" s="63">
        <v>6612.9022521023435</v>
      </c>
      <c r="M2616" s="63">
        <f>(M2444+M2573+M2487)/3</f>
        <v>44.939170119882299</v>
      </c>
      <c r="N2616" s="62">
        <v>69.594999999999999</v>
      </c>
    </row>
    <row r="2617" spans="1:14" x14ac:dyDescent="0.4">
      <c r="A2617" s="53">
        <v>63</v>
      </c>
      <c r="B2617" s="5" t="s">
        <v>151</v>
      </c>
      <c r="C2617" s="5">
        <v>2014</v>
      </c>
      <c r="D2617" s="5" t="s">
        <v>249</v>
      </c>
      <c r="E2617" s="5" t="s">
        <v>247</v>
      </c>
      <c r="F2617" s="62">
        <v>3.6478560889954976</v>
      </c>
      <c r="G2617" s="63">
        <v>36746488</v>
      </c>
      <c r="H2617" s="63">
        <v>-2.8431713263401406</v>
      </c>
      <c r="I2617" s="63">
        <f>(I2144+I2230+I2359)/3</f>
        <v>99.756194694127018</v>
      </c>
      <c r="J2617" s="63">
        <v>-10176400000</v>
      </c>
      <c r="K2617" s="63">
        <v>68.982486856903634</v>
      </c>
      <c r="L2617" s="63">
        <v>6215.9860331402861</v>
      </c>
      <c r="M2617" s="63">
        <f>(M2445+M2488+M2574)/3</f>
        <v>45.942237202629222</v>
      </c>
      <c r="N2617" s="62">
        <v>69.757999999999996</v>
      </c>
    </row>
    <row r="2618" spans="1:14" x14ac:dyDescent="0.4">
      <c r="A2618" s="53">
        <v>63</v>
      </c>
      <c r="B2618" s="5" t="s">
        <v>151</v>
      </c>
      <c r="C2618" s="5">
        <v>2015</v>
      </c>
      <c r="D2618" s="5" t="s">
        <v>249</v>
      </c>
      <c r="E2618" s="5" t="s">
        <v>247</v>
      </c>
      <c r="F2618" s="62">
        <v>3.5269442115198784</v>
      </c>
      <c r="G2618" s="63">
        <v>37757813</v>
      </c>
      <c r="H2618" s="63">
        <v>-30.199653939378905</v>
      </c>
      <c r="I2618" s="63">
        <f>(I2145+I2274+I2532)/3</f>
        <v>96.830280964419615</v>
      </c>
      <c r="J2618" s="63">
        <v>-7574200000</v>
      </c>
      <c r="K2618" s="63">
        <v>69.591768598311461</v>
      </c>
      <c r="L2618" s="63">
        <v>4416.9429240804193</v>
      </c>
      <c r="M2618" s="63">
        <f>(M2446+M2575+M2489)/3</f>
        <v>42.190649068368522</v>
      </c>
      <c r="N2618" s="62">
        <v>69.921000000000006</v>
      </c>
    </row>
    <row r="2619" spans="1:14" x14ac:dyDescent="0.4">
      <c r="A2619" s="53">
        <v>63</v>
      </c>
      <c r="B2619" s="5" t="s">
        <v>151</v>
      </c>
      <c r="C2619" s="5">
        <v>2016</v>
      </c>
      <c r="D2619" s="5" t="s">
        <v>249</v>
      </c>
      <c r="E2619" s="5" t="s">
        <v>247</v>
      </c>
      <c r="F2619" s="62">
        <v>3.7025508048321845</v>
      </c>
      <c r="G2619" s="63">
        <v>38697943</v>
      </c>
      <c r="H2619" s="63">
        <v>-11.104170920330262</v>
      </c>
      <c r="I2619" s="63">
        <f>(I2361+I2146+I2232)/3</f>
        <v>98.679306864590544</v>
      </c>
      <c r="J2619" s="63">
        <v>-6255900000</v>
      </c>
      <c r="K2619" s="63">
        <v>54.588320188676995</v>
      </c>
      <c r="L2619" s="63">
        <v>4305.2027015463054</v>
      </c>
      <c r="M2619" s="63">
        <f>(M2576+M2490+M2447)/3</f>
        <v>43.440335752377614</v>
      </c>
      <c r="N2619" s="62">
        <v>70.093999999999994</v>
      </c>
    </row>
    <row r="2620" spans="1:14" x14ac:dyDescent="0.4">
      <c r="A2620" s="53">
        <v>63</v>
      </c>
      <c r="B2620" s="5" t="s">
        <v>151</v>
      </c>
      <c r="C2620" s="5">
        <v>2017</v>
      </c>
      <c r="D2620" s="5" t="s">
        <v>249</v>
      </c>
      <c r="E2620" s="5" t="s">
        <v>247</v>
      </c>
      <c r="F2620" s="62">
        <v>3.9488089723365505</v>
      </c>
      <c r="G2620" s="63">
        <v>39621162</v>
      </c>
      <c r="H2620" s="63">
        <v>14.650359788845108</v>
      </c>
      <c r="I2620" s="63">
        <f>(I2147+I2276+I2534)/3</f>
        <v>97.164681416562246</v>
      </c>
      <c r="J2620" s="63">
        <v>-5032400000</v>
      </c>
      <c r="K2620" s="63">
        <v>59.780912392315685</v>
      </c>
      <c r="L2620" s="63">
        <v>4725.1935733403197</v>
      </c>
      <c r="M2620" s="63">
        <f>(M2491+M2448+M2577)/3</f>
        <v>43.476552538138755</v>
      </c>
      <c r="N2620" s="62">
        <v>70.278000000000006</v>
      </c>
    </row>
    <row r="2621" spans="1:14" x14ac:dyDescent="0.4">
      <c r="A2621" s="53">
        <v>63</v>
      </c>
      <c r="B2621" s="5" t="s">
        <v>151</v>
      </c>
      <c r="C2621" s="5">
        <v>2018</v>
      </c>
      <c r="D2621" s="5" t="s">
        <v>249</v>
      </c>
      <c r="E2621" s="5" t="s">
        <v>247</v>
      </c>
      <c r="F2621" s="62">
        <v>4.1426804662151673</v>
      </c>
      <c r="G2621" s="63">
        <v>40590700</v>
      </c>
      <c r="H2621" s="63">
        <v>18.203992099393702</v>
      </c>
      <c r="I2621" s="63">
        <f>(I2234+I2148+I2363)/3</f>
        <v>98.493903921857665</v>
      </c>
      <c r="J2621" s="63">
        <v>-4885100000</v>
      </c>
      <c r="K2621" s="63">
        <v>65.801791770108338</v>
      </c>
      <c r="L2621" s="63">
        <v>5601.4670610270541</v>
      </c>
      <c r="M2621" s="63">
        <f>(M2449+M2492+M2363)/3</f>
        <v>52.258872751596321</v>
      </c>
      <c r="N2621" s="62">
        <v>70.472999999999999</v>
      </c>
    </row>
    <row r="2622" spans="1:14" x14ac:dyDescent="0.4">
      <c r="A2622" s="53">
        <v>63</v>
      </c>
      <c r="B2622" s="5" t="s">
        <v>151</v>
      </c>
      <c r="C2622" s="5">
        <v>2019</v>
      </c>
      <c r="D2622" s="5" t="s">
        <v>249</v>
      </c>
      <c r="E2622" s="5" t="s">
        <v>247</v>
      </c>
      <c r="F2622" s="62">
        <v>4.3472641393221751</v>
      </c>
      <c r="G2622" s="63">
        <v>41563520</v>
      </c>
      <c r="H2622" s="63">
        <v>-2.674440034667839</v>
      </c>
      <c r="I2622" s="63">
        <f>(I2149+I2278+I2536)/3</f>
        <v>95.112294794305726</v>
      </c>
      <c r="J2622" s="63">
        <v>-3075600000</v>
      </c>
      <c r="K2622" s="63">
        <v>68.989938420280581</v>
      </c>
      <c r="L2622" s="63">
        <v>5621.1816949175245</v>
      </c>
      <c r="M2622" s="63">
        <f>(M2493+M2450+M2579)/3</f>
        <v>43.317578025603773</v>
      </c>
      <c r="N2622" s="62">
        <v>70.677999999999997</v>
      </c>
    </row>
    <row r="2623" spans="1:14" x14ac:dyDescent="0.4">
      <c r="A2623" s="53">
        <v>63</v>
      </c>
      <c r="B2623" s="5" t="s">
        <v>151</v>
      </c>
      <c r="C2623" s="5">
        <v>2020</v>
      </c>
      <c r="D2623" s="5" t="s">
        <v>249</v>
      </c>
      <c r="E2623" s="5" t="s">
        <v>247</v>
      </c>
      <c r="F2623" s="62">
        <v>3.8421778197439931</v>
      </c>
      <c r="G2623" s="63">
        <v>42556984</v>
      </c>
      <c r="H2623" s="63">
        <v>-11.220196182637096</v>
      </c>
      <c r="I2623" s="63">
        <f>(I2150+I2279+I2537)/3</f>
        <v>92.62143786029263</v>
      </c>
      <c r="J2623" s="63">
        <v>-2859100000</v>
      </c>
      <c r="K2623" s="63">
        <v>57.742316168535538</v>
      </c>
      <c r="L2623" s="63">
        <v>4251.3372527280844</v>
      </c>
      <c r="M2623" s="63">
        <f>(M2494+M2451+M2580)/3</f>
        <v>43.276658783345823</v>
      </c>
      <c r="N2623" s="62">
        <v>70.893000000000001</v>
      </c>
    </row>
    <row r="2624" spans="1:14" x14ac:dyDescent="0.4">
      <c r="A2624" s="53">
        <v>63</v>
      </c>
      <c r="B2624" s="5" t="s">
        <v>151</v>
      </c>
      <c r="C2624" s="5">
        <v>2021</v>
      </c>
      <c r="D2624" s="5" t="s">
        <v>249</v>
      </c>
      <c r="E2624" s="5" t="s">
        <v>247</v>
      </c>
      <c r="F2624" s="62">
        <f>(F2621+F2622+F2623)/3</f>
        <v>4.1107074750937782</v>
      </c>
      <c r="G2624" s="63">
        <v>43533592</v>
      </c>
      <c r="H2624" s="63">
        <v>37.464817813978897</v>
      </c>
      <c r="I2624" s="63">
        <f>(I2151+I2237+I2366)/3</f>
        <v>94.454570817775902</v>
      </c>
      <c r="J2624" s="63">
        <v>-2637300000</v>
      </c>
      <c r="K2624" s="63">
        <v>62.095626606105256</v>
      </c>
      <c r="L2624" s="63">
        <v>4770.8353427473849</v>
      </c>
      <c r="M2624" s="63">
        <f>(M2452+M2495+M2581)/3</f>
        <v>43.210027531748182</v>
      </c>
      <c r="N2624" s="62">
        <v>71.119</v>
      </c>
    </row>
    <row r="2625" spans="1:14" x14ac:dyDescent="0.4">
      <c r="A2625" s="53">
        <v>63</v>
      </c>
      <c r="B2625" s="5" t="s">
        <v>151</v>
      </c>
      <c r="C2625" s="5">
        <v>2022</v>
      </c>
      <c r="D2625" s="5" t="s">
        <v>249</v>
      </c>
      <c r="E2625" s="5" t="s">
        <v>247</v>
      </c>
      <c r="F2625" s="62">
        <f>(F2622+F2623+F2624)/3</f>
        <v>4.1000498113866497</v>
      </c>
      <c r="G2625" s="63">
        <v>44496122</v>
      </c>
      <c r="H2625" s="63">
        <v>18.868096243874177</v>
      </c>
      <c r="I2625" s="63">
        <f>(I2367+I2152+I2238)/3</f>
        <v>100.91779498243044</v>
      </c>
      <c r="J2625" s="63">
        <v>-2088200000</v>
      </c>
      <c r="K2625" s="63">
        <f>(K2624+K2623+K2622)/3</f>
        <v>62.942627064973784</v>
      </c>
      <c r="L2625" s="63">
        <v>5937.1954660027104</v>
      </c>
      <c r="M2625" s="63">
        <f>(M2453+M2582+M2410)/3</f>
        <v>49.443491132023098</v>
      </c>
      <c r="N2625" s="62">
        <v>71.353999999999999</v>
      </c>
    </row>
    <row r="2626" spans="1:14" x14ac:dyDescent="0.4">
      <c r="A2626" s="43">
        <v>64</v>
      </c>
      <c r="B2626" s="5" t="s">
        <v>152</v>
      </c>
      <c r="C2626" s="5">
        <v>1980</v>
      </c>
      <c r="D2626" s="5" t="s">
        <v>251</v>
      </c>
      <c r="E2626" s="5" t="s">
        <v>248</v>
      </c>
      <c r="F2626" s="62">
        <f>F2627*0.95</f>
        <v>4.2780074181111001</v>
      </c>
      <c r="G2626" s="63">
        <v>56433883</v>
      </c>
      <c r="H2626" s="63">
        <v>20.81579433936696</v>
      </c>
      <c r="I2626" s="63">
        <v>97.361421395961102</v>
      </c>
      <c r="J2626" s="63">
        <v>578156244.97169602</v>
      </c>
      <c r="K2626" s="63">
        <v>42.972656318986942</v>
      </c>
      <c r="L2626" s="63">
        <v>8456.9189744382729</v>
      </c>
      <c r="M2626" s="63">
        <f>(M1508+M1379)/3</f>
        <v>19.091855233420876</v>
      </c>
      <c r="N2626" s="62">
        <v>66.64</v>
      </c>
    </row>
    <row r="2627" spans="1:14" x14ac:dyDescent="0.4">
      <c r="A2627" s="43">
        <v>64</v>
      </c>
      <c r="B2627" s="5" t="s">
        <v>152</v>
      </c>
      <c r="C2627" s="5">
        <v>1981</v>
      </c>
      <c r="D2627" s="5" t="s">
        <v>251</v>
      </c>
      <c r="E2627" s="5" t="s">
        <v>248</v>
      </c>
      <c r="F2627" s="62">
        <f t="shared" ref="F2627:F2635" si="274">F2628*0.95</f>
        <v>4.503165703274842</v>
      </c>
      <c r="G2627" s="63">
        <v>56501675</v>
      </c>
      <c r="H2627" s="63">
        <v>18.787226086251053</v>
      </c>
      <c r="I2627" s="63">
        <v>93.811119555223399</v>
      </c>
      <c r="J2627" s="63">
        <v>1124409632.59096</v>
      </c>
      <c r="K2627" s="63">
        <v>45.282037998012889</v>
      </c>
      <c r="L2627" s="63">
        <v>7622.8333284458349</v>
      </c>
      <c r="M2627" s="63">
        <f t="shared" ref="M2627:M2668" si="275">(M1509+M1380)/3</f>
        <v>19.704311072848785</v>
      </c>
      <c r="N2627" s="62">
        <v>66.837000000000003</v>
      </c>
    </row>
    <row r="2628" spans="1:14" x14ac:dyDescent="0.4">
      <c r="A2628" s="43">
        <v>64</v>
      </c>
      <c r="B2628" s="5" t="s">
        <v>152</v>
      </c>
      <c r="C2628" s="5">
        <v>1982</v>
      </c>
      <c r="D2628" s="5" t="s">
        <v>251</v>
      </c>
      <c r="E2628" s="5" t="s">
        <v>248</v>
      </c>
      <c r="F2628" s="62">
        <f t="shared" si="274"/>
        <v>4.7401744244998341</v>
      </c>
      <c r="G2628" s="63">
        <v>56543548</v>
      </c>
      <c r="H2628" s="63">
        <v>17.540950237908362</v>
      </c>
      <c r="I2628" s="63">
        <v>94.924010148615807</v>
      </c>
      <c r="J2628" s="63">
        <v>615183541.11424899</v>
      </c>
      <c r="K2628" s="63">
        <v>43.508289093558311</v>
      </c>
      <c r="L2628" s="63">
        <v>7556.5234369320324</v>
      </c>
      <c r="M2628" s="63">
        <f t="shared" si="275"/>
        <v>20.441902398765208</v>
      </c>
      <c r="N2628" s="62">
        <v>66.885999999999996</v>
      </c>
    </row>
    <row r="2629" spans="1:14" x14ac:dyDescent="0.4">
      <c r="A2629" s="43">
        <v>64</v>
      </c>
      <c r="B2629" s="5" t="s">
        <v>152</v>
      </c>
      <c r="C2629" s="5">
        <v>1983</v>
      </c>
      <c r="D2629" s="5" t="s">
        <v>251</v>
      </c>
      <c r="E2629" s="5" t="s">
        <v>248</v>
      </c>
      <c r="F2629" s="62">
        <f t="shared" si="274"/>
        <v>4.9896572889471935</v>
      </c>
      <c r="G2629" s="63">
        <v>56564074</v>
      </c>
      <c r="H2629" s="63">
        <v>15.096739042126558</v>
      </c>
      <c r="I2629" s="63">
        <v>100.127916055716</v>
      </c>
      <c r="J2629" s="63">
        <v>1194907474.9656899</v>
      </c>
      <c r="K2629" s="63">
        <v>40.18969388100345</v>
      </c>
      <c r="L2629" s="63">
        <v>7832.5753867884987</v>
      </c>
      <c r="M2629" s="63">
        <f t="shared" si="275"/>
        <v>20.773350945258372</v>
      </c>
      <c r="N2629" s="62">
        <v>66.866</v>
      </c>
    </row>
    <row r="2630" spans="1:14" x14ac:dyDescent="0.4">
      <c r="A2630" s="43">
        <v>64</v>
      </c>
      <c r="B2630" s="5" t="s">
        <v>152</v>
      </c>
      <c r="C2630" s="5">
        <v>1984</v>
      </c>
      <c r="D2630" s="5" t="s">
        <v>251</v>
      </c>
      <c r="E2630" s="5" t="s">
        <v>248</v>
      </c>
      <c r="F2630" s="62">
        <f t="shared" si="274"/>
        <v>5.2522708304707306</v>
      </c>
      <c r="G2630" s="63">
        <v>56576718</v>
      </c>
      <c r="H2630" s="63">
        <v>10.761845310299847</v>
      </c>
      <c r="I2630" s="63">
        <v>100.984752047377</v>
      </c>
      <c r="J2630" s="63">
        <v>1313182671.6535001</v>
      </c>
      <c r="K2630" s="63">
        <v>42.4356673673919</v>
      </c>
      <c r="L2630" s="63">
        <v>7739.7152836179521</v>
      </c>
      <c r="M2630" s="63">
        <f t="shared" si="275"/>
        <v>21.151424053755409</v>
      </c>
      <c r="N2630" s="62">
        <v>66.846000000000004</v>
      </c>
    </row>
    <row r="2631" spans="1:14" x14ac:dyDescent="0.4">
      <c r="A2631" s="43">
        <v>64</v>
      </c>
      <c r="B2631" s="5" t="s">
        <v>152</v>
      </c>
      <c r="C2631" s="5">
        <v>1985</v>
      </c>
      <c r="D2631" s="5" t="s">
        <v>251</v>
      </c>
      <c r="E2631" s="5" t="s">
        <v>248</v>
      </c>
      <c r="F2631" s="62">
        <f t="shared" si="274"/>
        <v>5.5287061373376112</v>
      </c>
      <c r="G2631" s="63">
        <v>56593071</v>
      </c>
      <c r="H2631" s="63">
        <v>9.1746424002603533</v>
      </c>
      <c r="I2631" s="63">
        <v>100.586135927855</v>
      </c>
      <c r="J2631" s="63">
        <v>1066817195.71957</v>
      </c>
      <c r="K2631" s="63">
        <v>42.637155021165363</v>
      </c>
      <c r="L2631" s="63">
        <v>7990.686565511819</v>
      </c>
      <c r="M2631" s="63">
        <f t="shared" si="275"/>
        <v>21.333869809500623</v>
      </c>
      <c r="N2631" s="62">
        <v>66.825999999999993</v>
      </c>
    </row>
    <row r="2632" spans="1:14" x14ac:dyDescent="0.4">
      <c r="A2632" s="43">
        <v>64</v>
      </c>
      <c r="B2632" s="5" t="s">
        <v>152</v>
      </c>
      <c r="C2632" s="5">
        <v>1986</v>
      </c>
      <c r="D2632" s="5" t="s">
        <v>251</v>
      </c>
      <c r="E2632" s="5" t="s">
        <v>248</v>
      </c>
      <c r="F2632" s="62">
        <f t="shared" si="274"/>
        <v>5.8196906708816964</v>
      </c>
      <c r="G2632" s="63">
        <v>56596155</v>
      </c>
      <c r="H2632" s="63">
        <v>7.4884178819098821</v>
      </c>
      <c r="I2632" s="63">
        <v>107.69313909642101</v>
      </c>
      <c r="J2632" s="63">
        <v>-153004673.09747201</v>
      </c>
      <c r="K2632" s="63">
        <v>36.163346911877802</v>
      </c>
      <c r="L2632" s="63">
        <v>11315.015176792265</v>
      </c>
      <c r="M2632" s="63">
        <f t="shared" si="275"/>
        <v>21.623421740301321</v>
      </c>
      <c r="N2632" s="62">
        <v>66.805999999999997</v>
      </c>
    </row>
    <row r="2633" spans="1:14" x14ac:dyDescent="0.4">
      <c r="A2633" s="43">
        <v>64</v>
      </c>
      <c r="B2633" s="5" t="s">
        <v>152</v>
      </c>
      <c r="C2633" s="5">
        <v>1987</v>
      </c>
      <c r="D2633" s="5" t="s">
        <v>251</v>
      </c>
      <c r="E2633" s="5" t="s">
        <v>248</v>
      </c>
      <c r="F2633" s="62">
        <f t="shared" si="274"/>
        <v>6.1259901798754699</v>
      </c>
      <c r="G2633" s="63">
        <v>56601931</v>
      </c>
      <c r="H2633" s="63">
        <v>6.0092827820809447</v>
      </c>
      <c r="I2633" s="63">
        <v>110.840881577898</v>
      </c>
      <c r="J2633" s="63">
        <v>4188118186.7751799</v>
      </c>
      <c r="K2633" s="63">
        <v>35.562608674537969</v>
      </c>
      <c r="L2633" s="63">
        <v>14234.728638047431</v>
      </c>
      <c r="M2633" s="63">
        <f t="shared" si="275"/>
        <v>21.328926132328593</v>
      </c>
      <c r="N2633" s="62">
        <v>66.786000000000001</v>
      </c>
    </row>
    <row r="2634" spans="1:14" x14ac:dyDescent="0.4">
      <c r="A2634" s="43">
        <v>64</v>
      </c>
      <c r="B2634" s="5" t="s">
        <v>152</v>
      </c>
      <c r="C2634" s="5">
        <v>1988</v>
      </c>
      <c r="D2634" s="5" t="s">
        <v>251</v>
      </c>
      <c r="E2634" s="5" t="s">
        <v>248</v>
      </c>
      <c r="F2634" s="62">
        <f t="shared" si="274"/>
        <v>6.4484107156583894</v>
      </c>
      <c r="G2634" s="63">
        <v>56629288</v>
      </c>
      <c r="H2634" s="63">
        <v>6.6504026191450691</v>
      </c>
      <c r="I2634" s="63">
        <v>109.963009335612</v>
      </c>
      <c r="J2634" s="63">
        <v>6789447588.5448599</v>
      </c>
      <c r="K2634" s="63">
        <v>35.111101571721598</v>
      </c>
      <c r="L2634" s="63">
        <v>15744.661263542786</v>
      </c>
      <c r="M2634" s="63">
        <f t="shared" si="275"/>
        <v>22.066936129752918</v>
      </c>
      <c r="N2634" s="62">
        <v>66.766000000000005</v>
      </c>
    </row>
    <row r="2635" spans="1:14" x14ac:dyDescent="0.4">
      <c r="A2635" s="43">
        <v>64</v>
      </c>
      <c r="B2635" s="5" t="s">
        <v>152</v>
      </c>
      <c r="C2635" s="5">
        <v>1989</v>
      </c>
      <c r="D2635" s="5" t="s">
        <v>251</v>
      </c>
      <c r="E2635" s="5" t="s">
        <v>248</v>
      </c>
      <c r="F2635" s="62">
        <f t="shared" si="274"/>
        <v>6.7878007533246212</v>
      </c>
      <c r="G2635" s="63">
        <v>56671781</v>
      </c>
      <c r="H2635" s="63">
        <v>6.1973879442466</v>
      </c>
      <c r="I2635" s="63">
        <v>112.651858433519</v>
      </c>
      <c r="J2635" s="63">
        <v>2191462723.6002402</v>
      </c>
      <c r="K2635" s="63">
        <v>37.052769380147772</v>
      </c>
      <c r="L2635" s="63">
        <v>16386.662212086587</v>
      </c>
      <c r="M2635" s="63">
        <f t="shared" si="275"/>
        <v>23.683582029881659</v>
      </c>
      <c r="N2635" s="62">
        <v>66.745999999999995</v>
      </c>
    </row>
    <row r="2636" spans="1:14" x14ac:dyDescent="0.4">
      <c r="A2636" s="43">
        <v>64</v>
      </c>
      <c r="B2636" s="5" t="s">
        <v>152</v>
      </c>
      <c r="C2636" s="5">
        <v>1990</v>
      </c>
      <c r="D2636" s="5" t="s">
        <v>251</v>
      </c>
      <c r="E2636" s="5" t="s">
        <v>248</v>
      </c>
      <c r="F2636" s="62">
        <v>7.1450534245522332</v>
      </c>
      <c r="G2636" s="63">
        <v>56719240</v>
      </c>
      <c r="H2636" s="63">
        <v>8.9140634628555659</v>
      </c>
      <c r="I2636" s="63">
        <v>118.345402028862</v>
      </c>
      <c r="J2636" s="63">
        <v>6440765876.2041998</v>
      </c>
      <c r="K2636" s="63">
        <v>36.321749399442979</v>
      </c>
      <c r="L2636" s="63">
        <v>20825.784222830691</v>
      </c>
      <c r="M2636" s="63">
        <f t="shared" si="275"/>
        <v>27.959766321785612</v>
      </c>
      <c r="N2636" s="62">
        <v>66.725999999999999</v>
      </c>
    </row>
    <row r="2637" spans="1:14" x14ac:dyDescent="0.4">
      <c r="A2637" s="43">
        <v>64</v>
      </c>
      <c r="B2637" s="5" t="s">
        <v>152</v>
      </c>
      <c r="C2637" s="5">
        <v>1991</v>
      </c>
      <c r="D2637" s="5" t="s">
        <v>251</v>
      </c>
      <c r="E2637" s="5" t="s">
        <v>248</v>
      </c>
      <c r="F2637" s="62">
        <v>7.1191795149137169</v>
      </c>
      <c r="G2637" s="63">
        <v>56758521</v>
      </c>
      <c r="H2637" s="63">
        <v>7.5813286831223792</v>
      </c>
      <c r="I2637" s="63">
        <v>118.30365121312499</v>
      </c>
      <c r="J2637" s="63">
        <v>2403349144.1684799</v>
      </c>
      <c r="K2637" s="63">
        <v>33.878437296718687</v>
      </c>
      <c r="L2637" s="63">
        <v>21956.529770733247</v>
      </c>
      <c r="M2637" s="63">
        <f t="shared" si="275"/>
        <v>28.868359623842608</v>
      </c>
      <c r="N2637" s="62">
        <v>66.706000000000003</v>
      </c>
    </row>
    <row r="2638" spans="1:14" x14ac:dyDescent="0.4">
      <c r="A2638" s="43">
        <v>64</v>
      </c>
      <c r="B2638" s="5" t="s">
        <v>152</v>
      </c>
      <c r="C2638" s="5">
        <v>1992</v>
      </c>
      <c r="D2638" s="5" t="s">
        <v>251</v>
      </c>
      <c r="E2638" s="5" t="s">
        <v>248</v>
      </c>
      <c r="F2638" s="62">
        <v>7.0826572496578919</v>
      </c>
      <c r="G2638" s="63">
        <v>56797087</v>
      </c>
      <c r="H2638" s="63">
        <v>4.3681154862511562</v>
      </c>
      <c r="I2638" s="63">
        <v>116.474951507802</v>
      </c>
      <c r="J2638" s="63">
        <v>3118551014.8654599</v>
      </c>
      <c r="K2638" s="63">
        <v>34.913711624832835</v>
      </c>
      <c r="L2638" s="63">
        <v>23243.474527720562</v>
      </c>
      <c r="M2638" s="63">
        <f t="shared" si="275"/>
        <v>30.871022947751488</v>
      </c>
      <c r="N2638" s="62">
        <v>66.742000000000004</v>
      </c>
    </row>
    <row r="2639" spans="1:14" x14ac:dyDescent="0.4">
      <c r="A2639" s="43">
        <v>64</v>
      </c>
      <c r="B2639" s="5" t="s">
        <v>152</v>
      </c>
      <c r="C2639" s="5">
        <v>1993</v>
      </c>
      <c r="D2639" s="5" t="s">
        <v>251</v>
      </c>
      <c r="E2639" s="5" t="s">
        <v>248</v>
      </c>
      <c r="F2639" s="62">
        <v>6.984254472507577</v>
      </c>
      <c r="G2639" s="63">
        <v>56831821</v>
      </c>
      <c r="H2639" s="63">
        <v>3.8859518580774335</v>
      </c>
      <c r="I2639" s="63">
        <v>98.098796469991697</v>
      </c>
      <c r="J2639" s="63">
        <v>3738910087.7631602</v>
      </c>
      <c r="K2639" s="63">
        <v>37.759229199436973</v>
      </c>
      <c r="L2639" s="63">
        <v>18738.763896913206</v>
      </c>
      <c r="M2639" s="63">
        <f t="shared" si="275"/>
        <v>31.855888453005761</v>
      </c>
      <c r="N2639" s="62">
        <v>66.802000000000007</v>
      </c>
    </row>
    <row r="2640" spans="1:14" x14ac:dyDescent="0.4">
      <c r="A2640" s="43">
        <v>64</v>
      </c>
      <c r="B2640" s="5" t="s">
        <v>152</v>
      </c>
      <c r="C2640" s="5">
        <v>1994</v>
      </c>
      <c r="D2640" s="5" t="s">
        <v>251</v>
      </c>
      <c r="E2640" s="5" t="s">
        <v>248</v>
      </c>
      <c r="F2640" s="62">
        <v>6.9011617883518577</v>
      </c>
      <c r="G2640" s="63">
        <v>56843400</v>
      </c>
      <c r="H2640" s="63">
        <v>3.5424735763695168</v>
      </c>
      <c r="I2640" s="63">
        <v>95.687476514390994</v>
      </c>
      <c r="J2640" s="63">
        <v>2208555822.6764398</v>
      </c>
      <c r="K2640" s="63">
        <v>40.455028834184517</v>
      </c>
      <c r="L2640" s="63">
        <v>19337.630899638298</v>
      </c>
      <c r="M2640" s="63">
        <f t="shared" si="275"/>
        <v>30.624055246484222</v>
      </c>
      <c r="N2640" s="62">
        <v>66.861999999999995</v>
      </c>
    </row>
    <row r="2641" spans="1:14" x14ac:dyDescent="0.4">
      <c r="A2641" s="43">
        <v>64</v>
      </c>
      <c r="B2641" s="5" t="s">
        <v>152</v>
      </c>
      <c r="C2641" s="5">
        <v>1995</v>
      </c>
      <c r="D2641" s="5" t="s">
        <v>251</v>
      </c>
      <c r="E2641" s="5" t="s">
        <v>248</v>
      </c>
      <c r="F2641" s="62">
        <v>7.3255362107263418</v>
      </c>
      <c r="G2641" s="63">
        <v>56844303</v>
      </c>
      <c r="H2641" s="63">
        <v>4.925244493999628</v>
      </c>
      <c r="I2641" s="63">
        <v>89.264509763489698</v>
      </c>
      <c r="J2641" s="63">
        <v>4843882770.4967604</v>
      </c>
      <c r="K2641" s="63">
        <v>45.684554166423816</v>
      </c>
      <c r="L2641" s="63">
        <v>20664.552270172368</v>
      </c>
      <c r="M2641" s="63">
        <f t="shared" si="275"/>
        <v>32.347309168108978</v>
      </c>
      <c r="N2641" s="62">
        <v>66.921999999999997</v>
      </c>
    </row>
    <row r="2642" spans="1:14" x14ac:dyDescent="0.4">
      <c r="A2642" s="43">
        <v>64</v>
      </c>
      <c r="B2642" s="5" t="s">
        <v>152</v>
      </c>
      <c r="C2642" s="5">
        <v>1996</v>
      </c>
      <c r="D2642" s="5" t="s">
        <v>251</v>
      </c>
      <c r="E2642" s="5" t="s">
        <v>248</v>
      </c>
      <c r="F2642" s="62">
        <v>7.2485308329728451</v>
      </c>
      <c r="G2642" s="63">
        <v>56860281</v>
      </c>
      <c r="H2642" s="63">
        <v>4.5076232078973959</v>
      </c>
      <c r="I2642" s="63">
        <v>99.272634055288705</v>
      </c>
      <c r="J2642" s="63">
        <v>3548937154.0785198</v>
      </c>
      <c r="K2642" s="63">
        <v>42.87869833489296</v>
      </c>
      <c r="L2642" s="63">
        <v>23081.604675770181</v>
      </c>
      <c r="M2642" s="63">
        <f t="shared" si="275"/>
        <v>32.571148219403057</v>
      </c>
      <c r="N2642" s="62">
        <v>66.981999999999999</v>
      </c>
    </row>
    <row r="2643" spans="1:14" x14ac:dyDescent="0.4">
      <c r="A2643" s="43">
        <v>64</v>
      </c>
      <c r="B2643" s="5" t="s">
        <v>152</v>
      </c>
      <c r="C2643" s="5">
        <v>1997</v>
      </c>
      <c r="D2643" s="5" t="s">
        <v>251</v>
      </c>
      <c r="E2643" s="5" t="s">
        <v>248</v>
      </c>
      <c r="F2643" s="62">
        <v>7.3038246260720534</v>
      </c>
      <c r="G2643" s="63">
        <v>56890372</v>
      </c>
      <c r="H2643" s="63">
        <v>2.5673746897462166</v>
      </c>
      <c r="I2643" s="63">
        <v>98.776969888866304</v>
      </c>
      <c r="J2643" s="63">
        <v>3687266505.5148201</v>
      </c>
      <c r="K2643" s="63">
        <v>44.588505976936297</v>
      </c>
      <c r="L2643" s="63">
        <v>21829.345822622159</v>
      </c>
      <c r="M2643" s="63">
        <f t="shared" si="275"/>
        <v>32.193305932733615</v>
      </c>
      <c r="N2643" s="62">
        <v>67.042000000000002</v>
      </c>
    </row>
    <row r="2644" spans="1:14" x14ac:dyDescent="0.4">
      <c r="A2644" s="43">
        <v>64</v>
      </c>
      <c r="B2644" s="5" t="s">
        <v>152</v>
      </c>
      <c r="C2644" s="5">
        <v>1998</v>
      </c>
      <c r="D2644" s="5" t="s">
        <v>251</v>
      </c>
      <c r="E2644" s="5" t="s">
        <v>248</v>
      </c>
      <c r="F2644" s="62">
        <v>7.4924722454688331</v>
      </c>
      <c r="G2644" s="63">
        <v>56906744</v>
      </c>
      <c r="H2644" s="63">
        <v>2.4026216780980576</v>
      </c>
      <c r="I2644" s="63">
        <v>99.250689751550496</v>
      </c>
      <c r="J2644" s="63">
        <v>2640065101.3541899</v>
      </c>
      <c r="K2644" s="63">
        <v>45.092738230931893</v>
      </c>
      <c r="L2644" s="63">
        <v>22318.137300710863</v>
      </c>
      <c r="M2644" s="63">
        <f t="shared" si="275"/>
        <v>33.306219946768458</v>
      </c>
      <c r="N2644" s="62">
        <v>67.102000000000004</v>
      </c>
    </row>
    <row r="2645" spans="1:14" x14ac:dyDescent="0.4">
      <c r="A2645" s="43">
        <v>64</v>
      </c>
      <c r="B2645" s="5" t="s">
        <v>152</v>
      </c>
      <c r="C2645" s="5">
        <v>1999</v>
      </c>
      <c r="D2645" s="5" t="s">
        <v>251</v>
      </c>
      <c r="E2645" s="5" t="s">
        <v>248</v>
      </c>
      <c r="F2645" s="62">
        <v>7.6078464458619131</v>
      </c>
      <c r="G2645" s="63">
        <v>56916317</v>
      </c>
      <c r="H2645" s="63">
        <v>1.5361284470883021</v>
      </c>
      <c r="I2645" s="63">
        <v>97.987704406782299</v>
      </c>
      <c r="J2645" s="63">
        <v>6941768225.1283302</v>
      </c>
      <c r="K2645" s="63">
        <v>44.620790801510786</v>
      </c>
      <c r="L2645" s="63">
        <v>22005.054540577294</v>
      </c>
      <c r="M2645" s="63">
        <f t="shared" si="275"/>
        <v>32.100390555941864</v>
      </c>
      <c r="N2645" s="62">
        <v>67.162000000000006</v>
      </c>
    </row>
    <row r="2646" spans="1:14" x14ac:dyDescent="0.4">
      <c r="A2646" s="43">
        <v>64</v>
      </c>
      <c r="B2646" s="5" t="s">
        <v>152</v>
      </c>
      <c r="C2646" s="5">
        <v>2000</v>
      </c>
      <c r="D2646" s="5" t="s">
        <v>251</v>
      </c>
      <c r="E2646" s="5" t="s">
        <v>248</v>
      </c>
      <c r="F2646" s="62">
        <v>7.6621083293930736</v>
      </c>
      <c r="G2646" s="63">
        <v>56942108</v>
      </c>
      <c r="H2646" s="63">
        <v>1.7923979660140503</v>
      </c>
      <c r="I2646" s="63">
        <v>93.190663628653596</v>
      </c>
      <c r="J2646" s="63">
        <v>13172981900.3999</v>
      </c>
      <c r="K2646" s="63">
        <v>50.40558982512384</v>
      </c>
      <c r="L2646" s="63">
        <v>20137.591221767343</v>
      </c>
      <c r="M2646" s="63">
        <f t="shared" si="275"/>
        <v>31.430892039136754</v>
      </c>
      <c r="N2646" s="62">
        <v>67.221999999999994</v>
      </c>
    </row>
    <row r="2647" spans="1:14" x14ac:dyDescent="0.4">
      <c r="A2647" s="43">
        <v>64</v>
      </c>
      <c r="B2647" s="5" t="s">
        <v>152</v>
      </c>
      <c r="C2647" s="5">
        <v>2001</v>
      </c>
      <c r="D2647" s="5" t="s">
        <v>251</v>
      </c>
      <c r="E2647" s="5" t="s">
        <v>248</v>
      </c>
      <c r="F2647" s="62">
        <v>7.662629159565487</v>
      </c>
      <c r="G2647" s="63">
        <v>56974100</v>
      </c>
      <c r="H2647" s="63">
        <v>3.0335920258844453</v>
      </c>
      <c r="I2647" s="63">
        <v>94.461275729385406</v>
      </c>
      <c r="J2647" s="63">
        <v>14878086498.8458</v>
      </c>
      <c r="K2647" s="63">
        <v>50.034804630925223</v>
      </c>
      <c r="L2647" s="63">
        <v>20500.954399567163</v>
      </c>
      <c r="M2647" s="63">
        <f t="shared" si="275"/>
        <v>31.887932928041057</v>
      </c>
      <c r="N2647" s="62">
        <v>67.281999999999996</v>
      </c>
    </row>
    <row r="2648" spans="1:14" x14ac:dyDescent="0.4">
      <c r="A2648" s="43">
        <v>64</v>
      </c>
      <c r="B2648" s="5" t="s">
        <v>152</v>
      </c>
      <c r="C2648" s="5">
        <v>2002</v>
      </c>
      <c r="D2648" s="5" t="s">
        <v>251</v>
      </c>
      <c r="E2648" s="5" t="s">
        <v>248</v>
      </c>
      <c r="F2648" s="62">
        <v>7.7721839778950228</v>
      </c>
      <c r="G2648" s="63">
        <v>57059007</v>
      </c>
      <c r="H2648" s="63">
        <v>3.274341880430228</v>
      </c>
      <c r="I2648" s="63">
        <v>96.759599384809107</v>
      </c>
      <c r="J2648" s="63">
        <v>17239360004.883499</v>
      </c>
      <c r="K2648" s="63">
        <v>48.0579242988141</v>
      </c>
      <c r="L2648" s="63">
        <v>22376.297898932877</v>
      </c>
      <c r="M2648" s="63">
        <f t="shared" si="275"/>
        <v>32.819663495198448</v>
      </c>
      <c r="N2648" s="62">
        <v>67.382000000000005</v>
      </c>
    </row>
    <row r="2649" spans="1:14" x14ac:dyDescent="0.4">
      <c r="A2649" s="43">
        <v>64</v>
      </c>
      <c r="B2649" s="5" t="s">
        <v>152</v>
      </c>
      <c r="C2649" s="5">
        <v>2003</v>
      </c>
      <c r="D2649" s="5" t="s">
        <v>251</v>
      </c>
      <c r="E2649" s="5" t="s">
        <v>248</v>
      </c>
      <c r="F2649" s="62">
        <v>8.0644210375050935</v>
      </c>
      <c r="G2649" s="63">
        <v>57313203</v>
      </c>
      <c r="H2649" s="63">
        <v>3.147807928565399</v>
      </c>
      <c r="I2649" s="63">
        <v>102.88601510532899</v>
      </c>
      <c r="J2649" s="63">
        <v>19572886733.572201</v>
      </c>
      <c r="K2649" s="63">
        <v>46.148844778192078</v>
      </c>
      <c r="L2649" s="63">
        <v>27526.322460995707</v>
      </c>
      <c r="M2649" s="63">
        <f t="shared" si="275"/>
        <v>32.611565390259564</v>
      </c>
      <c r="N2649" s="62">
        <v>67.501000000000005</v>
      </c>
    </row>
    <row r="2650" spans="1:14" x14ac:dyDescent="0.4">
      <c r="A2650" s="43">
        <v>64</v>
      </c>
      <c r="B2650" s="5" t="s">
        <v>152</v>
      </c>
      <c r="C2650" s="5">
        <v>2004</v>
      </c>
      <c r="D2650" s="5" t="s">
        <v>251</v>
      </c>
      <c r="E2650" s="5" t="s">
        <v>248</v>
      </c>
      <c r="F2650" s="62">
        <v>8.1893407659802282</v>
      </c>
      <c r="G2650" s="63">
        <v>57685327</v>
      </c>
      <c r="H2650" s="63">
        <v>2.6701836810610899</v>
      </c>
      <c r="I2650" s="63">
        <v>104.635008654741</v>
      </c>
      <c r="J2650" s="63">
        <v>20100742901.803699</v>
      </c>
      <c r="K2650" s="63">
        <v>47.430330388847082</v>
      </c>
      <c r="L2650" s="63">
        <v>31317.20079432963</v>
      </c>
      <c r="M2650" s="63">
        <f t="shared" si="275"/>
        <v>31.143571456474302</v>
      </c>
      <c r="N2650" s="62">
        <v>67.62</v>
      </c>
    </row>
    <row r="2651" spans="1:14" x14ac:dyDescent="0.4">
      <c r="A2651" s="43">
        <v>64</v>
      </c>
      <c r="B2651" s="5" t="s">
        <v>152</v>
      </c>
      <c r="C2651" s="5">
        <v>2005</v>
      </c>
      <c r="D2651" s="5" t="s">
        <v>251</v>
      </c>
      <c r="E2651" s="5" t="s">
        <v>248</v>
      </c>
      <c r="F2651" s="62">
        <v>8.1738143468725717</v>
      </c>
      <c r="G2651" s="63">
        <v>57969484</v>
      </c>
      <c r="H2651" s="63">
        <v>2.0105579008358205</v>
      </c>
      <c r="I2651" s="63">
        <v>102.83182650551799</v>
      </c>
      <c r="J2651" s="63">
        <v>36762073074.939003</v>
      </c>
      <c r="K2651" s="63">
        <v>49.301010762131824</v>
      </c>
      <c r="L2651" s="63">
        <v>32055.092075750315</v>
      </c>
      <c r="M2651" s="63">
        <f t="shared" si="275"/>
        <v>30.953596999995394</v>
      </c>
      <c r="N2651" s="62">
        <v>67.738</v>
      </c>
    </row>
    <row r="2652" spans="1:14" x14ac:dyDescent="0.4">
      <c r="A2652" s="43">
        <v>64</v>
      </c>
      <c r="B2652" s="5" t="s">
        <v>152</v>
      </c>
      <c r="C2652" s="5">
        <v>2006</v>
      </c>
      <c r="D2652" s="5" t="s">
        <v>251</v>
      </c>
      <c r="E2652" s="5" t="s">
        <v>248</v>
      </c>
      <c r="F2652" s="62">
        <v>8.0258439141222162</v>
      </c>
      <c r="G2652" s="63">
        <v>58143979</v>
      </c>
      <c r="H2652" s="63">
        <v>2.1248539146475451</v>
      </c>
      <c r="I2652" s="63">
        <v>102.443836802652</v>
      </c>
      <c r="J2652" s="63">
        <v>56995485107.010101</v>
      </c>
      <c r="K2652" s="63">
        <v>53.16817918462371</v>
      </c>
      <c r="L2652" s="63">
        <v>33529.726601436138</v>
      </c>
      <c r="M2652" s="63">
        <f t="shared" si="275"/>
        <v>30.493106679805596</v>
      </c>
      <c r="N2652" s="62">
        <v>67.855999999999995</v>
      </c>
    </row>
    <row r="2653" spans="1:14" x14ac:dyDescent="0.4">
      <c r="A2653" s="43">
        <v>64</v>
      </c>
      <c r="B2653" s="5" t="s">
        <v>152</v>
      </c>
      <c r="C2653" s="5">
        <v>2007</v>
      </c>
      <c r="D2653" s="5" t="s">
        <v>251</v>
      </c>
      <c r="E2653" s="5" t="s">
        <v>248</v>
      </c>
      <c r="F2653" s="62">
        <v>7.8607868708044419</v>
      </c>
      <c r="G2653" s="63">
        <v>58438310</v>
      </c>
      <c r="H2653" s="63">
        <v>2.4789947658615148</v>
      </c>
      <c r="I2653" s="63">
        <v>103.07979781880501</v>
      </c>
      <c r="J2653" s="63">
        <v>65975535145.485603</v>
      </c>
      <c r="K2653" s="63">
        <v>55.061455631697953</v>
      </c>
      <c r="L2653" s="63">
        <v>37870.747507096938</v>
      </c>
      <c r="M2653" s="63">
        <f t="shared" si="275"/>
        <v>32.668638962934871</v>
      </c>
      <c r="N2653" s="62">
        <v>67.974000000000004</v>
      </c>
    </row>
    <row r="2654" spans="1:14" x14ac:dyDescent="0.4">
      <c r="A2654" s="43">
        <v>64</v>
      </c>
      <c r="B2654" s="5" t="s">
        <v>152</v>
      </c>
      <c r="C2654" s="5">
        <v>2008</v>
      </c>
      <c r="D2654" s="5" t="s">
        <v>251</v>
      </c>
      <c r="E2654" s="5" t="s">
        <v>248</v>
      </c>
      <c r="F2654" s="62">
        <v>7.5643247964943008</v>
      </c>
      <c r="G2654" s="63">
        <v>58826731</v>
      </c>
      <c r="H2654" s="63">
        <v>2.4007034444019695</v>
      </c>
      <c r="I2654" s="63">
        <v>103.932488694849</v>
      </c>
      <c r="J2654" s="63">
        <v>-9501579210.4656906</v>
      </c>
      <c r="K2654" s="63">
        <v>54.492875798818766</v>
      </c>
      <c r="L2654" s="63">
        <v>40944.91241946783</v>
      </c>
      <c r="M2654" s="63">
        <f t="shared" si="275"/>
        <v>31.052773932636779</v>
      </c>
      <c r="N2654" s="62">
        <v>68.091999999999999</v>
      </c>
    </row>
    <row r="2655" spans="1:14" x14ac:dyDescent="0.4">
      <c r="A2655" s="43">
        <v>64</v>
      </c>
      <c r="B2655" s="5" t="s">
        <v>152</v>
      </c>
      <c r="C2655" s="5">
        <v>2009</v>
      </c>
      <c r="D2655" s="5" t="s">
        <v>251</v>
      </c>
      <c r="E2655" s="5" t="s">
        <v>248</v>
      </c>
      <c r="F2655" s="62">
        <v>6.718921187812275</v>
      </c>
      <c r="G2655" s="63">
        <v>59095365</v>
      </c>
      <c r="H2655" s="63">
        <v>1.6788389598229685</v>
      </c>
      <c r="I2655" s="63">
        <v>105.065370166797</v>
      </c>
      <c r="J2655" s="63">
        <v>16607196344.845699</v>
      </c>
      <c r="K2655" s="63">
        <v>45.418761787481664</v>
      </c>
      <c r="L2655" s="63">
        <v>37226.757193540157</v>
      </c>
      <c r="M2655" s="63">
        <f t="shared" si="275"/>
        <v>30.607759874039527</v>
      </c>
      <c r="N2655" s="62">
        <v>68.209000000000003</v>
      </c>
    </row>
    <row r="2656" spans="1:14" x14ac:dyDescent="0.4">
      <c r="A2656" s="43">
        <v>64</v>
      </c>
      <c r="B2656" s="5" t="s">
        <v>152</v>
      </c>
      <c r="C2656" s="5">
        <v>2010</v>
      </c>
      <c r="D2656" s="5" t="s">
        <v>251</v>
      </c>
      <c r="E2656" s="5" t="s">
        <v>248</v>
      </c>
      <c r="F2656" s="62">
        <v>6.8368751627622366</v>
      </c>
      <c r="G2656" s="63">
        <v>59277417</v>
      </c>
      <c r="H2656" s="63">
        <v>0.43636053754167392</v>
      </c>
      <c r="I2656" s="63">
        <v>100</v>
      </c>
      <c r="J2656" s="63">
        <v>9930501390.9089203</v>
      </c>
      <c r="K2656" s="63">
        <v>52.006188374281948</v>
      </c>
      <c r="L2656" s="63">
        <v>36035.644995069051</v>
      </c>
      <c r="M2656" s="63">
        <f t="shared" si="275"/>
        <v>31.221938325713783</v>
      </c>
      <c r="N2656" s="62">
        <v>68.326999999999998</v>
      </c>
    </row>
    <row r="2657" spans="1:14" x14ac:dyDescent="0.4">
      <c r="A2657" s="43">
        <v>64</v>
      </c>
      <c r="B2657" s="5" t="s">
        <v>152</v>
      </c>
      <c r="C2657" s="5">
        <v>2011</v>
      </c>
      <c r="D2657" s="5" t="s">
        <v>251</v>
      </c>
      <c r="E2657" s="5" t="s">
        <v>248</v>
      </c>
      <c r="F2657" s="62">
        <v>6.6805503702131022</v>
      </c>
      <c r="G2657" s="63">
        <v>59379449</v>
      </c>
      <c r="H2657" s="63">
        <v>1.6071769834934457</v>
      </c>
      <c r="I2657" s="63">
        <v>99.866530422790404</v>
      </c>
      <c r="J2657" s="63">
        <v>34465481829.5317</v>
      </c>
      <c r="K2657" s="63">
        <v>55.145522460027131</v>
      </c>
      <c r="L2657" s="63">
        <v>38649.639483678919</v>
      </c>
      <c r="M2657" s="63">
        <f t="shared" si="275"/>
        <v>32.146254437980282</v>
      </c>
      <c r="N2657" s="62">
        <v>68.444000000000003</v>
      </c>
    </row>
    <row r="2658" spans="1:14" x14ac:dyDescent="0.4">
      <c r="A2658" s="43">
        <v>64</v>
      </c>
      <c r="B2658" s="5" t="s">
        <v>152</v>
      </c>
      <c r="C2658" s="5">
        <v>2012</v>
      </c>
      <c r="D2658" s="5" t="s">
        <v>251</v>
      </c>
      <c r="E2658" s="5" t="s">
        <v>248</v>
      </c>
      <c r="F2658" s="62">
        <v>6.3276619201935409</v>
      </c>
      <c r="G2658" s="63">
        <v>59539717</v>
      </c>
      <c r="H2658" s="63">
        <v>1.5473014403773391</v>
      </c>
      <c r="I2658" s="63">
        <v>97.754390883181102</v>
      </c>
      <c r="J2658" s="63">
        <v>34901033.014975503</v>
      </c>
      <c r="K2658" s="63">
        <v>55.654720844601627</v>
      </c>
      <c r="L2658" s="63">
        <v>35051.521269770259</v>
      </c>
      <c r="M2658" s="63">
        <f t="shared" si="275"/>
        <v>31.777554523248451</v>
      </c>
      <c r="N2658" s="62">
        <v>68.683999999999997</v>
      </c>
    </row>
    <row r="2659" spans="1:14" x14ac:dyDescent="0.4">
      <c r="A2659" s="43">
        <v>64</v>
      </c>
      <c r="B2659" s="5" t="s">
        <v>152</v>
      </c>
      <c r="C2659" s="5">
        <v>2013</v>
      </c>
      <c r="D2659" s="5" t="s">
        <v>251</v>
      </c>
      <c r="E2659" s="5" t="s">
        <v>248</v>
      </c>
      <c r="F2659" s="62">
        <v>5.7518776620785346</v>
      </c>
      <c r="G2659" s="63">
        <v>60233948</v>
      </c>
      <c r="H2659" s="63">
        <v>1.147610158919548</v>
      </c>
      <c r="I2659" s="63">
        <v>99.505671452598307</v>
      </c>
      <c r="J2659" s="63">
        <v>19531411961.818501</v>
      </c>
      <c r="K2659" s="63">
        <v>54.867579396773699</v>
      </c>
      <c r="L2659" s="63">
        <v>35560.081406228848</v>
      </c>
      <c r="M2659" s="63">
        <f t="shared" si="275"/>
        <v>30.679154521034707</v>
      </c>
      <c r="N2659" s="62">
        <v>68.978999999999999</v>
      </c>
    </row>
    <row r="2660" spans="1:14" x14ac:dyDescent="0.4">
      <c r="A2660" s="43">
        <v>64</v>
      </c>
      <c r="B2660" s="5" t="s">
        <v>152</v>
      </c>
      <c r="C2660" s="5">
        <v>2014</v>
      </c>
      <c r="D2660" s="5" t="s">
        <v>251</v>
      </c>
      <c r="E2660" s="5" t="s">
        <v>248</v>
      </c>
      <c r="F2660" s="62">
        <v>5.3874425596414097</v>
      </c>
      <c r="G2660" s="63">
        <v>60789140</v>
      </c>
      <c r="H2660" s="63">
        <v>0.91324126198146871</v>
      </c>
      <c r="I2660" s="63">
        <v>99.343260876438805</v>
      </c>
      <c r="J2660" s="63">
        <v>17032744039.043301</v>
      </c>
      <c r="K2660" s="63">
        <v>55.322115150642226</v>
      </c>
      <c r="L2660" s="63">
        <v>35565.721377149624</v>
      </c>
      <c r="M2660" s="63">
        <f t="shared" si="275"/>
        <v>30.120516242784703</v>
      </c>
      <c r="N2660" s="62">
        <v>69.272000000000006</v>
      </c>
    </row>
    <row r="2661" spans="1:14" x14ac:dyDescent="0.4">
      <c r="A2661" s="43">
        <v>64</v>
      </c>
      <c r="B2661" s="5" t="s">
        <v>152</v>
      </c>
      <c r="C2661" s="5">
        <v>2015</v>
      </c>
      <c r="D2661" s="5" t="s">
        <v>251</v>
      </c>
      <c r="E2661" s="5" t="s">
        <v>248</v>
      </c>
      <c r="F2661" s="62">
        <v>5.5632942888642161</v>
      </c>
      <c r="G2661" s="63">
        <v>60730582</v>
      </c>
      <c r="H2661" s="63">
        <v>0.93186357475971704</v>
      </c>
      <c r="I2661" s="63">
        <v>93.826299094994795</v>
      </c>
      <c r="J2661" s="63">
        <v>13303439230.2377</v>
      </c>
      <c r="K2661" s="63">
        <v>56.418176161608834</v>
      </c>
      <c r="L2661" s="63">
        <v>30242.386135218429</v>
      </c>
      <c r="M2661" s="63">
        <f t="shared" si="275"/>
        <v>30.859075095689281</v>
      </c>
      <c r="N2661" s="62">
        <v>69.564999999999998</v>
      </c>
    </row>
    <row r="2662" spans="1:14" x14ac:dyDescent="0.4">
      <c r="A2662" s="43">
        <v>64</v>
      </c>
      <c r="B2662" s="5" t="s">
        <v>152</v>
      </c>
      <c r="C2662" s="5">
        <v>2016</v>
      </c>
      <c r="D2662" s="5" t="s">
        <v>251</v>
      </c>
      <c r="E2662" s="5" t="s">
        <v>248</v>
      </c>
      <c r="F2662" s="62">
        <v>5.4982443774935259</v>
      </c>
      <c r="G2662" s="63">
        <v>60627498</v>
      </c>
      <c r="H2662" s="63">
        <v>1.134350020372537</v>
      </c>
      <c r="I2662" s="63">
        <v>94.650811602185698</v>
      </c>
      <c r="J2662" s="63">
        <v>25656663794.791599</v>
      </c>
      <c r="K2662" s="63">
        <v>55.367602814221698</v>
      </c>
      <c r="L2662" s="63">
        <v>30960.731508890221</v>
      </c>
      <c r="M2662" s="63">
        <f t="shared" si="275"/>
        <v>30.552915286502898</v>
      </c>
      <c r="N2662" s="62">
        <v>69.855000000000004</v>
      </c>
    </row>
    <row r="2663" spans="1:14" x14ac:dyDescent="0.4">
      <c r="A2663" s="43">
        <v>64</v>
      </c>
      <c r="B2663" s="5" t="s">
        <v>152</v>
      </c>
      <c r="C2663" s="5">
        <v>2017</v>
      </c>
      <c r="D2663" s="5" t="s">
        <v>251</v>
      </c>
      <c r="E2663" s="5" t="s">
        <v>248</v>
      </c>
      <c r="F2663" s="62">
        <v>5.4379120609281886</v>
      </c>
      <c r="G2663" s="63">
        <v>60536709</v>
      </c>
      <c r="H2663" s="63">
        <v>0.72634322095781556</v>
      </c>
      <c r="I2663" s="63">
        <v>95.426711903118999</v>
      </c>
      <c r="J2663" s="63">
        <v>11138429977.1854</v>
      </c>
      <c r="K2663" s="63">
        <v>58.604175947291736</v>
      </c>
      <c r="L2663" s="63">
        <v>32406.72031501343</v>
      </c>
      <c r="M2663" s="63">
        <f t="shared" si="275"/>
        <v>30.510835541658963</v>
      </c>
      <c r="N2663" s="62">
        <v>70.144000000000005</v>
      </c>
    </row>
    <row r="2664" spans="1:14" x14ac:dyDescent="0.4">
      <c r="A2664" s="43">
        <v>64</v>
      </c>
      <c r="B2664" s="5" t="s">
        <v>152</v>
      </c>
      <c r="C2664" s="5">
        <v>2018</v>
      </c>
      <c r="D2664" s="5" t="s">
        <v>251</v>
      </c>
      <c r="E2664" s="5" t="s">
        <v>248</v>
      </c>
      <c r="F2664" s="62">
        <v>5.3769403605588453</v>
      </c>
      <c r="G2664" s="63">
        <v>60421760</v>
      </c>
      <c r="H2664" s="63">
        <v>1.0681320468694651</v>
      </c>
      <c r="I2664" s="63">
        <v>96.914774144048394</v>
      </c>
      <c r="J2664" s="63">
        <v>44249715319.148399</v>
      </c>
      <c r="K2664" s="63">
        <v>60.303551242661705</v>
      </c>
      <c r="L2664" s="63">
        <v>34622.169666474118</v>
      </c>
      <c r="M2664" s="63">
        <f t="shared" si="275"/>
        <v>30.64094197461705</v>
      </c>
      <c r="N2664" s="62">
        <v>70.438000000000002</v>
      </c>
    </row>
    <row r="2665" spans="1:14" x14ac:dyDescent="0.4">
      <c r="A2665" s="43">
        <v>64</v>
      </c>
      <c r="B2665" s="5" t="s">
        <v>152</v>
      </c>
      <c r="C2665" s="5">
        <v>2019</v>
      </c>
      <c r="D2665" s="5" t="s">
        <v>251</v>
      </c>
      <c r="E2665" s="5" t="s">
        <v>248</v>
      </c>
      <c r="F2665" s="62">
        <v>5.3110309867315717</v>
      </c>
      <c r="G2665" s="63">
        <v>59729081</v>
      </c>
      <c r="H2665" s="63">
        <v>0.93811413501386198</v>
      </c>
      <c r="I2665" s="63">
        <v>94.575504702039296</v>
      </c>
      <c r="J2665" s="63">
        <v>35760550299.485298</v>
      </c>
      <c r="K2665" s="63">
        <v>59.878980223454946</v>
      </c>
      <c r="L2665" s="63">
        <v>33673.750962742051</v>
      </c>
      <c r="M2665" s="63">
        <f t="shared" si="275"/>
        <v>30.568230934259635</v>
      </c>
      <c r="N2665" s="62">
        <v>70.736000000000004</v>
      </c>
    </row>
    <row r="2666" spans="1:14" x14ac:dyDescent="0.4">
      <c r="A2666" s="43">
        <v>64</v>
      </c>
      <c r="B2666" s="5" t="s">
        <v>152</v>
      </c>
      <c r="C2666" s="5">
        <v>2020</v>
      </c>
      <c r="D2666" s="5" t="s">
        <v>251</v>
      </c>
      <c r="E2666" s="5" t="s">
        <v>248</v>
      </c>
      <c r="F2666" s="62">
        <v>4.7323727707993539</v>
      </c>
      <c r="G2666" s="63">
        <v>59438851</v>
      </c>
      <c r="H2666" s="63">
        <v>1.5791714570605677</v>
      </c>
      <c r="I2666" s="63">
        <v>95.094522161492307</v>
      </c>
      <c r="J2666" s="63">
        <v>-17050399620.8673</v>
      </c>
      <c r="K2666" s="63">
        <v>55.265705769871396</v>
      </c>
      <c r="L2666" s="63">
        <v>31922.919162618266</v>
      </c>
      <c r="M2666" s="63">
        <f t="shared" si="275"/>
        <v>30.573336150178552</v>
      </c>
      <c r="N2666" s="62">
        <v>71.039000000000001</v>
      </c>
    </row>
    <row r="2667" spans="1:14" x14ac:dyDescent="0.4">
      <c r="A2667" s="43">
        <v>64</v>
      </c>
      <c r="B2667" s="5" t="s">
        <v>152</v>
      </c>
      <c r="C2667" s="5">
        <v>2021</v>
      </c>
      <c r="D2667" s="5" t="s">
        <v>251</v>
      </c>
      <c r="E2667" s="5" t="s">
        <v>248</v>
      </c>
      <c r="F2667" s="62">
        <f>(F2664+F2665+F2666)/3</f>
        <v>5.1401147060299239</v>
      </c>
      <c r="G2667" s="63">
        <v>59133173</v>
      </c>
      <c r="H2667" s="63">
        <v>1.2778607924374086</v>
      </c>
      <c r="I2667" s="63">
        <v>94.9199983930244</v>
      </c>
      <c r="J2667" s="63">
        <v>24902365870.562801</v>
      </c>
      <c r="K2667" s="63">
        <v>61.905808698629706</v>
      </c>
      <c r="L2667" s="63">
        <v>36449.258337583669</v>
      </c>
      <c r="M2667" s="63">
        <f t="shared" si="275"/>
        <v>30.594169686351744</v>
      </c>
      <c r="N2667" s="62">
        <v>71.346000000000004</v>
      </c>
    </row>
    <row r="2668" spans="1:14" x14ac:dyDescent="0.4">
      <c r="A2668" s="43">
        <v>64</v>
      </c>
      <c r="B2668" s="5" t="s">
        <v>152</v>
      </c>
      <c r="C2668" s="5">
        <v>2022</v>
      </c>
      <c r="D2668" s="5" t="s">
        <v>251</v>
      </c>
      <c r="E2668" s="5" t="s">
        <v>248</v>
      </c>
      <c r="F2668" s="62">
        <f>(F2665+F2666+F2667)/3</f>
        <v>5.0611728211869496</v>
      </c>
      <c r="G2668" s="63">
        <v>58940425</v>
      </c>
      <c r="H2668" s="63">
        <v>2.9764005622887169</v>
      </c>
      <c r="I2668" s="63">
        <v>93.044523568718802</v>
      </c>
      <c r="J2668" s="63">
        <v>62728326243.560799</v>
      </c>
      <c r="K2668" s="63">
        <v>74.776877902259514</v>
      </c>
      <c r="L2668" s="63">
        <v>34776.423234274007</v>
      </c>
      <c r="M2668" s="63">
        <f t="shared" si="275"/>
        <v>30.578578923596648</v>
      </c>
      <c r="N2668" s="62">
        <v>71.656999999999996</v>
      </c>
    </row>
    <row r="2669" spans="1:14" x14ac:dyDescent="0.4">
      <c r="A2669" s="53">
        <v>65</v>
      </c>
      <c r="B2669" s="5" t="s">
        <v>153</v>
      </c>
      <c r="C2669" s="5">
        <v>1980</v>
      </c>
      <c r="D2669" s="5" t="s">
        <v>249</v>
      </c>
      <c r="E2669" s="5" t="s">
        <v>247</v>
      </c>
      <c r="F2669" s="62">
        <f>F2670*0.95</f>
        <v>1.8689769684766189</v>
      </c>
      <c r="G2669" s="63">
        <v>2135546</v>
      </c>
      <c r="H2669" s="63">
        <v>18.288010784912757</v>
      </c>
      <c r="I2669" s="63">
        <f>(I2239+I2497+I2583)/3</f>
        <v>94.282528062055306</v>
      </c>
      <c r="J2669" s="63">
        <v>27700000</v>
      </c>
      <c r="K2669" s="63">
        <v>102.10764073662818</v>
      </c>
      <c r="L2669" s="63">
        <v>1254.6577650458539</v>
      </c>
      <c r="M2669" s="63">
        <v>13.509544787077827</v>
      </c>
      <c r="N2669" s="62">
        <v>46.738999999999997</v>
      </c>
    </row>
    <row r="2670" spans="1:14" x14ac:dyDescent="0.4">
      <c r="A2670" s="53">
        <v>65</v>
      </c>
      <c r="B2670" s="5" t="s">
        <v>153</v>
      </c>
      <c r="C2670" s="5">
        <v>1981</v>
      </c>
      <c r="D2670" s="5" t="s">
        <v>249</v>
      </c>
      <c r="E2670" s="5" t="s">
        <v>247</v>
      </c>
      <c r="F2670" s="62">
        <f t="shared" ref="F2670:F2678" si="276">F2671*0.95</f>
        <v>1.9673441773438094</v>
      </c>
      <c r="G2670" s="63">
        <v>2166657</v>
      </c>
      <c r="H2670" s="63">
        <v>8.3243428784800955</v>
      </c>
      <c r="I2670" s="63">
        <f>(I2240+I2498+I2584)/3</f>
        <v>99.796704102836699</v>
      </c>
      <c r="J2670" s="63">
        <v>-11500000</v>
      </c>
      <c r="K2670" s="63">
        <v>102.99609941773917</v>
      </c>
      <c r="L2670" s="63">
        <v>1374.9421188742508</v>
      </c>
      <c r="M2670" s="63">
        <v>17.777777777777779</v>
      </c>
      <c r="N2670" s="62">
        <v>47.286000000000001</v>
      </c>
    </row>
    <row r="2671" spans="1:14" x14ac:dyDescent="0.4">
      <c r="A2671" s="53">
        <v>65</v>
      </c>
      <c r="B2671" s="5" t="s">
        <v>153</v>
      </c>
      <c r="C2671" s="5">
        <v>1982</v>
      </c>
      <c r="D2671" s="5" t="s">
        <v>249</v>
      </c>
      <c r="E2671" s="5" t="s">
        <v>247</v>
      </c>
      <c r="F2671" s="62">
        <f t="shared" si="276"/>
        <v>2.0708886077303257</v>
      </c>
      <c r="G2671" s="63">
        <v>2199606</v>
      </c>
      <c r="H2671" s="63">
        <v>8.3147884276131947</v>
      </c>
      <c r="I2671" s="63">
        <f>(I2499+I2241+I2585)/3</f>
        <v>104.3465733773066</v>
      </c>
      <c r="J2671" s="63">
        <v>-15800000</v>
      </c>
      <c r="K2671" s="63">
        <v>86.683365319037847</v>
      </c>
      <c r="L2671" s="63">
        <v>1497.311933105716</v>
      </c>
      <c r="M2671" s="63">
        <v>19.148936170212764</v>
      </c>
      <c r="N2671" s="62">
        <v>47.813000000000002</v>
      </c>
    </row>
    <row r="2672" spans="1:14" x14ac:dyDescent="0.4">
      <c r="A2672" s="53">
        <v>65</v>
      </c>
      <c r="B2672" s="5" t="s">
        <v>153</v>
      </c>
      <c r="C2672" s="5">
        <v>1983</v>
      </c>
      <c r="D2672" s="5" t="s">
        <v>249</v>
      </c>
      <c r="E2672" s="5" t="s">
        <v>247</v>
      </c>
      <c r="F2672" s="62">
        <f t="shared" si="276"/>
        <v>2.1798827449792904</v>
      </c>
      <c r="G2672" s="63">
        <v>2232782</v>
      </c>
      <c r="H2672" s="63">
        <v>16.960596812508172</v>
      </c>
      <c r="I2672" s="63">
        <f>(I2242+I2500+I2586)/3</f>
        <v>107.9096404964976</v>
      </c>
      <c r="J2672" s="63">
        <v>-18700000</v>
      </c>
      <c r="K2672" s="63">
        <v>78.723614672487358</v>
      </c>
      <c r="L2672" s="63">
        <v>1620.9653595725492</v>
      </c>
      <c r="M2672" s="63">
        <v>17.567567567567565</v>
      </c>
      <c r="N2672" s="62">
        <v>48.015999999999998</v>
      </c>
    </row>
    <row r="2673" spans="1:14" x14ac:dyDescent="0.4">
      <c r="A2673" s="53">
        <v>65</v>
      </c>
      <c r="B2673" s="5" t="s">
        <v>153</v>
      </c>
      <c r="C2673" s="5">
        <v>1984</v>
      </c>
      <c r="D2673" s="5" t="s">
        <v>249</v>
      </c>
      <c r="E2673" s="5" t="s">
        <v>247</v>
      </c>
      <c r="F2673" s="62">
        <f t="shared" si="276"/>
        <v>2.2946134157676741</v>
      </c>
      <c r="G2673" s="63">
        <v>2264095</v>
      </c>
      <c r="H2673" s="63">
        <v>35.919195721821637</v>
      </c>
      <c r="I2673" s="63">
        <f>(I2243+I2501+I2587)/3</f>
        <v>111.90817567092944</v>
      </c>
      <c r="J2673" s="63">
        <v>12200000</v>
      </c>
      <c r="K2673" s="63">
        <v>117.18865346345362</v>
      </c>
      <c r="L2673" s="63">
        <v>1048.3502456801518</v>
      </c>
      <c r="M2673" s="63">
        <v>16.897506925207757</v>
      </c>
      <c r="N2673" s="62">
        <v>48.22</v>
      </c>
    </row>
    <row r="2674" spans="1:14" x14ac:dyDescent="0.4">
      <c r="A2674" s="53">
        <v>65</v>
      </c>
      <c r="B2674" s="5" t="s">
        <v>153</v>
      </c>
      <c r="C2674" s="5">
        <v>1985</v>
      </c>
      <c r="D2674" s="5" t="s">
        <v>249</v>
      </c>
      <c r="E2674" s="5" t="s">
        <v>247</v>
      </c>
      <c r="F2674" s="62">
        <f t="shared" si="276"/>
        <v>2.4153825429133411</v>
      </c>
      <c r="G2674" s="63">
        <v>2292030</v>
      </c>
      <c r="H2674" s="63">
        <v>28.528846389953856</v>
      </c>
      <c r="I2674" s="63">
        <f>(I2502+I2244+I2588)/3</f>
        <v>113.13557039889183</v>
      </c>
      <c r="J2674" s="63">
        <v>-9000000</v>
      </c>
      <c r="K2674" s="63">
        <v>121.55503553771838</v>
      </c>
      <c r="L2674" s="63">
        <v>916.32265669501123</v>
      </c>
      <c r="M2674" s="63">
        <v>18.011527377521613</v>
      </c>
      <c r="N2674" s="62">
        <v>48.423999999999999</v>
      </c>
    </row>
    <row r="2675" spans="1:14" x14ac:dyDescent="0.4">
      <c r="A2675" s="53">
        <v>65</v>
      </c>
      <c r="B2675" s="5" t="s">
        <v>153</v>
      </c>
      <c r="C2675" s="5">
        <v>1986</v>
      </c>
      <c r="D2675" s="5" t="s">
        <v>249</v>
      </c>
      <c r="E2675" s="5" t="s">
        <v>247</v>
      </c>
      <c r="F2675" s="62">
        <f t="shared" si="276"/>
        <v>2.5425079399087802</v>
      </c>
      <c r="G2675" s="63">
        <v>2315871</v>
      </c>
      <c r="H2675" s="63">
        <v>26.861122180826996</v>
      </c>
      <c r="I2675" s="63">
        <f>(I2503+I2589+I2245)/3</f>
        <v>110.58470025812289</v>
      </c>
      <c r="J2675" s="63">
        <v>-4600000</v>
      </c>
      <c r="K2675" s="63">
        <v>94.729508442150959</v>
      </c>
      <c r="L2675" s="63">
        <v>1189.4227191083151</v>
      </c>
      <c r="M2675" s="63">
        <v>18.103448275862068</v>
      </c>
      <c r="N2675" s="62">
        <v>48.628</v>
      </c>
    </row>
    <row r="2676" spans="1:14" x14ac:dyDescent="0.4">
      <c r="A2676" s="53">
        <v>65</v>
      </c>
      <c r="B2676" s="5" t="s">
        <v>153</v>
      </c>
      <c r="C2676" s="5">
        <v>1987</v>
      </c>
      <c r="D2676" s="5" t="s">
        <v>249</v>
      </c>
      <c r="E2676" s="5" t="s">
        <v>247</v>
      </c>
      <c r="F2676" s="62">
        <f t="shared" si="276"/>
        <v>2.6763241472724002</v>
      </c>
      <c r="G2676" s="63">
        <v>2336245</v>
      </c>
      <c r="H2676" s="63">
        <v>10.822594575582855</v>
      </c>
      <c r="I2676" s="63">
        <f>(I2246+I2504+I2590)/3</f>
        <v>102.92438064849011</v>
      </c>
      <c r="J2676" s="63">
        <v>53400000</v>
      </c>
      <c r="K2676" s="63">
        <v>92.869227883428778</v>
      </c>
      <c r="L2676" s="63">
        <v>1406.9617362763713</v>
      </c>
      <c r="M2676" s="63">
        <v>17.265193370165747</v>
      </c>
      <c r="N2676" s="62">
        <v>48.832000000000001</v>
      </c>
    </row>
    <row r="2677" spans="1:14" x14ac:dyDescent="0.4">
      <c r="A2677" s="53">
        <v>65</v>
      </c>
      <c r="B2677" s="5" t="s">
        <v>153</v>
      </c>
      <c r="C2677" s="5">
        <v>1988</v>
      </c>
      <c r="D2677" s="5" t="s">
        <v>249</v>
      </c>
      <c r="E2677" s="5" t="s">
        <v>247</v>
      </c>
      <c r="F2677" s="62">
        <f t="shared" si="276"/>
        <v>2.8171833129183161</v>
      </c>
      <c r="G2677" s="63">
        <v>2354805</v>
      </c>
      <c r="H2677" s="63">
        <v>12.055576655298708</v>
      </c>
      <c r="I2677" s="63">
        <f>(I2247+I2505+I2591)/3</f>
        <v>97.994471909035681</v>
      </c>
      <c r="J2677" s="63">
        <v>-12000000</v>
      </c>
      <c r="K2677" s="63">
        <v>91.417472350161006</v>
      </c>
      <c r="L2677" s="63">
        <v>1625.7578951757805</v>
      </c>
      <c r="M2677" s="63">
        <v>17.015341701534169</v>
      </c>
      <c r="N2677" s="62">
        <v>49.036000000000001</v>
      </c>
    </row>
    <row r="2678" spans="1:14" x14ac:dyDescent="0.4">
      <c r="A2678" s="53">
        <v>65</v>
      </c>
      <c r="B2678" s="5" t="s">
        <v>153</v>
      </c>
      <c r="C2678" s="5">
        <v>1989</v>
      </c>
      <c r="D2678" s="5" t="s">
        <v>249</v>
      </c>
      <c r="E2678" s="5" t="s">
        <v>247</v>
      </c>
      <c r="F2678" s="62">
        <f t="shared" si="276"/>
        <v>2.9654561188613857</v>
      </c>
      <c r="G2678" s="63">
        <v>2373365</v>
      </c>
      <c r="H2678" s="63">
        <v>12.369221281560257</v>
      </c>
      <c r="I2678" s="63">
        <f>(I2248+I2506+I2592)/3</f>
        <v>106.46963471278686</v>
      </c>
      <c r="J2678" s="63">
        <v>57100000</v>
      </c>
      <c r="K2678" s="63">
        <v>96.010280424762257</v>
      </c>
      <c r="L2678" s="63">
        <v>1855.9883765853629</v>
      </c>
      <c r="M2678" s="63">
        <v>18.128654970760234</v>
      </c>
      <c r="N2678" s="62">
        <v>49.24</v>
      </c>
    </row>
    <row r="2679" spans="1:14" x14ac:dyDescent="0.4">
      <c r="A2679" s="53">
        <v>65</v>
      </c>
      <c r="B2679" s="5" t="s">
        <v>153</v>
      </c>
      <c r="C2679" s="5">
        <v>1990</v>
      </c>
      <c r="D2679" s="5" t="s">
        <v>249</v>
      </c>
      <c r="E2679" s="5" t="s">
        <v>247</v>
      </c>
      <c r="F2679" s="62">
        <v>3.1215327566961957</v>
      </c>
      <c r="G2679" s="63">
        <v>2392030</v>
      </c>
      <c r="H2679" s="63">
        <v>25.117105883600871</v>
      </c>
      <c r="I2679" s="63">
        <f>(I2249+I2507+I2593)/3</f>
        <v>102.0939342182249</v>
      </c>
      <c r="J2679" s="63">
        <v>137900000</v>
      </c>
      <c r="K2679" s="63">
        <v>99.940171936027582</v>
      </c>
      <c r="L2679" s="63">
        <v>1919.7953565349717</v>
      </c>
      <c r="M2679" s="63">
        <v>12.874779541446207</v>
      </c>
      <c r="N2679" s="62">
        <v>49.444000000000003</v>
      </c>
    </row>
    <row r="2680" spans="1:14" x14ac:dyDescent="0.4">
      <c r="A2680" s="53">
        <v>65</v>
      </c>
      <c r="B2680" s="5" t="s">
        <v>153</v>
      </c>
      <c r="C2680" s="5">
        <v>1991</v>
      </c>
      <c r="D2680" s="5" t="s">
        <v>249</v>
      </c>
      <c r="E2680" s="5" t="s">
        <v>247</v>
      </c>
      <c r="F2680" s="62">
        <v>3.0703600157056754</v>
      </c>
      <c r="G2680" s="63">
        <v>2411867</v>
      </c>
      <c r="H2680" s="63">
        <v>43.842287639048578</v>
      </c>
      <c r="I2680" s="63">
        <f>(I2594+I2508+I2250)/3</f>
        <v>94.675788764295319</v>
      </c>
      <c r="J2680" s="63">
        <v>133200000</v>
      </c>
      <c r="K2680" s="63">
        <v>101.59878879601338</v>
      </c>
      <c r="L2680" s="63">
        <v>1702.5016922804923</v>
      </c>
      <c r="M2680" s="63">
        <v>14.173228346456693</v>
      </c>
      <c r="N2680" s="62">
        <v>49.655999999999999</v>
      </c>
    </row>
    <row r="2681" spans="1:14" x14ac:dyDescent="0.4">
      <c r="A2681" s="53">
        <v>65</v>
      </c>
      <c r="B2681" s="5" t="s">
        <v>153</v>
      </c>
      <c r="C2681" s="5">
        <v>1992</v>
      </c>
      <c r="D2681" s="5" t="s">
        <v>249</v>
      </c>
      <c r="E2681" s="5" t="s">
        <v>247</v>
      </c>
      <c r="F2681" s="62">
        <v>3.3469921226465078</v>
      </c>
      <c r="G2681" s="63">
        <v>2434574</v>
      </c>
      <c r="H2681" s="63">
        <v>60.035733884995864</v>
      </c>
      <c r="I2681" s="63">
        <f>(I2509+I2595+I2251)/3</f>
        <v>92.040979864022134</v>
      </c>
      <c r="J2681" s="63">
        <v>142400000</v>
      </c>
      <c r="K2681" s="63">
        <v>125.49432672155856</v>
      </c>
      <c r="L2681" s="63">
        <v>1452.1883868829573</v>
      </c>
      <c r="M2681" s="63">
        <v>19.158878504672895</v>
      </c>
      <c r="N2681" s="62">
        <v>49.896000000000001</v>
      </c>
    </row>
    <row r="2682" spans="1:14" x14ac:dyDescent="0.4">
      <c r="A2682" s="53">
        <v>65</v>
      </c>
      <c r="B2682" s="5" t="s">
        <v>153</v>
      </c>
      <c r="C2682" s="5">
        <v>1993</v>
      </c>
      <c r="D2682" s="5" t="s">
        <v>249</v>
      </c>
      <c r="E2682" s="5" t="s">
        <v>247</v>
      </c>
      <c r="F2682" s="62">
        <v>3.3862911955859594</v>
      </c>
      <c r="G2682" s="63">
        <v>2459062</v>
      </c>
      <c r="H2682" s="63">
        <v>52.806399666526005</v>
      </c>
      <c r="I2682" s="63">
        <f>(I2252+I2510+I2596)/3</f>
        <v>95.095556225783056</v>
      </c>
      <c r="J2682" s="63">
        <v>77900000</v>
      </c>
      <c r="K2682" s="63">
        <v>82.842133184008489</v>
      </c>
      <c r="L2682" s="63">
        <v>2212.2564114856291</v>
      </c>
      <c r="M2682" s="63">
        <v>27.272727272727277</v>
      </c>
      <c r="N2682" s="62">
        <v>50.136000000000003</v>
      </c>
    </row>
    <row r="2683" spans="1:14" x14ac:dyDescent="0.4">
      <c r="A2683" s="53">
        <v>65</v>
      </c>
      <c r="B2683" s="5" t="s">
        <v>153</v>
      </c>
      <c r="C2683" s="5">
        <v>1994</v>
      </c>
      <c r="D2683" s="5" t="s">
        <v>249</v>
      </c>
      <c r="E2683" s="5" t="s">
        <v>247</v>
      </c>
      <c r="F2683" s="62">
        <v>3.3752760466020604</v>
      </c>
      <c r="G2683" s="63">
        <v>2484182</v>
      </c>
      <c r="H2683" s="63">
        <v>31.107246528846474</v>
      </c>
      <c r="I2683" s="63">
        <f>(I2253+I2511+I2597)/3</f>
        <v>88.454896015492011</v>
      </c>
      <c r="J2683" s="63">
        <v>79000000</v>
      </c>
      <c r="K2683" s="63">
        <v>111.40668392432498</v>
      </c>
      <c r="L2683" s="63">
        <v>2194.9112210902622</v>
      </c>
      <c r="M2683" s="63">
        <v>30.049261083743843</v>
      </c>
      <c r="N2683" s="62">
        <v>50.375</v>
      </c>
    </row>
    <row r="2684" spans="1:14" x14ac:dyDescent="0.4">
      <c r="A2684" s="53">
        <v>65</v>
      </c>
      <c r="B2684" s="5" t="s">
        <v>153</v>
      </c>
      <c r="C2684" s="5">
        <v>1995</v>
      </c>
      <c r="D2684" s="5" t="s">
        <v>249</v>
      </c>
      <c r="E2684" s="5" t="s">
        <v>247</v>
      </c>
      <c r="F2684" s="62">
        <v>3.4601485949472615</v>
      </c>
      <c r="G2684" s="63">
        <v>2509372</v>
      </c>
      <c r="H2684" s="63">
        <v>25.186852402890224</v>
      </c>
      <c r="I2684" s="63">
        <f>(I2512+I2598+I2254)/3</f>
        <v>97.822861061745584</v>
      </c>
      <c r="J2684" s="63">
        <v>101800000</v>
      </c>
      <c r="K2684" s="63">
        <v>107.65180749995673</v>
      </c>
      <c r="L2684" s="63">
        <v>2621.1819701594541</v>
      </c>
      <c r="M2684" s="63">
        <v>21.621621621621621</v>
      </c>
      <c r="N2684" s="62">
        <v>50.615000000000002</v>
      </c>
    </row>
    <row r="2685" spans="1:14" x14ac:dyDescent="0.4">
      <c r="A2685" s="53">
        <v>65</v>
      </c>
      <c r="B2685" s="5" t="s">
        <v>153</v>
      </c>
      <c r="C2685" s="5">
        <v>1996</v>
      </c>
      <c r="D2685" s="5" t="s">
        <v>249</v>
      </c>
      <c r="E2685" s="5" t="s">
        <v>247</v>
      </c>
      <c r="F2685" s="62">
        <v>3.5720800001895068</v>
      </c>
      <c r="G2685" s="63">
        <v>2532894</v>
      </c>
      <c r="H2685" s="63">
        <v>18.872107828523795</v>
      </c>
      <c r="I2685" s="63">
        <f>(I2255+I2513+I2599)/3</f>
        <v>102.6308387988297</v>
      </c>
      <c r="J2685" s="63">
        <v>135700000</v>
      </c>
      <c r="K2685" s="63">
        <v>97.724241960518555</v>
      </c>
      <c r="L2685" s="63">
        <v>2919.1477893680444</v>
      </c>
      <c r="M2685" s="63">
        <v>17.741935483870968</v>
      </c>
      <c r="N2685" s="62">
        <v>50.854999999999997</v>
      </c>
    </row>
    <row r="2686" spans="1:14" x14ac:dyDescent="0.4">
      <c r="A2686" s="53">
        <v>65</v>
      </c>
      <c r="B2686" s="5" t="s">
        <v>153</v>
      </c>
      <c r="C2686" s="5">
        <v>1997</v>
      </c>
      <c r="D2686" s="5" t="s">
        <v>249</v>
      </c>
      <c r="E2686" s="5" t="s">
        <v>247</v>
      </c>
      <c r="F2686" s="62">
        <v>3.6025306130756167</v>
      </c>
      <c r="G2686" s="63">
        <v>2554954</v>
      </c>
      <c r="H2686" s="63">
        <v>9.6086992002075959</v>
      </c>
      <c r="I2686" s="63">
        <f>(I2256+I2514+I2600)/3</f>
        <v>104.03987224784565</v>
      </c>
      <c r="J2686" s="63">
        <v>155700000</v>
      </c>
      <c r="K2686" s="63">
        <v>88.984831825258325</v>
      </c>
      <c r="L2686" s="63">
        <v>3287.7467553422148</v>
      </c>
      <c r="M2686" s="63">
        <v>22.37762237762238</v>
      </c>
      <c r="N2686" s="62">
        <v>51.094999999999999</v>
      </c>
    </row>
    <row r="2687" spans="1:14" x14ac:dyDescent="0.4">
      <c r="A2687" s="53">
        <v>65</v>
      </c>
      <c r="B2687" s="5" t="s">
        <v>153</v>
      </c>
      <c r="C2687" s="5">
        <v>1998</v>
      </c>
      <c r="D2687" s="5" t="s">
        <v>249</v>
      </c>
      <c r="E2687" s="5" t="s">
        <v>247</v>
      </c>
      <c r="F2687" s="62">
        <v>3.776769631839576</v>
      </c>
      <c r="G2687" s="63">
        <v>2576567</v>
      </c>
      <c r="H2687" s="63">
        <v>10.575072448255753</v>
      </c>
      <c r="I2687" s="63">
        <f>(I2515+I2257+I2601)/3</f>
        <v>103.94399720597563</v>
      </c>
      <c r="J2687" s="63">
        <v>322100000</v>
      </c>
      <c r="K2687" s="63">
        <v>84.474985366096661</v>
      </c>
      <c r="L2687" s="63">
        <v>3410.4277600524342</v>
      </c>
      <c r="M2687" s="63">
        <v>18.749999999999996</v>
      </c>
      <c r="N2687" s="62">
        <v>51.335000000000001</v>
      </c>
    </row>
    <row r="2688" spans="1:14" x14ac:dyDescent="0.4">
      <c r="A2688" s="53">
        <v>65</v>
      </c>
      <c r="B2688" s="5" t="s">
        <v>153</v>
      </c>
      <c r="C2688" s="5">
        <v>1999</v>
      </c>
      <c r="D2688" s="5" t="s">
        <v>249</v>
      </c>
      <c r="E2688" s="5" t="s">
        <v>247</v>
      </c>
      <c r="F2688" s="62">
        <v>3.8464782759580953</v>
      </c>
      <c r="G2688" s="63">
        <v>2596271</v>
      </c>
      <c r="H2688" s="63">
        <v>6.9160608124156511</v>
      </c>
      <c r="I2688" s="63">
        <f>(I2258+I2516+I2602)/3</f>
        <v>100.25842499860379</v>
      </c>
      <c r="J2688" s="63">
        <v>474700000</v>
      </c>
      <c r="K2688" s="63">
        <v>84.231746891769603</v>
      </c>
      <c r="L2688" s="63">
        <v>3423.0086140323087</v>
      </c>
      <c r="M2688" s="63">
        <v>9.9315068493150687</v>
      </c>
      <c r="N2688" s="62">
        <v>51.573999999999998</v>
      </c>
    </row>
    <row r="2689" spans="1:14" x14ac:dyDescent="0.4">
      <c r="A2689" s="53">
        <v>65</v>
      </c>
      <c r="B2689" s="5" t="s">
        <v>153</v>
      </c>
      <c r="C2689" s="5">
        <v>2000</v>
      </c>
      <c r="D2689" s="5" t="s">
        <v>249</v>
      </c>
      <c r="E2689" s="5" t="s">
        <v>247</v>
      </c>
      <c r="F2689" s="62">
        <v>3.8555166994933399</v>
      </c>
      <c r="G2689" s="63">
        <v>2612205</v>
      </c>
      <c r="H2689" s="63">
        <v>10.587080251325133</v>
      </c>
      <c r="I2689" s="63">
        <f>(I2259+I2517+I2603)/3</f>
        <v>102.66323674475051</v>
      </c>
      <c r="J2689" s="63">
        <v>419600000</v>
      </c>
      <c r="K2689" s="63">
        <v>89.51300605287156</v>
      </c>
      <c r="L2689" s="63">
        <v>3447.3038964897605</v>
      </c>
      <c r="M2689" s="63">
        <v>12.337662337662337</v>
      </c>
      <c r="N2689" s="62">
        <v>51.814</v>
      </c>
    </row>
    <row r="2690" spans="1:14" x14ac:dyDescent="0.4">
      <c r="A2690" s="53">
        <v>65</v>
      </c>
      <c r="B2690" s="5" t="s">
        <v>153</v>
      </c>
      <c r="C2690" s="5">
        <v>2001</v>
      </c>
      <c r="D2690" s="5" t="s">
        <v>249</v>
      </c>
      <c r="E2690" s="5" t="s">
        <v>247</v>
      </c>
      <c r="F2690" s="62">
        <v>3.8418072640221217</v>
      </c>
      <c r="G2690" s="63">
        <v>2625405</v>
      </c>
      <c r="H2690" s="63">
        <v>7.8073694009517283</v>
      </c>
      <c r="I2690" s="63">
        <f>(I2518+I2260+I2604)/3</f>
        <v>103.02955911303314</v>
      </c>
      <c r="J2690" s="63">
        <v>576500000</v>
      </c>
      <c r="K2690" s="63">
        <v>84.827734599442451</v>
      </c>
      <c r="L2690" s="63">
        <v>3502.2131180039592</v>
      </c>
      <c r="M2690" s="63">
        <v>10.869565217391305</v>
      </c>
      <c r="N2690" s="62">
        <v>52.052999999999997</v>
      </c>
    </row>
    <row r="2691" spans="1:14" x14ac:dyDescent="0.4">
      <c r="A2691" s="53">
        <v>65</v>
      </c>
      <c r="B2691" s="5" t="s">
        <v>153</v>
      </c>
      <c r="C2691" s="5">
        <v>2002</v>
      </c>
      <c r="D2691" s="5" t="s">
        <v>249</v>
      </c>
      <c r="E2691" s="5" t="s">
        <v>247</v>
      </c>
      <c r="F2691" s="62">
        <v>3.885690633618422</v>
      </c>
      <c r="G2691" s="63">
        <v>2638244</v>
      </c>
      <c r="H2691" s="63">
        <v>9.0838484289886452</v>
      </c>
      <c r="I2691" s="63">
        <f>(I2433+I2304+I2218)/3</f>
        <v>78.144840476315679</v>
      </c>
      <c r="J2691" s="63">
        <v>443800000</v>
      </c>
      <c r="K2691" s="63">
        <v>81.846755427102039</v>
      </c>
      <c r="L2691" s="63">
        <v>3683.8933377078815</v>
      </c>
      <c r="M2691" s="63">
        <v>10.133333333333333</v>
      </c>
      <c r="N2691" s="62">
        <v>52.250999999999998</v>
      </c>
    </row>
    <row r="2692" spans="1:14" x14ac:dyDescent="0.4">
      <c r="A2692" s="53">
        <v>65</v>
      </c>
      <c r="B2692" s="5" t="s">
        <v>153</v>
      </c>
      <c r="C2692" s="5">
        <v>2003</v>
      </c>
      <c r="D2692" s="5" t="s">
        <v>249</v>
      </c>
      <c r="E2692" s="5" t="s">
        <v>247</v>
      </c>
      <c r="F2692" s="62">
        <v>3.9973187749502364</v>
      </c>
      <c r="G2692" s="63">
        <v>2651027</v>
      </c>
      <c r="H2692" s="63">
        <v>11.62405511085089</v>
      </c>
      <c r="I2692" s="63">
        <f>(I2305+I2434+I2219)/3</f>
        <v>92.506498455728774</v>
      </c>
      <c r="J2692" s="63">
        <v>683500000</v>
      </c>
      <c r="K2692" s="63">
        <v>88.150630842408773</v>
      </c>
      <c r="L2692" s="63">
        <v>3557.2005908600163</v>
      </c>
      <c r="M2692" s="63">
        <v>9.4240837696335085</v>
      </c>
      <c r="N2692" s="62">
        <v>52.436999999999998</v>
      </c>
    </row>
    <row r="2693" spans="1:14" x14ac:dyDescent="0.4">
      <c r="A2693" s="53">
        <v>65</v>
      </c>
      <c r="B2693" s="5" t="s">
        <v>153</v>
      </c>
      <c r="C2693" s="5">
        <v>2004</v>
      </c>
      <c r="D2693" s="5" t="s">
        <v>249</v>
      </c>
      <c r="E2693" s="5" t="s">
        <v>247</v>
      </c>
      <c r="F2693" s="62">
        <v>3.9684327168223708</v>
      </c>
      <c r="G2693" s="63">
        <v>2664024</v>
      </c>
      <c r="H2693" s="63">
        <v>12.85859953419444</v>
      </c>
      <c r="I2693" s="63">
        <f>(I2349+I2220+I2607)/3</f>
        <v>113.97868162522828</v>
      </c>
      <c r="J2693" s="63">
        <v>559365888.02673805</v>
      </c>
      <c r="K2693" s="63">
        <v>89.318104072681606</v>
      </c>
      <c r="L2693" s="63">
        <v>3819.2842309031621</v>
      </c>
      <c r="M2693" s="63">
        <v>6.9825436408977568</v>
      </c>
      <c r="N2693" s="62">
        <v>52.625</v>
      </c>
    </row>
    <row r="2694" spans="1:14" x14ac:dyDescent="0.4">
      <c r="A2694" s="53">
        <v>65</v>
      </c>
      <c r="B2694" s="5" t="s">
        <v>153</v>
      </c>
      <c r="C2694" s="5">
        <v>2005</v>
      </c>
      <c r="D2694" s="5" t="s">
        <v>249</v>
      </c>
      <c r="E2694" s="5" t="s">
        <v>247</v>
      </c>
      <c r="F2694" s="62">
        <v>3.9462983350287262</v>
      </c>
      <c r="G2694" s="63">
        <v>2676863</v>
      </c>
      <c r="H2694" s="63">
        <v>11.468743868208691</v>
      </c>
      <c r="I2694" s="63">
        <f>(I2522+I2264+I2608)/3</f>
        <v>98.063372597243415</v>
      </c>
      <c r="J2694" s="63">
        <v>637901995.87295794</v>
      </c>
      <c r="K2694" s="63">
        <v>90.487893344909722</v>
      </c>
      <c r="L2694" s="63">
        <v>4200.3889544265257</v>
      </c>
      <c r="M2694" s="63">
        <v>7.8534031413612579</v>
      </c>
      <c r="N2694" s="62">
        <v>52.811</v>
      </c>
    </row>
    <row r="2695" spans="1:14" x14ac:dyDescent="0.4">
      <c r="A2695" s="53">
        <v>65</v>
      </c>
      <c r="B2695" s="5" t="s">
        <v>153</v>
      </c>
      <c r="C2695" s="5">
        <v>2006</v>
      </c>
      <c r="D2695" s="5" t="s">
        <v>249</v>
      </c>
      <c r="E2695" s="5" t="s">
        <v>247</v>
      </c>
      <c r="F2695" s="62">
        <v>4.4837637470907108</v>
      </c>
      <c r="G2695" s="63">
        <v>2689660</v>
      </c>
      <c r="H2695" s="63">
        <v>8.8481929326596145</v>
      </c>
      <c r="I2695" s="63">
        <f>(I2222+I2308+I2437)/3</f>
        <v>96.94577961077043</v>
      </c>
      <c r="J2695" s="63">
        <v>842342788.33614802</v>
      </c>
      <c r="K2695" s="63">
        <v>100.74559882499337</v>
      </c>
      <c r="L2695" s="63">
        <v>4435.5714439317517</v>
      </c>
      <c r="M2695" s="63">
        <v>6.8601583113456464</v>
      </c>
      <c r="N2695" s="62">
        <v>52.997999999999998</v>
      </c>
    </row>
    <row r="2696" spans="1:14" x14ac:dyDescent="0.4">
      <c r="A2696" s="53">
        <v>65</v>
      </c>
      <c r="B2696" s="5" t="s">
        <v>153</v>
      </c>
      <c r="C2696" s="5">
        <v>2007</v>
      </c>
      <c r="D2696" s="5" t="s">
        <v>249</v>
      </c>
      <c r="E2696" s="5" t="s">
        <v>247</v>
      </c>
      <c r="F2696" s="62">
        <v>4.453356463614047</v>
      </c>
      <c r="G2696" s="63">
        <v>2701221</v>
      </c>
      <c r="H2696" s="63">
        <v>11.320810379735221</v>
      </c>
      <c r="I2696" s="63">
        <f>(I2223+I2309+I2438)/3</f>
        <v>97.838234958077351</v>
      </c>
      <c r="J2696" s="63">
        <v>811902426.32225704</v>
      </c>
      <c r="K2696" s="63">
        <v>101.24442206243678</v>
      </c>
      <c r="L2696" s="63">
        <v>4738.4497777799506</v>
      </c>
      <c r="M2696" s="63">
        <v>8.7301587301587293</v>
      </c>
      <c r="N2696" s="62">
        <v>53.183999999999997</v>
      </c>
    </row>
    <row r="2697" spans="1:14" x14ac:dyDescent="0.4">
      <c r="A2697" s="53">
        <v>65</v>
      </c>
      <c r="B2697" s="5" t="s">
        <v>153</v>
      </c>
      <c r="C2697" s="5">
        <v>2008</v>
      </c>
      <c r="D2697" s="5" t="s">
        <v>249</v>
      </c>
      <c r="E2697" s="5" t="s">
        <v>247</v>
      </c>
      <c r="F2697" s="62">
        <v>3.5500095339151052</v>
      </c>
      <c r="G2697" s="63">
        <v>2711373</v>
      </c>
      <c r="H2697" s="63">
        <v>13.546809525489991</v>
      </c>
      <c r="I2697" s="63">
        <f>(I2224+I2310+I2439)/3</f>
        <v>99.067858102547135</v>
      </c>
      <c r="J2697" s="63">
        <v>1376602630.06182</v>
      </c>
      <c r="K2697" s="63">
        <v>113.57740384422583</v>
      </c>
      <c r="L2697" s="63">
        <v>5056.2580360697675</v>
      </c>
      <c r="M2697" s="63">
        <v>7.5471698113207557</v>
      </c>
      <c r="N2697" s="62">
        <v>53.371000000000002</v>
      </c>
    </row>
    <row r="2698" spans="1:14" x14ac:dyDescent="0.4">
      <c r="A2698" s="53">
        <v>65</v>
      </c>
      <c r="B2698" s="5" t="s">
        <v>153</v>
      </c>
      <c r="C2698" s="5">
        <v>2009</v>
      </c>
      <c r="D2698" s="5" t="s">
        <v>249</v>
      </c>
      <c r="E2698" s="5" t="s">
        <v>247</v>
      </c>
      <c r="F2698" s="62">
        <v>2.8978096907839808</v>
      </c>
      <c r="G2698" s="63">
        <v>2722401</v>
      </c>
      <c r="H2698" s="63">
        <v>11.656504980206364</v>
      </c>
      <c r="I2698" s="63">
        <f>(I2225+I2311+I2440)/3</f>
        <v>97.838478623879269</v>
      </c>
      <c r="J2698" s="63">
        <v>485164640.14718097</v>
      </c>
      <c r="K2698" s="63">
        <v>86.885124333883709</v>
      </c>
      <c r="L2698" s="63">
        <v>4452.1207988212609</v>
      </c>
      <c r="M2698" s="63">
        <v>3.7135278514588865</v>
      </c>
      <c r="N2698" s="62">
        <v>53.557000000000002</v>
      </c>
    </row>
    <row r="2699" spans="1:14" x14ac:dyDescent="0.4">
      <c r="A2699" s="53">
        <v>65</v>
      </c>
      <c r="B2699" s="5" t="s">
        <v>153</v>
      </c>
      <c r="C2699" s="5">
        <v>2010</v>
      </c>
      <c r="D2699" s="5" t="s">
        <v>249</v>
      </c>
      <c r="E2699" s="5" t="s">
        <v>247</v>
      </c>
      <c r="F2699" s="62">
        <v>2.7359489900127878</v>
      </c>
      <c r="G2699" s="63">
        <v>2733896</v>
      </c>
      <c r="H2699" s="63">
        <v>9.8102351682039597</v>
      </c>
      <c r="I2699" s="63">
        <v>100</v>
      </c>
      <c r="J2699" s="63">
        <v>185775630.598887</v>
      </c>
      <c r="K2699" s="63">
        <v>80.920400318881036</v>
      </c>
      <c r="L2699" s="63">
        <v>4835.7910865114791</v>
      </c>
      <c r="M2699" s="63">
        <v>2.5445292620865141</v>
      </c>
      <c r="N2699" s="62">
        <v>53.743000000000002</v>
      </c>
    </row>
    <row r="2700" spans="1:14" x14ac:dyDescent="0.4">
      <c r="A2700" s="53">
        <v>65</v>
      </c>
      <c r="B2700" s="5" t="s">
        <v>153</v>
      </c>
      <c r="C2700" s="5">
        <v>2011</v>
      </c>
      <c r="D2700" s="5" t="s">
        <v>249</v>
      </c>
      <c r="E2700" s="5" t="s">
        <v>247</v>
      </c>
      <c r="F2700" s="62">
        <v>2.741783189599766</v>
      </c>
      <c r="G2700" s="63">
        <v>2746169</v>
      </c>
      <c r="H2700" s="63">
        <v>5.7961884720497494</v>
      </c>
      <c r="I2700" s="63">
        <f>(I2227+I2313+I2442)/3</f>
        <v>95.953265436334107</v>
      </c>
      <c r="J2700" s="63">
        <v>172757165.409787</v>
      </c>
      <c r="K2700" s="63">
        <v>83.82182022758083</v>
      </c>
      <c r="L2700" s="63">
        <v>5259.9317529789087</v>
      </c>
      <c r="M2700" s="63">
        <v>2.8985507246376812</v>
      </c>
      <c r="N2700" s="62">
        <v>53.93</v>
      </c>
    </row>
    <row r="2701" spans="1:14" x14ac:dyDescent="0.4">
      <c r="A2701" s="53">
        <v>65</v>
      </c>
      <c r="B2701" s="5" t="s">
        <v>153</v>
      </c>
      <c r="C2701" s="5">
        <v>2012</v>
      </c>
      <c r="D2701" s="5" t="s">
        <v>249</v>
      </c>
      <c r="E2701" s="5" t="s">
        <v>247</v>
      </c>
      <c r="F2701" s="62">
        <v>2.521544000924699</v>
      </c>
      <c r="G2701" s="63">
        <v>2759817</v>
      </c>
      <c r="H2701" s="63">
        <v>6.5719036138820712</v>
      </c>
      <c r="I2701" s="63">
        <f>(I2228+I2314+I2443)/3</f>
        <v>92.681534127764039</v>
      </c>
      <c r="J2701" s="63">
        <v>413333448.07163203</v>
      </c>
      <c r="K2701" s="63">
        <v>82.040078348651505</v>
      </c>
      <c r="L2701" s="63">
        <v>5365.2421720455795</v>
      </c>
      <c r="M2701" s="63">
        <v>2.8735632183908049</v>
      </c>
      <c r="N2701" s="62">
        <v>54.131999999999998</v>
      </c>
    </row>
    <row r="2702" spans="1:14" x14ac:dyDescent="0.4">
      <c r="A2702" s="53">
        <v>65</v>
      </c>
      <c r="B2702" s="5" t="s">
        <v>153</v>
      </c>
      <c r="C2702" s="5">
        <v>2013</v>
      </c>
      <c r="D2702" s="5" t="s">
        <v>249</v>
      </c>
      <c r="E2702" s="5" t="s">
        <v>247</v>
      </c>
      <c r="F2702" s="62">
        <v>2.6692952257179523</v>
      </c>
      <c r="G2702" s="63">
        <v>2773129</v>
      </c>
      <c r="H2702" s="63">
        <v>8.4158156566074922</v>
      </c>
      <c r="I2702" s="63">
        <f>(I2229+I2315+I2444)/3</f>
        <v>93.100063427167143</v>
      </c>
      <c r="J2702" s="63">
        <v>544747561.76705897</v>
      </c>
      <c r="K2702" s="63">
        <v>83.25957198400107</v>
      </c>
      <c r="L2702" s="63">
        <v>5143.7221826365203</v>
      </c>
      <c r="M2702" s="63">
        <v>1.3736263736263736</v>
      </c>
      <c r="N2702" s="62">
        <v>54.35</v>
      </c>
    </row>
    <row r="2703" spans="1:14" x14ac:dyDescent="0.4">
      <c r="A2703" s="53">
        <v>65</v>
      </c>
      <c r="B2703" s="5" t="s">
        <v>153</v>
      </c>
      <c r="C2703" s="5">
        <v>2014</v>
      </c>
      <c r="D2703" s="5" t="s">
        <v>249</v>
      </c>
      <c r="E2703" s="5" t="s">
        <v>247</v>
      </c>
      <c r="F2703" s="62">
        <v>2.5825781824881138</v>
      </c>
      <c r="G2703" s="63">
        <v>2784543</v>
      </c>
      <c r="H2703" s="63">
        <v>6.9299458914800169</v>
      </c>
      <c r="I2703" s="63">
        <f>(I2230+I2316+I2445)/3</f>
        <v>79.512291353898675</v>
      </c>
      <c r="J2703" s="63">
        <v>582148741.61411202</v>
      </c>
      <c r="K2703" s="63">
        <v>84.740998623129997</v>
      </c>
      <c r="L2703" s="63">
        <v>4991.5615315266396</v>
      </c>
      <c r="M2703" s="63">
        <v>2.9126213592233006</v>
      </c>
      <c r="N2703" s="62">
        <v>54.584000000000003</v>
      </c>
    </row>
    <row r="2704" spans="1:14" x14ac:dyDescent="0.4">
      <c r="A2704" s="53">
        <v>65</v>
      </c>
      <c r="B2704" s="5" t="s">
        <v>153</v>
      </c>
      <c r="C2704" s="5">
        <v>2015</v>
      </c>
      <c r="D2704" s="5" t="s">
        <v>249</v>
      </c>
      <c r="E2704" s="5" t="s">
        <v>247</v>
      </c>
      <c r="F2704" s="62">
        <v>2.5367112253059192</v>
      </c>
      <c r="G2704" s="63">
        <v>2794445</v>
      </c>
      <c r="H2704" s="63">
        <v>6.6554078239295933</v>
      </c>
      <c r="I2704" s="63">
        <f>(I2274+I2532+I2618)/3</f>
        <v>96.33338049712755</v>
      </c>
      <c r="J2704" s="63">
        <v>924977863.71003795</v>
      </c>
      <c r="K2704" s="63">
        <v>76.117521662347556</v>
      </c>
      <c r="L2704" s="63">
        <v>5077.5509836244046</v>
      </c>
      <c r="M2704" s="63">
        <f t="shared" ref="M2704:M2711" si="277">(M2703+M2702+M2701)/3</f>
        <v>2.3866036504134929</v>
      </c>
      <c r="N2704" s="62">
        <v>54.832999999999998</v>
      </c>
    </row>
    <row r="2705" spans="1:14" x14ac:dyDescent="0.4">
      <c r="A2705" s="53">
        <v>65</v>
      </c>
      <c r="B2705" s="5" t="s">
        <v>153</v>
      </c>
      <c r="C2705" s="5">
        <v>2016</v>
      </c>
      <c r="D2705" s="5" t="s">
        <v>249</v>
      </c>
      <c r="E2705" s="5" t="s">
        <v>247</v>
      </c>
      <c r="F2705" s="62">
        <v>2.693657354796009</v>
      </c>
      <c r="G2705" s="63">
        <v>2802695</v>
      </c>
      <c r="H2705" s="63">
        <v>4.6641117557669247</v>
      </c>
      <c r="I2705" s="63">
        <f>(I2447+I2232+I2318)/3</f>
        <v>87.867464333840417</v>
      </c>
      <c r="J2705" s="63">
        <v>927976718.98249102</v>
      </c>
      <c r="K2705" s="63">
        <v>76.455202373685026</v>
      </c>
      <c r="L2705" s="63">
        <v>5022.7001918253454</v>
      </c>
      <c r="M2705" s="63">
        <f t="shared" si="277"/>
        <v>2.2242837944210554</v>
      </c>
      <c r="N2705" s="62">
        <v>55.097999999999999</v>
      </c>
    </row>
    <row r="2706" spans="1:14" x14ac:dyDescent="0.4">
      <c r="A2706" s="53">
        <v>65</v>
      </c>
      <c r="B2706" s="5" t="s">
        <v>153</v>
      </c>
      <c r="C2706" s="5">
        <v>2017</v>
      </c>
      <c r="D2706" s="5" t="s">
        <v>249</v>
      </c>
      <c r="E2706" s="5" t="s">
        <v>247</v>
      </c>
      <c r="F2706" s="62">
        <v>2.5726612106071269</v>
      </c>
      <c r="G2706" s="63">
        <v>2808376</v>
      </c>
      <c r="H2706" s="63">
        <v>6.5498273521461385</v>
      </c>
      <c r="I2706" s="63">
        <f>(I2233+I2319+I2448)/3</f>
        <v>87.77453597240391</v>
      </c>
      <c r="J2706" s="63">
        <v>888835228.47860098</v>
      </c>
      <c r="K2706" s="63">
        <v>83.523172517512961</v>
      </c>
      <c r="L2706" s="63">
        <v>5273.149026819794</v>
      </c>
      <c r="M2706" s="63">
        <f t="shared" si="277"/>
        <v>2.5078362680192829</v>
      </c>
      <c r="N2706" s="62">
        <v>55.378</v>
      </c>
    </row>
    <row r="2707" spans="1:14" x14ac:dyDescent="0.4">
      <c r="A2707" s="53">
        <v>65</v>
      </c>
      <c r="B2707" s="5" t="s">
        <v>153</v>
      </c>
      <c r="C2707" s="5">
        <v>2018</v>
      </c>
      <c r="D2707" s="5" t="s">
        <v>249</v>
      </c>
      <c r="E2707" s="5" t="s">
        <v>247</v>
      </c>
      <c r="F2707" s="62">
        <v>3.0545889072438461</v>
      </c>
      <c r="G2707" s="63">
        <v>2811835</v>
      </c>
      <c r="H2707" s="63">
        <v>4.9932411497648559</v>
      </c>
      <c r="I2707" s="63">
        <f>(I2320+I2234+I2449)/3</f>
        <v>88.661628209373376</v>
      </c>
      <c r="J2707" s="63">
        <v>774620603.11408997</v>
      </c>
      <c r="K2707" s="63">
        <v>89.977906041235144</v>
      </c>
      <c r="L2707" s="63">
        <v>5594.4935729091703</v>
      </c>
      <c r="M2707" s="63">
        <f t="shared" si="277"/>
        <v>2.3729079042846104</v>
      </c>
      <c r="N2707" s="62">
        <v>55.673999999999999</v>
      </c>
    </row>
    <row r="2708" spans="1:14" x14ac:dyDescent="0.4">
      <c r="A2708" s="53">
        <v>65</v>
      </c>
      <c r="B2708" s="5" t="s">
        <v>153</v>
      </c>
      <c r="C2708" s="5">
        <v>2019</v>
      </c>
      <c r="D2708" s="5" t="s">
        <v>249</v>
      </c>
      <c r="E2708" s="5" t="s">
        <v>247</v>
      </c>
      <c r="F2708" s="62">
        <v>2.983289696787907</v>
      </c>
      <c r="G2708" s="63">
        <v>2813773</v>
      </c>
      <c r="H2708" s="63">
        <v>3.1825030946580881</v>
      </c>
      <c r="I2708" s="63">
        <f>(I2235+I2364+I2622)/3</f>
        <v>98.157826046952891</v>
      </c>
      <c r="J2708" s="63">
        <v>665415555.00252199</v>
      </c>
      <c r="K2708" s="63">
        <v>90.110607633599358</v>
      </c>
      <c r="L2708" s="63">
        <v>5626.1704731428617</v>
      </c>
      <c r="M2708" s="63">
        <f t="shared" si="277"/>
        <v>2.3683426555749829</v>
      </c>
      <c r="N2708" s="62">
        <v>55.984999999999999</v>
      </c>
    </row>
    <row r="2709" spans="1:14" x14ac:dyDescent="0.4">
      <c r="A2709" s="53">
        <v>65</v>
      </c>
      <c r="B2709" s="5" t="s">
        <v>153</v>
      </c>
      <c r="C2709" s="5">
        <v>2020</v>
      </c>
      <c r="D2709" s="5" t="s">
        <v>249</v>
      </c>
      <c r="E2709" s="5" t="s">
        <v>247</v>
      </c>
      <c r="F2709" s="62">
        <v>2.0690418077205086</v>
      </c>
      <c r="G2709" s="63">
        <v>2820436</v>
      </c>
      <c r="H2709" s="63">
        <v>3.4641920426742701</v>
      </c>
      <c r="I2709" s="63">
        <f>(I2236+I2365+I2623)/3</f>
        <v>97.247306144471693</v>
      </c>
      <c r="J2709" s="63">
        <v>265100553.56134701</v>
      </c>
      <c r="K2709" s="63">
        <f>(K2708+K2707+K2706)/3</f>
        <v>87.870562064115816</v>
      </c>
      <c r="L2709" s="63">
        <v>4897.2647503465287</v>
      </c>
      <c r="M2709" s="63">
        <f t="shared" si="277"/>
        <v>2.4163622759596257</v>
      </c>
      <c r="N2709" s="62">
        <v>56.311</v>
      </c>
    </row>
    <row r="2710" spans="1:14" x14ac:dyDescent="0.4">
      <c r="A2710" s="53">
        <v>65</v>
      </c>
      <c r="B2710" s="5" t="s">
        <v>153</v>
      </c>
      <c r="C2710" s="5">
        <v>2021</v>
      </c>
      <c r="D2710" s="5" t="s">
        <v>249</v>
      </c>
      <c r="E2710" s="5" t="s">
        <v>247</v>
      </c>
      <c r="F2710" s="62">
        <f>(F2707+F2708+F2709)/3</f>
        <v>2.7023068039174212</v>
      </c>
      <c r="G2710" s="63">
        <v>2827695</v>
      </c>
      <c r="H2710" s="63">
        <v>7.4259607125826363</v>
      </c>
      <c r="I2710" s="63">
        <f>(I2237+I2323+I2452)/3</f>
        <v>87.427649701771841</v>
      </c>
      <c r="J2710" s="63">
        <v>320480000</v>
      </c>
      <c r="K2710" s="63">
        <f>(K2709+K2708+K2707)/3</f>
        <v>89.319691912983444</v>
      </c>
      <c r="L2710" s="63">
        <v>5183.5810181201032</v>
      </c>
      <c r="M2710" s="63">
        <f t="shared" si="277"/>
        <v>2.3858709452730733</v>
      </c>
      <c r="N2710" s="62">
        <v>56.652000000000001</v>
      </c>
    </row>
    <row r="2711" spans="1:14" x14ac:dyDescent="0.4">
      <c r="A2711" s="53">
        <v>65</v>
      </c>
      <c r="B2711" s="5" t="s">
        <v>153</v>
      </c>
      <c r="C2711" s="5">
        <v>2022</v>
      </c>
      <c r="D2711" s="5" t="s">
        <v>249</v>
      </c>
      <c r="E2711" s="5" t="s">
        <v>247</v>
      </c>
      <c r="F2711" s="62">
        <f>(F2708+F2709+F2710)/3</f>
        <v>2.584879436141946</v>
      </c>
      <c r="G2711" s="63">
        <v>2827377</v>
      </c>
      <c r="H2711" s="63">
        <v>12.79780038597778</v>
      </c>
      <c r="I2711" s="63">
        <f>(I2453+I2238+I2324)/3</f>
        <v>85.938156757827301</v>
      </c>
      <c r="J2711" s="63">
        <v>318736000</v>
      </c>
      <c r="K2711" s="63">
        <f>(K2710+K2709+K2708)/3</f>
        <v>89.100287203566197</v>
      </c>
      <c r="L2711" s="63">
        <v>6047.2164567796035</v>
      </c>
      <c r="M2711" s="63">
        <f t="shared" si="277"/>
        <v>2.390191958935894</v>
      </c>
      <c r="N2711" s="62">
        <v>57.008000000000003</v>
      </c>
    </row>
    <row r="2712" spans="1:14" x14ac:dyDescent="0.4">
      <c r="A2712" s="53">
        <v>66</v>
      </c>
      <c r="B2712" s="5" t="s">
        <v>154</v>
      </c>
      <c r="C2712" s="5">
        <v>1980</v>
      </c>
      <c r="D2712" s="5" t="s">
        <v>249</v>
      </c>
      <c r="E2712" s="5" t="s">
        <v>247</v>
      </c>
      <c r="F2712" s="62">
        <f>F2713*0.95</f>
        <v>1.7088648421642829</v>
      </c>
      <c r="G2712" s="63">
        <v>2216903</v>
      </c>
      <c r="H2712" s="63">
        <v>6.6376302765609267</v>
      </c>
      <c r="I2712" s="63">
        <f>(I2556+I2540+I2427)/3</f>
        <v>216.35947476367187</v>
      </c>
      <c r="J2712" s="63">
        <v>33830643.461065501</v>
      </c>
      <c r="K2712" s="63">
        <v>125.69319254871662</v>
      </c>
      <c r="L2712" s="63">
        <v>1763.7417939713375</v>
      </c>
      <c r="M2712" s="63">
        <v>46.303642264695277</v>
      </c>
      <c r="N2712" s="62">
        <v>60.029000000000003</v>
      </c>
    </row>
    <row r="2713" spans="1:14" x14ac:dyDescent="0.4">
      <c r="A2713" s="53">
        <v>66</v>
      </c>
      <c r="B2713" s="5" t="s">
        <v>154</v>
      </c>
      <c r="C2713" s="5">
        <v>1981</v>
      </c>
      <c r="D2713" s="5" t="s">
        <v>249</v>
      </c>
      <c r="E2713" s="5" t="s">
        <v>247</v>
      </c>
      <c r="F2713" s="62">
        <f t="shared" ref="F2713:F2721" si="278">F2714*0.95</f>
        <v>1.7988050970150347</v>
      </c>
      <c r="G2713" s="63">
        <v>2306655</v>
      </c>
      <c r="H2713" s="63">
        <v>6.1233853190383769</v>
      </c>
      <c r="I2713" s="63">
        <f>(I2556+I2541+I2427)/3</f>
        <v>230.9266095856232</v>
      </c>
      <c r="J2713" s="63">
        <v>140813771.70493099</v>
      </c>
      <c r="K2713" s="63">
        <v>142.18555847024714</v>
      </c>
      <c r="L2713" s="63">
        <v>1900.5636746108898</v>
      </c>
      <c r="M2713" s="63">
        <v>48.084708813453759</v>
      </c>
      <c r="N2713" s="62">
        <v>61.463999999999999</v>
      </c>
    </row>
    <row r="2714" spans="1:14" x14ac:dyDescent="0.4">
      <c r="A2714" s="53">
        <v>66</v>
      </c>
      <c r="B2714" s="5" t="s">
        <v>154</v>
      </c>
      <c r="C2714" s="5">
        <v>1982</v>
      </c>
      <c r="D2714" s="5" t="s">
        <v>249</v>
      </c>
      <c r="E2714" s="5" t="s">
        <v>247</v>
      </c>
      <c r="F2714" s="62">
        <f t="shared" si="278"/>
        <v>1.8934790494895102</v>
      </c>
      <c r="G2714" s="63">
        <v>2406349</v>
      </c>
      <c r="H2714" s="63">
        <v>6.4321214507079247</v>
      </c>
      <c r="I2714" s="63">
        <f>(I2542+I2413+I2284)/3</f>
        <v>655.97339467872428</v>
      </c>
      <c r="J2714" s="63">
        <v>59432045.5732508</v>
      </c>
      <c r="K2714" s="63">
        <v>134.89485485728139</v>
      </c>
      <c r="L2714" s="63">
        <v>1945.3707640510086</v>
      </c>
      <c r="M2714" s="63">
        <v>51.726844583987443</v>
      </c>
      <c r="N2714" s="62">
        <v>62.881999999999998</v>
      </c>
    </row>
    <row r="2715" spans="1:14" x14ac:dyDescent="0.4">
      <c r="A2715" s="53">
        <v>66</v>
      </c>
      <c r="B2715" s="5" t="s">
        <v>154</v>
      </c>
      <c r="C2715" s="5">
        <v>1983</v>
      </c>
      <c r="D2715" s="5" t="s">
        <v>249</v>
      </c>
      <c r="E2715" s="5" t="s">
        <v>247</v>
      </c>
      <c r="F2715" s="62">
        <f t="shared" si="278"/>
        <v>1.9931358415679055</v>
      </c>
      <c r="G2715" s="63">
        <v>2514785</v>
      </c>
      <c r="H2715" s="63">
        <v>10.730145660598822</v>
      </c>
      <c r="I2715" s="63">
        <f>(I2543+I2414+I2285)/3</f>
        <v>974.84537597250153</v>
      </c>
      <c r="J2715" s="63">
        <v>34864661.930460997</v>
      </c>
      <c r="K2715" s="63">
        <v>117.13869920519421</v>
      </c>
      <c r="L2715" s="63">
        <v>1956.7049234649035</v>
      </c>
      <c r="M2715" s="63">
        <v>54.567192730750833</v>
      </c>
      <c r="N2715" s="62">
        <v>64.278000000000006</v>
      </c>
    </row>
    <row r="2716" spans="1:14" x14ac:dyDescent="0.4">
      <c r="A2716" s="53">
        <v>66</v>
      </c>
      <c r="B2716" s="5" t="s">
        <v>154</v>
      </c>
      <c r="C2716" s="5">
        <v>1984</v>
      </c>
      <c r="D2716" s="5" t="s">
        <v>249</v>
      </c>
      <c r="E2716" s="5" t="s">
        <v>247</v>
      </c>
      <c r="F2716" s="62">
        <f t="shared" si="278"/>
        <v>2.0980377279662163</v>
      </c>
      <c r="G2716" s="63">
        <v>2629939</v>
      </c>
      <c r="H2716" s="63">
        <v>2.4915645324877573</v>
      </c>
      <c r="I2716" s="63">
        <f>(I2286+I2415+I2544)/3</f>
        <v>331.26998617951114</v>
      </c>
      <c r="J2716" s="63">
        <v>77487832.892063797</v>
      </c>
      <c r="K2716" s="63">
        <v>118.6259621930146</v>
      </c>
      <c r="L2716" s="63">
        <v>1888.6986201599043</v>
      </c>
      <c r="M2716" s="63">
        <v>50.04901960784315</v>
      </c>
      <c r="N2716" s="62">
        <v>65.652000000000001</v>
      </c>
    </row>
    <row r="2717" spans="1:14" x14ac:dyDescent="0.4">
      <c r="A2717" s="53">
        <v>66</v>
      </c>
      <c r="B2717" s="5" t="s">
        <v>154</v>
      </c>
      <c r="C2717" s="5">
        <v>1985</v>
      </c>
      <c r="D2717" s="5" t="s">
        <v>249</v>
      </c>
      <c r="E2717" s="5" t="s">
        <v>247</v>
      </c>
      <c r="F2717" s="62">
        <f t="shared" si="278"/>
        <v>2.2084607662802278</v>
      </c>
      <c r="G2717" s="63">
        <v>2751492</v>
      </c>
      <c r="H2717" s="63">
        <v>6.0599699115775536</v>
      </c>
      <c r="I2717" s="63">
        <f>(I2416+I2545+I2287)/3</f>
        <v>257.90050319090773</v>
      </c>
      <c r="J2717" s="63">
        <v>24948927.455207501</v>
      </c>
      <c r="K2717" s="63">
        <v>115.91393484218004</v>
      </c>
      <c r="L2717" s="63">
        <v>1814.8704486259778</v>
      </c>
      <c r="M2717" s="63">
        <v>46.695197337137422</v>
      </c>
      <c r="N2717" s="62">
        <v>66.995999999999995</v>
      </c>
    </row>
    <row r="2718" spans="1:14" x14ac:dyDescent="0.4">
      <c r="A2718" s="53">
        <v>66</v>
      </c>
      <c r="B2718" s="5" t="s">
        <v>154</v>
      </c>
      <c r="C2718" s="5">
        <v>1986</v>
      </c>
      <c r="D2718" s="5" t="s">
        <v>249</v>
      </c>
      <c r="E2718" s="5" t="s">
        <v>247</v>
      </c>
      <c r="F2718" s="62">
        <f t="shared" si="278"/>
        <v>2.3246955434528713</v>
      </c>
      <c r="G2718" s="63">
        <v>2879799</v>
      </c>
      <c r="H2718" s="63">
        <v>7.7643052826818604</v>
      </c>
      <c r="I2718" s="63">
        <f>(I2288+I2417+I2546)/3</f>
        <v>170.88936948516167</v>
      </c>
      <c r="J2718" s="63">
        <v>22754208.381797701</v>
      </c>
      <c r="K2718" s="63">
        <v>81.838875251060031</v>
      </c>
      <c r="L2718" s="63">
        <v>2223.0893492581422</v>
      </c>
      <c r="M2718" s="63">
        <v>50</v>
      </c>
      <c r="N2718" s="62">
        <v>68.314999999999998</v>
      </c>
    </row>
    <row r="2719" spans="1:14" x14ac:dyDescent="0.4">
      <c r="A2719" s="53">
        <v>66</v>
      </c>
      <c r="B2719" s="5" t="s">
        <v>154</v>
      </c>
      <c r="C2719" s="5">
        <v>1987</v>
      </c>
      <c r="D2719" s="5" t="s">
        <v>249</v>
      </c>
      <c r="E2719" s="5" t="s">
        <v>247</v>
      </c>
      <c r="F2719" s="62">
        <f t="shared" si="278"/>
        <v>2.4470479404767067</v>
      </c>
      <c r="G2719" s="63">
        <v>3014694</v>
      </c>
      <c r="H2719" s="63">
        <v>-0.25530325242201002</v>
      </c>
      <c r="I2719" s="63">
        <f>(I2547+I2418+I2289)/3</f>
        <v>164.2560402637846</v>
      </c>
      <c r="J2719" s="63">
        <v>39498588.016360402</v>
      </c>
      <c r="K2719" s="63">
        <v>90.781475488695492</v>
      </c>
      <c r="L2719" s="63">
        <v>2241.0930470828248</v>
      </c>
      <c r="M2719" s="63">
        <v>47.898981324278438</v>
      </c>
      <c r="N2719" s="62">
        <v>69.605999999999995</v>
      </c>
    </row>
    <row r="2720" spans="1:14" x14ac:dyDescent="0.4">
      <c r="A2720" s="53">
        <v>66</v>
      </c>
      <c r="B2720" s="5" t="s">
        <v>154</v>
      </c>
      <c r="C2720" s="5">
        <v>1988</v>
      </c>
      <c r="D2720" s="5" t="s">
        <v>249</v>
      </c>
      <c r="E2720" s="5" t="s">
        <v>247</v>
      </c>
      <c r="F2720" s="62">
        <f t="shared" si="278"/>
        <v>2.5758399373439018</v>
      </c>
      <c r="G2720" s="63">
        <v>3157177</v>
      </c>
      <c r="H2720" s="63">
        <v>1.269950115085706</v>
      </c>
      <c r="I2720" s="63">
        <f>(I2419+I2290+I2548)/3</f>
        <v>168.53045404307642</v>
      </c>
      <c r="J2720" s="63">
        <v>23731746.1964068</v>
      </c>
      <c r="K2720" s="63">
        <v>108.12478719782091</v>
      </c>
      <c r="L2720" s="63">
        <v>1988.3116559677371</v>
      </c>
      <c r="M2720" s="63">
        <v>50.595598627094688</v>
      </c>
      <c r="N2720" s="62">
        <v>70.867999999999995</v>
      </c>
    </row>
    <row r="2721" spans="1:14" x14ac:dyDescent="0.4">
      <c r="A2721" s="53">
        <v>66</v>
      </c>
      <c r="B2721" s="5" t="s">
        <v>154</v>
      </c>
      <c r="C2721" s="5">
        <v>1989</v>
      </c>
      <c r="D2721" s="5" t="s">
        <v>249</v>
      </c>
      <c r="E2721" s="5" t="s">
        <v>247</v>
      </c>
      <c r="F2721" s="62">
        <f t="shared" si="278"/>
        <v>2.7114104603620022</v>
      </c>
      <c r="G2721" s="63">
        <v>3310954</v>
      </c>
      <c r="H2721" s="63">
        <v>15.637318557724569</v>
      </c>
      <c r="I2721" s="63">
        <f>(I2291+I2420+I2549)/3</f>
        <v>161.94935868163086</v>
      </c>
      <c r="J2721" s="63">
        <v>-1349805.3126363601</v>
      </c>
      <c r="K2721" s="63">
        <v>130.44733044733044</v>
      </c>
      <c r="L2721" s="63">
        <v>1274.9720092168857</v>
      </c>
      <c r="M2721" s="63">
        <v>50.676357762971932</v>
      </c>
      <c r="N2721" s="62">
        <v>72.094999999999999</v>
      </c>
    </row>
    <row r="2722" spans="1:14" x14ac:dyDescent="0.4">
      <c r="A2722" s="53">
        <v>66</v>
      </c>
      <c r="B2722" s="5" t="s">
        <v>154</v>
      </c>
      <c r="C2722" s="5">
        <v>1990</v>
      </c>
      <c r="D2722" s="5" t="s">
        <v>249</v>
      </c>
      <c r="E2722" s="5" t="s">
        <v>247</v>
      </c>
      <c r="F2722" s="62">
        <v>2.8541162740652655</v>
      </c>
      <c r="G2722" s="63">
        <v>3480587</v>
      </c>
      <c r="H2722" s="63">
        <v>14.151270221166399</v>
      </c>
      <c r="I2722" s="63">
        <f>(I2421+I2292+I2550)/3</f>
        <v>136.55019445566018</v>
      </c>
      <c r="J2722" s="63">
        <v>37646775.310783699</v>
      </c>
      <c r="K2722" s="63">
        <v>149.44768389410018</v>
      </c>
      <c r="L2722" s="63">
        <v>1195.2258362841451</v>
      </c>
      <c r="M2722" s="63">
        <v>45.13291634089132</v>
      </c>
      <c r="N2722" s="62">
        <v>73.290999999999997</v>
      </c>
    </row>
    <row r="2723" spans="1:14" x14ac:dyDescent="0.4">
      <c r="A2723" s="53">
        <v>66</v>
      </c>
      <c r="B2723" s="5" t="s">
        <v>154</v>
      </c>
      <c r="C2723" s="5">
        <v>1991</v>
      </c>
      <c r="D2723" s="5" t="s">
        <v>249</v>
      </c>
      <c r="E2723" s="5" t="s">
        <v>247</v>
      </c>
      <c r="F2723" s="62">
        <v>2.6678093017661295</v>
      </c>
      <c r="G2723" s="63">
        <v>3666379</v>
      </c>
      <c r="H2723" s="63">
        <v>5.4352569560341237</v>
      </c>
      <c r="I2723" s="63">
        <f>(I2422+I2293+I2551)/3</f>
        <v>128.58049883688554</v>
      </c>
      <c r="J2723" s="63">
        <v>-11887398.0426124</v>
      </c>
      <c r="K2723" s="63">
        <v>137.26166328600408</v>
      </c>
      <c r="L2723" s="63">
        <v>1184.9476535979909</v>
      </c>
      <c r="M2723" s="63">
        <v>43.995613233412541</v>
      </c>
      <c r="N2723" s="62">
        <v>74.454999999999998</v>
      </c>
    </row>
    <row r="2724" spans="1:14" x14ac:dyDescent="0.4">
      <c r="A2724" s="53">
        <v>66</v>
      </c>
      <c r="B2724" s="5" t="s">
        <v>154</v>
      </c>
      <c r="C2724" s="5">
        <v>1992</v>
      </c>
      <c r="D2724" s="5" t="s">
        <v>249</v>
      </c>
      <c r="E2724" s="5" t="s">
        <v>247</v>
      </c>
      <c r="F2724" s="62">
        <v>3.0839535781624856</v>
      </c>
      <c r="G2724" s="63">
        <v>3866887</v>
      </c>
      <c r="H2724" s="63">
        <v>6.7386811523715977</v>
      </c>
      <c r="I2724" s="63">
        <f>(I2294+I2423+I2552)/3</f>
        <v>104.71202129802549</v>
      </c>
      <c r="J2724" s="63">
        <v>40722566.9809784</v>
      </c>
      <c r="K2724" s="63">
        <v>131.64469864834922</v>
      </c>
      <c r="L2724" s="63">
        <v>1373.4130823036849</v>
      </c>
      <c r="M2724" s="63">
        <v>43.793228977065894</v>
      </c>
      <c r="N2724" s="62">
        <v>75.585999999999999</v>
      </c>
    </row>
    <row r="2725" spans="1:14" x14ac:dyDescent="0.4">
      <c r="A2725" s="53">
        <v>66</v>
      </c>
      <c r="B2725" s="5" t="s">
        <v>154</v>
      </c>
      <c r="C2725" s="5">
        <v>1993</v>
      </c>
      <c r="D2725" s="5" t="s">
        <v>249</v>
      </c>
      <c r="E2725" s="5" t="s">
        <v>247</v>
      </c>
      <c r="F2725" s="62">
        <v>2.9942398458790129</v>
      </c>
      <c r="G2725" s="63">
        <v>4075759</v>
      </c>
      <c r="H2725" s="63">
        <v>2.9689792196956546</v>
      </c>
      <c r="I2725" s="63">
        <f>(I2295+I2424+I2553)/3</f>
        <v>93.159390041414142</v>
      </c>
      <c r="J2725" s="63">
        <v>-33548530.148794301</v>
      </c>
      <c r="K2725" s="63">
        <v>130.48523324065494</v>
      </c>
      <c r="L2725" s="63">
        <v>1375.5475291087346</v>
      </c>
      <c r="M2725" s="63">
        <v>44.601270289343688</v>
      </c>
      <c r="N2725" s="62">
        <v>76.680000000000007</v>
      </c>
    </row>
    <row r="2726" spans="1:14" x14ac:dyDescent="0.4">
      <c r="A2726" s="53">
        <v>66</v>
      </c>
      <c r="B2726" s="5" t="s">
        <v>154</v>
      </c>
      <c r="C2726" s="5">
        <v>1994</v>
      </c>
      <c r="D2726" s="5" t="s">
        <v>249</v>
      </c>
      <c r="E2726" s="5" t="s">
        <v>247</v>
      </c>
      <c r="F2726" s="62">
        <v>3.0373529217893833</v>
      </c>
      <c r="G2726" s="63">
        <v>4278166</v>
      </c>
      <c r="H2726" s="63">
        <v>6.8617322590587975</v>
      </c>
      <c r="I2726" s="63">
        <f>(I2425+I2296+I2554)/3</f>
        <v>80.241919703986341</v>
      </c>
      <c r="J2726" s="63">
        <v>2854731.7934229998</v>
      </c>
      <c r="K2726" s="63">
        <v>118.33617607233838</v>
      </c>
      <c r="L2726" s="63">
        <v>1457.7031321938682</v>
      </c>
      <c r="M2726" s="63">
        <v>45.695970695970693</v>
      </c>
      <c r="N2726" s="62">
        <v>77.739999999999995</v>
      </c>
    </row>
    <row r="2727" spans="1:14" x14ac:dyDescent="0.4">
      <c r="A2727" s="53">
        <v>66</v>
      </c>
      <c r="B2727" s="5" t="s">
        <v>154</v>
      </c>
      <c r="C2727" s="5">
        <v>1995</v>
      </c>
      <c r="D2727" s="5" t="s">
        <v>249</v>
      </c>
      <c r="E2727" s="5" t="s">
        <v>247</v>
      </c>
      <c r="F2727" s="62">
        <v>3.0514815973729279</v>
      </c>
      <c r="G2727" s="63">
        <v>4458195</v>
      </c>
      <c r="H2727" s="63">
        <v>1.884591530842485</v>
      </c>
      <c r="I2727" s="63">
        <f>(I2297+I2426+I2555)/3</f>
        <v>92.784044200702667</v>
      </c>
      <c r="J2727" s="63">
        <v>13308089.206563599</v>
      </c>
      <c r="K2727" s="63">
        <v>124.58268818800772</v>
      </c>
      <c r="L2727" s="63">
        <v>1509.0405493621231</v>
      </c>
      <c r="M2727" s="63">
        <v>46.746203904555308</v>
      </c>
      <c r="N2727" s="62">
        <v>78.206999999999994</v>
      </c>
    </row>
    <row r="2728" spans="1:14" x14ac:dyDescent="0.4">
      <c r="A2728" s="53">
        <v>66</v>
      </c>
      <c r="B2728" s="5" t="s">
        <v>154</v>
      </c>
      <c r="C2728" s="5">
        <v>1996</v>
      </c>
      <c r="D2728" s="5" t="s">
        <v>249</v>
      </c>
      <c r="E2728" s="5" t="s">
        <v>247</v>
      </c>
      <c r="F2728" s="62">
        <v>3.009172265527019</v>
      </c>
      <c r="G2728" s="63">
        <v>4608676</v>
      </c>
      <c r="H2728" s="63">
        <v>2.0465666064470582</v>
      </c>
      <c r="I2728" s="63">
        <f>(I2713+I2556+I2541)/3</f>
        <v>206.69246552245042</v>
      </c>
      <c r="J2728" s="63">
        <v>15514809.5909732</v>
      </c>
      <c r="K2728" s="63">
        <v>131.05912329994297</v>
      </c>
      <c r="L2728" s="63">
        <v>1503.1439671812661</v>
      </c>
      <c r="M2728" s="63">
        <v>46.86588921282798</v>
      </c>
      <c r="N2728" s="62">
        <v>78.22</v>
      </c>
    </row>
    <row r="2729" spans="1:14" x14ac:dyDescent="0.4">
      <c r="A2729" s="53">
        <v>66</v>
      </c>
      <c r="B2729" s="5" t="s">
        <v>154</v>
      </c>
      <c r="C2729" s="5">
        <v>1997</v>
      </c>
      <c r="D2729" s="5" t="s">
        <v>249</v>
      </c>
      <c r="E2729" s="5" t="s">
        <v>247</v>
      </c>
      <c r="F2729" s="62">
        <v>3.0364632900722799</v>
      </c>
      <c r="G2729" s="63">
        <v>4733665</v>
      </c>
      <c r="H2729" s="63">
        <v>1.2455594998883441</v>
      </c>
      <c r="I2729" s="63">
        <f>(I2299+I2428+I2557)/3</f>
        <v>116.42033416857117</v>
      </c>
      <c r="J2729" s="63">
        <v>360930888.57545799</v>
      </c>
      <c r="K2729" s="63">
        <v>120.73711288030677</v>
      </c>
      <c r="L2729" s="63">
        <v>1530.7038436719008</v>
      </c>
      <c r="M2729" s="63">
        <v>49.49982136477314</v>
      </c>
      <c r="N2729" s="62">
        <v>78.231999999999999</v>
      </c>
    </row>
    <row r="2730" spans="1:14" x14ac:dyDescent="0.4">
      <c r="A2730" s="53">
        <v>66</v>
      </c>
      <c r="B2730" s="5" t="s">
        <v>154</v>
      </c>
      <c r="C2730" s="5">
        <v>1998</v>
      </c>
      <c r="D2730" s="5" t="s">
        <v>249</v>
      </c>
      <c r="E2730" s="5" t="s">
        <v>247</v>
      </c>
      <c r="F2730" s="62">
        <v>3.017090031527105</v>
      </c>
      <c r="G2730" s="63">
        <v>4844403</v>
      </c>
      <c r="H2730" s="63">
        <v>6.0044026750300219</v>
      </c>
      <c r="I2730" s="63">
        <f>(I2300+I2429+I2558)/3</f>
        <v>122.94490667109763</v>
      </c>
      <c r="J2730" s="63">
        <v>310014104.372356</v>
      </c>
      <c r="K2730" s="63">
        <v>109.05240293771614</v>
      </c>
      <c r="L2730" s="63">
        <v>1633.280881864953</v>
      </c>
      <c r="M2730" s="63">
        <v>48.287254390540781</v>
      </c>
      <c r="N2730" s="62">
        <v>78.245000000000005</v>
      </c>
    </row>
    <row r="2731" spans="1:14" x14ac:dyDescent="0.4">
      <c r="A2731" s="53">
        <v>66</v>
      </c>
      <c r="B2731" s="5" t="s">
        <v>154</v>
      </c>
      <c r="C2731" s="5">
        <v>1999</v>
      </c>
      <c r="D2731" s="5" t="s">
        <v>249</v>
      </c>
      <c r="E2731" s="5" t="s">
        <v>247</v>
      </c>
      <c r="F2731" s="62">
        <v>2.9552544803591356</v>
      </c>
      <c r="G2731" s="63">
        <v>4950775</v>
      </c>
      <c r="H2731" s="63">
        <v>-0.37320862752051198</v>
      </c>
      <c r="I2731" s="63">
        <f>(I2430+I2301+I2559)/3</f>
        <v>141.68061414556959</v>
      </c>
      <c r="J2731" s="63">
        <v>157968970.38081801</v>
      </c>
      <c r="K2731" s="63">
        <v>104.47037363930566</v>
      </c>
      <c r="L2731" s="63">
        <v>1646.192662388863</v>
      </c>
      <c r="M2731" s="63">
        <v>48.103759645378432</v>
      </c>
      <c r="N2731" s="62">
        <v>78.257999999999996</v>
      </c>
    </row>
    <row r="2732" spans="1:14" x14ac:dyDescent="0.4">
      <c r="A2732" s="53">
        <v>66</v>
      </c>
      <c r="B2732" s="5" t="s">
        <v>154</v>
      </c>
      <c r="C2732" s="5">
        <v>2000</v>
      </c>
      <c r="D2732" s="5" t="s">
        <v>249</v>
      </c>
      <c r="E2732" s="5" t="s">
        <v>247</v>
      </c>
      <c r="F2732" s="62">
        <v>3.2174723417350748</v>
      </c>
      <c r="G2732" s="63">
        <v>5056174</v>
      </c>
      <c r="H2732" s="63">
        <v>-0.41386957756918719</v>
      </c>
      <c r="I2732" s="63">
        <f>(I2302+I2431+I2560)/3</f>
        <v>145.75063995726779</v>
      </c>
      <c r="J2732" s="63">
        <v>913258110.01410401</v>
      </c>
      <c r="K2732" s="63">
        <v>110.32890459599581</v>
      </c>
      <c r="L2732" s="63">
        <v>1673.3581251064352</v>
      </c>
      <c r="M2732" s="63">
        <v>47.438607903724183</v>
      </c>
      <c r="N2732" s="62">
        <v>78.27</v>
      </c>
    </row>
    <row r="2733" spans="1:14" x14ac:dyDescent="0.4">
      <c r="A2733" s="53">
        <v>66</v>
      </c>
      <c r="B2733" s="5" t="s">
        <v>154</v>
      </c>
      <c r="C2733" s="5">
        <v>2001</v>
      </c>
      <c r="D2733" s="5" t="s">
        <v>249</v>
      </c>
      <c r="E2733" s="5" t="s">
        <v>247</v>
      </c>
      <c r="F2733" s="62">
        <v>3.1473802657597547</v>
      </c>
      <c r="G2733" s="63">
        <v>5163310</v>
      </c>
      <c r="H2733" s="63">
        <v>0.77390940222645099</v>
      </c>
      <c r="I2733" s="63">
        <f>(I2303+I2432+I2561)/3</f>
        <v>160.50183427774439</v>
      </c>
      <c r="J2733" s="63">
        <v>273628171.251894</v>
      </c>
      <c r="K2733" s="63">
        <v>109.2854785737857</v>
      </c>
      <c r="L2733" s="63">
        <v>1738.383837658324</v>
      </c>
      <c r="M2733" s="63">
        <v>47.920634920634917</v>
      </c>
      <c r="N2733" s="62">
        <v>78.283000000000001</v>
      </c>
    </row>
    <row r="2734" spans="1:14" x14ac:dyDescent="0.4">
      <c r="A2734" s="53">
        <v>66</v>
      </c>
      <c r="B2734" s="5" t="s">
        <v>154</v>
      </c>
      <c r="C2734" s="5">
        <v>2002</v>
      </c>
      <c r="D2734" s="5" t="s">
        <v>249</v>
      </c>
      <c r="E2734" s="5" t="s">
        <v>247</v>
      </c>
      <c r="F2734" s="62">
        <v>3.1984451994604521</v>
      </c>
      <c r="G2734" s="63">
        <v>5275532</v>
      </c>
      <c r="H2734" s="63">
        <v>0.92450973105991352</v>
      </c>
      <c r="I2734" s="63">
        <f>(I2304+I2433+I2562)/3</f>
        <v>86.008314656320593</v>
      </c>
      <c r="J2734" s="63">
        <v>238222874.67932701</v>
      </c>
      <c r="K2734" s="63">
        <v>114.03885781571977</v>
      </c>
      <c r="L2734" s="63">
        <v>1816.4064928957432</v>
      </c>
      <c r="M2734" s="63">
        <v>47.380008806693091</v>
      </c>
      <c r="N2734" s="62">
        <v>78.296000000000006</v>
      </c>
    </row>
    <row r="2735" spans="1:14" x14ac:dyDescent="0.4">
      <c r="A2735" s="53">
        <v>66</v>
      </c>
      <c r="B2735" s="5" t="s">
        <v>154</v>
      </c>
      <c r="C2735" s="5">
        <v>2003</v>
      </c>
      <c r="D2735" s="5" t="s">
        <v>249</v>
      </c>
      <c r="E2735" s="5" t="s">
        <v>247</v>
      </c>
      <c r="F2735" s="62">
        <v>3.2078251824413737</v>
      </c>
      <c r="G2735" s="63">
        <v>5396117</v>
      </c>
      <c r="H2735" s="63">
        <v>2.1472631037640326</v>
      </c>
      <c r="I2735" s="63">
        <f>(I2305+I2434+I2563)/3</f>
        <v>84.45428457994025</v>
      </c>
      <c r="J2735" s="63">
        <v>546967559.94358301</v>
      </c>
      <c r="K2735" s="63">
        <v>115.7068352539184</v>
      </c>
      <c r="L2735" s="63">
        <v>1889.4378392036008</v>
      </c>
      <c r="M2735" s="63">
        <v>45.191773207337413</v>
      </c>
      <c r="N2735" s="62">
        <v>78.308000000000007</v>
      </c>
    </row>
    <row r="2736" spans="1:14" x14ac:dyDescent="0.4">
      <c r="A2736" s="53">
        <v>66</v>
      </c>
      <c r="B2736" s="5" t="s">
        <v>154</v>
      </c>
      <c r="C2736" s="5">
        <v>2004</v>
      </c>
      <c r="D2736" s="5" t="s">
        <v>249</v>
      </c>
      <c r="E2736" s="5" t="s">
        <v>247</v>
      </c>
      <c r="F2736" s="62">
        <v>3.3585465175023677</v>
      </c>
      <c r="G2736" s="63">
        <v>5532423</v>
      </c>
      <c r="H2736" s="63">
        <v>3.0950795015291135</v>
      </c>
      <c r="I2736" s="63">
        <f>(I2306+I2435+I2564)/3</f>
        <v>84.500699931836479</v>
      </c>
      <c r="J2736" s="63">
        <v>936812411.84767306</v>
      </c>
      <c r="K2736" s="63">
        <v>134.62161193439545</v>
      </c>
      <c r="L2736" s="63">
        <v>2062.6959704735173</v>
      </c>
      <c r="M2736" s="63">
        <v>43.271983640081807</v>
      </c>
      <c r="N2736" s="62">
        <v>78.320999999999998</v>
      </c>
    </row>
    <row r="2737" spans="1:14" x14ac:dyDescent="0.4">
      <c r="A2737" s="53">
        <v>66</v>
      </c>
      <c r="B2737" s="5" t="s">
        <v>154</v>
      </c>
      <c r="C2737" s="5">
        <v>2005</v>
      </c>
      <c r="D2737" s="5" t="s">
        <v>249</v>
      </c>
      <c r="E2737" s="5" t="s">
        <v>247</v>
      </c>
      <c r="F2737" s="62">
        <v>3.4989664585965325</v>
      </c>
      <c r="G2737" s="63">
        <v>5678534</v>
      </c>
      <c r="H2737" s="63">
        <v>2.0064743032682202</v>
      </c>
      <c r="I2737" s="63">
        <f>(I2436+I2307+I2565)/3</f>
        <v>86.964609261332029</v>
      </c>
      <c r="J2737" s="63">
        <v>1984485190.40903</v>
      </c>
      <c r="K2737" s="63">
        <v>146.90889127901764</v>
      </c>
      <c r="L2737" s="63">
        <v>2216.9451815491047</v>
      </c>
      <c r="M2737" s="63">
        <v>42.078760490639119</v>
      </c>
      <c r="N2737" s="62">
        <v>79.484999999999999</v>
      </c>
    </row>
    <row r="2738" spans="1:14" x14ac:dyDescent="0.4">
      <c r="A2738" s="53">
        <v>66</v>
      </c>
      <c r="B2738" s="5" t="s">
        <v>154</v>
      </c>
      <c r="C2738" s="5">
        <v>2006</v>
      </c>
      <c r="D2738" s="5" t="s">
        <v>249</v>
      </c>
      <c r="E2738" s="5" t="s">
        <v>247</v>
      </c>
      <c r="F2738" s="62">
        <v>3.3193713554727902</v>
      </c>
      <c r="G2738" s="63">
        <v>6075548</v>
      </c>
      <c r="H2738" s="63">
        <v>10.649451546762819</v>
      </c>
      <c r="I2738" s="63">
        <f>(I2308+I2566+I2437)/3</f>
        <v>89.345044196652452</v>
      </c>
      <c r="J2738" s="63">
        <v>3544005641.74894</v>
      </c>
      <c r="K2738" s="63">
        <v>141.74738183112575</v>
      </c>
      <c r="L2738" s="63">
        <v>2478.2919440873379</v>
      </c>
      <c r="M2738" s="63">
        <v>42.400594574507622</v>
      </c>
      <c r="N2738" s="62">
        <v>80.97</v>
      </c>
    </row>
    <row r="2739" spans="1:14" x14ac:dyDescent="0.4">
      <c r="A2739" s="53">
        <v>66</v>
      </c>
      <c r="B2739" s="5" t="s">
        <v>154</v>
      </c>
      <c r="C2739" s="5">
        <v>2007</v>
      </c>
      <c r="D2739" s="5" t="s">
        <v>249</v>
      </c>
      <c r="E2739" s="5" t="s">
        <v>247</v>
      </c>
      <c r="F2739" s="62">
        <v>3.2579655661573095</v>
      </c>
      <c r="G2739" s="63">
        <v>6473457</v>
      </c>
      <c r="H2739" s="63">
        <v>5.0489183732776155</v>
      </c>
      <c r="I2739" s="63">
        <f>(I2309+I2438+I2567)/3</f>
        <v>91.04440888231322</v>
      </c>
      <c r="J2739" s="63">
        <v>2622144778.84372</v>
      </c>
      <c r="K2739" s="63">
        <v>145.99424628852637</v>
      </c>
      <c r="L2739" s="63">
        <v>2643.1684392965026</v>
      </c>
      <c r="M2739" s="63">
        <v>40.011785503830289</v>
      </c>
      <c r="N2739" s="62">
        <v>82.370999999999995</v>
      </c>
    </row>
    <row r="2740" spans="1:14" x14ac:dyDescent="0.4">
      <c r="A2740" s="53">
        <v>66</v>
      </c>
      <c r="B2740" s="5" t="s">
        <v>154</v>
      </c>
      <c r="C2740" s="5">
        <v>2008</v>
      </c>
      <c r="D2740" s="5" t="s">
        <v>249</v>
      </c>
      <c r="E2740" s="5" t="s">
        <v>247</v>
      </c>
      <c r="F2740" s="62">
        <v>3.016641506629179</v>
      </c>
      <c r="G2740" s="63">
        <v>6632873</v>
      </c>
      <c r="H2740" s="63">
        <v>23.624684425513493</v>
      </c>
      <c r="I2740" s="63">
        <f>(I2310+I2439+I2568)/3</f>
        <v>95.071719271850384</v>
      </c>
      <c r="J2740" s="63">
        <v>2826744496.3330102</v>
      </c>
      <c r="K2740" s="63">
        <v>140.91292596091961</v>
      </c>
      <c r="L2740" s="63">
        <v>3416.1239012612186</v>
      </c>
      <c r="M2740" s="63">
        <v>40.034052213393863</v>
      </c>
      <c r="N2740" s="62">
        <v>83.691999999999993</v>
      </c>
    </row>
    <row r="2741" spans="1:14" x14ac:dyDescent="0.4">
      <c r="A2741" s="53">
        <v>66</v>
      </c>
      <c r="B2741" s="5" t="s">
        <v>154</v>
      </c>
      <c r="C2741" s="5">
        <v>2009</v>
      </c>
      <c r="D2741" s="5" t="s">
        <v>249</v>
      </c>
      <c r="E2741" s="5" t="s">
        <v>247</v>
      </c>
      <c r="F2741" s="62">
        <v>3.0477134922195188</v>
      </c>
      <c r="G2741" s="63">
        <v>6780493</v>
      </c>
      <c r="H2741" s="63">
        <v>3.1615964807251657</v>
      </c>
      <c r="I2741" s="63">
        <f>(I2311+I2440+I2569)/3</f>
        <v>97.25131631754742</v>
      </c>
      <c r="J2741" s="63">
        <v>2413098591.5493002</v>
      </c>
      <c r="K2741" s="63">
        <v>112.1519981871085</v>
      </c>
      <c r="L2741" s="63">
        <v>3618.8926168551502</v>
      </c>
      <c r="M2741" s="63">
        <f>(M2440+M2311+M2569)/3</f>
        <v>36.418782683023473</v>
      </c>
      <c r="N2741" s="62">
        <v>84.927999999999997</v>
      </c>
    </row>
    <row r="2742" spans="1:14" x14ac:dyDescent="0.4">
      <c r="A2742" s="53">
        <v>66</v>
      </c>
      <c r="B2742" s="5" t="s">
        <v>154</v>
      </c>
      <c r="C2742" s="5">
        <v>2010</v>
      </c>
      <c r="D2742" s="5" t="s">
        <v>249</v>
      </c>
      <c r="E2742" s="5" t="s">
        <v>247</v>
      </c>
      <c r="F2742" s="62">
        <v>2.9138722003999851</v>
      </c>
      <c r="G2742" s="63">
        <v>6931258</v>
      </c>
      <c r="H2742" s="63">
        <v>8.0774560971307352</v>
      </c>
      <c r="I2742" s="63">
        <f>(I2312+I2441+I2570)/3</f>
        <v>96.444053314656685</v>
      </c>
      <c r="J2742" s="63">
        <v>1688394366.19718</v>
      </c>
      <c r="K2742" s="63">
        <v>114.22267769412522</v>
      </c>
      <c r="L2742" s="63">
        <v>3914.7012310538889</v>
      </c>
      <c r="M2742" s="63">
        <v>37.924193379972856</v>
      </c>
      <c r="N2742" s="62">
        <v>86.087999999999994</v>
      </c>
    </row>
    <row r="2743" spans="1:14" x14ac:dyDescent="0.4">
      <c r="A2743" s="53">
        <v>66</v>
      </c>
      <c r="B2743" s="5" t="s">
        <v>154</v>
      </c>
      <c r="C2743" s="5">
        <v>2011</v>
      </c>
      <c r="D2743" s="5" t="s">
        <v>249</v>
      </c>
      <c r="E2743" s="5" t="s">
        <v>247</v>
      </c>
      <c r="F2743" s="62">
        <v>2.9193190416850676</v>
      </c>
      <c r="G2743" s="63">
        <v>7109980</v>
      </c>
      <c r="H2743" s="63">
        <v>5.9105109580173405</v>
      </c>
      <c r="I2743" s="63">
        <f>(I2442+I2571+I2313)/3</f>
        <v>100.41636742594345</v>
      </c>
      <c r="J2743" s="63">
        <v>1486056338.0281701</v>
      </c>
      <c r="K2743" s="63">
        <v>118.69967950180138</v>
      </c>
      <c r="L2743" s="63">
        <v>4152.4939809858224</v>
      </c>
      <c r="M2743" s="63">
        <v>38.869846244246396</v>
      </c>
      <c r="N2743" s="62">
        <v>87.171999999999997</v>
      </c>
    </row>
    <row r="2744" spans="1:14" x14ac:dyDescent="0.4">
      <c r="A2744" s="53">
        <v>66</v>
      </c>
      <c r="B2744" s="5" t="s">
        <v>154</v>
      </c>
      <c r="C2744" s="5">
        <v>2012</v>
      </c>
      <c r="D2744" s="5" t="s">
        <v>249</v>
      </c>
      <c r="E2744" s="5" t="s">
        <v>247</v>
      </c>
      <c r="F2744" s="62">
        <v>3.3449470684620604</v>
      </c>
      <c r="G2744" s="63">
        <v>7211863</v>
      </c>
      <c r="H2744" s="63">
        <v>4.6068152259388455</v>
      </c>
      <c r="I2744" s="63">
        <f>(I2443+I2314+I2572)/3</f>
        <v>102.43159760800286</v>
      </c>
      <c r="J2744" s="63">
        <v>1548450704.2253499</v>
      </c>
      <c r="K2744" s="63">
        <v>117.85558768518946</v>
      </c>
      <c r="L2744" s="63">
        <v>4386.4618185537975</v>
      </c>
      <c r="M2744" s="63">
        <v>39.866269088280468</v>
      </c>
      <c r="N2744" s="62">
        <v>88.185000000000002</v>
      </c>
    </row>
    <row r="2745" spans="1:14" x14ac:dyDescent="0.4">
      <c r="A2745" s="53">
        <v>66</v>
      </c>
      <c r="B2745" s="5" t="s">
        <v>154</v>
      </c>
      <c r="C2745" s="5">
        <v>2013</v>
      </c>
      <c r="D2745" s="5" t="s">
        <v>249</v>
      </c>
      <c r="E2745" s="5" t="s">
        <v>247</v>
      </c>
      <c r="F2745" s="62">
        <v>3.0934730845995757</v>
      </c>
      <c r="G2745" s="63">
        <v>7694814</v>
      </c>
      <c r="H2745" s="63">
        <v>6.1436238894443989</v>
      </c>
      <c r="I2745" s="63">
        <f>(I2315+I2444+I2573)/3</f>
        <v>102.08693381936909</v>
      </c>
      <c r="J2745" s="63">
        <v>1946597204.0421</v>
      </c>
      <c r="K2745" s="63">
        <v>111.45152799762823</v>
      </c>
      <c r="L2745" s="63">
        <v>4477.618320708606</v>
      </c>
      <c r="M2745" s="63">
        <v>38.42641376887952</v>
      </c>
      <c r="N2745" s="62">
        <v>89.125</v>
      </c>
    </row>
    <row r="2746" spans="1:14" x14ac:dyDescent="0.4">
      <c r="A2746" s="53">
        <v>66</v>
      </c>
      <c r="B2746" s="5" t="s">
        <v>154</v>
      </c>
      <c r="C2746" s="5">
        <v>2014</v>
      </c>
      <c r="D2746" s="5" t="s">
        <v>249</v>
      </c>
      <c r="E2746" s="5" t="s">
        <v>247</v>
      </c>
      <c r="F2746" s="62">
        <v>2.9513771383915919</v>
      </c>
      <c r="G2746" s="63">
        <v>8658026</v>
      </c>
      <c r="H2746" s="63">
        <v>3.4453235631560943</v>
      </c>
      <c r="I2746" s="63">
        <f>(I2316+I2445+I2574)/3</f>
        <v>78.489199797383677</v>
      </c>
      <c r="J2746" s="63">
        <v>2178450704.2253499</v>
      </c>
      <c r="K2746" s="63">
        <v>109.93880553502171</v>
      </c>
      <c r="L2746" s="63">
        <v>4255.8943021338537</v>
      </c>
      <c r="M2746" s="63">
        <v>38.82697470104938</v>
      </c>
      <c r="N2746" s="62">
        <v>90</v>
      </c>
    </row>
    <row r="2747" spans="1:14" x14ac:dyDescent="0.4">
      <c r="A2747" s="53">
        <v>66</v>
      </c>
      <c r="B2747" s="5" t="s">
        <v>154</v>
      </c>
      <c r="C2747" s="5">
        <v>2015</v>
      </c>
      <c r="D2747" s="5" t="s">
        <v>249</v>
      </c>
      <c r="E2747" s="5" t="s">
        <v>247</v>
      </c>
      <c r="F2747" s="62">
        <v>2.6657303802745367</v>
      </c>
      <c r="G2747" s="63">
        <v>9494246</v>
      </c>
      <c r="H2747" s="63">
        <v>2.1697521169532337</v>
      </c>
      <c r="I2747" s="63">
        <f>(I2446+I2575+I2317)/3</f>
        <v>88.047829752951486</v>
      </c>
      <c r="J2747" s="63">
        <v>1600281690.1408501</v>
      </c>
      <c r="K2747" s="63">
        <v>95.35791222667909</v>
      </c>
      <c r="L2747" s="63">
        <v>4064.2530104364205</v>
      </c>
      <c r="M2747" s="63">
        <f t="shared" ref="M2747:M2754" si="279">(M2746+M2745+M2744)/3</f>
        <v>39.039885852736454</v>
      </c>
      <c r="N2747" s="62">
        <v>90.256</v>
      </c>
    </row>
    <row r="2748" spans="1:14" x14ac:dyDescent="0.4">
      <c r="A2748" s="53">
        <v>66</v>
      </c>
      <c r="B2748" s="5" t="s">
        <v>154</v>
      </c>
      <c r="C2748" s="5">
        <v>2016</v>
      </c>
      <c r="D2748" s="5" t="s">
        <v>249</v>
      </c>
      <c r="E2748" s="5" t="s">
        <v>247</v>
      </c>
      <c r="F2748" s="62">
        <v>2.481771573449199</v>
      </c>
      <c r="G2748" s="63">
        <v>9964656</v>
      </c>
      <c r="H2748" s="63">
        <v>1.362006641750682</v>
      </c>
      <c r="I2748" s="63">
        <f>(I2318+I2447+I2576)/3</f>
        <v>91.442370909880353</v>
      </c>
      <c r="J2748" s="63">
        <v>1552957746.4788699</v>
      </c>
      <c r="K2748" s="63">
        <v>88.720717895468738</v>
      </c>
      <c r="L2748" s="63">
        <v>4003.4047464117743</v>
      </c>
      <c r="M2748" s="63">
        <f t="shared" si="279"/>
        <v>38.764424774221787</v>
      </c>
      <c r="N2748" s="62">
        <v>90.506</v>
      </c>
    </row>
    <row r="2749" spans="1:14" x14ac:dyDescent="0.4">
      <c r="A2749" s="53">
        <v>66</v>
      </c>
      <c r="B2749" s="5" t="s">
        <v>154</v>
      </c>
      <c r="C2749" s="5">
        <v>2017</v>
      </c>
      <c r="D2749" s="5" t="s">
        <v>249</v>
      </c>
      <c r="E2749" s="5" t="s">
        <v>247</v>
      </c>
      <c r="F2749" s="62">
        <v>2.5473156605710545</v>
      </c>
      <c r="G2749" s="63">
        <v>10215381</v>
      </c>
      <c r="H2749" s="63">
        <v>1.7835501097129622</v>
      </c>
      <c r="I2749" s="63">
        <f>(I2319+I2448+I2577)/3</f>
        <v>90.887940754651311</v>
      </c>
      <c r="J2749" s="63">
        <v>2029718309.8591499</v>
      </c>
      <c r="K2749" s="63">
        <v>90.068409238314842</v>
      </c>
      <c r="L2749" s="63">
        <v>4073.1164031466824</v>
      </c>
      <c r="M2749" s="63">
        <f t="shared" si="279"/>
        <v>38.877095109335876</v>
      </c>
      <c r="N2749" s="62">
        <v>90.747</v>
      </c>
    </row>
    <row r="2750" spans="1:14" x14ac:dyDescent="0.4">
      <c r="A2750" s="53">
        <v>66</v>
      </c>
      <c r="B2750" s="5" t="s">
        <v>154</v>
      </c>
      <c r="C2750" s="5">
        <v>2018</v>
      </c>
      <c r="D2750" s="5" t="s">
        <v>249</v>
      </c>
      <c r="E2750" s="5" t="s">
        <v>247</v>
      </c>
      <c r="F2750" s="62">
        <v>2.3623631853757199</v>
      </c>
      <c r="G2750" s="63">
        <v>10459865</v>
      </c>
      <c r="H2750" s="63">
        <v>2.2730450772344852</v>
      </c>
      <c r="I2750" s="63">
        <f>(I2320+I2449+I2578)/3</f>
        <v>89.441001478208022</v>
      </c>
      <c r="J2750" s="63">
        <v>954929577.46478903</v>
      </c>
      <c r="K2750" s="63">
        <v>87.963908499596201</v>
      </c>
      <c r="L2750" s="63">
        <v>4146.4073106321503</v>
      </c>
      <c r="M2750" s="63">
        <f t="shared" si="279"/>
        <v>38.893801912098041</v>
      </c>
      <c r="N2750" s="62">
        <v>90.978999999999999</v>
      </c>
    </row>
    <row r="2751" spans="1:14" x14ac:dyDescent="0.4">
      <c r="A2751" s="53">
        <v>66</v>
      </c>
      <c r="B2751" s="5" t="s">
        <v>154</v>
      </c>
      <c r="C2751" s="5">
        <v>2019</v>
      </c>
      <c r="D2751" s="5" t="s">
        <v>249</v>
      </c>
      <c r="E2751" s="5" t="s">
        <v>247</v>
      </c>
      <c r="F2751" s="62">
        <v>2.1636214476118232</v>
      </c>
      <c r="G2751" s="63">
        <v>10698683</v>
      </c>
      <c r="H2751" s="63">
        <v>0.84392809568132066</v>
      </c>
      <c r="I2751" s="63">
        <f>(I2321+I2450+I2579)/3</f>
        <v>100.6481721894969</v>
      </c>
      <c r="J2751" s="63">
        <v>729718309.85915506</v>
      </c>
      <c r="K2751" s="63">
        <v>85.821438744184576</v>
      </c>
      <c r="L2751" s="63">
        <v>4159.6537537759041</v>
      </c>
      <c r="M2751" s="63">
        <f t="shared" si="279"/>
        <v>38.845107265218566</v>
      </c>
      <c r="N2751" s="62">
        <v>91.203000000000003</v>
      </c>
    </row>
    <row r="2752" spans="1:14" x14ac:dyDescent="0.4">
      <c r="A2752" s="53">
        <v>66</v>
      </c>
      <c r="B2752" s="5" t="s">
        <v>154</v>
      </c>
      <c r="C2752" s="5">
        <v>2020</v>
      </c>
      <c r="D2752" s="5" t="s">
        <v>249</v>
      </c>
      <c r="E2752" s="5" t="s">
        <v>247</v>
      </c>
      <c r="F2752" s="62">
        <v>1.9191724264897969</v>
      </c>
      <c r="G2752" s="63">
        <v>10928721</v>
      </c>
      <c r="H2752" s="63">
        <v>-0.70816531322608967</v>
      </c>
      <c r="I2752" s="63">
        <f>(I2322+I2580+I2451)/3</f>
        <v>114.88325314210606</v>
      </c>
      <c r="J2752" s="63">
        <v>760281690.14084494</v>
      </c>
      <c r="K2752" s="63">
        <f>(K2751+K2750+K2749)/3</f>
        <v>87.95125216069853</v>
      </c>
      <c r="L2752" s="63">
        <v>3998.673138292354</v>
      </c>
      <c r="M2752" s="63">
        <f t="shared" si="279"/>
        <v>38.872001428884154</v>
      </c>
      <c r="N2752" s="62">
        <v>91.418000000000006</v>
      </c>
    </row>
    <row r="2753" spans="1:14" x14ac:dyDescent="0.4">
      <c r="A2753" s="53">
        <v>66</v>
      </c>
      <c r="B2753" s="5" t="s">
        <v>154</v>
      </c>
      <c r="C2753" s="5">
        <v>2021</v>
      </c>
      <c r="D2753" s="5" t="s">
        <v>249</v>
      </c>
      <c r="E2753" s="5" t="s">
        <v>247</v>
      </c>
      <c r="F2753" s="62">
        <f>(F2750+F2751+F2752)/3</f>
        <v>2.1483856864924467</v>
      </c>
      <c r="G2753" s="63">
        <v>11148278</v>
      </c>
      <c r="H2753" s="63">
        <v>2.2036060053217454</v>
      </c>
      <c r="I2753" s="63">
        <f>(I2581+I2323+I2452)/3</f>
        <v>135.42003948333573</v>
      </c>
      <c r="J2753" s="63">
        <v>621830985.91549301</v>
      </c>
      <c r="K2753" s="63">
        <f>(K2752+K2751+K2750)/3</f>
        <v>87.245533134826431</v>
      </c>
      <c r="L2753" s="63">
        <v>4152.7579542638841</v>
      </c>
      <c r="M2753" s="63">
        <f t="shared" si="279"/>
        <v>38.870303535400254</v>
      </c>
      <c r="N2753" s="62">
        <v>91.626000000000005</v>
      </c>
    </row>
    <row r="2754" spans="1:14" x14ac:dyDescent="0.4">
      <c r="A2754" s="43">
        <v>66</v>
      </c>
      <c r="B2754" s="5" t="s">
        <v>154</v>
      </c>
      <c r="C2754" s="5">
        <v>2022</v>
      </c>
      <c r="D2754" s="5" t="s">
        <v>249</v>
      </c>
      <c r="E2754" s="5" t="s">
        <v>247</v>
      </c>
      <c r="F2754" s="62">
        <f>(F2751+F2752+F2753)/3</f>
        <v>2.0770598535313556</v>
      </c>
      <c r="G2754" s="63">
        <v>11285869</v>
      </c>
      <c r="H2754" s="63">
        <v>2.6005337051154811</v>
      </c>
      <c r="I2754" s="63">
        <f>(I2324+I2453+I2582)/3</f>
        <v>168.97140932349873</v>
      </c>
      <c r="J2754" s="63">
        <v>1137042253.5211301</v>
      </c>
      <c r="K2754" s="63">
        <f>(K2753+K2752+K2751)/3</f>
        <v>87.006074679903179</v>
      </c>
      <c r="L2754" s="63">
        <v>4311.0000462206071</v>
      </c>
      <c r="M2754" s="63">
        <f t="shared" si="279"/>
        <v>38.862470743167655</v>
      </c>
      <c r="N2754" s="62">
        <v>91.826999999999998</v>
      </c>
    </row>
    <row r="2755" spans="1:14" s="67" customFormat="1" x14ac:dyDescent="0.4">
      <c r="A2755" s="56">
        <v>67</v>
      </c>
      <c r="B2755" s="68" t="s">
        <v>155</v>
      </c>
      <c r="C2755" s="68">
        <v>1980</v>
      </c>
      <c r="D2755" s="5" t="s">
        <v>249</v>
      </c>
      <c r="E2755" s="5" t="s">
        <v>247</v>
      </c>
      <c r="F2755" s="62">
        <f>F2756*0.95</f>
        <v>8.6891899741589569</v>
      </c>
      <c r="G2755" s="66">
        <v>14172710</v>
      </c>
      <c r="H2755" s="66">
        <f t="shared" ref="H2755:H2765" si="280">H2756*0.95</f>
        <v>54.807583890833186</v>
      </c>
      <c r="I2755" s="66">
        <f>(I2497+I2583+I2669)/3</f>
        <v>93.639444776342444</v>
      </c>
      <c r="J2755" s="66">
        <f t="shared" ref="J2755:J2764" si="281">J2756*0.95</f>
        <v>54036008.766263686</v>
      </c>
      <c r="K2755" s="66">
        <f t="shared" ref="K2755:K2764" si="282">K2756*0.95</f>
        <v>80.695560849452733</v>
      </c>
      <c r="L2755" s="66">
        <f t="shared" ref="L2755:L2764" si="283">L2756*0.95</f>
        <v>986.37099270766589</v>
      </c>
      <c r="M2755" s="66">
        <f t="shared" ref="M2755:M2764" si="284">M2756*0.95</f>
        <v>29.081292154964746</v>
      </c>
      <c r="N2755" s="62">
        <v>54.142000000000003</v>
      </c>
    </row>
    <row r="2756" spans="1:14" x14ac:dyDescent="0.4">
      <c r="A2756" s="56">
        <v>67</v>
      </c>
      <c r="B2756" s="5" t="s">
        <v>155</v>
      </c>
      <c r="C2756" s="5">
        <v>1981</v>
      </c>
      <c r="D2756" s="5" t="s">
        <v>249</v>
      </c>
      <c r="E2756" s="5" t="s">
        <v>247</v>
      </c>
      <c r="F2756" s="62">
        <f t="shared" ref="F2756:F2764" si="285">F2757*0.95</f>
        <v>9.1465157622725872</v>
      </c>
      <c r="G2756" s="63">
        <v>14397391</v>
      </c>
      <c r="H2756" s="63">
        <f t="shared" si="280"/>
        <v>57.692193569298091</v>
      </c>
      <c r="I2756" s="63">
        <f>(I2584+I2498+I2670)/3</f>
        <v>95.977410188271236</v>
      </c>
      <c r="J2756" s="63">
        <f t="shared" si="281"/>
        <v>56880009.227645986</v>
      </c>
      <c r="K2756" s="63">
        <f t="shared" si="282"/>
        <v>84.942695631002877</v>
      </c>
      <c r="L2756" s="63">
        <f t="shared" si="283"/>
        <v>1038.2852554817537</v>
      </c>
      <c r="M2756" s="63">
        <f t="shared" si="284"/>
        <v>30.611886478910261</v>
      </c>
      <c r="N2756" s="62">
        <v>54.582000000000001</v>
      </c>
    </row>
    <row r="2757" spans="1:14" x14ac:dyDescent="0.4">
      <c r="A2757" s="56">
        <v>67</v>
      </c>
      <c r="B2757" s="5" t="s">
        <v>155</v>
      </c>
      <c r="C2757" s="5">
        <v>1982</v>
      </c>
      <c r="D2757" s="5" t="s">
        <v>249</v>
      </c>
      <c r="E2757" s="5" t="s">
        <v>247</v>
      </c>
      <c r="F2757" s="62">
        <f t="shared" si="285"/>
        <v>9.6279113287079863</v>
      </c>
      <c r="G2757" s="63">
        <v>14634179</v>
      </c>
      <c r="H2757" s="63">
        <f t="shared" si="280"/>
        <v>60.728624809787469</v>
      </c>
      <c r="I2757" s="63">
        <f>(I2499+I2585+I2671)/3</f>
        <v>99.764225329419119</v>
      </c>
      <c r="J2757" s="63">
        <f t="shared" si="281"/>
        <v>59873693.923837885</v>
      </c>
      <c r="K2757" s="63">
        <f t="shared" si="282"/>
        <v>89.413363822108295</v>
      </c>
      <c r="L2757" s="63">
        <f t="shared" si="283"/>
        <v>1092.9318478755301</v>
      </c>
      <c r="M2757" s="63">
        <f t="shared" si="284"/>
        <v>32.223038398852907</v>
      </c>
      <c r="N2757" s="62">
        <v>55.021999999999998</v>
      </c>
    </row>
    <row r="2758" spans="1:14" x14ac:dyDescent="0.4">
      <c r="A2758" s="56">
        <v>67</v>
      </c>
      <c r="B2758" s="5" t="s">
        <v>155</v>
      </c>
      <c r="C2758" s="5">
        <v>1983</v>
      </c>
      <c r="D2758" s="5" t="s">
        <v>249</v>
      </c>
      <c r="E2758" s="5" t="s">
        <v>247</v>
      </c>
      <c r="F2758" s="62">
        <f t="shared" si="285"/>
        <v>10.134643503903144</v>
      </c>
      <c r="G2758" s="63">
        <v>14885966</v>
      </c>
      <c r="H2758" s="63">
        <f t="shared" si="280"/>
        <v>63.92486822082892</v>
      </c>
      <c r="I2758" s="63">
        <f>(I2500+I2586+I2672)/3</f>
        <v>102.38336103744946</v>
      </c>
      <c r="J2758" s="63">
        <f t="shared" si="281"/>
        <v>63024940.972460933</v>
      </c>
      <c r="K2758" s="63">
        <f t="shared" si="282"/>
        <v>94.119330339061364</v>
      </c>
      <c r="L2758" s="63">
        <f t="shared" si="283"/>
        <v>1150.4545767110844</v>
      </c>
      <c r="M2758" s="63">
        <f t="shared" si="284"/>
        <v>33.918987788266222</v>
      </c>
      <c r="N2758" s="62">
        <v>55.460999999999999</v>
      </c>
    </row>
    <row r="2759" spans="1:14" x14ac:dyDescent="0.4">
      <c r="A2759" s="56">
        <v>67</v>
      </c>
      <c r="B2759" s="5" t="s">
        <v>155</v>
      </c>
      <c r="C2759" s="5">
        <v>1984</v>
      </c>
      <c r="D2759" s="5" t="s">
        <v>249</v>
      </c>
      <c r="E2759" s="5" t="s">
        <v>247</v>
      </c>
      <c r="F2759" s="62">
        <f t="shared" si="285"/>
        <v>10.668045793582257</v>
      </c>
      <c r="G2759" s="63">
        <v>15147590</v>
      </c>
      <c r="H2759" s="63">
        <f t="shared" si="280"/>
        <v>67.289334969293606</v>
      </c>
      <c r="I2759" s="63">
        <f>(I2501+I2587+I2673)/3</f>
        <v>104.94667623037925</v>
      </c>
      <c r="J2759" s="63">
        <f t="shared" si="281"/>
        <v>66342043.12890625</v>
      </c>
      <c r="K2759" s="63">
        <f t="shared" si="282"/>
        <v>99.072979304275123</v>
      </c>
      <c r="L2759" s="63">
        <f t="shared" si="283"/>
        <v>1211.0048175906152</v>
      </c>
      <c r="M2759" s="63">
        <f t="shared" si="284"/>
        <v>35.704197671859184</v>
      </c>
      <c r="N2759" s="62">
        <v>55.9</v>
      </c>
    </row>
    <row r="2760" spans="1:14" x14ac:dyDescent="0.4">
      <c r="A2760" s="56">
        <v>67</v>
      </c>
      <c r="B2760" s="5" t="s">
        <v>155</v>
      </c>
      <c r="C2760" s="5">
        <v>1985</v>
      </c>
      <c r="D2760" s="5" t="s">
        <v>249</v>
      </c>
      <c r="E2760" s="5" t="s">
        <v>247</v>
      </c>
      <c r="F2760" s="62">
        <f t="shared" si="285"/>
        <v>11.229521887981324</v>
      </c>
      <c r="G2760" s="63">
        <v>15413315</v>
      </c>
      <c r="H2760" s="63">
        <f t="shared" si="280"/>
        <v>70.830878915045901</v>
      </c>
      <c r="I2760" s="63">
        <f>(I2588+I2502+I2674)/3</f>
        <v>106.54034896371176</v>
      </c>
      <c r="J2760" s="63">
        <f t="shared" si="281"/>
        <v>69833729.609375</v>
      </c>
      <c r="K2760" s="63">
        <f t="shared" si="282"/>
        <v>104.28734663607908</v>
      </c>
      <c r="L2760" s="63">
        <f t="shared" si="283"/>
        <v>1274.7419132532791</v>
      </c>
      <c r="M2760" s="63">
        <f t="shared" si="284"/>
        <v>37.58336597037809</v>
      </c>
      <c r="N2760" s="62">
        <v>56.01</v>
      </c>
    </row>
    <row r="2761" spans="1:14" x14ac:dyDescent="0.4">
      <c r="A2761" s="56">
        <v>67</v>
      </c>
      <c r="B2761" s="5" t="s">
        <v>155</v>
      </c>
      <c r="C2761" s="5">
        <v>1986</v>
      </c>
      <c r="D2761" s="5" t="s">
        <v>249</v>
      </c>
      <c r="E2761" s="5" t="s">
        <v>247</v>
      </c>
      <c r="F2761" s="62">
        <f t="shared" si="285"/>
        <v>11.820549355769815</v>
      </c>
      <c r="G2761" s="63">
        <v>15721289</v>
      </c>
      <c r="H2761" s="63">
        <f t="shared" si="280"/>
        <v>74.558819910574641</v>
      </c>
      <c r="I2761" s="63">
        <f>(I2503+I2589+I2675)</f>
        <v>318.5486154181956</v>
      </c>
      <c r="J2761" s="63">
        <f t="shared" si="281"/>
        <v>73509189.0625</v>
      </c>
      <c r="K2761" s="63">
        <f t="shared" si="282"/>
        <v>109.77615435376745</v>
      </c>
      <c r="L2761" s="63">
        <f t="shared" si="283"/>
        <v>1341.8335928981885</v>
      </c>
      <c r="M2761" s="63">
        <f t="shared" si="284"/>
        <v>39.561437863555888</v>
      </c>
      <c r="N2761" s="62">
        <v>56.121000000000002</v>
      </c>
    </row>
    <row r="2762" spans="1:14" x14ac:dyDescent="0.4">
      <c r="A2762" s="56">
        <v>67</v>
      </c>
      <c r="B2762" s="5" t="s">
        <v>155</v>
      </c>
      <c r="C2762" s="5">
        <v>1987</v>
      </c>
      <c r="D2762" s="5" t="s">
        <v>249</v>
      </c>
      <c r="E2762" s="5" t="s">
        <v>247</v>
      </c>
      <c r="F2762" s="62">
        <f t="shared" si="285"/>
        <v>12.44268353238928</v>
      </c>
      <c r="G2762" s="63">
        <v>16072478</v>
      </c>
      <c r="H2762" s="63">
        <f t="shared" si="280"/>
        <v>78.482968326920684</v>
      </c>
      <c r="I2762" s="63">
        <f>(I2504+I2590+I2676)/3</f>
        <v>100.13034911088846</v>
      </c>
      <c r="J2762" s="63">
        <f t="shared" si="281"/>
        <v>77378093.75</v>
      </c>
      <c r="K2762" s="63">
        <f t="shared" si="282"/>
        <v>115.55384668817626</v>
      </c>
      <c r="L2762" s="63">
        <f t="shared" si="283"/>
        <v>1412.4564135770406</v>
      </c>
      <c r="M2762" s="63">
        <f t="shared" si="284"/>
        <v>41.643618803743045</v>
      </c>
      <c r="N2762" s="62">
        <v>56.231000000000002</v>
      </c>
    </row>
    <row r="2763" spans="1:14" x14ac:dyDescent="0.4">
      <c r="A2763" s="56">
        <v>67</v>
      </c>
      <c r="B2763" s="5" t="s">
        <v>155</v>
      </c>
      <c r="C2763" s="5">
        <v>1988</v>
      </c>
      <c r="D2763" s="5" t="s">
        <v>249</v>
      </c>
      <c r="E2763" s="5" t="s">
        <v>247</v>
      </c>
      <c r="F2763" s="62">
        <f t="shared" si="285"/>
        <v>13.097561613041348</v>
      </c>
      <c r="G2763" s="63">
        <v>16430590</v>
      </c>
      <c r="H2763" s="63">
        <f t="shared" si="280"/>
        <v>82.613650870442825</v>
      </c>
      <c r="I2763" s="63">
        <f>(I2591+I2505+I2677)/3</f>
        <v>94.160251107755911</v>
      </c>
      <c r="J2763" s="63">
        <f t="shared" si="281"/>
        <v>81450625</v>
      </c>
      <c r="K2763" s="63">
        <f t="shared" si="282"/>
        <v>121.63562809281713</v>
      </c>
      <c r="L2763" s="63">
        <f t="shared" si="283"/>
        <v>1486.7962248179376</v>
      </c>
      <c r="M2763" s="63">
        <f t="shared" si="284"/>
        <v>43.835388214466363</v>
      </c>
      <c r="N2763" s="62">
        <v>56.341000000000001</v>
      </c>
    </row>
    <row r="2764" spans="1:14" x14ac:dyDescent="0.4">
      <c r="A2764" s="56">
        <v>67</v>
      </c>
      <c r="B2764" s="5" t="s">
        <v>155</v>
      </c>
      <c r="C2764" s="5">
        <v>1989</v>
      </c>
      <c r="D2764" s="5" t="s">
        <v>249</v>
      </c>
      <c r="E2764" s="5" t="s">
        <v>247</v>
      </c>
      <c r="F2764" s="62">
        <f t="shared" si="285"/>
        <v>13.786906961096157</v>
      </c>
      <c r="G2764" s="63">
        <v>16249500</v>
      </c>
      <c r="H2764" s="63">
        <f t="shared" si="280"/>
        <v>86.961737758360869</v>
      </c>
      <c r="I2764" s="63">
        <f>(I2592+I2506+I2678)/3</f>
        <v>103.61897522914347</v>
      </c>
      <c r="J2764" s="63">
        <f t="shared" si="281"/>
        <v>85737500</v>
      </c>
      <c r="K2764" s="63">
        <f t="shared" si="282"/>
        <v>128.03750325559699</v>
      </c>
      <c r="L2764" s="63">
        <f t="shared" si="283"/>
        <v>1565.0486577030924</v>
      </c>
      <c r="M2764" s="63">
        <f t="shared" si="284"/>
        <v>46.142513909964592</v>
      </c>
      <c r="N2764" s="62">
        <v>56.356999999999999</v>
      </c>
    </row>
    <row r="2765" spans="1:14" x14ac:dyDescent="0.4">
      <c r="A2765" s="56">
        <v>67</v>
      </c>
      <c r="B2765" s="5" t="s">
        <v>155</v>
      </c>
      <c r="C2765" s="5">
        <v>1990</v>
      </c>
      <c r="D2765" s="5" t="s">
        <v>249</v>
      </c>
      <c r="E2765" s="5" t="s">
        <v>247</v>
      </c>
      <c r="F2765" s="62">
        <v>14.512533643259113</v>
      </c>
      <c r="G2765" s="63">
        <v>16348000</v>
      </c>
      <c r="H2765" s="63">
        <f t="shared" si="280"/>
        <v>91.538671324590396</v>
      </c>
      <c r="I2765" s="63">
        <f>(I2593+I2507+I2679)/3</f>
        <v>100.56418193786088</v>
      </c>
      <c r="J2765" s="63">
        <f>J2766*0.95</f>
        <v>90250000</v>
      </c>
      <c r="K2765" s="63">
        <f>K2766*0.95</f>
        <v>134.7763192164179</v>
      </c>
      <c r="L2765" s="63">
        <v>1647.4196396874659</v>
      </c>
      <c r="M2765" s="63">
        <v>48.571067273646939</v>
      </c>
      <c r="N2765" s="62">
        <v>56.265999999999998</v>
      </c>
    </row>
    <row r="2766" spans="1:14" x14ac:dyDescent="0.4">
      <c r="A2766" s="56">
        <v>67</v>
      </c>
      <c r="B2766" s="5" t="s">
        <v>155</v>
      </c>
      <c r="C2766" s="5">
        <v>1991</v>
      </c>
      <c r="D2766" s="5" t="s">
        <v>249</v>
      </c>
      <c r="E2766" s="5" t="s">
        <v>247</v>
      </c>
      <c r="F2766" s="62">
        <v>14.975098942596306</v>
      </c>
      <c r="G2766" s="63">
        <v>16451711</v>
      </c>
      <c r="H2766" s="63">
        <v>96.356496131147793</v>
      </c>
      <c r="I2766" s="63">
        <f>(I2508+I2594+I2680)/3</f>
        <v>91.082822316399756</v>
      </c>
      <c r="J2766" s="63">
        <f>J2767*0.95</f>
        <v>95000000</v>
      </c>
      <c r="K2766" s="63">
        <f>K2767*0.95</f>
        <v>141.86980970149253</v>
      </c>
      <c r="L2766" s="63">
        <v>1514.9230935965822</v>
      </c>
      <c r="M2766" s="63">
        <v>46.33245382585752</v>
      </c>
      <c r="N2766" s="62">
        <v>56.174999999999997</v>
      </c>
    </row>
    <row r="2767" spans="1:14" x14ac:dyDescent="0.4">
      <c r="A2767" s="56">
        <v>67</v>
      </c>
      <c r="B2767" s="5" t="s">
        <v>155</v>
      </c>
      <c r="C2767" s="5">
        <v>1992</v>
      </c>
      <c r="D2767" s="5" t="s">
        <v>249</v>
      </c>
      <c r="E2767" s="5" t="s">
        <v>247</v>
      </c>
      <c r="F2767" s="62">
        <v>15.441342725983395</v>
      </c>
      <c r="G2767" s="63">
        <v>16439095</v>
      </c>
      <c r="H2767" s="63">
        <v>1472.2163557255965</v>
      </c>
      <c r="I2767" s="63">
        <f>(I2509+I2595+I2681)/3</f>
        <v>87.908559206497841</v>
      </c>
      <c r="J2767" s="63">
        <v>100000000</v>
      </c>
      <c r="K2767" s="63">
        <v>149.33664179104477</v>
      </c>
      <c r="L2767" s="63">
        <v>1515.737659031767</v>
      </c>
      <c r="M2767" s="63">
        <v>44.348032806371094</v>
      </c>
      <c r="N2767" s="62">
        <v>56.082999999999998</v>
      </c>
    </row>
    <row r="2768" spans="1:14" x14ac:dyDescent="0.4">
      <c r="A2768" s="56">
        <v>67</v>
      </c>
      <c r="B2768" s="5" t="s">
        <v>155</v>
      </c>
      <c r="C2768" s="5">
        <v>1993</v>
      </c>
      <c r="D2768" s="5" t="s">
        <v>249</v>
      </c>
      <c r="E2768" s="5" t="s">
        <v>247</v>
      </c>
      <c r="F2768" s="62">
        <v>13.384408161032709</v>
      </c>
      <c r="G2768" s="63">
        <v>16380672</v>
      </c>
      <c r="H2768" s="63">
        <v>1243.4616565054137</v>
      </c>
      <c r="I2768" s="63">
        <f>(I2596+I2510+I2682)/3</f>
        <v>90.106389044626738</v>
      </c>
      <c r="J2768" s="63">
        <v>1271400000</v>
      </c>
      <c r="K2768" s="63">
        <v>84.634521855276972</v>
      </c>
      <c r="L2768" s="63">
        <v>1429.0781770090214</v>
      </c>
      <c r="M2768" s="63">
        <v>47.354790972992973</v>
      </c>
      <c r="N2768" s="62">
        <v>55.991999999999997</v>
      </c>
    </row>
    <row r="2769" spans="1:14" x14ac:dyDescent="0.4">
      <c r="A2769" s="56">
        <v>67</v>
      </c>
      <c r="B2769" s="5" t="s">
        <v>155</v>
      </c>
      <c r="C2769" s="5">
        <v>1994</v>
      </c>
      <c r="D2769" s="5" t="s">
        <v>249</v>
      </c>
      <c r="E2769" s="5" t="s">
        <v>247</v>
      </c>
      <c r="F2769" s="62">
        <v>12.335747960177299</v>
      </c>
      <c r="G2769" s="63">
        <v>16145766</v>
      </c>
      <c r="H2769" s="63">
        <v>1546.7268159842861</v>
      </c>
      <c r="I2769" s="63">
        <f>(I2597+I2511+I2683)/3</f>
        <v>81.253235993072011</v>
      </c>
      <c r="J2769" s="63">
        <v>659700000</v>
      </c>
      <c r="K2769" s="63">
        <v>84.181739008871489</v>
      </c>
      <c r="L2769" s="63">
        <v>1316.1836289529665</v>
      </c>
      <c r="M2769" s="63">
        <v>54.088664883768779</v>
      </c>
      <c r="N2769" s="62">
        <v>55.9</v>
      </c>
    </row>
    <row r="2770" spans="1:14" x14ac:dyDescent="0.4">
      <c r="A2770" s="56">
        <v>67</v>
      </c>
      <c r="B2770" s="5" t="s">
        <v>155</v>
      </c>
      <c r="C2770" s="5">
        <v>1995</v>
      </c>
      <c r="D2770" s="5" t="s">
        <v>249</v>
      </c>
      <c r="E2770" s="5" t="s">
        <v>247</v>
      </c>
      <c r="F2770" s="62">
        <v>11.07959899199829</v>
      </c>
      <c r="G2770" s="63">
        <v>15816243</v>
      </c>
      <c r="H2770" s="63">
        <v>160.88867351986323</v>
      </c>
      <c r="I2770" s="63">
        <f>(I2512+I2598+I2684)/3</f>
        <v>94.950420839073104</v>
      </c>
      <c r="J2770" s="63">
        <v>964200000</v>
      </c>
      <c r="K2770" s="63">
        <v>82.522407044044996</v>
      </c>
      <c r="L2770" s="63">
        <v>1288.1885193836411</v>
      </c>
      <c r="M2770" s="63">
        <v>46.973961998592543</v>
      </c>
      <c r="N2770" s="62">
        <v>55.920999999999999</v>
      </c>
    </row>
    <row r="2771" spans="1:14" x14ac:dyDescent="0.4">
      <c r="A2771" s="56">
        <v>67</v>
      </c>
      <c r="B2771" s="5" t="s">
        <v>155</v>
      </c>
      <c r="C2771" s="5">
        <v>1996</v>
      </c>
      <c r="D2771" s="5" t="s">
        <v>249</v>
      </c>
      <c r="E2771" s="5" t="s">
        <v>247</v>
      </c>
      <c r="F2771" s="62">
        <v>9.846745717596745</v>
      </c>
      <c r="G2771" s="63">
        <v>15578227</v>
      </c>
      <c r="H2771" s="63">
        <v>38.899631146546938</v>
      </c>
      <c r="I2771" s="63">
        <f>(I2599+I2513+I2685)/3</f>
        <v>101.23812711554494</v>
      </c>
      <c r="J2771" s="63">
        <v>1137000000</v>
      </c>
      <c r="K2771" s="63">
        <v>71.273573287707563</v>
      </c>
      <c r="L2771" s="63">
        <v>1350.3050081937818</v>
      </c>
      <c r="M2771" s="63">
        <v>48.887090246863615</v>
      </c>
      <c r="N2771" s="62">
        <v>55.942999999999998</v>
      </c>
    </row>
    <row r="2772" spans="1:14" x14ac:dyDescent="0.4">
      <c r="A2772" s="56">
        <v>67</v>
      </c>
      <c r="B2772" s="5" t="s">
        <v>155</v>
      </c>
      <c r="C2772" s="5">
        <v>1997</v>
      </c>
      <c r="D2772" s="5" t="s">
        <v>249</v>
      </c>
      <c r="E2772" s="5" t="s">
        <v>247</v>
      </c>
      <c r="F2772" s="62">
        <v>8.6237933587902482</v>
      </c>
      <c r="G2772" s="63">
        <v>15334405</v>
      </c>
      <c r="H2772" s="63">
        <v>16.135729979604235</v>
      </c>
      <c r="I2772" s="63">
        <f>(I2514+I2600+I2686)/3</f>
        <v>102.7723279514192</v>
      </c>
      <c r="J2772" s="63">
        <v>1321400000</v>
      </c>
      <c r="K2772" s="63">
        <v>72.359550696187682</v>
      </c>
      <c r="L2772" s="63">
        <v>1445.5032368693817</v>
      </c>
      <c r="M2772" s="63">
        <v>47.428753383219231</v>
      </c>
      <c r="N2772" s="62">
        <v>55.963999999999999</v>
      </c>
    </row>
    <row r="2773" spans="1:14" x14ac:dyDescent="0.4">
      <c r="A2773" s="56">
        <v>67</v>
      </c>
      <c r="B2773" s="5" t="s">
        <v>155</v>
      </c>
      <c r="C2773" s="5">
        <v>1998</v>
      </c>
      <c r="D2773" s="5" t="s">
        <v>249</v>
      </c>
      <c r="E2773" s="5" t="s">
        <v>247</v>
      </c>
      <c r="F2773" s="62">
        <v>9.0128453174306173</v>
      </c>
      <c r="G2773" s="63">
        <v>15071640</v>
      </c>
      <c r="H2773" s="63">
        <v>5.6628447230408625</v>
      </c>
      <c r="I2773" s="63">
        <f>(I2601+I2687+I2515)/3</f>
        <v>102.42608646290853</v>
      </c>
      <c r="J2773" s="63">
        <v>1151400000</v>
      </c>
      <c r="K2773" s="63">
        <v>65.204182745439454</v>
      </c>
      <c r="L2773" s="63">
        <v>1468.6686722457257</v>
      </c>
      <c r="M2773" s="63">
        <v>47.684391080617502</v>
      </c>
      <c r="N2773" s="62">
        <v>55.985999999999997</v>
      </c>
    </row>
    <row r="2774" spans="1:14" x14ac:dyDescent="0.4">
      <c r="A2774" s="56">
        <v>67</v>
      </c>
      <c r="B2774" s="5" t="s">
        <v>155</v>
      </c>
      <c r="C2774" s="5">
        <v>1999</v>
      </c>
      <c r="D2774" s="5" t="s">
        <v>249</v>
      </c>
      <c r="E2774" s="5" t="s">
        <v>247</v>
      </c>
      <c r="F2774" s="62">
        <v>8.2158493617590231</v>
      </c>
      <c r="G2774" s="63">
        <v>14928374</v>
      </c>
      <c r="H2774" s="63">
        <v>13.280140620793773</v>
      </c>
      <c r="I2774" s="63">
        <f>(I2602+I2516+I2688)/3</f>
        <v>97.240317163124715</v>
      </c>
      <c r="J2774" s="63">
        <v>1587000000</v>
      </c>
      <c r="K2774" s="63">
        <v>82.579151355772012</v>
      </c>
      <c r="L2774" s="63">
        <v>1130.1175320085024</v>
      </c>
      <c r="M2774" s="63">
        <v>50.707506471095762</v>
      </c>
      <c r="N2774" s="62">
        <v>56.024999999999999</v>
      </c>
    </row>
    <row r="2775" spans="1:14" x14ac:dyDescent="0.4">
      <c r="A2775" s="56">
        <v>67</v>
      </c>
      <c r="B2775" s="5" t="s">
        <v>155</v>
      </c>
      <c r="C2775" s="5">
        <v>2000</v>
      </c>
      <c r="D2775" s="5" t="s">
        <v>249</v>
      </c>
      <c r="E2775" s="5" t="s">
        <v>247</v>
      </c>
      <c r="F2775" s="62">
        <v>8.072763921909889</v>
      </c>
      <c r="G2775" s="63">
        <v>14883626</v>
      </c>
      <c r="H2775" s="63">
        <v>17.426402678376178</v>
      </c>
      <c r="I2775" s="63">
        <f>(I2603+I2517+I2689)/3</f>
        <v>99.596973851387318</v>
      </c>
      <c r="J2775" s="63">
        <v>1370521199.1464</v>
      </c>
      <c r="K2775" s="63">
        <v>105.69969263452124</v>
      </c>
      <c r="L2775" s="63">
        <v>1229.000961327275</v>
      </c>
      <c r="M2775" s="63">
        <v>63.741071428571431</v>
      </c>
      <c r="N2775" s="62">
        <v>56.097999999999999</v>
      </c>
    </row>
    <row r="2776" spans="1:14" x14ac:dyDescent="0.4">
      <c r="A2776" s="56">
        <v>67</v>
      </c>
      <c r="B2776" s="5" t="s">
        <v>155</v>
      </c>
      <c r="C2776" s="5">
        <v>2001</v>
      </c>
      <c r="D2776" s="5" t="s">
        <v>249</v>
      </c>
      <c r="E2776" s="5" t="s">
        <v>247</v>
      </c>
      <c r="F2776" s="62">
        <v>7.9042099939192374</v>
      </c>
      <c r="G2776" s="63">
        <v>14858335</v>
      </c>
      <c r="H2776" s="63">
        <v>10.156432638259119</v>
      </c>
      <c r="I2776" s="63">
        <f>(I2604+I2518+I2690)/3</f>
        <v>99.882160603156862</v>
      </c>
      <c r="J2776" s="63">
        <v>2816823050</v>
      </c>
      <c r="K2776" s="63">
        <v>92.84906850697071</v>
      </c>
      <c r="L2776" s="63">
        <v>1490.9267545711891</v>
      </c>
      <c r="M2776" s="63">
        <v>61.744782131087518</v>
      </c>
      <c r="N2776" s="62">
        <v>56.170999999999999</v>
      </c>
    </row>
    <row r="2777" spans="1:14" x14ac:dyDescent="0.4">
      <c r="A2777" s="56">
        <v>67</v>
      </c>
      <c r="B2777" s="5" t="s">
        <v>155</v>
      </c>
      <c r="C2777" s="5">
        <v>2002</v>
      </c>
      <c r="D2777" s="5" t="s">
        <v>249</v>
      </c>
      <c r="E2777" s="5" t="s">
        <v>247</v>
      </c>
      <c r="F2777" s="62">
        <v>8.8207751988902583</v>
      </c>
      <c r="G2777" s="63">
        <v>14858948</v>
      </c>
      <c r="H2777" s="63">
        <v>5.8032240967661863</v>
      </c>
      <c r="I2777" s="63">
        <f>(I2519+I2390+I2304)/3</f>
        <v>87.809064863945437</v>
      </c>
      <c r="J2777" s="63">
        <v>2588491060</v>
      </c>
      <c r="K2777" s="63">
        <v>94.031685649780002</v>
      </c>
      <c r="L2777" s="63">
        <v>1658.0311424095244</v>
      </c>
      <c r="M2777" s="63">
        <v>71.54804716902234</v>
      </c>
      <c r="N2777" s="62">
        <v>56.244</v>
      </c>
    </row>
    <row r="2778" spans="1:14" x14ac:dyDescent="0.4">
      <c r="A2778" s="56">
        <v>67</v>
      </c>
      <c r="B2778" s="5" t="s">
        <v>155</v>
      </c>
      <c r="C2778" s="5">
        <v>2003</v>
      </c>
      <c r="D2778" s="5" t="s">
        <v>249</v>
      </c>
      <c r="E2778" s="5" t="s">
        <v>247</v>
      </c>
      <c r="F2778" s="62">
        <v>9.8022693511893717</v>
      </c>
      <c r="G2778" s="63">
        <v>14909019</v>
      </c>
      <c r="H2778" s="63">
        <v>11.738524647422281</v>
      </c>
      <c r="I2778" s="63">
        <f>(I2391+I2520+I2305)/3</f>
        <v>92.846072177704158</v>
      </c>
      <c r="J2778" s="63">
        <v>2483253230</v>
      </c>
      <c r="K2778" s="63">
        <v>91.463332425045735</v>
      </c>
      <c r="L2778" s="63">
        <v>2068.1235230908937</v>
      </c>
      <c r="M2778" s="63">
        <v>69.241041620298262</v>
      </c>
      <c r="N2778" s="62">
        <v>56.317</v>
      </c>
    </row>
    <row r="2779" spans="1:14" x14ac:dyDescent="0.4">
      <c r="A2779" s="56">
        <v>67</v>
      </c>
      <c r="B2779" s="5" t="s">
        <v>155</v>
      </c>
      <c r="C2779" s="5">
        <v>2004</v>
      </c>
      <c r="D2779" s="5" t="s">
        <v>249</v>
      </c>
      <c r="E2779" s="5" t="s">
        <v>247</v>
      </c>
      <c r="F2779" s="62">
        <v>10.526195192108379</v>
      </c>
      <c r="G2779" s="63">
        <v>15012984</v>
      </c>
      <c r="H2779" s="63">
        <v>16.131626994790423</v>
      </c>
      <c r="I2779" s="63">
        <f>(I2435+I2306+I2693)/3</f>
        <v>99.059563424521968</v>
      </c>
      <c r="J2779" s="63">
        <v>5615262947</v>
      </c>
      <c r="K2779" s="63">
        <v>96.409199700933584</v>
      </c>
      <c r="L2779" s="63">
        <v>2874.2884827299908</v>
      </c>
      <c r="M2779" s="63">
        <v>66.306946246841065</v>
      </c>
      <c r="N2779" s="62">
        <v>56.39</v>
      </c>
    </row>
    <row r="2780" spans="1:14" x14ac:dyDescent="0.4">
      <c r="A2780" s="56">
        <v>67</v>
      </c>
      <c r="B2780" s="5" t="s">
        <v>155</v>
      </c>
      <c r="C2780" s="5">
        <v>2005</v>
      </c>
      <c r="D2780" s="5" t="s">
        <v>249</v>
      </c>
      <c r="E2780" s="5" t="s">
        <v>247</v>
      </c>
      <c r="F2780" s="62">
        <v>11.171669374898537</v>
      </c>
      <c r="G2780" s="63">
        <v>15147029</v>
      </c>
      <c r="H2780" s="63">
        <v>17.874827250545195</v>
      </c>
      <c r="I2780" s="63">
        <f>(I2608+I2350+I2694)/3</f>
        <v>94.91821209664802</v>
      </c>
      <c r="J2780" s="63">
        <v>2546065710</v>
      </c>
      <c r="K2780" s="63">
        <v>97.76250302430239</v>
      </c>
      <c r="L2780" s="63">
        <v>3771.2789573384489</v>
      </c>
      <c r="M2780" s="63">
        <v>63.197144496143807</v>
      </c>
      <c r="N2780" s="62">
        <v>56.463000000000001</v>
      </c>
    </row>
    <row r="2781" spans="1:14" x14ac:dyDescent="0.4">
      <c r="A2781" s="56">
        <v>67</v>
      </c>
      <c r="B2781" s="5" t="s">
        <v>155</v>
      </c>
      <c r="C2781" s="5">
        <v>2006</v>
      </c>
      <c r="D2781" s="5" t="s">
        <v>249</v>
      </c>
      <c r="E2781" s="5" t="s">
        <v>247</v>
      </c>
      <c r="F2781" s="62">
        <v>12.104668872690477</v>
      </c>
      <c r="G2781" s="63">
        <v>15308085</v>
      </c>
      <c r="H2781" s="63">
        <v>21.551708909557902</v>
      </c>
      <c r="I2781" s="63">
        <f>(I2308+I2394+I2523)/3</f>
        <v>95.237139983110481</v>
      </c>
      <c r="J2781" s="63">
        <v>7611168450</v>
      </c>
      <c r="K2781" s="63">
        <v>91.45352679733729</v>
      </c>
      <c r="L2781" s="63">
        <v>5291.5740035424442</v>
      </c>
      <c r="M2781" s="63">
        <v>68.617359625281907</v>
      </c>
      <c r="N2781" s="62">
        <v>56.536000000000001</v>
      </c>
    </row>
    <row r="2782" spans="1:14" x14ac:dyDescent="0.4">
      <c r="A2782" s="56">
        <v>67</v>
      </c>
      <c r="B2782" s="5" t="s">
        <v>155</v>
      </c>
      <c r="C2782" s="5">
        <v>2007</v>
      </c>
      <c r="D2782" s="5" t="s">
        <v>249</v>
      </c>
      <c r="E2782" s="5" t="s">
        <v>247</v>
      </c>
      <c r="F2782" s="62">
        <v>12.812576852573256</v>
      </c>
      <c r="G2782" s="63">
        <v>15484192</v>
      </c>
      <c r="H2782" s="63">
        <v>15.527097295262209</v>
      </c>
      <c r="I2782" s="63">
        <f>(I2309+I2395+I2524)/3</f>
        <v>96.932831638134829</v>
      </c>
      <c r="J2782" s="63">
        <v>11972842988.761801</v>
      </c>
      <c r="K2782" s="63">
        <v>92.161633096997505</v>
      </c>
      <c r="L2782" s="63">
        <v>6771.4166201488442</v>
      </c>
      <c r="M2782" s="63">
        <v>61.5577755221967</v>
      </c>
      <c r="N2782" s="62">
        <v>56.609000000000002</v>
      </c>
    </row>
    <row r="2783" spans="1:14" x14ac:dyDescent="0.4">
      <c r="A2783" s="56">
        <v>67</v>
      </c>
      <c r="B2783" s="5" t="s">
        <v>155</v>
      </c>
      <c r="C2783" s="5">
        <v>2008</v>
      </c>
      <c r="D2783" s="5" t="s">
        <v>249</v>
      </c>
      <c r="E2783" s="5" t="s">
        <v>247</v>
      </c>
      <c r="F2783" s="62">
        <v>15.341253163319777</v>
      </c>
      <c r="G2783" s="63">
        <v>15776938</v>
      </c>
      <c r="H2783" s="63">
        <v>20.936538211787735</v>
      </c>
      <c r="I2783" s="63">
        <f>(I2310+I2396+I2525)/3</f>
        <v>98.924632956077133</v>
      </c>
      <c r="J2783" s="63">
        <v>16818890680</v>
      </c>
      <c r="K2783" s="63">
        <v>94.294804648365755</v>
      </c>
      <c r="L2783" s="63">
        <v>8458.0194745002173</v>
      </c>
      <c r="M2783" s="63">
        <v>53.114141765114653</v>
      </c>
      <c r="N2783" s="62">
        <v>56.682000000000002</v>
      </c>
    </row>
    <row r="2784" spans="1:14" x14ac:dyDescent="0.4">
      <c r="A2784" s="56">
        <v>67</v>
      </c>
      <c r="B2784" s="5" t="s">
        <v>155</v>
      </c>
      <c r="C2784" s="5">
        <v>2009</v>
      </c>
      <c r="D2784" s="5" t="s">
        <v>249</v>
      </c>
      <c r="E2784" s="5" t="s">
        <v>247</v>
      </c>
      <c r="F2784" s="62">
        <v>13.274060944687017</v>
      </c>
      <c r="G2784" s="63">
        <v>16092822</v>
      </c>
      <c r="H2784" s="63">
        <v>4.691085074031605</v>
      </c>
      <c r="I2784" s="63">
        <f>(I2311+I2397+I2526)/3</f>
        <v>100.13016455963763</v>
      </c>
      <c r="J2784" s="63">
        <v>14275888207.0145</v>
      </c>
      <c r="K2784" s="63">
        <v>75.766067463653258</v>
      </c>
      <c r="L2784" s="63">
        <v>7165.2247779401387</v>
      </c>
      <c r="M2784" s="63">
        <v>55.900345337937843</v>
      </c>
      <c r="N2784" s="62">
        <v>56.755000000000003</v>
      </c>
    </row>
    <row r="2785" spans="1:14" x14ac:dyDescent="0.4">
      <c r="A2785" s="56">
        <v>67</v>
      </c>
      <c r="B2785" s="5" t="s">
        <v>155</v>
      </c>
      <c r="C2785" s="5">
        <v>2010</v>
      </c>
      <c r="D2785" s="5" t="s">
        <v>249</v>
      </c>
      <c r="E2785" s="5" t="s">
        <v>247</v>
      </c>
      <c r="F2785" s="62">
        <v>14.07327541840789</v>
      </c>
      <c r="G2785" s="63">
        <v>16321872</v>
      </c>
      <c r="H2785" s="63">
        <v>19.5422853937296</v>
      </c>
      <c r="I2785" s="63">
        <v>100</v>
      </c>
      <c r="J2785" s="63">
        <v>7456117901.0814505</v>
      </c>
      <c r="K2785" s="63">
        <v>74.138265895784187</v>
      </c>
      <c r="L2785" s="63">
        <v>9070.4882528574744</v>
      </c>
      <c r="M2785" s="63">
        <v>55.922927314668236</v>
      </c>
      <c r="N2785" s="62">
        <v>56.826999999999998</v>
      </c>
    </row>
    <row r="2786" spans="1:14" x14ac:dyDescent="0.4">
      <c r="A2786" s="56">
        <v>67</v>
      </c>
      <c r="B2786" s="5" t="s">
        <v>155</v>
      </c>
      <c r="C2786" s="5">
        <v>2011</v>
      </c>
      <c r="D2786" s="5" t="s">
        <v>249</v>
      </c>
      <c r="E2786" s="5" t="s">
        <v>247</v>
      </c>
      <c r="F2786" s="62">
        <v>14.824684750478974</v>
      </c>
      <c r="G2786" s="63">
        <v>16557202</v>
      </c>
      <c r="H2786" s="63">
        <v>20.542958265529904</v>
      </c>
      <c r="I2786" s="63">
        <f>(I2313+I2399+I2528)/3</f>
        <v>97.43534419810014</v>
      </c>
      <c r="J2786" s="63">
        <v>13760291528.503401</v>
      </c>
      <c r="K2786" s="63">
        <v>73.117857050912917</v>
      </c>
      <c r="L2786" s="63">
        <v>11633.9985836418</v>
      </c>
      <c r="M2786" s="63">
        <v>53.894638218133807</v>
      </c>
      <c r="N2786" s="62">
        <v>56.9</v>
      </c>
    </row>
    <row r="2787" spans="1:14" x14ac:dyDescent="0.4">
      <c r="A2787" s="56">
        <v>67</v>
      </c>
      <c r="B2787" s="5" t="s">
        <v>155</v>
      </c>
      <c r="C2787" s="5">
        <v>2012</v>
      </c>
      <c r="D2787" s="5" t="s">
        <v>249</v>
      </c>
      <c r="E2787" s="5" t="s">
        <v>247</v>
      </c>
      <c r="F2787" s="62">
        <v>14.566322595936539</v>
      </c>
      <c r="G2787" s="63">
        <v>16792090</v>
      </c>
      <c r="H2787" s="63">
        <v>4.7855698106675391</v>
      </c>
      <c r="I2787" s="63">
        <f>(I2314+I2400+I2529)/3</f>
        <v>96.869998961903377</v>
      </c>
      <c r="J2787" s="63">
        <v>13648134373.843901</v>
      </c>
      <c r="K2787" s="63">
        <v>73.723732489167091</v>
      </c>
      <c r="L2787" s="63">
        <v>12386.699265296294</v>
      </c>
      <c r="M2787" s="63">
        <v>56.070649617243284</v>
      </c>
      <c r="N2787" s="62">
        <v>56.972999999999999</v>
      </c>
    </row>
    <row r="2788" spans="1:14" x14ac:dyDescent="0.4">
      <c r="A2788" s="56">
        <v>67</v>
      </c>
      <c r="B2788" s="5" t="s">
        <v>155</v>
      </c>
      <c r="C2788" s="5">
        <v>2013</v>
      </c>
      <c r="D2788" s="5" t="s">
        <v>249</v>
      </c>
      <c r="E2788" s="5" t="s">
        <v>247</v>
      </c>
      <c r="F2788" s="62">
        <v>15.263104785985496</v>
      </c>
      <c r="G2788" s="63">
        <v>17035551</v>
      </c>
      <c r="H2788" s="63">
        <v>9.4990814435921465</v>
      </c>
      <c r="I2788" s="63">
        <f>(I2315+I2401+I2530)/3</f>
        <v>96.848422543990125</v>
      </c>
      <c r="J2788" s="63">
        <v>10011293285.3074</v>
      </c>
      <c r="K2788" s="63">
        <v>65.407609329953772</v>
      </c>
      <c r="L2788" s="63">
        <v>13890.633969461191</v>
      </c>
      <c r="M2788" s="63">
        <v>57.085540041726844</v>
      </c>
      <c r="N2788" s="62">
        <v>57.045999999999999</v>
      </c>
    </row>
    <row r="2789" spans="1:14" x14ac:dyDescent="0.4">
      <c r="A2789" s="56">
        <v>67</v>
      </c>
      <c r="B2789" s="5" t="s">
        <v>155</v>
      </c>
      <c r="C2789" s="5">
        <v>2014</v>
      </c>
      <c r="D2789" s="5" t="s">
        <v>249</v>
      </c>
      <c r="E2789" s="5" t="s">
        <v>247</v>
      </c>
      <c r="F2789" s="62">
        <v>12.104225491423817</v>
      </c>
      <c r="G2789" s="63">
        <v>17288285</v>
      </c>
      <c r="H2789" s="63">
        <v>5.7712395247827573</v>
      </c>
      <c r="I2789" s="63">
        <f>(I2316+I2402+I2531)/3</f>
        <v>91.05607477369449</v>
      </c>
      <c r="J2789" s="63">
        <v>7308112644.2512102</v>
      </c>
      <c r="K2789" s="63">
        <v>64.972034651350697</v>
      </c>
      <c r="L2789" s="63">
        <v>12807.263045204847</v>
      </c>
      <c r="M2789" s="63">
        <v>63.266127229648184</v>
      </c>
      <c r="N2789" s="62">
        <v>57.118000000000002</v>
      </c>
    </row>
    <row r="2790" spans="1:14" x14ac:dyDescent="0.4">
      <c r="A2790" s="56">
        <v>67</v>
      </c>
      <c r="B2790" s="5" t="s">
        <v>155</v>
      </c>
      <c r="C2790" s="5">
        <v>2015</v>
      </c>
      <c r="D2790" s="5" t="s">
        <v>249</v>
      </c>
      <c r="E2790" s="5" t="s">
        <v>247</v>
      </c>
      <c r="F2790" s="62">
        <v>10.891051294758661</v>
      </c>
      <c r="G2790" s="63">
        <v>17542806</v>
      </c>
      <c r="H2790" s="63">
        <v>1.8235498762864069</v>
      </c>
      <c r="I2790" s="63">
        <f>(I2532+I2618+I2704)/3</f>
        <v>96.307133798695574</v>
      </c>
      <c r="J2790" s="63">
        <v>6577824049.6789999</v>
      </c>
      <c r="K2790" s="63">
        <v>53.049728807265218</v>
      </c>
      <c r="L2790" s="63">
        <v>10510.770324088506</v>
      </c>
      <c r="M2790" s="63">
        <f t="shared" ref="M2790:M2797" si="286">(M2789+M2788+M2787)/3</f>
        <v>58.807438962872766</v>
      </c>
      <c r="N2790" s="62">
        <v>57.191000000000003</v>
      </c>
    </row>
    <row r="2791" spans="1:14" x14ac:dyDescent="0.4">
      <c r="A2791" s="56">
        <v>67</v>
      </c>
      <c r="B2791" s="5" t="s">
        <v>155</v>
      </c>
      <c r="C2791" s="5">
        <v>2016</v>
      </c>
      <c r="D2791" s="5" t="s">
        <v>249</v>
      </c>
      <c r="E2791" s="5" t="s">
        <v>247</v>
      </c>
      <c r="F2791" s="62">
        <v>11.378839730460539</v>
      </c>
      <c r="G2791" s="63">
        <v>17794055</v>
      </c>
      <c r="H2791" s="63">
        <v>13.63843361764259</v>
      </c>
      <c r="I2791" s="63">
        <f>(I2533+I2318+I2404)/3</f>
        <v>97.100846128238913</v>
      </c>
      <c r="J2791" s="63">
        <v>17223789547.921501</v>
      </c>
      <c r="K2791" s="63">
        <v>60.311596586415284</v>
      </c>
      <c r="L2791" s="63">
        <v>7714.8418437602413</v>
      </c>
      <c r="M2791" s="63">
        <f t="shared" si="286"/>
        <v>59.719702078082605</v>
      </c>
      <c r="N2791" s="62">
        <v>57.264000000000003</v>
      </c>
    </row>
    <row r="2792" spans="1:14" x14ac:dyDescent="0.4">
      <c r="A2792" s="56">
        <v>67</v>
      </c>
      <c r="B2792" s="5" t="s">
        <v>155</v>
      </c>
      <c r="C2792" s="5">
        <v>2017</v>
      </c>
      <c r="D2792" s="5" t="s">
        <v>249</v>
      </c>
      <c r="E2792" s="5" t="s">
        <v>247</v>
      </c>
      <c r="F2792" s="62">
        <v>11.9137581041033</v>
      </c>
      <c r="G2792" s="63">
        <v>18037776</v>
      </c>
      <c r="H2792" s="63">
        <v>11.211105653728964</v>
      </c>
      <c r="I2792" s="63">
        <f>(I2319+I2405+I2534)/3</f>
        <v>97.00847301429981</v>
      </c>
      <c r="J2792" s="63">
        <v>4757396810.5260601</v>
      </c>
      <c r="K2792" s="63">
        <v>56.825387935970952</v>
      </c>
      <c r="L2792" s="63">
        <v>9247.5806788615864</v>
      </c>
      <c r="M2792" s="63">
        <f t="shared" si="286"/>
        <v>60.597756090201187</v>
      </c>
      <c r="N2792" s="62">
        <v>57.335999999999999</v>
      </c>
    </row>
    <row r="2793" spans="1:14" x14ac:dyDescent="0.4">
      <c r="A2793" s="56">
        <v>67</v>
      </c>
      <c r="B2793" s="5" t="s">
        <v>155</v>
      </c>
      <c r="C2793" s="5">
        <v>2018</v>
      </c>
      <c r="D2793" s="5" t="s">
        <v>249</v>
      </c>
      <c r="E2793" s="5" t="s">
        <v>247</v>
      </c>
      <c r="F2793" s="62">
        <v>11.867549565966087</v>
      </c>
      <c r="G2793" s="63">
        <v>18276452</v>
      </c>
      <c r="H2793" s="63">
        <v>9.2056059976666234</v>
      </c>
      <c r="I2793" s="63">
        <f>(I2406+I2320+I2535)/3</f>
        <v>97.25506766961503</v>
      </c>
      <c r="J2793" s="63">
        <v>353291554.55808997</v>
      </c>
      <c r="K2793" s="63">
        <v>63.527956511818807</v>
      </c>
      <c r="L2793" s="63">
        <v>9812.6254313739264</v>
      </c>
      <c r="M2793" s="63">
        <f t="shared" si="286"/>
        <v>59.708299043718853</v>
      </c>
      <c r="N2793" s="62">
        <v>57.427999999999997</v>
      </c>
    </row>
    <row r="2794" spans="1:14" x14ac:dyDescent="0.4">
      <c r="A2794" s="56">
        <v>67</v>
      </c>
      <c r="B2794" s="5" t="s">
        <v>155</v>
      </c>
      <c r="C2794" s="5">
        <v>2019</v>
      </c>
      <c r="D2794" s="5" t="s">
        <v>249</v>
      </c>
      <c r="E2794" s="5" t="s">
        <v>247</v>
      </c>
      <c r="F2794" s="62">
        <v>11.050870348633683</v>
      </c>
      <c r="G2794" s="63">
        <v>18513673</v>
      </c>
      <c r="H2794" s="63">
        <v>7.6332862373394477</v>
      </c>
      <c r="I2794" s="63">
        <f>(I2321+I2450+I2708)/3</f>
        <v>90.468727058699528</v>
      </c>
      <c r="J2794" s="63">
        <v>3730856270.68398</v>
      </c>
      <c r="K2794" s="63">
        <v>64.858616551756469</v>
      </c>
      <c r="L2794" s="63">
        <v>9812.5955262632397</v>
      </c>
      <c r="M2794" s="63">
        <f t="shared" si="286"/>
        <v>60.008585737334215</v>
      </c>
      <c r="N2794" s="62">
        <v>57.54</v>
      </c>
    </row>
    <row r="2795" spans="1:14" x14ac:dyDescent="0.4">
      <c r="A2795" s="56">
        <v>67</v>
      </c>
      <c r="B2795" s="5" t="s">
        <v>155</v>
      </c>
      <c r="C2795" s="5">
        <v>2020</v>
      </c>
      <c r="D2795" s="5" t="s">
        <v>249</v>
      </c>
      <c r="E2795" s="5" t="s">
        <v>247</v>
      </c>
      <c r="F2795" s="62">
        <v>11.297743305942856</v>
      </c>
      <c r="G2795" s="63">
        <v>18755666</v>
      </c>
      <c r="H2795" s="63">
        <v>4.2108582925890659</v>
      </c>
      <c r="I2795" s="63">
        <f>(I2322+I2451+I2709)/3</f>
        <v>91.532111402012276</v>
      </c>
      <c r="J2795" s="63">
        <v>7205989084.29</v>
      </c>
      <c r="K2795" s="63">
        <v>57.026442366093136</v>
      </c>
      <c r="L2795" s="63">
        <v>9121.6364090415609</v>
      </c>
      <c r="M2795" s="63">
        <f t="shared" si="286"/>
        <v>60.104880290418087</v>
      </c>
      <c r="N2795" s="62">
        <v>57.670999999999999</v>
      </c>
    </row>
    <row r="2796" spans="1:14" x14ac:dyDescent="0.4">
      <c r="A2796" s="56">
        <v>67</v>
      </c>
      <c r="B2796" s="5" t="s">
        <v>155</v>
      </c>
      <c r="C2796" s="5">
        <v>2021</v>
      </c>
      <c r="D2796" s="5" t="s">
        <v>249</v>
      </c>
      <c r="E2796" s="5" t="s">
        <v>247</v>
      </c>
      <c r="F2796" s="62">
        <f>(F2793+F2794+F2795)/3</f>
        <v>11.405387740180876</v>
      </c>
      <c r="G2796" s="63">
        <v>19000988</v>
      </c>
      <c r="H2796" s="63">
        <v>13.930075055161367</v>
      </c>
      <c r="I2796" s="63">
        <f>(I2323+I2409+I2538)/3</f>
        <v>96.680063578947781</v>
      </c>
      <c r="J2796" s="63">
        <v>4566688865.4899998</v>
      </c>
      <c r="K2796" s="63">
        <v>58.668608577920658</v>
      </c>
      <c r="L2796" s="63">
        <v>10373.789792436706</v>
      </c>
      <c r="M2796" s="63">
        <f t="shared" si="286"/>
        <v>59.940588357157054</v>
      </c>
      <c r="N2796" s="62">
        <v>57.820999999999998</v>
      </c>
    </row>
    <row r="2797" spans="1:14" x14ac:dyDescent="0.4">
      <c r="A2797" s="56">
        <v>67</v>
      </c>
      <c r="B2797" s="5" t="s">
        <v>155</v>
      </c>
      <c r="C2797" s="5">
        <v>2022</v>
      </c>
      <c r="D2797" s="5" t="s">
        <v>249</v>
      </c>
      <c r="E2797" s="5" t="s">
        <v>247</v>
      </c>
      <c r="F2797" s="62">
        <f>(F2794+F2795+F2796)/3</f>
        <v>11.251333798252473</v>
      </c>
      <c r="G2797" s="63">
        <v>19621972</v>
      </c>
      <c r="H2797" s="63">
        <v>19.769006479909564</v>
      </c>
      <c r="I2797" s="63">
        <f>(I2539+I2324+I2410)/3</f>
        <v>98.130220619284501</v>
      </c>
      <c r="J2797" s="63">
        <v>4926602899.1099997</v>
      </c>
      <c r="K2797" s="63">
        <v>68.113626112070051</v>
      </c>
      <c r="L2797" s="63">
        <v>11492.031938762022</v>
      </c>
      <c r="M2797" s="63">
        <f t="shared" si="286"/>
        <v>60.018018128303119</v>
      </c>
      <c r="N2797" s="62">
        <v>57.99</v>
      </c>
    </row>
    <row r="2798" spans="1:14" x14ac:dyDescent="0.4">
      <c r="A2798" s="43">
        <v>68</v>
      </c>
      <c r="B2798" s="5" t="s">
        <v>156</v>
      </c>
      <c r="C2798" s="5">
        <v>1980</v>
      </c>
      <c r="D2798" s="5" t="s">
        <v>250</v>
      </c>
      <c r="E2798" s="5" t="s">
        <v>247</v>
      </c>
      <c r="F2798" s="62">
        <f>F2799*0.95</f>
        <v>0.16205156205056576</v>
      </c>
      <c r="G2798" s="63">
        <v>16187124</v>
      </c>
      <c r="H2798" s="63">
        <v>9.5507200364122156</v>
      </c>
      <c r="I2798" s="63">
        <f>(I2728+I2712+I2556)/3</f>
        <v>180.13367866224243</v>
      </c>
      <c r="J2798" s="63">
        <v>78973745.620171204</v>
      </c>
      <c r="K2798" s="63">
        <v>65.416795940760679</v>
      </c>
      <c r="L2798" s="63">
        <v>448.83302433512995</v>
      </c>
      <c r="M2798" s="63">
        <v>15.034168564920275</v>
      </c>
      <c r="N2798" s="62">
        <v>15.583</v>
      </c>
    </row>
    <row r="2799" spans="1:14" x14ac:dyDescent="0.4">
      <c r="A2799" s="43">
        <v>68</v>
      </c>
      <c r="B2799" s="5" t="s">
        <v>156</v>
      </c>
      <c r="C2799" s="5">
        <v>1981</v>
      </c>
      <c r="D2799" s="5" t="s">
        <v>250</v>
      </c>
      <c r="E2799" s="5" t="s">
        <v>247</v>
      </c>
      <c r="F2799" s="62">
        <f t="shared" ref="F2799:F2807" si="287">F2800*0.95</f>
        <v>0.17058059163217448</v>
      </c>
      <c r="G2799" s="63">
        <v>16785962</v>
      </c>
      <c r="H2799" s="63">
        <v>10.853077267915708</v>
      </c>
      <c r="I2799" s="63">
        <f>(I2713+I2728+I2556)/3</f>
        <v>184.98939026955955</v>
      </c>
      <c r="J2799" s="63">
        <v>14147557.1804225</v>
      </c>
      <c r="K2799" s="63">
        <v>64.280185758513937</v>
      </c>
      <c r="L2799" s="63">
        <v>408.3466712175192</v>
      </c>
      <c r="M2799" s="63">
        <v>11.888111888111888</v>
      </c>
      <c r="N2799" s="62">
        <v>15.680999999999999</v>
      </c>
    </row>
    <row r="2800" spans="1:14" x14ac:dyDescent="0.4">
      <c r="A2800" s="43">
        <v>68</v>
      </c>
      <c r="B2800" s="5" t="s">
        <v>156</v>
      </c>
      <c r="C2800" s="5">
        <v>1982</v>
      </c>
      <c r="D2800" s="5" t="s">
        <v>250</v>
      </c>
      <c r="E2800" s="5" t="s">
        <v>247</v>
      </c>
      <c r="F2800" s="62">
        <f t="shared" si="287"/>
        <v>0.17955851750755208</v>
      </c>
      <c r="G2800" s="63">
        <v>17411491</v>
      </c>
      <c r="H2800" s="63">
        <v>11.592553751291319</v>
      </c>
      <c r="I2800" s="63">
        <f>(I2714+I2542+I2413)/3</f>
        <v>630.7679642882523</v>
      </c>
      <c r="J2800" s="63">
        <v>13000894.9566675</v>
      </c>
      <c r="K2800" s="63">
        <v>58.215737147640212</v>
      </c>
      <c r="L2800" s="63">
        <v>369.38705346711868</v>
      </c>
      <c r="M2800" s="63">
        <v>11.302211302211303</v>
      </c>
      <c r="N2800" s="62">
        <v>15.78</v>
      </c>
    </row>
    <row r="2801" spans="1:14" x14ac:dyDescent="0.4">
      <c r="A2801" s="43">
        <v>68</v>
      </c>
      <c r="B2801" s="5" t="s">
        <v>156</v>
      </c>
      <c r="C2801" s="5">
        <v>1983</v>
      </c>
      <c r="D2801" s="5" t="s">
        <v>250</v>
      </c>
      <c r="E2801" s="5" t="s">
        <v>247</v>
      </c>
      <c r="F2801" s="62">
        <f t="shared" si="287"/>
        <v>0.18900896579742327</v>
      </c>
      <c r="G2801" s="63">
        <v>18069461</v>
      </c>
      <c r="H2801" s="63">
        <v>11.838037488010642</v>
      </c>
      <c r="I2801" s="63">
        <f>(I2715+I2543+I2414)/3</f>
        <v>928.8602606910423</v>
      </c>
      <c r="J2801" s="63">
        <v>23738842.682674799</v>
      </c>
      <c r="K2801" s="63">
        <v>54.162705390729236</v>
      </c>
      <c r="L2801" s="63">
        <v>330.90075646201802</v>
      </c>
      <c r="M2801" s="63">
        <v>7.4666666666666677</v>
      </c>
      <c r="N2801" s="62">
        <v>15.879</v>
      </c>
    </row>
    <row r="2802" spans="1:14" x14ac:dyDescent="0.4">
      <c r="A2802" s="43">
        <v>68</v>
      </c>
      <c r="B2802" s="5" t="s">
        <v>156</v>
      </c>
      <c r="C2802" s="5">
        <v>1984</v>
      </c>
      <c r="D2802" s="5" t="s">
        <v>250</v>
      </c>
      <c r="E2802" s="5" t="s">
        <v>247</v>
      </c>
      <c r="F2802" s="62">
        <f t="shared" si="287"/>
        <v>0.19895680610255081</v>
      </c>
      <c r="G2802" s="63">
        <v>18753176</v>
      </c>
      <c r="H2802" s="63">
        <v>10.190719975476114</v>
      </c>
      <c r="I2802" s="63">
        <f>(I2415+I2544+I2716)/3</f>
        <v>352.44221849114666</v>
      </c>
      <c r="J2802" s="63">
        <v>10753527.417594001</v>
      </c>
      <c r="K2802" s="63">
        <v>58.80389757806249</v>
      </c>
      <c r="L2802" s="63">
        <v>330.15405338189703</v>
      </c>
      <c r="M2802" s="63">
        <v>6.9506726457399113</v>
      </c>
      <c r="N2802" s="62">
        <v>15.978999999999999</v>
      </c>
    </row>
    <row r="2803" spans="1:14" x14ac:dyDescent="0.4">
      <c r="A2803" s="43">
        <v>68</v>
      </c>
      <c r="B2803" s="5" t="s">
        <v>156</v>
      </c>
      <c r="C2803" s="5">
        <v>1985</v>
      </c>
      <c r="D2803" s="5" t="s">
        <v>250</v>
      </c>
      <c r="E2803" s="5" t="s">
        <v>247</v>
      </c>
      <c r="F2803" s="62">
        <f t="shared" si="287"/>
        <v>0.20942821695005351</v>
      </c>
      <c r="G2803" s="63">
        <v>19452161</v>
      </c>
      <c r="H2803" s="63">
        <v>8.3057826959449699</v>
      </c>
      <c r="I2803" s="63">
        <f>(I2717+I2545+I2416)/3</f>
        <v>258.84364499482905</v>
      </c>
      <c r="J2803" s="63">
        <v>28845949.041144501</v>
      </c>
      <c r="K2803" s="63">
        <v>55.445434553166507</v>
      </c>
      <c r="L2803" s="63">
        <v>315.39088195856397</v>
      </c>
      <c r="M2803" s="63">
        <v>5.2287581699346406</v>
      </c>
      <c r="N2803" s="62">
        <v>16.079000000000001</v>
      </c>
    </row>
    <row r="2804" spans="1:14" x14ac:dyDescent="0.4">
      <c r="A2804" s="43">
        <v>68</v>
      </c>
      <c r="B2804" s="5" t="s">
        <v>156</v>
      </c>
      <c r="C2804" s="5">
        <v>1986</v>
      </c>
      <c r="D2804" s="5" t="s">
        <v>250</v>
      </c>
      <c r="E2804" s="5" t="s">
        <v>247</v>
      </c>
      <c r="F2804" s="62">
        <f t="shared" si="287"/>
        <v>0.22045075468426686</v>
      </c>
      <c r="G2804" s="63">
        <v>20160879</v>
      </c>
      <c r="H2804" s="63">
        <v>8.7117235911027677</v>
      </c>
      <c r="I2804" s="63">
        <f>(I2417+I2546+I2718)/3</f>
        <v>171.73090749136807</v>
      </c>
      <c r="J2804" s="63">
        <v>32725776.788146101</v>
      </c>
      <c r="K2804" s="63">
        <v>55.741385592736947</v>
      </c>
      <c r="L2804" s="63">
        <v>359.06800334156662</v>
      </c>
      <c r="M2804" s="63">
        <v>10.940499040307101</v>
      </c>
      <c r="N2804" s="62">
        <v>16.18</v>
      </c>
    </row>
    <row r="2805" spans="1:14" x14ac:dyDescent="0.4">
      <c r="A2805" s="43">
        <v>68</v>
      </c>
      <c r="B2805" s="5" t="s">
        <v>156</v>
      </c>
      <c r="C2805" s="5">
        <v>1987</v>
      </c>
      <c r="D2805" s="5" t="s">
        <v>250</v>
      </c>
      <c r="E2805" s="5" t="s">
        <v>247</v>
      </c>
      <c r="F2805" s="62">
        <f t="shared" si="287"/>
        <v>0.23205342598343881</v>
      </c>
      <c r="G2805" s="63">
        <v>20882094</v>
      </c>
      <c r="H2805" s="63">
        <v>5.401952083835809</v>
      </c>
      <c r="I2805" s="63">
        <f>(I2418+I2547+I2719)/3</f>
        <v>168.2354930167638</v>
      </c>
      <c r="J2805" s="63">
        <v>39381344.2023682</v>
      </c>
      <c r="K2805" s="63">
        <v>47.702768005684845</v>
      </c>
      <c r="L2805" s="63">
        <v>381.7059902754437</v>
      </c>
      <c r="M2805" s="63">
        <v>10.516605166051662</v>
      </c>
      <c r="N2805" s="62">
        <v>16.280999999999999</v>
      </c>
    </row>
    <row r="2806" spans="1:14" x14ac:dyDescent="0.4">
      <c r="A2806" s="43">
        <v>68</v>
      </c>
      <c r="B2806" s="5" t="s">
        <v>156</v>
      </c>
      <c r="C2806" s="5">
        <v>1988</v>
      </c>
      <c r="D2806" s="5" t="s">
        <v>250</v>
      </c>
      <c r="E2806" s="5" t="s">
        <v>247</v>
      </c>
      <c r="F2806" s="62">
        <f t="shared" si="287"/>
        <v>0.24426676419309348</v>
      </c>
      <c r="G2806" s="63">
        <v>21626122</v>
      </c>
      <c r="H2806" s="63">
        <v>6.4556242788588207</v>
      </c>
      <c r="I2806" s="63">
        <f>(I2548+I2419+I2720)/3</f>
        <v>177.11571873503269</v>
      </c>
      <c r="J2806" s="63">
        <v>394430.63937206601</v>
      </c>
      <c r="K2806" s="63">
        <v>49.974982091770251</v>
      </c>
      <c r="L2806" s="63">
        <v>386.35594856671707</v>
      </c>
      <c r="M2806" s="63">
        <v>9.2936802973977706</v>
      </c>
      <c r="N2806" s="62">
        <v>16.382999999999999</v>
      </c>
    </row>
    <row r="2807" spans="1:14" x14ac:dyDescent="0.4">
      <c r="A2807" s="43">
        <v>68</v>
      </c>
      <c r="B2807" s="5" t="s">
        <v>156</v>
      </c>
      <c r="C2807" s="5">
        <v>1989</v>
      </c>
      <c r="D2807" s="5" t="s">
        <v>250</v>
      </c>
      <c r="E2807" s="5" t="s">
        <v>247</v>
      </c>
      <c r="F2807" s="62">
        <f t="shared" si="287"/>
        <v>0.25712290967694051</v>
      </c>
      <c r="G2807" s="63">
        <v>22387803</v>
      </c>
      <c r="H2807" s="63">
        <v>9.7690093725366154</v>
      </c>
      <c r="I2807" s="63">
        <f>(I2549+I2420+I2721)/3</f>
        <v>171.68438226769754</v>
      </c>
      <c r="J2807" s="63">
        <v>62189917.268063702</v>
      </c>
      <c r="K2807" s="63">
        <v>53.156377223317989</v>
      </c>
      <c r="L2807" s="63">
        <v>369.98335719546975</v>
      </c>
      <c r="M2807" s="63">
        <v>9.1549295774647899</v>
      </c>
      <c r="N2807" s="62">
        <v>16.484999999999999</v>
      </c>
    </row>
    <row r="2808" spans="1:14" x14ac:dyDescent="0.4">
      <c r="A2808" s="43">
        <v>68</v>
      </c>
      <c r="B2808" s="5" t="s">
        <v>156</v>
      </c>
      <c r="C2808" s="5">
        <v>1990</v>
      </c>
      <c r="D2808" s="5" t="s">
        <v>250</v>
      </c>
      <c r="E2808" s="5" t="s">
        <v>247</v>
      </c>
      <c r="F2808" s="62">
        <v>0.2706556943967795</v>
      </c>
      <c r="G2808" s="63">
        <v>23162269</v>
      </c>
      <c r="H2808" s="63">
        <v>10.637198736734661</v>
      </c>
      <c r="I2808" s="63">
        <f>(I2550+I2421+I2722)/3</f>
        <v>138.85007587393486</v>
      </c>
      <c r="J2808" s="63">
        <v>57081096.178155802</v>
      </c>
      <c r="K2808" s="63">
        <v>57.020913681726867</v>
      </c>
      <c r="L2808" s="63">
        <v>370.10014166442755</v>
      </c>
      <c r="M2808" s="63">
        <v>7.6086956521739149</v>
      </c>
      <c r="N2808" s="62">
        <v>16.748000000000001</v>
      </c>
    </row>
    <row r="2809" spans="1:14" x14ac:dyDescent="0.4">
      <c r="A2809" s="43">
        <v>68</v>
      </c>
      <c r="B2809" s="5" t="s">
        <v>156</v>
      </c>
      <c r="C2809" s="5">
        <v>1991</v>
      </c>
      <c r="D2809" s="5" t="s">
        <v>250</v>
      </c>
      <c r="E2809" s="5" t="s">
        <v>247</v>
      </c>
      <c r="F2809" s="62">
        <v>0.25159465152842586</v>
      </c>
      <c r="G2809" s="63">
        <v>23918235</v>
      </c>
      <c r="H2809" s="63">
        <v>12.531961896183802</v>
      </c>
      <c r="I2809" s="63">
        <f>(I2551+I2422+I2723)/3</f>
        <v>129.88368028709078</v>
      </c>
      <c r="J2809" s="63">
        <v>18830976.835717302</v>
      </c>
      <c r="K2809" s="63">
        <v>55.597699224365357</v>
      </c>
      <c r="L2809" s="63">
        <v>340.80645094383601</v>
      </c>
      <c r="M2809" s="63">
        <v>7.7212806026365364</v>
      </c>
      <c r="N2809" s="62">
        <v>17.042999999999999</v>
      </c>
    </row>
    <row r="2810" spans="1:14" x14ac:dyDescent="0.4">
      <c r="A2810" s="43">
        <v>68</v>
      </c>
      <c r="B2810" s="5" t="s">
        <v>156</v>
      </c>
      <c r="C2810" s="5">
        <v>1992</v>
      </c>
      <c r="D2810" s="5" t="s">
        <v>250</v>
      </c>
      <c r="E2810" s="5" t="s">
        <v>247</v>
      </c>
      <c r="F2810" s="62">
        <v>0.24695280685948656</v>
      </c>
      <c r="G2810" s="63">
        <v>24655723</v>
      </c>
      <c r="H2810" s="63">
        <v>18.897234082878668</v>
      </c>
      <c r="I2810" s="63">
        <f>(I2423+I2552+I2724)/3</f>
        <v>99.799221284026956</v>
      </c>
      <c r="J2810" s="63">
        <v>6363133.1446810998</v>
      </c>
      <c r="K2810" s="63">
        <v>52.930870103828617</v>
      </c>
      <c r="L2810" s="63">
        <v>332.94991037373154</v>
      </c>
      <c r="M2810" s="63">
        <v>8.4269662921348321</v>
      </c>
      <c r="N2810" s="62">
        <v>17.341999999999999</v>
      </c>
    </row>
    <row r="2811" spans="1:14" x14ac:dyDescent="0.4">
      <c r="A2811" s="43">
        <v>68</v>
      </c>
      <c r="B2811" s="5" t="s">
        <v>156</v>
      </c>
      <c r="C2811" s="5">
        <v>1993</v>
      </c>
      <c r="D2811" s="5" t="s">
        <v>250</v>
      </c>
      <c r="E2811" s="5" t="s">
        <v>247</v>
      </c>
      <c r="F2811" s="62">
        <v>0.23595384814721904</v>
      </c>
      <c r="G2811" s="63">
        <v>25391830</v>
      </c>
      <c r="H2811" s="63">
        <v>25.698483612531973</v>
      </c>
      <c r="I2811" s="63">
        <f>(I2553+I2424+I2725)/3</f>
        <v>86.900199995125845</v>
      </c>
      <c r="J2811" s="63">
        <v>145655517.11454901</v>
      </c>
      <c r="K2811" s="63">
        <v>72.858481363564294</v>
      </c>
      <c r="L2811" s="63">
        <v>226.52115434605204</v>
      </c>
      <c r="M2811" s="63">
        <v>9.0909090909090899</v>
      </c>
      <c r="N2811" s="62">
        <v>17.645</v>
      </c>
    </row>
    <row r="2812" spans="1:14" x14ac:dyDescent="0.4">
      <c r="A2812" s="43">
        <v>68</v>
      </c>
      <c r="B2812" s="5" t="s">
        <v>156</v>
      </c>
      <c r="C2812" s="5">
        <v>1994</v>
      </c>
      <c r="D2812" s="5" t="s">
        <v>250</v>
      </c>
      <c r="E2812" s="5" t="s">
        <v>247</v>
      </c>
      <c r="F2812" s="62">
        <v>0.23368255233540208</v>
      </c>
      <c r="G2812" s="63">
        <v>26133744</v>
      </c>
      <c r="H2812" s="63">
        <v>17.016414787254192</v>
      </c>
      <c r="I2812" s="63">
        <f>(I2554+I2425+I2726)/3</f>
        <v>78.203485361226015</v>
      </c>
      <c r="J2812" s="63">
        <v>7432412.6023684898</v>
      </c>
      <c r="K2812" s="63">
        <v>71.266125229310745</v>
      </c>
      <c r="L2812" s="63">
        <v>273.52179481219321</v>
      </c>
      <c r="M2812" s="63">
        <v>10.43643263757116</v>
      </c>
      <c r="N2812" s="62">
        <v>17.952000000000002</v>
      </c>
    </row>
    <row r="2813" spans="1:14" x14ac:dyDescent="0.4">
      <c r="A2813" s="43">
        <v>68</v>
      </c>
      <c r="B2813" s="5" t="s">
        <v>156</v>
      </c>
      <c r="C2813" s="5">
        <v>1995</v>
      </c>
      <c r="D2813" s="5" t="s">
        <v>250</v>
      </c>
      <c r="E2813" s="5" t="s">
        <v>247</v>
      </c>
      <c r="F2813" s="62">
        <v>0.24447932010104639</v>
      </c>
      <c r="G2813" s="63">
        <v>26878347</v>
      </c>
      <c r="H2813" s="63">
        <v>11.221070842667814</v>
      </c>
      <c r="I2813" s="63">
        <f>(I2555+I2426+I2727)/3</f>
        <v>92.795162540105977</v>
      </c>
      <c r="J2813" s="63">
        <v>42289248.458255403</v>
      </c>
      <c r="K2813" s="63">
        <v>71.745741640303464</v>
      </c>
      <c r="L2813" s="63">
        <v>336.56534962529753</v>
      </c>
      <c r="M2813" s="63">
        <v>8.5514834205933674</v>
      </c>
      <c r="N2813" s="62">
        <v>18.263000000000002</v>
      </c>
    </row>
    <row r="2814" spans="1:14" x14ac:dyDescent="0.4">
      <c r="A2814" s="43">
        <v>68</v>
      </c>
      <c r="B2814" s="5" t="s">
        <v>156</v>
      </c>
      <c r="C2814" s="5">
        <v>1996</v>
      </c>
      <c r="D2814" s="5" t="s">
        <v>250</v>
      </c>
      <c r="E2814" s="5" t="s">
        <v>247</v>
      </c>
      <c r="F2814" s="62">
        <v>0.26065573628021355</v>
      </c>
      <c r="G2814" s="63">
        <v>27615736</v>
      </c>
      <c r="H2814" s="63">
        <v>41.988773908518795</v>
      </c>
      <c r="I2814" s="63">
        <f>(I2798+I2728+I2712)/3</f>
        <v>201.06187298278823</v>
      </c>
      <c r="J2814" s="63">
        <v>108672931.624341</v>
      </c>
      <c r="K2814" s="63">
        <v>57.312110703810184</v>
      </c>
      <c r="L2814" s="63">
        <v>436.19570364274642</v>
      </c>
      <c r="M2814" s="63">
        <v>9.1492776886035294</v>
      </c>
      <c r="N2814" s="62">
        <v>18.579000000000001</v>
      </c>
    </row>
    <row r="2815" spans="1:14" x14ac:dyDescent="0.4">
      <c r="A2815" s="43">
        <v>68</v>
      </c>
      <c r="B2815" s="5" t="s">
        <v>156</v>
      </c>
      <c r="C2815" s="5">
        <v>1997</v>
      </c>
      <c r="D2815" s="5" t="s">
        <v>250</v>
      </c>
      <c r="E2815" s="5" t="s">
        <v>247</v>
      </c>
      <c r="F2815" s="62">
        <v>0.23966072237939967</v>
      </c>
      <c r="G2815" s="63">
        <v>28364264</v>
      </c>
      <c r="H2815" s="63">
        <v>11.435216331829423</v>
      </c>
      <c r="I2815" s="63">
        <f>(I2428+I2557+I2729)/3</f>
        <v>121.96363124640737</v>
      </c>
      <c r="J2815" s="63">
        <v>62096809.779930502</v>
      </c>
      <c r="K2815" s="63">
        <v>54.057116860289256</v>
      </c>
      <c r="L2815" s="63">
        <v>462.4045368596399</v>
      </c>
      <c r="M2815" s="63">
        <v>10.11608623548922</v>
      </c>
      <c r="N2815" s="62">
        <v>18.898</v>
      </c>
    </row>
    <row r="2816" spans="1:14" x14ac:dyDescent="0.4">
      <c r="A2816" s="43">
        <v>68</v>
      </c>
      <c r="B2816" s="5" t="s">
        <v>156</v>
      </c>
      <c r="C2816" s="5">
        <v>1998</v>
      </c>
      <c r="D2816" s="5" t="s">
        <v>250</v>
      </c>
      <c r="E2816" s="5" t="s">
        <v>247</v>
      </c>
      <c r="F2816" s="62">
        <v>0.25435374699016278</v>
      </c>
      <c r="G2816" s="63">
        <v>29137373</v>
      </c>
      <c r="H2816" s="63">
        <v>6.9314026688890493</v>
      </c>
      <c r="I2816" s="63">
        <f>(I2429+I2558+I2730)/3</f>
        <v>132.6557343987626</v>
      </c>
      <c r="J2816" s="63">
        <v>26548245.970046401</v>
      </c>
      <c r="K2816" s="63">
        <v>48.897241940075332</v>
      </c>
      <c r="L2816" s="63">
        <v>483.70863233735531</v>
      </c>
      <c r="M2816" s="63">
        <v>17.021276595744684</v>
      </c>
      <c r="N2816" s="62">
        <v>19.222000000000001</v>
      </c>
    </row>
    <row r="2817" spans="1:14" x14ac:dyDescent="0.4">
      <c r="A2817" s="43">
        <v>68</v>
      </c>
      <c r="B2817" s="5" t="s">
        <v>156</v>
      </c>
      <c r="C2817" s="5">
        <v>1999</v>
      </c>
      <c r="D2817" s="5" t="s">
        <v>250</v>
      </c>
      <c r="E2817" s="5" t="s">
        <v>247</v>
      </c>
      <c r="F2817" s="62">
        <v>0.25738250617909902</v>
      </c>
      <c r="G2817" s="63">
        <v>29965129</v>
      </c>
      <c r="H2817" s="63">
        <v>4.1939390490643547</v>
      </c>
      <c r="I2817" s="63">
        <f>(I2559+I2430+I2731)/3</f>
        <v>155.13497438519425</v>
      </c>
      <c r="J2817" s="63">
        <v>51953455.953955501</v>
      </c>
      <c r="K2817" s="63">
        <v>48.192274988909531</v>
      </c>
      <c r="L2817" s="63">
        <v>430.36725986966638</v>
      </c>
      <c r="M2817" s="63">
        <v>20.579710144927535</v>
      </c>
      <c r="N2817" s="62">
        <v>19.55</v>
      </c>
    </row>
    <row r="2818" spans="1:14" x14ac:dyDescent="0.4">
      <c r="A2818" s="43">
        <v>68</v>
      </c>
      <c r="B2818" s="5" t="s">
        <v>156</v>
      </c>
      <c r="C2818" s="5">
        <v>2000</v>
      </c>
      <c r="D2818" s="5" t="s">
        <v>250</v>
      </c>
      <c r="E2818" s="5" t="s">
        <v>247</v>
      </c>
      <c r="F2818" s="62">
        <v>0.27973260127852018</v>
      </c>
      <c r="G2818" s="63">
        <v>30851606</v>
      </c>
      <c r="H2818" s="63">
        <v>6.0798484892386426</v>
      </c>
      <c r="I2818" s="63">
        <f t="shared" ref="I2818:I2828" si="288">(I2431+I2560+I2732)/3</f>
        <v>164.82271281761373</v>
      </c>
      <c r="J2818" s="63">
        <v>110904550.399762</v>
      </c>
      <c r="K2818" s="63">
        <v>53.309044386227335</v>
      </c>
      <c r="L2818" s="63">
        <v>411.82135211386918</v>
      </c>
      <c r="M2818" s="63">
        <v>28.221649484536083</v>
      </c>
      <c r="N2818" s="62">
        <v>19.891999999999999</v>
      </c>
    </row>
    <row r="2819" spans="1:14" x14ac:dyDescent="0.4">
      <c r="A2819" s="43">
        <v>68</v>
      </c>
      <c r="B2819" s="5" t="s">
        <v>156</v>
      </c>
      <c r="C2819" s="5">
        <v>2001</v>
      </c>
      <c r="D2819" s="5" t="s">
        <v>250</v>
      </c>
      <c r="E2819" s="5" t="s">
        <v>247</v>
      </c>
      <c r="F2819" s="62">
        <v>0.24778663550893146</v>
      </c>
      <c r="G2819" s="63">
        <v>31800343</v>
      </c>
      <c r="H2819" s="63">
        <v>1.5731202970259659</v>
      </c>
      <c r="I2819" s="63">
        <f t="shared" si="288"/>
        <v>183.17798386530055</v>
      </c>
      <c r="J2819" s="63">
        <v>5302622.9394056601</v>
      </c>
      <c r="K2819" s="63">
        <v>55.946836028664379</v>
      </c>
      <c r="L2819" s="63">
        <v>408.36060874808965</v>
      </c>
      <c r="M2819" s="63">
        <v>22.316384180790962</v>
      </c>
      <c r="N2819" s="62">
        <v>20.239000000000001</v>
      </c>
    </row>
    <row r="2820" spans="1:14" x14ac:dyDescent="0.4">
      <c r="A2820" s="43">
        <v>68</v>
      </c>
      <c r="B2820" s="5" t="s">
        <v>156</v>
      </c>
      <c r="C2820" s="5">
        <v>2002</v>
      </c>
      <c r="D2820" s="5" t="s">
        <v>250</v>
      </c>
      <c r="E2820" s="5" t="s">
        <v>247</v>
      </c>
      <c r="F2820" s="62">
        <v>0.23382676593464216</v>
      </c>
      <c r="G2820" s="63">
        <v>32779823</v>
      </c>
      <c r="H2820" s="63">
        <v>0.93320555589554033</v>
      </c>
      <c r="I2820" s="63">
        <f t="shared" si="288"/>
        <v>90.873428066528604</v>
      </c>
      <c r="J2820" s="63">
        <v>27618447.058205999</v>
      </c>
      <c r="K2820" s="63">
        <v>55.172672264005342</v>
      </c>
      <c r="L2820" s="63">
        <v>401.09237009966688</v>
      </c>
      <c r="M2820" s="63">
        <v>16.544655929721817</v>
      </c>
      <c r="N2820" s="62">
        <v>20.591000000000001</v>
      </c>
    </row>
    <row r="2821" spans="1:14" x14ac:dyDescent="0.4">
      <c r="A2821" s="43">
        <v>68</v>
      </c>
      <c r="B2821" s="5" t="s">
        <v>156</v>
      </c>
      <c r="C2821" s="5">
        <v>2003</v>
      </c>
      <c r="D2821" s="5" t="s">
        <v>250</v>
      </c>
      <c r="E2821" s="5" t="s">
        <v>247</v>
      </c>
      <c r="F2821" s="62">
        <v>0.20247505843109756</v>
      </c>
      <c r="G2821" s="63">
        <v>33767122</v>
      </c>
      <c r="H2821" s="63">
        <v>6.1973132390099579</v>
      </c>
      <c r="I2821" s="63">
        <f t="shared" si="288"/>
        <v>82.208841653401961</v>
      </c>
      <c r="J2821" s="63">
        <v>81738242.636621296</v>
      </c>
      <c r="K2821" s="63">
        <v>54.132265895729034</v>
      </c>
      <c r="L2821" s="63">
        <v>441.39141173617242</v>
      </c>
      <c r="M2821" s="63">
        <v>15.870307167235492</v>
      </c>
      <c r="N2821" s="62">
        <v>20.948</v>
      </c>
    </row>
    <row r="2822" spans="1:14" x14ac:dyDescent="0.4">
      <c r="A2822" s="43">
        <v>68</v>
      </c>
      <c r="B2822" s="5" t="s">
        <v>156</v>
      </c>
      <c r="C2822" s="5">
        <v>2004</v>
      </c>
      <c r="D2822" s="5" t="s">
        <v>250</v>
      </c>
      <c r="E2822" s="5" t="s">
        <v>247</v>
      </c>
      <c r="F2822" s="62">
        <v>0.22024419751806143</v>
      </c>
      <c r="G2822" s="63">
        <v>34791836</v>
      </c>
      <c r="H2822" s="63">
        <v>7.1268415550539146</v>
      </c>
      <c r="I2822" s="63">
        <f t="shared" si="288"/>
        <v>82.307015866137647</v>
      </c>
      <c r="J2822" s="63">
        <v>46063931.454386197</v>
      </c>
      <c r="K2822" s="63">
        <v>59.477003348428859</v>
      </c>
      <c r="L2822" s="63">
        <v>462.61821577443044</v>
      </c>
      <c r="M2822" s="63">
        <v>21.428571428571427</v>
      </c>
      <c r="N2822" s="62">
        <v>21.31</v>
      </c>
    </row>
    <row r="2823" spans="1:14" x14ac:dyDescent="0.4">
      <c r="A2823" s="43">
        <v>68</v>
      </c>
      <c r="B2823" s="5" t="s">
        <v>156</v>
      </c>
      <c r="C2823" s="5">
        <v>2005</v>
      </c>
      <c r="D2823" s="5" t="s">
        <v>250</v>
      </c>
      <c r="E2823" s="5" t="s">
        <v>247</v>
      </c>
      <c r="F2823" s="62">
        <v>0.24293718635795375</v>
      </c>
      <c r="G2823" s="63">
        <v>35843010</v>
      </c>
      <c r="H2823" s="63">
        <v>4.8996497205896077</v>
      </c>
      <c r="I2823" s="63">
        <f t="shared" si="288"/>
        <v>84.859068144615762</v>
      </c>
      <c r="J2823" s="63">
        <v>21211685.395222999</v>
      </c>
      <c r="K2823" s="63">
        <v>64.478866163979589</v>
      </c>
      <c r="L2823" s="63">
        <v>522.77684024689233</v>
      </c>
      <c r="M2823" s="63">
        <v>22.860962566844918</v>
      </c>
      <c r="N2823" s="62">
        <v>21.675000000000001</v>
      </c>
    </row>
    <row r="2824" spans="1:14" x14ac:dyDescent="0.4">
      <c r="A2824" s="43">
        <v>68</v>
      </c>
      <c r="B2824" s="5" t="s">
        <v>156</v>
      </c>
      <c r="C2824" s="5">
        <v>2006</v>
      </c>
      <c r="D2824" s="5" t="s">
        <v>250</v>
      </c>
      <c r="E2824" s="5" t="s">
        <v>247</v>
      </c>
      <c r="F2824" s="62">
        <v>0.26446399703747459</v>
      </c>
      <c r="G2824" s="63">
        <v>36925253</v>
      </c>
      <c r="H2824" s="63">
        <v>23.530133251010923</v>
      </c>
      <c r="I2824" s="63">
        <f t="shared" si="288"/>
        <v>87.253754937973795</v>
      </c>
      <c r="J2824" s="63">
        <v>50674725.183069602</v>
      </c>
      <c r="K2824" s="63">
        <v>55.236485125730319</v>
      </c>
      <c r="L2824" s="63">
        <v>699.39973828450354</v>
      </c>
      <c r="M2824" s="63">
        <v>22.511848341232227</v>
      </c>
      <c r="N2824" s="62">
        <v>22.045000000000002</v>
      </c>
    </row>
    <row r="2825" spans="1:14" x14ac:dyDescent="0.4">
      <c r="A2825" s="43">
        <v>68</v>
      </c>
      <c r="B2825" s="5" t="s">
        <v>156</v>
      </c>
      <c r="C2825" s="5">
        <v>2007</v>
      </c>
      <c r="D2825" s="5" t="s">
        <v>250</v>
      </c>
      <c r="E2825" s="5" t="s">
        <v>247</v>
      </c>
      <c r="F2825" s="62">
        <v>0.25945667922108995</v>
      </c>
      <c r="G2825" s="63">
        <v>38036793</v>
      </c>
      <c r="H2825" s="63">
        <v>8.129485596133776</v>
      </c>
      <c r="I2825" s="63">
        <f t="shared" si="288"/>
        <v>89.229937236634726</v>
      </c>
      <c r="J2825" s="63">
        <v>729044146.04372001</v>
      </c>
      <c r="K2825" s="63">
        <v>53.894788804605852</v>
      </c>
      <c r="L2825" s="63">
        <v>840.19163188233574</v>
      </c>
      <c r="M2825" s="63">
        <v>22.434367541766107</v>
      </c>
      <c r="N2825" s="62">
        <v>22.42</v>
      </c>
    </row>
    <row r="2826" spans="1:14" x14ac:dyDescent="0.4">
      <c r="A2826" s="43">
        <v>68</v>
      </c>
      <c r="B2826" s="5" t="s">
        <v>156</v>
      </c>
      <c r="C2826" s="5">
        <v>2008</v>
      </c>
      <c r="D2826" s="5" t="s">
        <v>250</v>
      </c>
      <c r="E2826" s="5" t="s">
        <v>247</v>
      </c>
      <c r="F2826" s="62">
        <v>0.26569341612801939</v>
      </c>
      <c r="G2826" s="63">
        <v>39186895</v>
      </c>
      <c r="H2826" s="63">
        <v>15.151174964262637</v>
      </c>
      <c r="I2826" s="63">
        <f t="shared" si="288"/>
        <v>94.038208192504996</v>
      </c>
      <c r="J2826" s="63">
        <v>95585680.233444005</v>
      </c>
      <c r="K2826" s="63">
        <v>57.578598647313108</v>
      </c>
      <c r="L2826" s="63">
        <v>915.9989156540646</v>
      </c>
      <c r="M2826" s="63">
        <v>27.210884353741498</v>
      </c>
      <c r="N2826" s="62">
        <v>22.8</v>
      </c>
    </row>
    <row r="2827" spans="1:14" x14ac:dyDescent="0.4">
      <c r="A2827" s="43">
        <v>68</v>
      </c>
      <c r="B2827" s="5" t="s">
        <v>156</v>
      </c>
      <c r="C2827" s="5">
        <v>2009</v>
      </c>
      <c r="D2827" s="5" t="s">
        <v>250</v>
      </c>
      <c r="E2827" s="5" t="s">
        <v>247</v>
      </c>
      <c r="F2827" s="62">
        <v>0.30780555282763217</v>
      </c>
      <c r="G2827" s="63">
        <v>40364444</v>
      </c>
      <c r="H2827" s="63">
        <v>27.696816376701292</v>
      </c>
      <c r="I2827" s="63">
        <f t="shared" si="288"/>
        <v>97.553265878307812</v>
      </c>
      <c r="J2827" s="63">
        <v>116257608.986359</v>
      </c>
      <c r="K2827" s="63">
        <v>45.945191812780514</v>
      </c>
      <c r="L2827" s="63">
        <v>1049.1217942434082</v>
      </c>
      <c r="M2827" s="63">
        <v>28.283796740172583</v>
      </c>
      <c r="N2827" s="62">
        <v>23.183</v>
      </c>
    </row>
    <row r="2828" spans="1:14" x14ac:dyDescent="0.4">
      <c r="A2828" s="43">
        <v>68</v>
      </c>
      <c r="B2828" s="5" t="s">
        <v>156</v>
      </c>
      <c r="C2828" s="5">
        <v>2010</v>
      </c>
      <c r="D2828" s="5" t="s">
        <v>250</v>
      </c>
      <c r="E2828" s="5" t="s">
        <v>247</v>
      </c>
      <c r="F2828" s="62">
        <v>0.32334009226623844</v>
      </c>
      <c r="G2828" s="63">
        <v>41517895</v>
      </c>
      <c r="H2828" s="63">
        <v>1.6391996480253255</v>
      </c>
      <c r="I2828" s="63">
        <f t="shared" si="288"/>
        <v>97.25489542936873</v>
      </c>
      <c r="J2828" s="63">
        <v>178064606.75210801</v>
      </c>
      <c r="K2828" s="63">
        <v>50.394287350283385</v>
      </c>
      <c r="L2828" s="63">
        <v>1093.6396236792623</v>
      </c>
      <c r="M2828" s="63">
        <v>20.33898305084746</v>
      </c>
      <c r="N2828" s="62">
        <v>23.571000000000002</v>
      </c>
    </row>
    <row r="2829" spans="1:14" x14ac:dyDescent="0.4">
      <c r="A2829" s="43">
        <v>68</v>
      </c>
      <c r="B2829" s="5" t="s">
        <v>156</v>
      </c>
      <c r="C2829" s="5">
        <v>2011</v>
      </c>
      <c r="D2829" s="5" t="s">
        <v>250</v>
      </c>
      <c r="E2829" s="5" t="s">
        <v>247</v>
      </c>
      <c r="F2829" s="62">
        <v>0.32752088277220315</v>
      </c>
      <c r="G2829" s="63">
        <v>42635144</v>
      </c>
      <c r="H2829" s="63">
        <v>10.065012967231553</v>
      </c>
      <c r="I2829" s="63">
        <f>(I2442+I2743+I2571)/3</f>
        <v>102.77845001066841</v>
      </c>
      <c r="J2829" s="63">
        <v>1450474757.0818</v>
      </c>
      <c r="K2829" s="63">
        <v>58.402205974562492</v>
      </c>
      <c r="L2829" s="63">
        <v>1099.3154649743881</v>
      </c>
      <c r="M2829" s="63">
        <v>22.526501766784452</v>
      </c>
      <c r="N2829" s="62">
        <v>23.969000000000001</v>
      </c>
    </row>
    <row r="2830" spans="1:14" x14ac:dyDescent="0.4">
      <c r="A2830" s="43">
        <v>68</v>
      </c>
      <c r="B2830" s="5" t="s">
        <v>156</v>
      </c>
      <c r="C2830" s="5">
        <v>2012</v>
      </c>
      <c r="D2830" s="5" t="s">
        <v>250</v>
      </c>
      <c r="E2830" s="5" t="s">
        <v>247</v>
      </c>
      <c r="F2830" s="62">
        <v>0.2968796046892766</v>
      </c>
      <c r="G2830" s="63">
        <v>43725806</v>
      </c>
      <c r="H2830" s="63">
        <v>9.5229722115484776</v>
      </c>
      <c r="I2830" s="63">
        <f t="shared" ref="I2830:I2838" si="289">(I2443+I2572+I2744)/3</f>
        <v>106.44389239643556</v>
      </c>
      <c r="J2830" s="63">
        <v>1380173661.9426501</v>
      </c>
      <c r="K2830" s="63">
        <v>51.623692023248068</v>
      </c>
      <c r="L2830" s="63">
        <v>1289.7807914982209</v>
      </c>
      <c r="M2830" s="63">
        <v>19.323671497584542</v>
      </c>
      <c r="N2830" s="62">
        <v>24.376000000000001</v>
      </c>
    </row>
    <row r="2831" spans="1:14" x14ac:dyDescent="0.4">
      <c r="A2831" s="43">
        <v>68</v>
      </c>
      <c r="B2831" s="5" t="s">
        <v>156</v>
      </c>
      <c r="C2831" s="5">
        <v>2013</v>
      </c>
      <c r="D2831" s="5" t="s">
        <v>250</v>
      </c>
      <c r="E2831" s="5" t="s">
        <v>247</v>
      </c>
      <c r="F2831" s="62">
        <v>0.32120873806001954</v>
      </c>
      <c r="G2831" s="63">
        <v>44792368</v>
      </c>
      <c r="H2831" s="63">
        <v>7.3375622336044017</v>
      </c>
      <c r="I2831" s="63">
        <f t="shared" si="289"/>
        <v>105.58867065723759</v>
      </c>
      <c r="J2831" s="63">
        <v>1118825000.19331</v>
      </c>
      <c r="K2831" s="63">
        <v>47.464642512730357</v>
      </c>
      <c r="L2831" s="63">
        <v>1376.8292046501911</v>
      </c>
      <c r="M2831" s="63">
        <v>21.880341880341884</v>
      </c>
      <c r="N2831" s="62">
        <v>24.794</v>
      </c>
    </row>
    <row r="2832" spans="1:14" x14ac:dyDescent="0.4">
      <c r="A2832" s="43">
        <v>68</v>
      </c>
      <c r="B2832" s="5" t="s">
        <v>156</v>
      </c>
      <c r="C2832" s="5">
        <v>2014</v>
      </c>
      <c r="D2832" s="5" t="s">
        <v>250</v>
      </c>
      <c r="E2832" s="5" t="s">
        <v>247</v>
      </c>
      <c r="F2832" s="62">
        <v>0.36437532552407914</v>
      </c>
      <c r="G2832" s="63">
        <v>45831863</v>
      </c>
      <c r="H2832" s="63">
        <v>7.6350319014900236</v>
      </c>
      <c r="I2832" s="63">
        <f t="shared" si="289"/>
        <v>79.646715359646791</v>
      </c>
      <c r="J2832" s="63">
        <v>820937598.36054003</v>
      </c>
      <c r="K2832" s="63">
        <v>46.170489362215982</v>
      </c>
      <c r="L2832" s="63">
        <v>1489.919720572773</v>
      </c>
      <c r="M2832" s="63">
        <v>13.360323886639677</v>
      </c>
      <c r="N2832" s="62">
        <v>25.221</v>
      </c>
    </row>
    <row r="2833" spans="1:14" x14ac:dyDescent="0.4">
      <c r="A2833" s="43">
        <v>68</v>
      </c>
      <c r="B2833" s="5" t="s">
        <v>156</v>
      </c>
      <c r="C2833" s="5">
        <v>2015</v>
      </c>
      <c r="D2833" s="5" t="s">
        <v>250</v>
      </c>
      <c r="E2833" s="5" t="s">
        <v>247</v>
      </c>
      <c r="F2833" s="62">
        <v>0.386120073710359</v>
      </c>
      <c r="G2833" s="63">
        <v>46851488</v>
      </c>
      <c r="H2833" s="63">
        <v>9.2386546839628494</v>
      </c>
      <c r="I2833" s="63">
        <f t="shared" si="289"/>
        <v>89.193785458343996</v>
      </c>
      <c r="J2833" s="63">
        <v>619724465.01641095</v>
      </c>
      <c r="K2833" s="63">
        <v>40.327384691901898</v>
      </c>
      <c r="L2833" s="63">
        <v>1496.6535726002107</v>
      </c>
      <c r="M2833" s="63">
        <f t="shared" ref="M2833:M2840" si="290">(M2832+M2831+M2830)/3</f>
        <v>18.188112421522035</v>
      </c>
      <c r="N2833" s="62">
        <v>25.658000000000001</v>
      </c>
    </row>
    <row r="2834" spans="1:14" x14ac:dyDescent="0.4">
      <c r="A2834" s="43">
        <v>68</v>
      </c>
      <c r="B2834" s="5" t="s">
        <v>156</v>
      </c>
      <c r="C2834" s="5">
        <v>2016</v>
      </c>
      <c r="D2834" s="5" t="s">
        <v>250</v>
      </c>
      <c r="E2834" s="5" t="s">
        <v>247</v>
      </c>
      <c r="F2834" s="62">
        <v>0.40317847476556362</v>
      </c>
      <c r="G2834" s="63">
        <v>47894670</v>
      </c>
      <c r="H2834" s="63">
        <v>5.8496289464880817</v>
      </c>
      <c r="I2834" s="63">
        <f t="shared" si="289"/>
        <v>92.631801699423136</v>
      </c>
      <c r="J2834" s="63">
        <v>469533310.68393201</v>
      </c>
      <c r="K2834" s="63">
        <v>34.865019573182423</v>
      </c>
      <c r="L2834" s="63">
        <v>1562.0766186277738</v>
      </c>
      <c r="M2834" s="63">
        <f t="shared" si="290"/>
        <v>17.809592729501201</v>
      </c>
      <c r="N2834" s="62">
        <v>26.105</v>
      </c>
    </row>
    <row r="2835" spans="1:14" x14ac:dyDescent="0.4">
      <c r="A2835" s="43">
        <v>68</v>
      </c>
      <c r="B2835" s="5" t="s">
        <v>156</v>
      </c>
      <c r="C2835" s="5">
        <v>2017</v>
      </c>
      <c r="D2835" s="5" t="s">
        <v>250</v>
      </c>
      <c r="E2835" s="5" t="s">
        <v>247</v>
      </c>
      <c r="F2835" s="62">
        <v>0.41058150997656967</v>
      </c>
      <c r="G2835" s="63">
        <v>48948137</v>
      </c>
      <c r="H2835" s="63">
        <v>7.5819340282018146</v>
      </c>
      <c r="I2835" s="63">
        <f t="shared" si="289"/>
        <v>92.011739674790945</v>
      </c>
      <c r="J2835" s="63">
        <v>1346085345.2169199</v>
      </c>
      <c r="K2835" s="63">
        <v>35.99505787540744</v>
      </c>
      <c r="L2835" s="63">
        <v>1675.9884217301239</v>
      </c>
      <c r="M2835" s="63">
        <f t="shared" si="290"/>
        <v>16.452676345887639</v>
      </c>
      <c r="N2835" s="62">
        <v>26.562000000000001</v>
      </c>
    </row>
    <row r="2836" spans="1:14" x14ac:dyDescent="0.4">
      <c r="A2836" s="43">
        <v>68</v>
      </c>
      <c r="B2836" s="5" t="s">
        <v>156</v>
      </c>
      <c r="C2836" s="5">
        <v>2018</v>
      </c>
      <c r="D2836" s="5" t="s">
        <v>250</v>
      </c>
      <c r="E2836" s="5" t="s">
        <v>247</v>
      </c>
      <c r="F2836" s="62">
        <v>0.38543796822728682</v>
      </c>
      <c r="G2836" s="63">
        <v>49953304</v>
      </c>
      <c r="H2836" s="63">
        <v>4.215028414590563</v>
      </c>
      <c r="I2836" s="63">
        <f t="shared" si="289"/>
        <v>89.657389535574353</v>
      </c>
      <c r="J2836" s="63">
        <v>767761506.73064399</v>
      </c>
      <c r="K2836" s="63">
        <v>34.414753176742479</v>
      </c>
      <c r="L2836" s="63">
        <v>1845.7834137514967</v>
      </c>
      <c r="M2836" s="63">
        <f t="shared" si="290"/>
        <v>17.483460498970292</v>
      </c>
      <c r="N2836" s="62">
        <v>27.03</v>
      </c>
    </row>
    <row r="2837" spans="1:14" x14ac:dyDescent="0.4">
      <c r="A2837" s="43">
        <v>68</v>
      </c>
      <c r="B2837" s="5" t="s">
        <v>156</v>
      </c>
      <c r="C2837" s="5">
        <v>2019</v>
      </c>
      <c r="D2837" s="5" t="s">
        <v>250</v>
      </c>
      <c r="E2837" s="5" t="s">
        <v>247</v>
      </c>
      <c r="F2837" s="62">
        <v>0.38236203287639509</v>
      </c>
      <c r="G2837" s="63">
        <v>50951450</v>
      </c>
      <c r="H2837" s="63">
        <v>4.275234239357502</v>
      </c>
      <c r="I2837" s="63">
        <f t="shared" si="289"/>
        <v>104.9003862085607</v>
      </c>
      <c r="J2837" s="63">
        <v>469940266.77666903</v>
      </c>
      <c r="K2837" s="63">
        <v>31.759466725377617</v>
      </c>
      <c r="L2837" s="63">
        <v>1970.0800704861458</v>
      </c>
      <c r="M2837" s="63">
        <f t="shared" si="290"/>
        <v>17.248576524786376</v>
      </c>
      <c r="N2837" s="62">
        <v>27.507000000000001</v>
      </c>
    </row>
    <row r="2838" spans="1:14" x14ac:dyDescent="0.4">
      <c r="A2838" s="43">
        <v>68</v>
      </c>
      <c r="B2838" s="5" t="s">
        <v>156</v>
      </c>
      <c r="C2838" s="5">
        <v>2020</v>
      </c>
      <c r="D2838" s="5" t="s">
        <v>250</v>
      </c>
      <c r="E2838" s="5" t="s">
        <v>247</v>
      </c>
      <c r="F2838" s="62">
        <v>0.37407921935575456</v>
      </c>
      <c r="G2838" s="63">
        <v>51985780</v>
      </c>
      <c r="H2838" s="63">
        <v>4.9488528329135733</v>
      </c>
      <c r="I2838" s="63">
        <f t="shared" si="289"/>
        <v>123.16767922843246</v>
      </c>
      <c r="J2838" s="63">
        <v>426305189.42579299</v>
      </c>
      <c r="K2838" s="63">
        <v>27.23634936589308</v>
      </c>
      <c r="L2838" s="63">
        <v>1936.2507545437425</v>
      </c>
      <c r="M2838" s="63">
        <f t="shared" si="290"/>
        <v>17.061571123214769</v>
      </c>
      <c r="N2838" s="62">
        <v>27.995000000000001</v>
      </c>
    </row>
    <row r="2839" spans="1:14" x14ac:dyDescent="0.4">
      <c r="A2839" s="43">
        <v>68</v>
      </c>
      <c r="B2839" s="5" t="s">
        <v>156</v>
      </c>
      <c r="C2839" s="5">
        <v>2021</v>
      </c>
      <c r="D2839" s="5" t="s">
        <v>250</v>
      </c>
      <c r="E2839" s="5" t="s">
        <v>247</v>
      </c>
      <c r="F2839" s="62">
        <f>(F2836+F2837+F2838)/3</f>
        <v>0.38062640681981214</v>
      </c>
      <c r="G2839" s="63">
        <v>53005614</v>
      </c>
      <c r="H2839" s="63">
        <v>4.3307475585662019</v>
      </c>
      <c r="I2839" s="63">
        <f>(I2581+I2452+I2753)/3</f>
        <v>150.75348120543291</v>
      </c>
      <c r="J2839" s="63">
        <v>463348935.67503297</v>
      </c>
      <c r="K2839" s="63">
        <v>30.68928192361907</v>
      </c>
      <c r="L2839" s="63">
        <v>2069.6611288191798</v>
      </c>
      <c r="M2839" s="63">
        <f t="shared" si="290"/>
        <v>17.264536048990479</v>
      </c>
      <c r="N2839" s="62">
        <v>28.492999999999999</v>
      </c>
    </row>
    <row r="2840" spans="1:14" s="67" customFormat="1" x14ac:dyDescent="0.4">
      <c r="A2840" s="43">
        <v>68</v>
      </c>
      <c r="B2840" s="68" t="s">
        <v>156</v>
      </c>
      <c r="C2840" s="68">
        <v>2022</v>
      </c>
      <c r="D2840" s="5" t="s">
        <v>250</v>
      </c>
      <c r="E2840" s="5" t="s">
        <v>247</v>
      </c>
      <c r="F2840" s="62">
        <f>(F2837+F2838+F2839)/3</f>
        <v>0.37902255301732057</v>
      </c>
      <c r="G2840" s="66">
        <v>54027487</v>
      </c>
      <c r="H2840" s="66">
        <v>6.0087641329052275</v>
      </c>
      <c r="I2840" s="66">
        <f>(I2582+I2453+I2754)/3</f>
        <v>196.05569512538258</v>
      </c>
      <c r="J2840" s="66">
        <v>393583092.13527501</v>
      </c>
      <c r="K2840" s="66">
        <v>33.729550564991619</v>
      </c>
      <c r="L2840" s="66">
        <v>2099.3019382669636</v>
      </c>
      <c r="M2840" s="66">
        <f t="shared" si="290"/>
        <v>17.191561232330542</v>
      </c>
      <c r="N2840" s="62">
        <v>29.001999999999999</v>
      </c>
    </row>
    <row r="2841" spans="1:14" x14ac:dyDescent="0.4">
      <c r="A2841" s="43">
        <v>69</v>
      </c>
      <c r="B2841" s="5" t="s">
        <v>157</v>
      </c>
      <c r="C2841" s="5">
        <v>1980</v>
      </c>
      <c r="D2841" s="5" t="s">
        <v>250</v>
      </c>
      <c r="E2841" s="5" t="s">
        <v>254</v>
      </c>
      <c r="F2841" s="62">
        <f>F2842*0.95</f>
        <v>0.19127957166446258</v>
      </c>
      <c r="G2841" s="63">
        <v>60813</v>
      </c>
      <c r="H2841" s="63">
        <v>16.228181367329924</v>
      </c>
      <c r="I2841" s="63">
        <f>(I2814+I2728+I2798)/3</f>
        <v>195.96267238916036</v>
      </c>
      <c r="J2841" s="63">
        <f>J2842*0.95</f>
        <v>-772399.47265907517</v>
      </c>
      <c r="K2841" s="63">
        <v>89.189189189189193</v>
      </c>
      <c r="L2841" s="63">
        <v>692.77164573052596</v>
      </c>
      <c r="M2841" s="63">
        <f>(M2814+M2798+M2728)/3</f>
        <v>23.683111822117258</v>
      </c>
      <c r="N2841" s="62">
        <v>32.283999999999999</v>
      </c>
    </row>
    <row r="2842" spans="1:14" x14ac:dyDescent="0.4">
      <c r="A2842" s="43">
        <v>69</v>
      </c>
      <c r="B2842" s="5" t="s">
        <v>157</v>
      </c>
      <c r="C2842" s="5">
        <v>1981</v>
      </c>
      <c r="D2842" s="5" t="s">
        <v>250</v>
      </c>
      <c r="E2842" s="5" t="s">
        <v>254</v>
      </c>
      <c r="F2842" s="62">
        <f t="shared" ref="F2842:F2850" si="291">F2843*0.95</f>
        <v>0.20134691754153958</v>
      </c>
      <c r="G2842" s="63">
        <v>61875</v>
      </c>
      <c r="H2842" s="63">
        <v>2.7027027027027231</v>
      </c>
      <c r="I2842" s="63">
        <f>(I2814+I2799+I2728)/3</f>
        <v>197.58124292493275</v>
      </c>
      <c r="J2842" s="63">
        <f>J2843*0.95</f>
        <v>-813052.07648323709</v>
      </c>
      <c r="K2842" s="63">
        <v>100</v>
      </c>
      <c r="L2842" s="63">
        <v>705.73526558541755</v>
      </c>
      <c r="M2842" s="63">
        <f>(M2814+M2799+M2728)/3</f>
        <v>22.634426263181137</v>
      </c>
      <c r="N2842" s="62">
        <v>32.531999999999996</v>
      </c>
    </row>
    <row r="2843" spans="1:14" x14ac:dyDescent="0.4">
      <c r="A2843" s="43">
        <v>69</v>
      </c>
      <c r="B2843" s="5" t="s">
        <v>157</v>
      </c>
      <c r="C2843" s="5">
        <v>1982</v>
      </c>
      <c r="D2843" s="5" t="s">
        <v>250</v>
      </c>
      <c r="E2843" s="5" t="s">
        <v>254</v>
      </c>
      <c r="F2843" s="62">
        <f t="shared" si="291"/>
        <v>0.21194412372793642</v>
      </c>
      <c r="G2843" s="63">
        <v>62977</v>
      </c>
      <c r="H2843" s="63">
        <v>4.3316255239869434</v>
      </c>
      <c r="I2843" s="63">
        <f>(I2800+I2714+I2542)/3</f>
        <v>534.96095884538386</v>
      </c>
      <c r="J2843" s="63">
        <f>J2844*0.95</f>
        <v>-855844.2910349865</v>
      </c>
      <c r="K2843" s="63">
        <v>95</v>
      </c>
      <c r="L2843" s="63">
        <v>644.26042563510748</v>
      </c>
      <c r="M2843" s="63">
        <f>(M2542+M2714+M2800)/3</f>
        <v>26.229458161083603</v>
      </c>
      <c r="N2843" s="62">
        <v>32.781999999999996</v>
      </c>
    </row>
    <row r="2844" spans="1:14" x14ac:dyDescent="0.4">
      <c r="A2844" s="43">
        <v>69</v>
      </c>
      <c r="B2844" s="5" t="s">
        <v>157</v>
      </c>
      <c r="C2844" s="5">
        <v>1983</v>
      </c>
      <c r="D2844" s="5" t="s">
        <v>250</v>
      </c>
      <c r="E2844" s="5" t="s">
        <v>254</v>
      </c>
      <c r="F2844" s="62">
        <f t="shared" si="291"/>
        <v>0.22309907760835412</v>
      </c>
      <c r="G2844" s="63">
        <v>64121</v>
      </c>
      <c r="H2844" s="63">
        <v>7.8636363636363882</v>
      </c>
      <c r="I2844" s="63">
        <f>(I2715+I2801+I2543)/3</f>
        <v>760.12088030615894</v>
      </c>
      <c r="J2844" s="63">
        <v>-900888.72740524902</v>
      </c>
      <c r="K2844" s="63">
        <v>88.095238095238088</v>
      </c>
      <c r="L2844" s="63">
        <v>590.0925831258802</v>
      </c>
      <c r="M2844" s="63">
        <f>(M2715+M2543+M2801)/3</f>
        <v>26.203700932903882</v>
      </c>
      <c r="N2844" s="62">
        <v>33.031999999999996</v>
      </c>
    </row>
    <row r="2845" spans="1:14" x14ac:dyDescent="0.4">
      <c r="A2845" s="43">
        <v>69</v>
      </c>
      <c r="B2845" s="5" t="s">
        <v>157</v>
      </c>
      <c r="C2845" s="5">
        <v>1984</v>
      </c>
      <c r="D2845" s="5" t="s">
        <v>250</v>
      </c>
      <c r="E2845" s="5" t="s">
        <v>254</v>
      </c>
      <c r="F2845" s="62">
        <f t="shared" si="291"/>
        <v>0.23484113432458331</v>
      </c>
      <c r="G2845" s="63">
        <v>65338</v>
      </c>
      <c r="H2845" s="63">
        <v>12.244897959183646</v>
      </c>
      <c r="I2845" s="63">
        <f>(I2716+I2544+I2802)/3</f>
        <v>369.37827344575493</v>
      </c>
      <c r="J2845" s="63">
        <f>J2846*0.95</f>
        <v>208325.33118990104</v>
      </c>
      <c r="K2845" s="63">
        <v>91.666666666666657</v>
      </c>
      <c r="L2845" s="63">
        <v>644.69429923071061</v>
      </c>
      <c r="M2845" s="63">
        <f>(M2802+M2716+M2544)/3</f>
        <v>37.415716159262665</v>
      </c>
      <c r="N2845" s="62">
        <v>33.283999999999999</v>
      </c>
    </row>
    <row r="2846" spans="1:14" x14ac:dyDescent="0.4">
      <c r="A2846" s="43">
        <v>69</v>
      </c>
      <c r="B2846" s="5" t="s">
        <v>157</v>
      </c>
      <c r="C2846" s="5">
        <v>1985</v>
      </c>
      <c r="D2846" s="5" t="s">
        <v>250</v>
      </c>
      <c r="E2846" s="5" t="s">
        <v>254</v>
      </c>
      <c r="F2846" s="62">
        <f t="shared" si="291"/>
        <v>0.24720119402587717</v>
      </c>
      <c r="G2846" s="63">
        <v>66708</v>
      </c>
      <c r="H2846" s="63">
        <v>0.31152647975079617</v>
      </c>
      <c r="I2846" s="63">
        <f>(I2545+I2674+I2416)/3</f>
        <v>210.58866739749047</v>
      </c>
      <c r="J2846" s="63">
        <v>219289.822305159</v>
      </c>
      <c r="K2846" s="63">
        <v>73.91304347826086</v>
      </c>
      <c r="L2846" s="63">
        <v>481.58032891493832</v>
      </c>
      <c r="M2846" s="63">
        <f>(M2803+M2545+M2717)/3</f>
        <v>23.106846329271775</v>
      </c>
      <c r="N2846" s="62">
        <v>33.540999999999997</v>
      </c>
    </row>
    <row r="2847" spans="1:14" x14ac:dyDescent="0.4">
      <c r="A2847" s="43">
        <v>69</v>
      </c>
      <c r="B2847" s="5" t="s">
        <v>157</v>
      </c>
      <c r="C2847" s="5">
        <v>1986</v>
      </c>
      <c r="D2847" s="5" t="s">
        <v>250</v>
      </c>
      <c r="E2847" s="5" t="s">
        <v>254</v>
      </c>
      <c r="F2847" s="62">
        <f t="shared" si="291"/>
        <v>0.26021178318513388</v>
      </c>
      <c r="G2847" s="63">
        <v>68266</v>
      </c>
      <c r="H2847" s="63">
        <v>1.2278582930756841</v>
      </c>
      <c r="I2847" s="63">
        <f>(I2718+I2546+I2804)/3</f>
        <v>169.78550140386156</v>
      </c>
      <c r="J2847" s="63">
        <v>106285.257840284</v>
      </c>
      <c r="K2847" s="63">
        <v>74.468085106382972</v>
      </c>
      <c r="L2847" s="63">
        <v>460.22409879422344</v>
      </c>
      <c r="M2847" s="63">
        <f>(M2804+M2546+M2718)/3</f>
        <v>26.641950719793513</v>
      </c>
      <c r="N2847" s="62">
        <v>33.828000000000003</v>
      </c>
    </row>
    <row r="2848" spans="1:14" x14ac:dyDescent="0.4">
      <c r="A2848" s="43">
        <v>69</v>
      </c>
      <c r="B2848" s="5" t="s">
        <v>157</v>
      </c>
      <c r="C2848" s="5">
        <v>1987</v>
      </c>
      <c r="D2848" s="5" t="s">
        <v>250</v>
      </c>
      <c r="E2848" s="5" t="s">
        <v>254</v>
      </c>
      <c r="F2848" s="62">
        <f t="shared" si="291"/>
        <v>0.27390714019487777</v>
      </c>
      <c r="G2848" s="63">
        <v>69946</v>
      </c>
      <c r="H2848" s="63">
        <v>7.5151278547726008</v>
      </c>
      <c r="I2848" s="63">
        <f>(I2805+I2719+I2547)/3</f>
        <v>172.54146500375847</v>
      </c>
      <c r="J2848" s="63">
        <v>219160.04985365999</v>
      </c>
      <c r="K2848" s="63">
        <v>131.37254901960785</v>
      </c>
      <c r="L2848" s="63">
        <v>510.53361851925456</v>
      </c>
      <c r="M2848" s="63">
        <f>(M2719+M2547+M2805)/3</f>
        <v>26.06503232916555</v>
      </c>
      <c r="N2848" s="62">
        <v>34.116</v>
      </c>
    </row>
    <row r="2849" spans="1:14" x14ac:dyDescent="0.4">
      <c r="A2849" s="43">
        <v>69</v>
      </c>
      <c r="B2849" s="5" t="s">
        <v>157</v>
      </c>
      <c r="C2849" s="5">
        <v>1988</v>
      </c>
      <c r="D2849" s="5" t="s">
        <v>250</v>
      </c>
      <c r="E2849" s="5" t="s">
        <v>254</v>
      </c>
      <c r="F2849" s="62">
        <f t="shared" si="291"/>
        <v>0.28832330546829238</v>
      </c>
      <c r="G2849" s="63">
        <v>71680</v>
      </c>
      <c r="H2849" s="63">
        <v>2.3727137913989225</v>
      </c>
      <c r="I2849" s="63">
        <f>(I2720+I2548+I2806)/3</f>
        <v>187.71730282751571</v>
      </c>
      <c r="J2849" s="63">
        <v>257049.65850419001</v>
      </c>
      <c r="K2849" s="63">
        <v>105.26315789473684</v>
      </c>
      <c r="L2849" s="63">
        <v>621.2953531481503</v>
      </c>
      <c r="M2849" s="63">
        <f>(M2806+M2720+M2548)/3</f>
        <v>29.639765790515217</v>
      </c>
      <c r="N2849" s="62">
        <v>34.405000000000001</v>
      </c>
    </row>
    <row r="2850" spans="1:14" x14ac:dyDescent="0.4">
      <c r="A2850" s="43">
        <v>69</v>
      </c>
      <c r="B2850" s="5" t="s">
        <v>157</v>
      </c>
      <c r="C2850" s="5">
        <v>1989</v>
      </c>
      <c r="D2850" s="5" t="s">
        <v>250</v>
      </c>
      <c r="E2850" s="5" t="s">
        <v>254</v>
      </c>
      <c r="F2850" s="62">
        <f t="shared" si="291"/>
        <v>0.30349821628241302</v>
      </c>
      <c r="G2850" s="63">
        <v>73436</v>
      </c>
      <c r="H2850" s="63">
        <v>1.6628527841342446</v>
      </c>
      <c r="I2850" s="63">
        <f>(I2549+I2721+I2807)/3</f>
        <v>183.8402700510818</v>
      </c>
      <c r="J2850" s="63">
        <v>180294.639397541</v>
      </c>
      <c r="K2850" s="63">
        <v>110.71428571428572</v>
      </c>
      <c r="L2850" s="63">
        <v>603.01326617258837</v>
      </c>
      <c r="M2850" s="63">
        <f>(M2721+M2549+M2807)/3</f>
        <v>26.41714498698121</v>
      </c>
      <c r="N2850" s="62">
        <v>34.695</v>
      </c>
    </row>
    <row r="2851" spans="1:14" x14ac:dyDescent="0.4">
      <c r="A2851" s="43">
        <v>69</v>
      </c>
      <c r="B2851" s="5" t="s">
        <v>157</v>
      </c>
      <c r="C2851" s="5">
        <v>1990</v>
      </c>
      <c r="D2851" s="5" t="s">
        <v>250</v>
      </c>
      <c r="E2851" s="5" t="s">
        <v>254</v>
      </c>
      <c r="F2851" s="62">
        <v>0.31947180661306634</v>
      </c>
      <c r="G2851" s="63">
        <v>75124</v>
      </c>
      <c r="H2851" s="63">
        <v>-0.92418546365915688</v>
      </c>
      <c r="I2851" s="63">
        <f>(I2550+I2722+I2808)/3</f>
        <v>140.76469698936702</v>
      </c>
      <c r="J2851" s="63">
        <v>299752.54802675801</v>
      </c>
      <c r="K2851" s="63">
        <v>127.27272727272727</v>
      </c>
      <c r="L2851" s="63">
        <v>571.49907471325935</v>
      </c>
      <c r="M2851" s="63">
        <f>(M2722+M2550+M2808)/3</f>
        <v>24.191578955341296</v>
      </c>
      <c r="N2851" s="62">
        <v>34.987000000000002</v>
      </c>
    </row>
    <row r="2852" spans="1:14" x14ac:dyDescent="0.4">
      <c r="A2852" s="43">
        <v>69</v>
      </c>
      <c r="B2852" s="5" t="s">
        <v>157</v>
      </c>
      <c r="C2852" s="5">
        <v>1991</v>
      </c>
      <c r="D2852" s="5" t="s">
        <v>250</v>
      </c>
      <c r="E2852" s="5" t="s">
        <v>254</v>
      </c>
      <c r="F2852" s="62">
        <v>0.32240380097112725</v>
      </c>
      <c r="G2852" s="63">
        <v>76612</v>
      </c>
      <c r="H2852" s="63">
        <v>10.909090909090907</v>
      </c>
      <c r="I2852" s="63">
        <f>(I2723+I2809+I2551)/3</f>
        <v>130.02657103633979</v>
      </c>
      <c r="J2852" s="63">
        <v>427651.416059779</v>
      </c>
      <c r="K2852" s="63">
        <v>116.39344262295081</v>
      </c>
      <c r="L2852" s="63">
        <v>620.22682918678049</v>
      </c>
      <c r="M2852" s="63">
        <f>(M2551+M2809+M2723)/3</f>
        <v>24.303530549229578</v>
      </c>
      <c r="N2852" s="62">
        <v>35.271999999999998</v>
      </c>
    </row>
    <row r="2853" spans="1:14" x14ac:dyDescent="0.4">
      <c r="A2853" s="43">
        <v>69</v>
      </c>
      <c r="B2853" s="5" t="s">
        <v>157</v>
      </c>
      <c r="C2853" s="5">
        <v>1992</v>
      </c>
      <c r="D2853" s="5" t="s">
        <v>250</v>
      </c>
      <c r="E2853" s="5" t="s">
        <v>254</v>
      </c>
      <c r="F2853" s="62">
        <v>0.32348750336966153</v>
      </c>
      <c r="G2853" s="63">
        <v>77901</v>
      </c>
      <c r="H2853" s="63">
        <v>5.6307911617961395</v>
      </c>
      <c r="I2853" s="63">
        <f>(I2552+I2724+I2810)/3</f>
        <v>92.306222981704209</v>
      </c>
      <c r="J2853" s="63">
        <v>406859.823082074</v>
      </c>
      <c r="K2853" s="63">
        <v>144.61538461538461</v>
      </c>
      <c r="L2853" s="63">
        <v>612.78125462872811</v>
      </c>
      <c r="M2853" s="63">
        <f>(M2552+M2724+M2810)/3</f>
        <v>24.474323319137639</v>
      </c>
      <c r="N2853" s="62">
        <v>35.555</v>
      </c>
    </row>
    <row r="2854" spans="1:14" x14ac:dyDescent="0.4">
      <c r="A2854" s="43">
        <v>69</v>
      </c>
      <c r="B2854" s="5" t="s">
        <v>157</v>
      </c>
      <c r="C2854" s="5">
        <v>1993</v>
      </c>
      <c r="D2854" s="5" t="s">
        <v>250</v>
      </c>
      <c r="E2854" s="5" t="s">
        <v>254</v>
      </c>
      <c r="F2854" s="62">
        <v>0.36665697343633447</v>
      </c>
      <c r="G2854" s="63">
        <v>79093</v>
      </c>
      <c r="H2854" s="63">
        <v>5.23872679045094</v>
      </c>
      <c r="I2854" s="63">
        <f>(I2725+I2553+I2811)/3</f>
        <v>78.22171249312936</v>
      </c>
      <c r="J2854" s="63">
        <v>-769774.77967576997</v>
      </c>
      <c r="K2854" s="63">
        <v>123.18840579710144</v>
      </c>
      <c r="L2854" s="63">
        <v>593.23708648422644</v>
      </c>
      <c r="M2854" s="63">
        <f>(M2553+M2725+M2811)/3</f>
        <v>24.837751723309079</v>
      </c>
      <c r="N2854" s="62">
        <v>35.838999999999999</v>
      </c>
    </row>
    <row r="2855" spans="1:14" x14ac:dyDescent="0.4">
      <c r="A2855" s="43">
        <v>69</v>
      </c>
      <c r="B2855" s="5" t="s">
        <v>157</v>
      </c>
      <c r="C2855" s="5">
        <v>1994</v>
      </c>
      <c r="D2855" s="5" t="s">
        <v>250</v>
      </c>
      <c r="E2855" s="5" t="s">
        <v>254</v>
      </c>
      <c r="F2855" s="62">
        <v>0.34012757898933521</v>
      </c>
      <c r="G2855" s="63">
        <v>80264</v>
      </c>
      <c r="H2855" s="63">
        <v>6.8533529845246761</v>
      </c>
      <c r="I2855" s="63">
        <f>(I2726+I2554+I2812)/3</f>
        <v>75.265477222070828</v>
      </c>
      <c r="J2855" s="63">
        <v>431365.11828117003</v>
      </c>
      <c r="K2855" s="63">
        <v>101.33333333333334</v>
      </c>
      <c r="L2855" s="63">
        <v>683.1772930854205</v>
      </c>
      <c r="M2855" s="63">
        <f>(M2554+M2726+M2812)/3</f>
        <v>25.890864987292144</v>
      </c>
      <c r="N2855" s="62">
        <v>36.122999999999998</v>
      </c>
    </row>
    <row r="2856" spans="1:14" x14ac:dyDescent="0.4">
      <c r="A2856" s="43">
        <v>69</v>
      </c>
      <c r="B2856" s="5" t="s">
        <v>157</v>
      </c>
      <c r="C2856" s="5">
        <v>1995</v>
      </c>
      <c r="D2856" s="5" t="s">
        <v>250</v>
      </c>
      <c r="E2856" s="5" t="s">
        <v>254</v>
      </c>
      <c r="F2856" s="62">
        <v>0.3694112737938906</v>
      </c>
      <c r="G2856" s="63">
        <v>81481</v>
      </c>
      <c r="H2856" s="63">
        <v>1.3333333333333144</v>
      </c>
      <c r="I2856" s="63">
        <f>(I2727+I2555+I2813)/3</f>
        <v>92.07272046246112</v>
      </c>
      <c r="J2856" s="63">
        <v>387685.967</v>
      </c>
      <c r="K2856" s="63">
        <v>125</v>
      </c>
      <c r="L2856" s="63">
        <v>691.4084268732413</v>
      </c>
      <c r="M2856" s="63">
        <f>(M2555+M2727+M2813)/3</f>
        <v>25.410331286754769</v>
      </c>
      <c r="N2856" s="62">
        <v>36.408999999999999</v>
      </c>
    </row>
    <row r="2857" spans="1:14" x14ac:dyDescent="0.4">
      <c r="A2857" s="43">
        <v>69</v>
      </c>
      <c r="B2857" s="5" t="s">
        <v>157</v>
      </c>
      <c r="C2857" s="5">
        <v>1996</v>
      </c>
      <c r="D2857" s="5" t="s">
        <v>250</v>
      </c>
      <c r="E2857" s="5" t="s">
        <v>254</v>
      </c>
      <c r="F2857" s="62">
        <v>0.41771296117442536</v>
      </c>
      <c r="G2857" s="63">
        <v>82832</v>
      </c>
      <c r="H2857" s="63">
        <v>9.9780701754386314</v>
      </c>
      <c r="I2857" s="63">
        <f>(I2841+I2814+I2798)/3</f>
        <v>192.38607467806366</v>
      </c>
      <c r="J2857" s="63">
        <v>538400.05900000001</v>
      </c>
      <c r="K2857" s="63">
        <v>105.88235294117648</v>
      </c>
      <c r="L2857" s="63">
        <v>803.03871348692917</v>
      </c>
      <c r="M2857" s="63">
        <f>(M2841+M2814+M2798)/3</f>
        <v>15.955519358547022</v>
      </c>
      <c r="N2857" s="62">
        <v>37.386000000000003</v>
      </c>
    </row>
    <row r="2858" spans="1:14" x14ac:dyDescent="0.4">
      <c r="A2858" s="43">
        <v>69</v>
      </c>
      <c r="B2858" s="5" t="s">
        <v>157</v>
      </c>
      <c r="C2858" s="5">
        <v>1997</v>
      </c>
      <c r="D2858" s="5" t="s">
        <v>250</v>
      </c>
      <c r="E2858" s="5" t="s">
        <v>254</v>
      </c>
      <c r="F2858" s="62">
        <v>0.39023580205911657</v>
      </c>
      <c r="G2858" s="63">
        <v>84308</v>
      </c>
      <c r="H2858" s="63">
        <v>5.303760848601712</v>
      </c>
      <c r="I2858" s="63">
        <f>(I2729+I2557+I2815)/3</f>
        <v>128.1531381739355</v>
      </c>
      <c r="J2858" s="63">
        <v>512104.97399999999</v>
      </c>
      <c r="K2858" s="63">
        <v>110.98901098901099</v>
      </c>
      <c r="L2858" s="63">
        <v>801.09221059886988</v>
      </c>
      <c r="M2858" s="63">
        <f>(M2557+M2729+M2815)/3</f>
        <v>28.451781807267476</v>
      </c>
      <c r="N2858" s="62">
        <v>38.752000000000002</v>
      </c>
    </row>
    <row r="2859" spans="1:14" x14ac:dyDescent="0.4">
      <c r="A2859" s="43">
        <v>69</v>
      </c>
      <c r="B2859" s="5" t="s">
        <v>157</v>
      </c>
      <c r="C2859" s="5">
        <v>1998</v>
      </c>
      <c r="D2859" s="5" t="s">
        <v>250</v>
      </c>
      <c r="E2859" s="5" t="s">
        <v>254</v>
      </c>
      <c r="F2859" s="62">
        <v>0.36594604044053375</v>
      </c>
      <c r="G2859" s="63">
        <v>85805</v>
      </c>
      <c r="H2859" s="63">
        <v>7.2527472527472554</v>
      </c>
      <c r="I2859" s="63">
        <f>(I2558+I2730+I2816)/3</f>
        <v>145.48243677693341</v>
      </c>
      <c r="J2859" s="63">
        <v>439745.45</v>
      </c>
      <c r="K2859" s="63">
        <v>97.115384615384613</v>
      </c>
      <c r="L2859" s="63">
        <v>761.42056792759126</v>
      </c>
      <c r="M2859" s="63">
        <f>(M2730+M2558+M2816)/3</f>
        <v>29.358199238208115</v>
      </c>
      <c r="N2859" s="62">
        <v>40.137999999999998</v>
      </c>
    </row>
    <row r="2860" spans="1:14" x14ac:dyDescent="0.4">
      <c r="A2860" s="43">
        <v>69</v>
      </c>
      <c r="B2860" s="5" t="s">
        <v>157</v>
      </c>
      <c r="C2860" s="5">
        <v>1999</v>
      </c>
      <c r="D2860" s="5" t="s">
        <v>250</v>
      </c>
      <c r="E2860" s="5" t="s">
        <v>254</v>
      </c>
      <c r="F2860" s="62">
        <v>0.36774393107951747</v>
      </c>
      <c r="G2860" s="63">
        <v>87289</v>
      </c>
      <c r="H2860" s="63">
        <v>4.4921875</v>
      </c>
      <c r="I2860" s="63">
        <f>(I2731+I2559+I2817)/3</f>
        <v>172.11306509985627</v>
      </c>
      <c r="J2860" s="63">
        <v>451627.47200000001</v>
      </c>
      <c r="K2860" s="63">
        <v>113.08411214953271</v>
      </c>
      <c r="L2860" s="63">
        <v>790.87267563366015</v>
      </c>
      <c r="M2860" s="63">
        <f>(M2731+M2559+M2817)/3</f>
        <v>30.616654523465538</v>
      </c>
      <c r="N2860" s="62">
        <v>41.54</v>
      </c>
    </row>
    <row r="2861" spans="1:14" x14ac:dyDescent="0.4">
      <c r="A2861" s="43">
        <v>69</v>
      </c>
      <c r="B2861" s="5" t="s">
        <v>157</v>
      </c>
      <c r="C2861" s="5">
        <v>2000</v>
      </c>
      <c r="D2861" s="5" t="s">
        <v>250</v>
      </c>
      <c r="E2861" s="5" t="s">
        <v>254</v>
      </c>
      <c r="F2861" s="62">
        <v>0.39965775786368857</v>
      </c>
      <c r="G2861" s="63">
        <v>88826</v>
      </c>
      <c r="H2861" s="63">
        <v>2.0340846619021562</v>
      </c>
      <c r="I2861" s="63">
        <f t="shared" ref="I2861:I2866" si="292">(I2560+I2732+I2818)/3</f>
        <v>190.38913389208517</v>
      </c>
      <c r="J2861" s="63">
        <v>721810.26500000001</v>
      </c>
      <c r="K2861" s="63">
        <v>105.17241379310344</v>
      </c>
      <c r="L2861" s="63">
        <v>757.13328999858584</v>
      </c>
      <c r="M2861" s="63">
        <f>(M2560+M2732+M2818)/3</f>
        <v>32.850235966157442</v>
      </c>
      <c r="N2861" s="62">
        <v>42.957999999999998</v>
      </c>
    </row>
    <row r="2862" spans="1:14" x14ac:dyDescent="0.4">
      <c r="A2862" s="43">
        <v>69</v>
      </c>
      <c r="B2862" s="5" t="s">
        <v>157</v>
      </c>
      <c r="C2862" s="5">
        <v>2001</v>
      </c>
      <c r="D2862" s="5" t="s">
        <v>250</v>
      </c>
      <c r="E2862" s="5" t="s">
        <v>254</v>
      </c>
      <c r="F2862" s="62">
        <v>0.38329412024610354</v>
      </c>
      <c r="G2862" s="63">
        <v>90531</v>
      </c>
      <c r="H2862" s="63">
        <v>6.7421513124034931</v>
      </c>
      <c r="I2862" s="63">
        <f t="shared" si="292"/>
        <v>213.34409882644601</v>
      </c>
      <c r="J2862" s="63">
        <v>-273476.29100000003</v>
      </c>
      <c r="K2862" s="63">
        <v>114.75409836065573</v>
      </c>
      <c r="L2862" s="63">
        <v>696.99773145352356</v>
      </c>
      <c r="M2862" s="63">
        <f>(M2733+M2561+M2819)/3</f>
        <v>31.243253881511905</v>
      </c>
      <c r="N2862" s="62">
        <v>43.472999999999999</v>
      </c>
    </row>
    <row r="2863" spans="1:14" x14ac:dyDescent="0.4">
      <c r="A2863" s="43">
        <v>69</v>
      </c>
      <c r="B2863" s="5" t="s">
        <v>157</v>
      </c>
      <c r="C2863" s="5">
        <v>2002</v>
      </c>
      <c r="D2863" s="5" t="s">
        <v>250</v>
      </c>
      <c r="E2863" s="5" t="s">
        <v>254</v>
      </c>
      <c r="F2863" s="62">
        <v>0.472943722943723</v>
      </c>
      <c r="G2863" s="63">
        <v>92400</v>
      </c>
      <c r="H2863" s="63">
        <v>4.9471336842037914</v>
      </c>
      <c r="I2863" s="63">
        <f t="shared" si="292"/>
        <v>96.427494961627076</v>
      </c>
      <c r="J2863" s="63">
        <v>249788.10800000001</v>
      </c>
      <c r="K2863" s="63">
        <v>130.18795227144111</v>
      </c>
      <c r="L2863" s="63">
        <v>781.36265161648168</v>
      </c>
      <c r="M2863" s="63">
        <f t="shared" ref="M2863:M2869" si="293">(M2562+M2734+M2820)/3</f>
        <v>29.954710317174445</v>
      </c>
      <c r="N2863" s="62">
        <v>43.491999999999997</v>
      </c>
    </row>
    <row r="2864" spans="1:14" x14ac:dyDescent="0.4">
      <c r="A2864" s="43">
        <v>69</v>
      </c>
      <c r="B2864" s="5" t="s">
        <v>157</v>
      </c>
      <c r="C2864" s="5">
        <v>2003</v>
      </c>
      <c r="D2864" s="5" t="s">
        <v>250</v>
      </c>
      <c r="E2864" s="5" t="s">
        <v>254</v>
      </c>
      <c r="F2864" s="62">
        <v>0.49309664694280081</v>
      </c>
      <c r="G2864" s="63">
        <v>94302</v>
      </c>
      <c r="H2864" s="63">
        <v>2.6393033964346557</v>
      </c>
      <c r="I2864" s="63">
        <f t="shared" si="292"/>
        <v>79.07072244708327</v>
      </c>
      <c r="J2864" s="63">
        <v>670758.929</v>
      </c>
      <c r="K2864" s="63">
        <v>110.68903926945235</v>
      </c>
      <c r="L2864" s="63">
        <v>956.83058184006586</v>
      </c>
      <c r="M2864" s="63">
        <f t="shared" si="293"/>
        <v>29.430467065152062</v>
      </c>
      <c r="N2864" s="62">
        <v>43.512</v>
      </c>
    </row>
    <row r="2865" spans="1:14" x14ac:dyDescent="0.4">
      <c r="A2865" s="43">
        <v>69</v>
      </c>
      <c r="B2865" s="5" t="s">
        <v>157</v>
      </c>
      <c r="C2865" s="5">
        <v>2004</v>
      </c>
      <c r="D2865" s="5" t="s">
        <v>250</v>
      </c>
      <c r="E2865" s="5" t="s">
        <v>254</v>
      </c>
      <c r="F2865" s="62">
        <v>0.52793481875623538</v>
      </c>
      <c r="G2865" s="63">
        <v>96224</v>
      </c>
      <c r="H2865" s="63">
        <v>1.7076407747302937</v>
      </c>
      <c r="I2865" s="63">
        <f t="shared" si="292"/>
        <v>79.03660231504864</v>
      </c>
      <c r="J2865" s="63">
        <v>1953667.88</v>
      </c>
      <c r="K2865" s="63">
        <v>102.73084446909347</v>
      </c>
      <c r="L2865" s="63">
        <v>1063.8785841761012</v>
      </c>
      <c r="M2865" s="63">
        <f t="shared" si="293"/>
        <v>33.877736550441782</v>
      </c>
      <c r="N2865" s="62">
        <v>43.531999999999996</v>
      </c>
    </row>
    <row r="2866" spans="1:14" x14ac:dyDescent="0.4">
      <c r="A2866" s="43">
        <v>69</v>
      </c>
      <c r="B2866" s="5" t="s">
        <v>157</v>
      </c>
      <c r="C2866" s="5">
        <v>2005</v>
      </c>
      <c r="D2866" s="5" t="s">
        <v>250</v>
      </c>
      <c r="E2866" s="5" t="s">
        <v>254</v>
      </c>
      <c r="F2866" s="62">
        <v>0.62955869768958073</v>
      </c>
      <c r="G2866" s="63">
        <v>98164</v>
      </c>
      <c r="H2866" s="63">
        <v>0.51207232195029917</v>
      </c>
      <c r="I2866" s="63">
        <f t="shared" si="292"/>
        <v>81.326677040460538</v>
      </c>
      <c r="J2866" s="63">
        <v>2606016.1740000001</v>
      </c>
      <c r="K2866" s="63">
        <v>125.30696802084454</v>
      </c>
      <c r="L2866" s="63">
        <v>1142.3358496117874</v>
      </c>
      <c r="M2866" s="63">
        <f t="shared" si="293"/>
        <v>31.749899613788212</v>
      </c>
      <c r="N2866" s="62">
        <v>43.551000000000002</v>
      </c>
    </row>
    <row r="2867" spans="1:14" x14ac:dyDescent="0.4">
      <c r="A2867" s="43">
        <v>69</v>
      </c>
      <c r="B2867" s="5" t="s">
        <v>157</v>
      </c>
      <c r="C2867" s="5">
        <v>2006</v>
      </c>
      <c r="D2867" s="5" t="s">
        <v>250</v>
      </c>
      <c r="E2867" s="5" t="s">
        <v>254</v>
      </c>
      <c r="F2867" s="62">
        <v>0.68243358012849331</v>
      </c>
      <c r="G2867" s="63">
        <v>100083</v>
      </c>
      <c r="H2867" s="63">
        <v>-0.25551725218163313</v>
      </c>
      <c r="I2867" s="63">
        <f>(I2738+I2566+I2824)/3</f>
        <v>83.481088587138174</v>
      </c>
      <c r="J2867" s="63">
        <v>568432.866937296</v>
      </c>
      <c r="K2867" s="63">
        <v>95.633641182578287</v>
      </c>
      <c r="L2867" s="63">
        <v>1101.4576004618555</v>
      </c>
      <c r="M2867" s="63">
        <f t="shared" si="293"/>
        <v>32.930108595142514</v>
      </c>
      <c r="N2867" s="62">
        <v>44.03</v>
      </c>
    </row>
    <row r="2868" spans="1:14" x14ac:dyDescent="0.4">
      <c r="A2868" s="43">
        <v>69</v>
      </c>
      <c r="B2868" s="5" t="s">
        <v>157</v>
      </c>
      <c r="C2868" s="5">
        <v>2007</v>
      </c>
      <c r="D2868" s="5" t="s">
        <v>250</v>
      </c>
      <c r="E2868" s="5" t="s">
        <v>254</v>
      </c>
      <c r="F2868" s="62">
        <v>0.57059942351810822</v>
      </c>
      <c r="G2868" s="63">
        <v>101998</v>
      </c>
      <c r="H2868" s="63">
        <v>6.1491186374865237</v>
      </c>
      <c r="I2868" s="63">
        <f>(I2567+I2739+I2825)/3</f>
        <v>85.928583375225344</v>
      </c>
      <c r="J2868" s="63">
        <v>1153044.6897573201</v>
      </c>
      <c r="K2868" s="63">
        <v>99.649335250636994</v>
      </c>
      <c r="L2868" s="63">
        <v>1300.7593422391328</v>
      </c>
      <c r="M2868" s="63">
        <f t="shared" si="293"/>
        <v>32.842360599797637</v>
      </c>
      <c r="N2868" s="62">
        <v>44.866</v>
      </c>
    </row>
    <row r="2869" spans="1:14" x14ac:dyDescent="0.4">
      <c r="A2869" s="43">
        <v>69</v>
      </c>
      <c r="B2869" s="5" t="s">
        <v>157</v>
      </c>
      <c r="C2869" s="5">
        <v>2008</v>
      </c>
      <c r="D2869" s="5" t="s">
        <v>250</v>
      </c>
      <c r="E2869" s="5" t="s">
        <v>254</v>
      </c>
      <c r="F2869" s="62">
        <v>0.61558586460958387</v>
      </c>
      <c r="G2869" s="63">
        <v>103966</v>
      </c>
      <c r="H2869" s="63">
        <v>8.3168684975150455</v>
      </c>
      <c r="I2869" s="63">
        <f>(I2740+I2568+I2826)/3</f>
        <v>92.195078727438826</v>
      </c>
      <c r="J2869" s="63">
        <v>-1267679.2621909201</v>
      </c>
      <c r="K2869" s="63">
        <v>97.531385480907034</v>
      </c>
      <c r="L2869" s="63">
        <v>1356.6474909782523</v>
      </c>
      <c r="M2869" s="63">
        <f t="shared" si="293"/>
        <v>34.784314265107604</v>
      </c>
      <c r="N2869" s="62">
        <v>45.706000000000003</v>
      </c>
    </row>
    <row r="2870" spans="1:14" x14ac:dyDescent="0.4">
      <c r="A2870" s="43">
        <v>69</v>
      </c>
      <c r="B2870" s="5" t="s">
        <v>157</v>
      </c>
      <c r="C2870" s="5">
        <v>2009</v>
      </c>
      <c r="D2870" s="5" t="s">
        <v>250</v>
      </c>
      <c r="E2870" s="5" t="s">
        <v>254</v>
      </c>
      <c r="F2870" s="62">
        <v>0.55285105098305598</v>
      </c>
      <c r="G2870" s="63">
        <v>105996</v>
      </c>
      <c r="H2870" s="63">
        <v>0.16982225323008038</v>
      </c>
      <c r="I2870" s="63">
        <f>(I2741+I2569+I2827)/3</f>
        <v>97.938508756786533</v>
      </c>
      <c r="J2870" s="63">
        <v>4995548.9781397898</v>
      </c>
      <c r="K2870" s="63">
        <v>101.89129082719236</v>
      </c>
      <c r="L2870" s="63">
        <v>1249.3022315177454</v>
      </c>
      <c r="M2870" s="63">
        <f>(M2741+M2569+M2827)/3</f>
        <v>33.462387963572887</v>
      </c>
      <c r="N2870" s="62">
        <v>46.546999999999997</v>
      </c>
    </row>
    <row r="2871" spans="1:14" x14ac:dyDescent="0.4">
      <c r="A2871" s="43">
        <v>69</v>
      </c>
      <c r="B2871" s="5" t="s">
        <v>157</v>
      </c>
      <c r="C2871" s="5">
        <v>2010</v>
      </c>
      <c r="D2871" s="5" t="s">
        <v>250</v>
      </c>
      <c r="E2871" s="5" t="s">
        <v>254</v>
      </c>
      <c r="F2871" s="62">
        <v>0.50280105560442612</v>
      </c>
      <c r="G2871" s="63">
        <v>107995</v>
      </c>
      <c r="H2871" s="63">
        <v>0.84644957292914569</v>
      </c>
      <c r="I2871" s="63">
        <f>(I2742+I2828+I2570)/3</f>
        <v>97.899649581341805</v>
      </c>
      <c r="J2871" s="63">
        <v>-6602470.8676858302</v>
      </c>
      <c r="K2871" s="63">
        <v>90.958597300301577</v>
      </c>
      <c r="L2871" s="63">
        <v>1438.0814131239388</v>
      </c>
      <c r="M2871" s="63">
        <f>(M2742+M2570+M2828)/3</f>
        <v>30.705403420572548</v>
      </c>
      <c r="N2871" s="62">
        <v>47.39</v>
      </c>
    </row>
    <row r="2872" spans="1:14" x14ac:dyDescent="0.4">
      <c r="A2872" s="43">
        <v>69</v>
      </c>
      <c r="B2872" s="5" t="s">
        <v>157</v>
      </c>
      <c r="C2872" s="5">
        <v>2011</v>
      </c>
      <c r="D2872" s="5" t="s">
        <v>250</v>
      </c>
      <c r="E2872" s="5" t="s">
        <v>254</v>
      </c>
      <c r="F2872" s="62">
        <v>0.49330578587616392</v>
      </c>
      <c r="G2872" s="63">
        <v>109871</v>
      </c>
      <c r="H2872" s="63">
        <v>1.6620166276413784</v>
      </c>
      <c r="I2872" s="63">
        <f>(I2571+I2743+I2829)/3</f>
        <v>105.77001010655961</v>
      </c>
      <c r="J2872" s="63">
        <v>-348737.57918612298</v>
      </c>
      <c r="K2872" s="63">
        <v>101.05306427717086</v>
      </c>
      <c r="L2872" s="63">
        <v>1644.407553498688</v>
      </c>
      <c r="M2872" s="63">
        <f>(M2571+M2743+M2829)/3</f>
        <v>31.63195824176697</v>
      </c>
      <c r="N2872" s="62">
        <v>48.234999999999999</v>
      </c>
    </row>
    <row r="2873" spans="1:14" x14ac:dyDescent="0.4">
      <c r="A2873" s="43">
        <v>69</v>
      </c>
      <c r="B2873" s="5" t="s">
        <v>157</v>
      </c>
      <c r="C2873" s="5">
        <v>2012</v>
      </c>
      <c r="D2873" s="5" t="s">
        <v>250</v>
      </c>
      <c r="E2873" s="5" t="s">
        <v>254</v>
      </c>
      <c r="F2873" s="62">
        <v>0.51694171191026539</v>
      </c>
      <c r="G2873" s="63">
        <v>111618</v>
      </c>
      <c r="H2873" s="63">
        <v>-0.54679868029357692</v>
      </c>
      <c r="I2873" s="63">
        <f>(I2572+I2744+I2830)/3</f>
        <v>111.87249889630813</v>
      </c>
      <c r="J2873" s="63">
        <v>-2385943.8195342999</v>
      </c>
      <c r="K2873" s="63">
        <v>105.38109736121363</v>
      </c>
      <c r="L2873" s="63">
        <v>1698.9191243801386</v>
      </c>
      <c r="M2873" s="63">
        <f>(M2572+M2744+M2830)/3</f>
        <v>31.101900340894009</v>
      </c>
      <c r="N2873" s="62">
        <v>49.082000000000001</v>
      </c>
    </row>
    <row r="2874" spans="1:14" x14ac:dyDescent="0.4">
      <c r="A2874" s="43">
        <v>69</v>
      </c>
      <c r="B2874" s="5" t="s">
        <v>157</v>
      </c>
      <c r="C2874" s="5">
        <v>2013</v>
      </c>
      <c r="D2874" s="5" t="s">
        <v>250</v>
      </c>
      <c r="E2874" s="5" t="s">
        <v>254</v>
      </c>
      <c r="F2874" s="62">
        <v>0.56305213086108141</v>
      </c>
      <c r="G2874" s="63">
        <v>113311</v>
      </c>
      <c r="H2874" s="63">
        <v>0.20506364168267055</v>
      </c>
      <c r="I2874" s="63">
        <f>(I2745+I2573+I2831)/3</f>
        <v>110.37794301467856</v>
      </c>
      <c r="J2874" s="63">
        <v>838137.95323783904</v>
      </c>
      <c r="K2874" s="63">
        <v>106.19504210398011</v>
      </c>
      <c r="L2874" s="63">
        <v>1628.6425935431946</v>
      </c>
      <c r="M2874" s="63">
        <f>(M2745+M2573+M2831)/3</f>
        <v>31.98779844650873</v>
      </c>
      <c r="N2874" s="62">
        <v>49.927</v>
      </c>
    </row>
    <row r="2875" spans="1:14" x14ac:dyDescent="0.4">
      <c r="A2875" s="43">
        <v>69</v>
      </c>
      <c r="B2875" s="5" t="s">
        <v>157</v>
      </c>
      <c r="C2875" s="5">
        <v>2014</v>
      </c>
      <c r="D2875" s="5" t="s">
        <v>250</v>
      </c>
      <c r="E2875" s="5" t="s">
        <v>254</v>
      </c>
      <c r="F2875" s="62">
        <v>0.52267687089620396</v>
      </c>
      <c r="G2875" s="63">
        <v>114985</v>
      </c>
      <c r="H2875" s="63">
        <v>4.3680578085429005</v>
      </c>
      <c r="I2875" s="63">
        <f>(I2746+I2574+I2832)/3</f>
        <v>83.305904162276406</v>
      </c>
      <c r="J2875" s="63">
        <v>2632144.43660902</v>
      </c>
      <c r="K2875" s="63">
        <v>117.06848354250245</v>
      </c>
      <c r="L2875" s="63">
        <v>1546.881767527256</v>
      </c>
      <c r="M2875" s="63">
        <f>(M2574+M2746+M2832)/3</f>
        <v>29.82105700587752</v>
      </c>
      <c r="N2875" s="62">
        <v>50.773000000000003</v>
      </c>
    </row>
    <row r="2876" spans="1:14" x14ac:dyDescent="0.4">
      <c r="A2876" s="43">
        <v>69</v>
      </c>
      <c r="B2876" s="5" t="s">
        <v>157</v>
      </c>
      <c r="C2876" s="5">
        <v>2015</v>
      </c>
      <c r="D2876" s="5" t="s">
        <v>250</v>
      </c>
      <c r="E2876" s="5" t="s">
        <v>254</v>
      </c>
      <c r="F2876" s="62">
        <v>0.52010590624384145</v>
      </c>
      <c r="G2876" s="63">
        <v>116707</v>
      </c>
      <c r="H2876" s="63">
        <v>4.561170662785301</v>
      </c>
      <c r="I2876" s="63">
        <f>(I2575+I2747+I2833)/3</f>
        <v>91.680207266849877</v>
      </c>
      <c r="J2876" s="63">
        <v>-819824.35287523502</v>
      </c>
      <c r="K2876" s="63">
        <v>123.08403595642031</v>
      </c>
      <c r="L2876" s="63">
        <v>1459.1439829920639</v>
      </c>
      <c r="M2876" s="63">
        <f>(M2747+M2575+M2833)/3</f>
        <v>30.225380525535755</v>
      </c>
      <c r="N2876" s="62">
        <v>51.619</v>
      </c>
    </row>
    <row r="2877" spans="1:14" x14ac:dyDescent="0.4">
      <c r="A2877" s="43">
        <v>69</v>
      </c>
      <c r="B2877" s="5" t="s">
        <v>157</v>
      </c>
      <c r="C2877" s="5">
        <v>2016</v>
      </c>
      <c r="D2877" s="5" t="s">
        <v>250</v>
      </c>
      <c r="E2877" s="5" t="s">
        <v>254</v>
      </c>
      <c r="F2877" s="62">
        <v>0.47842852682828046</v>
      </c>
      <c r="G2877" s="63">
        <v>118513</v>
      </c>
      <c r="H2877" s="63">
        <v>6.445729240851918</v>
      </c>
      <c r="I2877" s="63">
        <f>(I2834+I2748+I2576)/3</f>
        <v>94.772866436697157</v>
      </c>
      <c r="J2877" s="63">
        <v>1806963.9164545401</v>
      </c>
      <c r="K2877" s="63">
        <v>128.67954794749875</v>
      </c>
      <c r="L2877" s="63">
        <v>1506.2310030810745</v>
      </c>
      <c r="M2877" s="63">
        <f>(M2576+M2748+M2834)/3</f>
        <v>30.154069300498346</v>
      </c>
      <c r="N2877" s="62">
        <v>52.45</v>
      </c>
    </row>
    <row r="2878" spans="1:14" x14ac:dyDescent="0.4">
      <c r="A2878" s="43">
        <v>69</v>
      </c>
      <c r="B2878" s="5" t="s">
        <v>157</v>
      </c>
      <c r="C2878" s="5">
        <v>2017</v>
      </c>
      <c r="D2878" s="5" t="s">
        <v>250</v>
      </c>
      <c r="E2878" s="5" t="s">
        <v>254</v>
      </c>
      <c r="F2878" s="62">
        <v>0.60401123278111035</v>
      </c>
      <c r="G2878" s="63">
        <v>120362</v>
      </c>
      <c r="H2878" s="63">
        <v>2.2536922398623176</v>
      </c>
      <c r="I2878" s="63">
        <f>(I2577+I2749+I2835)/3</f>
        <v>94.058615960408019</v>
      </c>
      <c r="J2878" s="63">
        <v>784797.25489466602</v>
      </c>
      <c r="K2878" s="63">
        <v>119.10569105691057</v>
      </c>
      <c r="L2878" s="63">
        <v>1566.4471363995497</v>
      </c>
      <c r="M2878" s="63">
        <f>(M2577+M2749+M2835)/3</f>
        <v>29.849013818454523</v>
      </c>
      <c r="N2878" s="62">
        <v>53.262</v>
      </c>
    </row>
    <row r="2879" spans="1:14" x14ac:dyDescent="0.4">
      <c r="A2879" s="43">
        <v>69</v>
      </c>
      <c r="B2879" s="5" t="s">
        <v>157</v>
      </c>
      <c r="C2879" s="5">
        <v>2018</v>
      </c>
      <c r="D2879" s="5" t="s">
        <v>250</v>
      </c>
      <c r="E2879" s="5" t="s">
        <v>254</v>
      </c>
      <c r="F2879" s="62">
        <v>0.59871913365668528</v>
      </c>
      <c r="G2879" s="63">
        <v>122261</v>
      </c>
      <c r="H2879" s="63">
        <v>1.7095143924412213</v>
      </c>
      <c r="I2879" s="63">
        <f>(I2578+I2750+I2836)/3</f>
        <v>90.642335741881467</v>
      </c>
      <c r="J2879" s="63">
        <v>-1144364.7170221901</v>
      </c>
      <c r="K2879" s="63">
        <v>96.577946768060841</v>
      </c>
      <c r="L2879" s="63">
        <v>1607.2298254443522</v>
      </c>
      <c r="M2879" s="63">
        <f>(M2578+M2750+M2836)/3</f>
        <v>30.076154548162872</v>
      </c>
      <c r="N2879" s="62">
        <v>54.057000000000002</v>
      </c>
    </row>
    <row r="2880" spans="1:14" x14ac:dyDescent="0.4">
      <c r="A2880" s="43">
        <v>69</v>
      </c>
      <c r="B2880" s="5" t="s">
        <v>157</v>
      </c>
      <c r="C2880" s="5">
        <v>2019</v>
      </c>
      <c r="D2880" s="5" t="s">
        <v>250</v>
      </c>
      <c r="E2880" s="5" t="s">
        <v>254</v>
      </c>
      <c r="F2880" s="62">
        <v>0.59239703479527683</v>
      </c>
      <c r="G2880" s="63">
        <v>124241</v>
      </c>
      <c r="H2880" s="63">
        <v>-2.0649959036195185</v>
      </c>
      <c r="I2880" s="63">
        <f>(I2579+I2751+I2837)/3</f>
        <v>111.41490661246753</v>
      </c>
      <c r="J2880" s="63">
        <v>-558280.50228303997</v>
      </c>
      <c r="K2880" s="63">
        <v>119.84126984126983</v>
      </c>
      <c r="L2880" s="63">
        <v>1410.0146432053466</v>
      </c>
      <c r="M2880" s="63">
        <f>(M2579+M2751+M2837)/3</f>
        <v>30.026412555705246</v>
      </c>
      <c r="N2880" s="62">
        <v>54.835000000000001</v>
      </c>
    </row>
    <row r="2881" spans="1:14" x14ac:dyDescent="0.4">
      <c r="A2881" s="43">
        <v>69</v>
      </c>
      <c r="B2881" s="5" t="s">
        <v>157</v>
      </c>
      <c r="C2881" s="5">
        <v>2020</v>
      </c>
      <c r="D2881" s="5" t="s">
        <v>250</v>
      </c>
      <c r="E2881" s="5" t="s">
        <v>254</v>
      </c>
      <c r="F2881" s="62">
        <v>0.44993397278255298</v>
      </c>
      <c r="G2881" s="63">
        <v>126463</v>
      </c>
      <c r="H2881" s="63">
        <v>4.1064740502942669</v>
      </c>
      <c r="I2881" s="63">
        <f>(I2580+I2752+I2838)/3</f>
        <v>135.11722124509717</v>
      </c>
      <c r="J2881" s="63">
        <v>2624092.8388664499</v>
      </c>
      <c r="K2881" s="63">
        <v>95.348837209302332</v>
      </c>
      <c r="L2881" s="63">
        <v>1403.9938526269564</v>
      </c>
      <c r="M2881" s="63">
        <f>(M2752+M2838+M2580)/3</f>
        <v>29.983860307440874</v>
      </c>
      <c r="N2881" s="62">
        <v>55.594000000000001</v>
      </c>
    </row>
    <row r="2882" spans="1:14" x14ac:dyDescent="0.4">
      <c r="A2882" s="43">
        <v>69</v>
      </c>
      <c r="B2882" s="5" t="s">
        <v>157</v>
      </c>
      <c r="C2882" s="5">
        <v>2021</v>
      </c>
      <c r="D2882" s="5" t="s">
        <v>250</v>
      </c>
      <c r="E2882" s="5" t="s">
        <v>254</v>
      </c>
      <c r="F2882" s="62">
        <f>(F2879+F2880+F2881)/3</f>
        <v>0.5470167137448384</v>
      </c>
      <c r="G2882" s="63">
        <v>128874</v>
      </c>
      <c r="H2882" s="63">
        <v>8.8783914728682163</v>
      </c>
      <c r="I2882" s="63">
        <f>(I2581+I2753+I2839)/3</f>
        <v>172.06801433392786</v>
      </c>
      <c r="J2882" s="63">
        <v>1031375.96193946</v>
      </c>
      <c r="K2882" s="63">
        <v>93.399339933993403</v>
      </c>
      <c r="L2882" s="63">
        <v>1766.1442893462431</v>
      </c>
      <c r="M2882" s="63">
        <f>(M2581+M2753+M2839)/3</f>
        <v>30.028809137102996</v>
      </c>
      <c r="N2882" s="62">
        <v>56.335000000000001</v>
      </c>
    </row>
    <row r="2883" spans="1:14" x14ac:dyDescent="0.4">
      <c r="A2883" s="43">
        <v>69</v>
      </c>
      <c r="B2883" s="5" t="s">
        <v>157</v>
      </c>
      <c r="C2883" s="5">
        <v>2022</v>
      </c>
      <c r="D2883" s="5" t="s">
        <v>250</v>
      </c>
      <c r="E2883" s="5" t="s">
        <v>254</v>
      </c>
      <c r="F2883" s="62">
        <f>(F2880+F2881+F2882)/3</f>
        <v>0.52978257377422278</v>
      </c>
      <c r="G2883" s="63">
        <v>131232</v>
      </c>
      <c r="H2883" s="63">
        <v>4.6356943386646208</v>
      </c>
      <c r="I2883" s="63">
        <f>(I2754+I2582+I2840)/3</f>
        <v>233.14141887516942</v>
      </c>
      <c r="J2883" s="63">
        <v>2894134.1347499602</v>
      </c>
      <c r="K2883" s="63">
        <v>105.90062111801242</v>
      </c>
      <c r="L2883" s="63">
        <v>1701.9706648880831</v>
      </c>
      <c r="M2883" s="63">
        <f>(M2582+M2754+M2840)/3</f>
        <v>30.013027333416371</v>
      </c>
      <c r="N2883" s="62">
        <v>57.058</v>
      </c>
    </row>
    <row r="2884" spans="1:14" x14ac:dyDescent="0.4">
      <c r="A2884" s="43">
        <v>70</v>
      </c>
      <c r="B2884" s="5" t="s">
        <v>158</v>
      </c>
      <c r="C2884" s="5">
        <v>1980</v>
      </c>
      <c r="D2884" s="5" t="s">
        <v>251</v>
      </c>
      <c r="E2884" s="5" t="s">
        <v>248</v>
      </c>
      <c r="F2884" s="62">
        <f>F2885*0.95</f>
        <v>3.4591819605524265</v>
      </c>
      <c r="G2884" s="63">
        <v>38123775</v>
      </c>
      <c r="H2884" s="63">
        <v>24.65099631317635</v>
      </c>
      <c r="I2884" s="63">
        <f t="shared" ref="I2884:I2893" si="294">I2885*0.95</f>
        <v>79.493333400684349</v>
      </c>
      <c r="J2884" s="63">
        <v>47100000</v>
      </c>
      <c r="K2884" s="63">
        <v>65.530860841130661</v>
      </c>
      <c r="L2884" s="63">
        <v>1715.4223997364068</v>
      </c>
      <c r="M2884" s="63">
        <v>28.175519630484985</v>
      </c>
      <c r="N2884" s="62">
        <v>56.72</v>
      </c>
    </row>
    <row r="2885" spans="1:14" x14ac:dyDescent="0.4">
      <c r="A2885" s="43">
        <v>70</v>
      </c>
      <c r="B2885" s="5" t="s">
        <v>158</v>
      </c>
      <c r="C2885" s="5">
        <v>1981</v>
      </c>
      <c r="D2885" s="5" t="s">
        <v>251</v>
      </c>
      <c r="E2885" s="5" t="s">
        <v>248</v>
      </c>
      <c r="F2885" s="62">
        <f t="shared" ref="F2885:F2893" si="295">F2886*0.95</f>
        <v>3.6412441690025545</v>
      </c>
      <c r="G2885" s="63">
        <v>38723248</v>
      </c>
      <c r="H2885" s="63">
        <v>16.585783368217037</v>
      </c>
      <c r="I2885" s="63">
        <f t="shared" si="294"/>
        <v>83.677193053351957</v>
      </c>
      <c r="J2885" s="63">
        <v>155100000</v>
      </c>
      <c r="K2885" s="63">
        <v>67.131335338575965</v>
      </c>
      <c r="L2885" s="63">
        <v>1883.4559800296345</v>
      </c>
      <c r="M2885" s="63">
        <v>30.363940916704735</v>
      </c>
      <c r="N2885" s="62">
        <v>58.406999999999996</v>
      </c>
    </row>
    <row r="2886" spans="1:14" x14ac:dyDescent="0.4">
      <c r="A2886" s="43">
        <v>70</v>
      </c>
      <c r="B2886" s="5" t="s">
        <v>158</v>
      </c>
      <c r="C2886" s="5">
        <v>1982</v>
      </c>
      <c r="D2886" s="5" t="s">
        <v>251</v>
      </c>
      <c r="E2886" s="5" t="s">
        <v>248</v>
      </c>
      <c r="F2886" s="62">
        <f t="shared" si="295"/>
        <v>3.8328885989500576</v>
      </c>
      <c r="G2886" s="63">
        <v>39326352</v>
      </c>
      <c r="H2886" s="63">
        <v>6.4582956684907487</v>
      </c>
      <c r="I2886" s="63">
        <f t="shared" si="294"/>
        <v>88.081255845633649</v>
      </c>
      <c r="J2886" s="63">
        <v>120900000</v>
      </c>
      <c r="K2886" s="63">
        <v>60.228919153868446</v>
      </c>
      <c r="L2886" s="63">
        <v>1992.5167778462865</v>
      </c>
      <c r="M2886" s="63">
        <v>32.268638511968284</v>
      </c>
      <c r="N2886" s="62">
        <v>60.061</v>
      </c>
    </row>
    <row r="2887" spans="1:14" x14ac:dyDescent="0.4">
      <c r="A2887" s="43">
        <v>70</v>
      </c>
      <c r="B2887" s="5" t="s">
        <v>158</v>
      </c>
      <c r="C2887" s="5">
        <v>1983</v>
      </c>
      <c r="D2887" s="5" t="s">
        <v>251</v>
      </c>
      <c r="E2887" s="5" t="s">
        <v>248</v>
      </c>
      <c r="F2887" s="62">
        <f t="shared" si="295"/>
        <v>4.0346195778421663</v>
      </c>
      <c r="G2887" s="63">
        <v>39910403</v>
      </c>
      <c r="H2887" s="63">
        <v>4.8202855850601196</v>
      </c>
      <c r="I2887" s="63">
        <f t="shared" si="294"/>
        <v>92.717111416456476</v>
      </c>
      <c r="J2887" s="63">
        <v>184300000</v>
      </c>
      <c r="K2887" s="63">
        <v>57.912223983219768</v>
      </c>
      <c r="L2887" s="63">
        <v>2198.9392906387807</v>
      </c>
      <c r="M2887" s="63">
        <v>32.281483611270843</v>
      </c>
      <c r="N2887" s="62">
        <v>61.692999999999998</v>
      </c>
    </row>
    <row r="2888" spans="1:14" x14ac:dyDescent="0.4">
      <c r="A2888" s="43">
        <v>70</v>
      </c>
      <c r="B2888" s="5" t="s">
        <v>158</v>
      </c>
      <c r="C2888" s="5">
        <v>1984</v>
      </c>
      <c r="D2888" s="5" t="s">
        <v>251</v>
      </c>
      <c r="E2888" s="5" t="s">
        <v>248</v>
      </c>
      <c r="F2888" s="62">
        <f t="shared" si="295"/>
        <v>4.2469679766759647</v>
      </c>
      <c r="G2888" s="63">
        <v>40405956</v>
      </c>
      <c r="H2888" s="63">
        <v>4.4213002286837906</v>
      </c>
      <c r="I2888" s="63">
        <f t="shared" si="294"/>
        <v>97.596959385743659</v>
      </c>
      <c r="J2888" s="63">
        <v>223300000</v>
      </c>
      <c r="K2888" s="63">
        <v>57.36780025269973</v>
      </c>
      <c r="L2888" s="63">
        <v>2413.2765010959333</v>
      </c>
      <c r="M2888" s="63">
        <v>33.216644649933954</v>
      </c>
      <c r="N2888" s="62">
        <v>63.301000000000002</v>
      </c>
    </row>
    <row r="2889" spans="1:14" x14ac:dyDescent="0.4">
      <c r="A2889" s="43">
        <v>70</v>
      </c>
      <c r="B2889" s="5" t="s">
        <v>158</v>
      </c>
      <c r="C2889" s="5">
        <v>1985</v>
      </c>
      <c r="D2889" s="5" t="s">
        <v>251</v>
      </c>
      <c r="E2889" s="5" t="s">
        <v>248</v>
      </c>
      <c r="F2889" s="62">
        <f t="shared" si="295"/>
        <v>4.4704926070273316</v>
      </c>
      <c r="G2889" s="63">
        <v>40805744</v>
      </c>
      <c r="H2889" s="63">
        <v>3.98543544625214</v>
      </c>
      <c r="I2889" s="63">
        <f t="shared" si="294"/>
        <v>102.73364145867754</v>
      </c>
      <c r="J2889" s="63">
        <v>355300000</v>
      </c>
      <c r="K2889" s="63">
        <v>52.657049780040097</v>
      </c>
      <c r="L2889" s="63">
        <v>2482.3999557360607</v>
      </c>
      <c r="M2889" s="63">
        <v>31.614104952148502</v>
      </c>
      <c r="N2889" s="62">
        <v>64.876000000000005</v>
      </c>
    </row>
    <row r="2890" spans="1:14" x14ac:dyDescent="0.4">
      <c r="A2890" s="43">
        <v>70</v>
      </c>
      <c r="B2890" s="5" t="s">
        <v>158</v>
      </c>
      <c r="C2890" s="5">
        <v>1986</v>
      </c>
      <c r="D2890" s="5" t="s">
        <v>251</v>
      </c>
      <c r="E2890" s="5" t="s">
        <v>248</v>
      </c>
      <c r="F2890" s="62">
        <f t="shared" si="295"/>
        <v>4.7057816916077178</v>
      </c>
      <c r="G2890" s="63">
        <v>41213674</v>
      </c>
      <c r="H2890" s="63">
        <v>4.9671801095668116</v>
      </c>
      <c r="I2890" s="63">
        <f t="shared" si="294"/>
        <v>108.14067521966057</v>
      </c>
      <c r="J2890" s="63">
        <v>682500000</v>
      </c>
      <c r="K2890" s="63">
        <v>60.10702446356683</v>
      </c>
      <c r="L2890" s="63">
        <v>2834.8903396681521</v>
      </c>
      <c r="M2890" s="63">
        <v>29.163838321505708</v>
      </c>
      <c r="N2890" s="62">
        <v>66.679000000000002</v>
      </c>
    </row>
    <row r="2891" spans="1:14" x14ac:dyDescent="0.4">
      <c r="A2891" s="43">
        <v>70</v>
      </c>
      <c r="B2891" s="5" t="s">
        <v>158</v>
      </c>
      <c r="C2891" s="5">
        <v>1987</v>
      </c>
      <c r="D2891" s="5" t="s">
        <v>251</v>
      </c>
      <c r="E2891" s="5" t="s">
        <v>248</v>
      </c>
      <c r="F2891" s="62">
        <f t="shared" si="295"/>
        <v>4.9534544122186501</v>
      </c>
      <c r="G2891" s="63">
        <v>41621690</v>
      </c>
      <c r="H2891" s="63">
        <v>4.8311078090571726</v>
      </c>
      <c r="I2891" s="63">
        <f t="shared" si="294"/>
        <v>113.83228970490586</v>
      </c>
      <c r="J2891" s="63">
        <v>838600000</v>
      </c>
      <c r="K2891" s="63">
        <v>63.000152837602656</v>
      </c>
      <c r="L2891" s="63">
        <v>3554.6060089447146</v>
      </c>
      <c r="M2891" s="63">
        <v>27.064274682190803</v>
      </c>
      <c r="N2891" s="62">
        <v>68.563000000000002</v>
      </c>
    </row>
    <row r="2892" spans="1:14" x14ac:dyDescent="0.4">
      <c r="A2892" s="43">
        <v>70</v>
      </c>
      <c r="B2892" s="5" t="s">
        <v>158</v>
      </c>
      <c r="C2892" s="5">
        <v>1988</v>
      </c>
      <c r="D2892" s="5" t="s">
        <v>251</v>
      </c>
      <c r="E2892" s="5" t="s">
        <v>248</v>
      </c>
      <c r="F2892" s="62">
        <f t="shared" si="295"/>
        <v>5.2141625391775266</v>
      </c>
      <c r="G2892" s="63">
        <v>42031247</v>
      </c>
      <c r="H2892" s="63">
        <v>7.123308442418022</v>
      </c>
      <c r="I2892" s="63">
        <f t="shared" si="294"/>
        <v>119.82346284726933</v>
      </c>
      <c r="J2892" s="63">
        <v>1293100000</v>
      </c>
      <c r="K2892" s="63">
        <v>58.703637871785752</v>
      </c>
      <c r="L2892" s="63">
        <v>4748.6406440612282</v>
      </c>
      <c r="M2892" s="63">
        <v>30.147978324301793</v>
      </c>
      <c r="N2892" s="62">
        <v>70.388999999999996</v>
      </c>
    </row>
    <row r="2893" spans="1:14" x14ac:dyDescent="0.4">
      <c r="A2893" s="43">
        <v>70</v>
      </c>
      <c r="B2893" s="5" t="s">
        <v>158</v>
      </c>
      <c r="C2893" s="5">
        <v>1989</v>
      </c>
      <c r="D2893" s="5" t="s">
        <v>251</v>
      </c>
      <c r="E2893" s="5" t="s">
        <v>248</v>
      </c>
      <c r="F2893" s="62">
        <f t="shared" si="295"/>
        <v>5.4885921465026595</v>
      </c>
      <c r="G2893" s="63">
        <v>42449038</v>
      </c>
      <c r="H2893" s="63">
        <v>6.0651258465101705</v>
      </c>
      <c r="I2893" s="63">
        <f t="shared" si="294"/>
        <v>126.12996089186245</v>
      </c>
      <c r="J2893" s="63">
        <v>1389600000</v>
      </c>
      <c r="K2893" s="63">
        <v>52.913659562200166</v>
      </c>
      <c r="L2893" s="63">
        <v>5817.0655672198291</v>
      </c>
      <c r="M2893" s="63">
        <v>30.47009598818607</v>
      </c>
      <c r="N2893" s="62">
        <v>72.147999999999996</v>
      </c>
    </row>
    <row r="2894" spans="1:14" x14ac:dyDescent="0.4">
      <c r="A2894" s="43">
        <v>70</v>
      </c>
      <c r="B2894" s="5" t="s">
        <v>158</v>
      </c>
      <c r="C2894" s="5">
        <v>1990</v>
      </c>
      <c r="D2894" s="5" t="s">
        <v>251</v>
      </c>
      <c r="E2894" s="5" t="s">
        <v>248</v>
      </c>
      <c r="F2894" s="62">
        <v>5.7774654173712205</v>
      </c>
      <c r="G2894" s="63">
        <v>42869283</v>
      </c>
      <c r="H2894" s="63">
        <v>10.087465738089804</v>
      </c>
      <c r="I2894" s="63">
        <v>132.768379886171</v>
      </c>
      <c r="J2894" s="63">
        <v>1045600000</v>
      </c>
      <c r="K2894" s="63">
        <v>50.750313378494404</v>
      </c>
      <c r="L2894" s="63">
        <v>6609.9972831617479</v>
      </c>
      <c r="M2894" s="63">
        <v>27.983254930732382</v>
      </c>
      <c r="N2894" s="62">
        <v>73.843999999999994</v>
      </c>
    </row>
    <row r="2895" spans="1:14" x14ac:dyDescent="0.4">
      <c r="A2895" s="43">
        <v>70</v>
      </c>
      <c r="B2895" s="5" t="s">
        <v>158</v>
      </c>
      <c r="C2895" s="5">
        <v>1991</v>
      </c>
      <c r="D2895" s="5" t="s">
        <v>251</v>
      </c>
      <c r="E2895" s="5" t="s">
        <v>248</v>
      </c>
      <c r="F2895" s="62">
        <v>6.3468814365508406</v>
      </c>
      <c r="G2895" s="63">
        <v>43295704</v>
      </c>
      <c r="H2895" s="63">
        <v>9.1410332757702264</v>
      </c>
      <c r="I2895" s="63">
        <v>140.82667325621901</v>
      </c>
      <c r="J2895" s="63">
        <v>1455200000</v>
      </c>
      <c r="K2895" s="63">
        <v>49.825079150498738</v>
      </c>
      <c r="L2895" s="63">
        <v>7636.9480638848991</v>
      </c>
      <c r="M2895" s="63">
        <v>29.841232598154232</v>
      </c>
      <c r="N2895" s="62">
        <v>74.971999999999994</v>
      </c>
    </row>
    <row r="2896" spans="1:14" x14ac:dyDescent="0.4">
      <c r="A2896" s="43">
        <v>70</v>
      </c>
      <c r="B2896" s="5" t="s">
        <v>158</v>
      </c>
      <c r="C2896" s="5">
        <v>1992</v>
      </c>
      <c r="D2896" s="5" t="s">
        <v>251</v>
      </c>
      <c r="E2896" s="5" t="s">
        <v>248</v>
      </c>
      <c r="F2896" s="62">
        <v>6.7900282989182452</v>
      </c>
      <c r="G2896" s="63">
        <v>43747962</v>
      </c>
      <c r="H2896" s="63">
        <v>7.7779641230706602</v>
      </c>
      <c r="I2896" s="63">
        <v>131.48714007053499</v>
      </c>
      <c r="J2896" s="63">
        <v>1001600000</v>
      </c>
      <c r="K2896" s="63">
        <v>48.759425641203023</v>
      </c>
      <c r="L2896" s="63">
        <v>8126.6620618362867</v>
      </c>
      <c r="M2896" s="63">
        <v>31.933717683744874</v>
      </c>
      <c r="N2896" s="62">
        <v>75.819999999999993</v>
      </c>
    </row>
    <row r="2897" spans="1:14" x14ac:dyDescent="0.4">
      <c r="A2897" s="43">
        <v>70</v>
      </c>
      <c r="B2897" s="5" t="s">
        <v>158</v>
      </c>
      <c r="C2897" s="5">
        <v>1993</v>
      </c>
      <c r="D2897" s="5" t="s">
        <v>251</v>
      </c>
      <c r="E2897" s="5" t="s">
        <v>248</v>
      </c>
      <c r="F2897" s="62">
        <v>7.41276518947054</v>
      </c>
      <c r="G2897" s="63">
        <v>44194628</v>
      </c>
      <c r="H2897" s="63">
        <v>6.2545228237659245</v>
      </c>
      <c r="I2897" s="63">
        <v>131.40841026301101</v>
      </c>
      <c r="J2897" s="63">
        <v>832300000</v>
      </c>
      <c r="K2897" s="63">
        <v>46.918678233765768</v>
      </c>
      <c r="L2897" s="63">
        <v>8884.9194640898659</v>
      </c>
      <c r="M2897" s="63">
        <v>32.14757563746862</v>
      </c>
      <c r="N2897" s="62">
        <v>76.644999999999996</v>
      </c>
    </row>
    <row r="2898" spans="1:14" x14ac:dyDescent="0.4">
      <c r="A2898" s="43">
        <v>70</v>
      </c>
      <c r="B2898" s="5" t="s">
        <v>158</v>
      </c>
      <c r="C2898" s="5">
        <v>1994</v>
      </c>
      <c r="D2898" s="5" t="s">
        <v>251</v>
      </c>
      <c r="E2898" s="5" t="s">
        <v>248</v>
      </c>
      <c r="F2898" s="62">
        <v>7.9360411849591204</v>
      </c>
      <c r="G2898" s="63">
        <v>44641540</v>
      </c>
      <c r="H2898" s="63">
        <v>8.1589586516405745</v>
      </c>
      <c r="I2898" s="63">
        <v>136.29481035545101</v>
      </c>
      <c r="J2898" s="63">
        <v>1136600000</v>
      </c>
      <c r="K2898" s="63">
        <v>48.665989786664674</v>
      </c>
      <c r="L2898" s="63">
        <v>10385.390457299733</v>
      </c>
      <c r="M2898" s="63">
        <v>33.231483744805672</v>
      </c>
      <c r="N2898" s="62">
        <v>77.451999999999998</v>
      </c>
    </row>
    <row r="2899" spans="1:14" x14ac:dyDescent="0.4">
      <c r="A2899" s="43">
        <v>70</v>
      </c>
      <c r="B2899" s="5" t="s">
        <v>158</v>
      </c>
      <c r="C2899" s="5">
        <v>1995</v>
      </c>
      <c r="D2899" s="5" t="s">
        <v>251</v>
      </c>
      <c r="E2899" s="5" t="s">
        <v>248</v>
      </c>
      <c r="F2899" s="62">
        <v>8.5469158610481166</v>
      </c>
      <c r="G2899" s="63">
        <v>45092991</v>
      </c>
      <c r="H2899" s="63">
        <v>7.0245616556598094</v>
      </c>
      <c r="I2899" s="63">
        <v>152.75810324971701</v>
      </c>
      <c r="J2899" s="63">
        <v>2487100000</v>
      </c>
      <c r="K2899" s="63">
        <v>52.464021961203578</v>
      </c>
      <c r="L2899" s="63">
        <v>12564.724374309164</v>
      </c>
      <c r="M2899" s="63">
        <v>33.723469787758305</v>
      </c>
      <c r="N2899" s="62">
        <v>78.239000000000004</v>
      </c>
    </row>
    <row r="2900" spans="1:14" x14ac:dyDescent="0.4">
      <c r="A2900" s="43">
        <v>70</v>
      </c>
      <c r="B2900" s="5" t="s">
        <v>158</v>
      </c>
      <c r="C2900" s="5">
        <v>1996</v>
      </c>
      <c r="D2900" s="5" t="s">
        <v>251</v>
      </c>
      <c r="E2900" s="5" t="s">
        <v>248</v>
      </c>
      <c r="F2900" s="62">
        <v>9.0058906727979053</v>
      </c>
      <c r="G2900" s="63">
        <v>45524681</v>
      </c>
      <c r="H2900" s="63">
        <v>4.1106747645405903</v>
      </c>
      <c r="I2900" s="63">
        <v>164.43467593889699</v>
      </c>
      <c r="J2900" s="63">
        <v>2782600000</v>
      </c>
      <c r="K2900" s="63">
        <v>52.653972927420526</v>
      </c>
      <c r="L2900" s="63">
        <v>13402.994604706993</v>
      </c>
      <c r="M2900" s="63">
        <v>34.859764089121889</v>
      </c>
      <c r="N2900" s="62">
        <v>78.662000000000006</v>
      </c>
    </row>
    <row r="2901" spans="1:14" x14ac:dyDescent="0.4">
      <c r="A2901" s="43">
        <v>70</v>
      </c>
      <c r="B2901" s="5" t="s">
        <v>158</v>
      </c>
      <c r="C2901" s="5">
        <v>1997</v>
      </c>
      <c r="D2901" s="5" t="s">
        <v>251</v>
      </c>
      <c r="E2901" s="5" t="s">
        <v>248</v>
      </c>
      <c r="F2901" s="62">
        <v>9.3929047530138003</v>
      </c>
      <c r="G2901" s="63">
        <v>45953580</v>
      </c>
      <c r="H2901" s="63">
        <v>4.003285762645433</v>
      </c>
      <c r="I2901" s="63">
        <v>146.64859096487399</v>
      </c>
      <c r="J2901" s="63">
        <v>3301100000</v>
      </c>
      <c r="K2901" s="63">
        <v>57.523037746369113</v>
      </c>
      <c r="L2901" s="63">
        <v>12398.490454346211</v>
      </c>
      <c r="M2901" s="63">
        <v>37.724119065973689</v>
      </c>
      <c r="N2901" s="62">
        <v>78.905000000000001</v>
      </c>
    </row>
    <row r="2902" spans="1:14" x14ac:dyDescent="0.4">
      <c r="A2902" s="43">
        <v>70</v>
      </c>
      <c r="B2902" s="5" t="s">
        <v>158</v>
      </c>
      <c r="C2902" s="5">
        <v>1998</v>
      </c>
      <c r="D2902" s="5" t="s">
        <v>251</v>
      </c>
      <c r="E2902" s="5" t="s">
        <v>248</v>
      </c>
      <c r="F2902" s="62">
        <v>7.9195267786810346</v>
      </c>
      <c r="G2902" s="63">
        <v>46286503</v>
      </c>
      <c r="H2902" s="63">
        <v>4.4759231761170923</v>
      </c>
      <c r="I2902" s="63">
        <v>97.894454099271002</v>
      </c>
      <c r="J2902" s="63">
        <v>5989200000</v>
      </c>
      <c r="K2902" s="63">
        <v>68.497472056361758</v>
      </c>
      <c r="L2902" s="63">
        <v>8281.719482714454</v>
      </c>
      <c r="M2902" s="63">
        <v>39.097022094140257</v>
      </c>
      <c r="N2902" s="62">
        <v>79.144999999999996</v>
      </c>
    </row>
    <row r="2903" spans="1:14" x14ac:dyDescent="0.4">
      <c r="A2903" s="43">
        <v>70</v>
      </c>
      <c r="B2903" s="5" t="s">
        <v>158</v>
      </c>
      <c r="C2903" s="5">
        <v>1999</v>
      </c>
      <c r="D2903" s="5" t="s">
        <v>251</v>
      </c>
      <c r="E2903" s="5" t="s">
        <v>248</v>
      </c>
      <c r="F2903" s="62">
        <v>8.6209169306512337</v>
      </c>
      <c r="G2903" s="63">
        <v>46616677</v>
      </c>
      <c r="H2903" s="63">
        <v>-1.2298353902398844</v>
      </c>
      <c r="I2903" s="63">
        <v>99.288673446010094</v>
      </c>
      <c r="J2903" s="63">
        <v>10726300000</v>
      </c>
      <c r="K2903" s="63">
        <v>59.762753760653851</v>
      </c>
      <c r="L2903" s="63">
        <v>10672.447558676526</v>
      </c>
      <c r="M2903" s="63">
        <v>37.641207439350246</v>
      </c>
      <c r="N2903" s="62">
        <v>79.384</v>
      </c>
    </row>
    <row r="2904" spans="1:14" x14ac:dyDescent="0.4">
      <c r="A2904" s="43">
        <v>70</v>
      </c>
      <c r="B2904" s="5" t="s">
        <v>158</v>
      </c>
      <c r="C2904" s="5">
        <v>2000</v>
      </c>
      <c r="D2904" s="5" t="s">
        <v>251</v>
      </c>
      <c r="E2904" s="5" t="s">
        <v>248</v>
      </c>
      <c r="F2904" s="62">
        <v>9.5140453527264679</v>
      </c>
      <c r="G2904" s="63">
        <v>47008111</v>
      </c>
      <c r="H2904" s="63">
        <v>1.0217650054873673</v>
      </c>
      <c r="I2904" s="63">
        <v>104.73187407409399</v>
      </c>
      <c r="J2904" s="63">
        <v>11509400000</v>
      </c>
      <c r="K2904" s="63">
        <v>66.095160108183364</v>
      </c>
      <c r="L2904" s="63">
        <v>12257.020662234503</v>
      </c>
      <c r="M2904" s="63">
        <v>42.593407611591118</v>
      </c>
      <c r="N2904" s="62">
        <v>79.620999999999995</v>
      </c>
    </row>
    <row r="2905" spans="1:14" x14ac:dyDescent="0.4">
      <c r="A2905" s="43">
        <v>70</v>
      </c>
      <c r="B2905" s="5" t="s">
        <v>158</v>
      </c>
      <c r="C2905" s="5">
        <v>2001</v>
      </c>
      <c r="D2905" s="5" t="s">
        <v>251</v>
      </c>
      <c r="E2905" s="5" t="s">
        <v>248</v>
      </c>
      <c r="F2905" s="62">
        <v>9.6405408264999881</v>
      </c>
      <c r="G2905" s="63">
        <v>47370164</v>
      </c>
      <c r="H2905" s="63">
        <v>3.4784991471607611</v>
      </c>
      <c r="I2905" s="63">
        <v>98.469796113172094</v>
      </c>
      <c r="J2905" s="63">
        <v>6522300000</v>
      </c>
      <c r="K2905" s="63">
        <v>62.223797217990459</v>
      </c>
      <c r="L2905" s="63">
        <v>11561.207174511508</v>
      </c>
      <c r="M2905" s="63">
        <v>44.639651768084718</v>
      </c>
      <c r="N2905" s="62">
        <v>79.94</v>
      </c>
    </row>
    <row r="2906" spans="1:14" x14ac:dyDescent="0.4">
      <c r="A2906" s="43">
        <v>70</v>
      </c>
      <c r="B2906" s="5" t="s">
        <v>158</v>
      </c>
      <c r="C2906" s="5">
        <v>2002</v>
      </c>
      <c r="D2906" s="5" t="s">
        <v>251</v>
      </c>
      <c r="E2906" s="5" t="s">
        <v>248</v>
      </c>
      <c r="F2906" s="62">
        <v>9.6757824411074509</v>
      </c>
      <c r="G2906" s="63">
        <v>47644736</v>
      </c>
      <c r="H2906" s="63">
        <v>3.0331396462807305</v>
      </c>
      <c r="I2906" s="63">
        <v>104.445545786428</v>
      </c>
      <c r="J2906" s="63">
        <v>5475100000</v>
      </c>
      <c r="K2906" s="63">
        <v>58.353039402921702</v>
      </c>
      <c r="L2906" s="63">
        <v>13165.083624969979</v>
      </c>
      <c r="M2906" s="63">
        <v>43.866614646684873</v>
      </c>
      <c r="N2906" s="62">
        <v>80.299000000000007</v>
      </c>
    </row>
    <row r="2907" spans="1:14" x14ac:dyDescent="0.4">
      <c r="A2907" s="43">
        <v>70</v>
      </c>
      <c r="B2907" s="5" t="s">
        <v>158</v>
      </c>
      <c r="C2907" s="5">
        <v>2003</v>
      </c>
      <c r="D2907" s="5" t="s">
        <v>251</v>
      </c>
      <c r="E2907" s="5" t="s">
        <v>248</v>
      </c>
      <c r="F2907" s="62">
        <v>9.6866011739249274</v>
      </c>
      <c r="G2907" s="63">
        <v>47892330</v>
      </c>
      <c r="H2907" s="63">
        <v>3.4499934626881554</v>
      </c>
      <c r="I2907" s="63">
        <v>103.10743792722501</v>
      </c>
      <c r="J2907" s="63">
        <v>7010000000</v>
      </c>
      <c r="K2907" s="63">
        <v>61.174601279012144</v>
      </c>
      <c r="L2907" s="63">
        <v>14672.805753946492</v>
      </c>
      <c r="M2907" s="63">
        <v>44.771719756866688</v>
      </c>
      <c r="N2907" s="62">
        <v>80.652000000000001</v>
      </c>
    </row>
    <row r="2908" spans="1:14" x14ac:dyDescent="0.4">
      <c r="A2908" s="43">
        <v>70</v>
      </c>
      <c r="B2908" s="5" t="s">
        <v>158</v>
      </c>
      <c r="C2908" s="5">
        <v>2004</v>
      </c>
      <c r="D2908" s="5" t="s">
        <v>251</v>
      </c>
      <c r="E2908" s="5" t="s">
        <v>248</v>
      </c>
      <c r="F2908" s="62">
        <v>10.105743419973484</v>
      </c>
      <c r="G2908" s="63">
        <v>48082519</v>
      </c>
      <c r="H2908" s="63">
        <v>3.1278802877273506</v>
      </c>
      <c r="I2908" s="63">
        <v>107.24159606851499</v>
      </c>
      <c r="J2908" s="63">
        <v>13294400000</v>
      </c>
      <c r="K2908" s="63">
        <v>70.015714865672905</v>
      </c>
      <c r="L2908" s="63">
        <v>16496.131616711406</v>
      </c>
      <c r="M2908" s="63">
        <v>48.732676283097277</v>
      </c>
      <c r="N2908" s="62">
        <v>81.001999999999995</v>
      </c>
    </row>
    <row r="2909" spans="1:14" x14ac:dyDescent="0.4">
      <c r="A2909" s="43">
        <v>70</v>
      </c>
      <c r="B2909" s="5" t="s">
        <v>158</v>
      </c>
      <c r="C2909" s="5">
        <v>2005</v>
      </c>
      <c r="D2909" s="5" t="s">
        <v>251</v>
      </c>
      <c r="E2909" s="5" t="s">
        <v>248</v>
      </c>
      <c r="F2909" s="62">
        <v>9.9824941852225226</v>
      </c>
      <c r="G2909" s="63">
        <v>48184561</v>
      </c>
      <c r="H2909" s="63">
        <v>1.0414014916489975</v>
      </c>
      <c r="I2909" s="63">
        <v>127.01660831726301</v>
      </c>
      <c r="J2909" s="63">
        <v>13643200000</v>
      </c>
      <c r="K2909" s="63">
        <v>68.324811023640137</v>
      </c>
      <c r="L2909" s="63">
        <v>19402.502625954894</v>
      </c>
      <c r="M2909" s="63">
        <v>49.948635002513605</v>
      </c>
      <c r="N2909" s="62">
        <v>81.344999999999999</v>
      </c>
    </row>
    <row r="2910" spans="1:14" x14ac:dyDescent="0.4">
      <c r="A2910" s="43">
        <v>70</v>
      </c>
      <c r="B2910" s="5" t="s">
        <v>158</v>
      </c>
      <c r="C2910" s="5">
        <v>2006</v>
      </c>
      <c r="D2910" s="5" t="s">
        <v>251</v>
      </c>
      <c r="E2910" s="5" t="s">
        <v>248</v>
      </c>
      <c r="F2910" s="62">
        <v>10.071620609578884</v>
      </c>
      <c r="G2910" s="63">
        <v>48438292</v>
      </c>
      <c r="H2910" s="63">
        <v>-0.22319561244255226</v>
      </c>
      <c r="I2910" s="63">
        <v>136.10200051502301</v>
      </c>
      <c r="J2910" s="63">
        <v>9161900000</v>
      </c>
      <c r="K2910" s="63">
        <v>70.651873530419351</v>
      </c>
      <c r="L2910" s="63">
        <v>21743.47745142545</v>
      </c>
      <c r="M2910" s="63">
        <v>50.926703261220538</v>
      </c>
      <c r="N2910" s="62">
        <v>81.528000000000006</v>
      </c>
    </row>
    <row r="2911" spans="1:14" x14ac:dyDescent="0.4">
      <c r="A2911" s="43">
        <v>70</v>
      </c>
      <c r="B2911" s="5" t="s">
        <v>158</v>
      </c>
      <c r="C2911" s="5">
        <v>2007</v>
      </c>
      <c r="D2911" s="5" t="s">
        <v>251</v>
      </c>
      <c r="E2911" s="5" t="s">
        <v>248</v>
      </c>
      <c r="F2911" s="62">
        <v>10.34626459099051</v>
      </c>
      <c r="G2911" s="63">
        <v>48683638</v>
      </c>
      <c r="H2911" s="63">
        <v>2.419195944278357</v>
      </c>
      <c r="I2911" s="63">
        <v>137.14508357036499</v>
      </c>
      <c r="J2911" s="63">
        <v>8826900000</v>
      </c>
      <c r="K2911" s="63">
        <v>73.874525287791542</v>
      </c>
      <c r="L2911" s="63">
        <v>24086.410439167747</v>
      </c>
      <c r="M2911" s="63">
        <v>53.244630696699836</v>
      </c>
      <c r="N2911" s="62">
        <v>81.631</v>
      </c>
    </row>
    <row r="2912" spans="1:14" x14ac:dyDescent="0.4">
      <c r="A2912" s="43">
        <v>70</v>
      </c>
      <c r="B2912" s="5" t="s">
        <v>158</v>
      </c>
      <c r="C2912" s="5">
        <v>2008</v>
      </c>
      <c r="D2912" s="5" t="s">
        <v>251</v>
      </c>
      <c r="E2912" s="5" t="s">
        <v>248</v>
      </c>
      <c r="F2912" s="62">
        <v>10.496943534961007</v>
      </c>
      <c r="G2912" s="63">
        <v>49054708</v>
      </c>
      <c r="H2912" s="63">
        <v>2.8263023010858035</v>
      </c>
      <c r="I2912" s="63">
        <v>108.142013885944</v>
      </c>
      <c r="J2912" s="63">
        <v>11187500000</v>
      </c>
      <c r="K2912" s="63">
        <v>95.516352434746864</v>
      </c>
      <c r="L2912" s="63">
        <v>21350.427979823002</v>
      </c>
      <c r="M2912" s="63">
        <v>54.835475157567323</v>
      </c>
      <c r="N2912" s="62">
        <v>81.733000000000004</v>
      </c>
    </row>
    <row r="2913" spans="1:14" x14ac:dyDescent="0.4">
      <c r="A2913" s="43">
        <v>70</v>
      </c>
      <c r="B2913" s="5" t="s">
        <v>158</v>
      </c>
      <c r="C2913" s="5">
        <v>2009</v>
      </c>
      <c r="D2913" s="5" t="s">
        <v>251</v>
      </c>
      <c r="E2913" s="5" t="s">
        <v>248</v>
      </c>
      <c r="F2913" s="62">
        <v>10.680645378163531</v>
      </c>
      <c r="G2913" s="63">
        <v>49307835</v>
      </c>
      <c r="H2913" s="63">
        <v>3.6086441257284321</v>
      </c>
      <c r="I2913" s="63">
        <v>91.614055187706299</v>
      </c>
      <c r="J2913" s="63">
        <v>9021900000</v>
      </c>
      <c r="K2913" s="63">
        <v>86.133619369747009</v>
      </c>
      <c r="L2913" s="63">
        <v>19143.851605302549</v>
      </c>
      <c r="M2913" s="63">
        <v>57.498057498057499</v>
      </c>
      <c r="N2913" s="62">
        <v>81.834999999999994</v>
      </c>
    </row>
    <row r="2914" spans="1:14" x14ac:dyDescent="0.4">
      <c r="A2914" s="43">
        <v>70</v>
      </c>
      <c r="B2914" s="5" t="s">
        <v>158</v>
      </c>
      <c r="C2914" s="5">
        <v>2010</v>
      </c>
      <c r="D2914" s="5" t="s">
        <v>251</v>
      </c>
      <c r="E2914" s="5" t="s">
        <v>248</v>
      </c>
      <c r="F2914" s="62">
        <v>11.607829840639662</v>
      </c>
      <c r="G2914" s="63">
        <v>49554112</v>
      </c>
      <c r="H2914" s="63">
        <v>2.7374968372649136</v>
      </c>
      <c r="I2914" s="63">
        <v>100</v>
      </c>
      <c r="J2914" s="63">
        <v>9497400000</v>
      </c>
      <c r="K2914" s="63">
        <v>91.399596495175601</v>
      </c>
      <c r="L2914" s="63">
        <v>23079.26012577353</v>
      </c>
      <c r="M2914" s="63">
        <v>58.611111111111128</v>
      </c>
      <c r="N2914" s="62">
        <v>81.936000000000007</v>
      </c>
    </row>
    <row r="2915" spans="1:14" x14ac:dyDescent="0.4">
      <c r="A2915" s="43">
        <v>70</v>
      </c>
      <c r="B2915" s="5" t="s">
        <v>158</v>
      </c>
      <c r="C2915" s="5">
        <v>2011</v>
      </c>
      <c r="D2915" s="5" t="s">
        <v>251</v>
      </c>
      <c r="E2915" s="5" t="s">
        <v>248</v>
      </c>
      <c r="F2915" s="62">
        <v>11.984803622542632</v>
      </c>
      <c r="G2915" s="63">
        <v>49936638</v>
      </c>
      <c r="H2915" s="63">
        <v>1.2818638059200964</v>
      </c>
      <c r="I2915" s="63">
        <v>97.491302190656199</v>
      </c>
      <c r="J2915" s="63">
        <v>9773000000</v>
      </c>
      <c r="K2915" s="63">
        <v>105.56631358134838</v>
      </c>
      <c r="L2915" s="63">
        <v>25097.595426844979</v>
      </c>
      <c r="M2915" s="63">
        <v>60.410419136620405</v>
      </c>
      <c r="N2915" s="62">
        <v>81.923000000000002</v>
      </c>
    </row>
    <row r="2916" spans="1:14" x14ac:dyDescent="0.4">
      <c r="A2916" s="43">
        <v>70</v>
      </c>
      <c r="B2916" s="5" t="s">
        <v>158</v>
      </c>
      <c r="C2916" s="5">
        <v>2012</v>
      </c>
      <c r="D2916" s="5" t="s">
        <v>251</v>
      </c>
      <c r="E2916" s="5" t="s">
        <v>248</v>
      </c>
      <c r="F2916" s="62">
        <v>11.958527049870048</v>
      </c>
      <c r="G2916" s="63">
        <v>50199853</v>
      </c>
      <c r="H2916" s="63">
        <v>1.2518081696316017</v>
      </c>
      <c r="I2916" s="63">
        <v>105.126979533317</v>
      </c>
      <c r="J2916" s="63">
        <v>9495900000</v>
      </c>
      <c r="K2916" s="63">
        <v>105.45832773770141</v>
      </c>
      <c r="L2916" s="63">
        <v>25459.168900096451</v>
      </c>
      <c r="M2916" s="63">
        <v>60.957463451944307</v>
      </c>
      <c r="N2916" s="62">
        <v>81.850999999999999</v>
      </c>
    </row>
    <row r="2917" spans="1:14" x14ac:dyDescent="0.4">
      <c r="A2917" s="43">
        <v>70</v>
      </c>
      <c r="B2917" s="5" t="s">
        <v>158</v>
      </c>
      <c r="C2917" s="5">
        <v>2013</v>
      </c>
      <c r="D2917" s="5" t="s">
        <v>251</v>
      </c>
      <c r="E2917" s="5" t="s">
        <v>248</v>
      </c>
      <c r="F2917" s="62">
        <v>11.890036927838175</v>
      </c>
      <c r="G2917" s="63">
        <v>50428893</v>
      </c>
      <c r="H2917" s="63">
        <v>1.0185438050527722</v>
      </c>
      <c r="I2917" s="63">
        <v>119.02693940295001</v>
      </c>
      <c r="J2917" s="63">
        <v>12766600000</v>
      </c>
      <c r="K2917" s="63">
        <v>97.952104953888181</v>
      </c>
      <c r="L2917" s="63">
        <v>27179.517014605171</v>
      </c>
      <c r="M2917" s="63">
        <v>60.439022685169007</v>
      </c>
      <c r="N2917" s="62">
        <v>81.778999999999996</v>
      </c>
    </row>
    <row r="2918" spans="1:14" x14ac:dyDescent="0.4">
      <c r="A2918" s="43">
        <v>70</v>
      </c>
      <c r="B2918" s="5" t="s">
        <v>158</v>
      </c>
      <c r="C2918" s="5">
        <v>2014</v>
      </c>
      <c r="D2918" s="5" t="s">
        <v>251</v>
      </c>
      <c r="E2918" s="5" t="s">
        <v>248</v>
      </c>
      <c r="F2918" s="62">
        <v>11.588715623623616</v>
      </c>
      <c r="G2918" s="63">
        <v>50746659</v>
      </c>
      <c r="H2918" s="63">
        <v>0.90689675061581454</v>
      </c>
      <c r="I2918" s="63">
        <v>134.523803868149</v>
      </c>
      <c r="J2918" s="63">
        <v>9273600000</v>
      </c>
      <c r="K2918" s="63">
        <v>90.614441898156727</v>
      </c>
      <c r="L2918" s="63">
        <v>29252.931237735243</v>
      </c>
      <c r="M2918" s="63">
        <v>60.485021398002857</v>
      </c>
      <c r="N2918" s="62">
        <v>81.706999999999994</v>
      </c>
    </row>
    <row r="2919" spans="1:14" x14ac:dyDescent="0.4">
      <c r="A2919" s="43">
        <v>70</v>
      </c>
      <c r="B2919" s="5" t="s">
        <v>158</v>
      </c>
      <c r="C2919" s="5">
        <v>2015</v>
      </c>
      <c r="D2919" s="5" t="s">
        <v>251</v>
      </c>
      <c r="E2919" s="5" t="s">
        <v>248</v>
      </c>
      <c r="F2919" s="62">
        <v>11.914686493744666</v>
      </c>
      <c r="G2919" s="63">
        <v>51014947</v>
      </c>
      <c r="H2919" s="63">
        <v>3.1855959666495295</v>
      </c>
      <c r="I2919" s="63">
        <v>142.05387339554699</v>
      </c>
      <c r="J2919" s="63">
        <v>4104100000</v>
      </c>
      <c r="K2919" s="63">
        <v>79.13249438909196</v>
      </c>
      <c r="L2919" s="63">
        <v>28737.439170649883</v>
      </c>
      <c r="M2919" s="63">
        <f t="shared" ref="M2919:M2926" si="296">(M2918+M2917+M2916)/3</f>
        <v>60.62716917837205</v>
      </c>
      <c r="N2919" s="62">
        <v>81.634</v>
      </c>
    </row>
    <row r="2920" spans="1:14" x14ac:dyDescent="0.4">
      <c r="A2920" s="43">
        <v>70</v>
      </c>
      <c r="B2920" s="5" t="s">
        <v>158</v>
      </c>
      <c r="C2920" s="5">
        <v>2016</v>
      </c>
      <c r="D2920" s="5" t="s">
        <v>251</v>
      </c>
      <c r="E2920" s="5" t="s">
        <v>248</v>
      </c>
      <c r="F2920" s="62">
        <v>12.016204599795113</v>
      </c>
      <c r="G2920" s="63">
        <v>51217803</v>
      </c>
      <c r="H2920" s="63">
        <v>1.986038505453493</v>
      </c>
      <c r="I2920" s="63">
        <v>139.05544819912399</v>
      </c>
      <c r="J2920" s="63">
        <v>12104300000</v>
      </c>
      <c r="K2920" s="63">
        <v>73.603809465598061</v>
      </c>
      <c r="L2920" s="63">
        <v>29280.440317004843</v>
      </c>
      <c r="M2920" s="63">
        <f t="shared" si="296"/>
        <v>60.517071087181307</v>
      </c>
      <c r="N2920" s="62">
        <v>81.561999999999998</v>
      </c>
    </row>
    <row r="2921" spans="1:14" x14ac:dyDescent="0.4">
      <c r="A2921" s="43">
        <v>70</v>
      </c>
      <c r="B2921" s="5" t="s">
        <v>158</v>
      </c>
      <c r="C2921" s="5">
        <v>2017</v>
      </c>
      <c r="D2921" s="5" t="s">
        <v>251</v>
      </c>
      <c r="E2921" s="5" t="s">
        <v>248</v>
      </c>
      <c r="F2921" s="62">
        <v>12.191493420094902</v>
      </c>
      <c r="G2921" s="63">
        <v>51361911</v>
      </c>
      <c r="H2921" s="63">
        <v>2.2227813815284065</v>
      </c>
      <c r="I2921" s="63">
        <v>143.07666791413899</v>
      </c>
      <c r="J2921" s="63">
        <v>17912900000</v>
      </c>
      <c r="K2921" s="63">
        <v>77.120917806641629</v>
      </c>
      <c r="L2921" s="63">
        <v>31600.735874136455</v>
      </c>
      <c r="M2921" s="63">
        <f t="shared" si="296"/>
        <v>60.543087221185402</v>
      </c>
      <c r="N2921" s="62">
        <v>81.503</v>
      </c>
    </row>
    <row r="2922" spans="1:14" x14ac:dyDescent="0.4">
      <c r="A2922" s="43">
        <v>70</v>
      </c>
      <c r="B2922" s="5" t="s">
        <v>158</v>
      </c>
      <c r="C2922" s="5">
        <v>2018</v>
      </c>
      <c r="D2922" s="5" t="s">
        <v>251</v>
      </c>
      <c r="E2922" s="5" t="s">
        <v>248</v>
      </c>
      <c r="F2922" s="62">
        <v>12.216456168373409</v>
      </c>
      <c r="G2922" s="63">
        <v>51585058</v>
      </c>
      <c r="H2922" s="63">
        <v>0.48294898310261658</v>
      </c>
      <c r="I2922" s="63">
        <v>152.99299156187499</v>
      </c>
      <c r="J2922" s="63">
        <v>12182600000</v>
      </c>
      <c r="K2922" s="63">
        <v>78.988865513436309</v>
      </c>
      <c r="L2922" s="63">
        <v>33447.156283616583</v>
      </c>
      <c r="M2922" s="63">
        <f t="shared" si="296"/>
        <v>60.562442495579582</v>
      </c>
      <c r="N2922" s="62">
        <v>81.459000000000003</v>
      </c>
    </row>
    <row r="2923" spans="1:14" x14ac:dyDescent="0.4">
      <c r="A2923" s="43">
        <v>70</v>
      </c>
      <c r="B2923" s="5" t="s">
        <v>158</v>
      </c>
      <c r="C2923" s="5">
        <v>2019</v>
      </c>
      <c r="D2923" s="5" t="s">
        <v>251</v>
      </c>
      <c r="E2923" s="5" t="s">
        <v>248</v>
      </c>
      <c r="F2923" s="62">
        <v>11.825283587375225</v>
      </c>
      <c r="G2923" s="63">
        <v>51764822</v>
      </c>
      <c r="H2923" s="63">
        <v>-0.8393253081496681</v>
      </c>
      <c r="I2923" s="63">
        <v>147.622919566554</v>
      </c>
      <c r="J2923" s="63">
        <v>9634300000</v>
      </c>
      <c r="K2923" s="63">
        <v>75.757138965219042</v>
      </c>
      <c r="L2923" s="63">
        <v>31902.416904819416</v>
      </c>
      <c r="M2923" s="63">
        <f t="shared" si="296"/>
        <v>60.540866934648761</v>
      </c>
      <c r="N2923" s="62">
        <v>81.430000000000007</v>
      </c>
    </row>
    <row r="2924" spans="1:14" x14ac:dyDescent="0.4">
      <c r="A2924" s="43">
        <v>70</v>
      </c>
      <c r="B2924" s="5" t="s">
        <v>158</v>
      </c>
      <c r="C2924" s="5">
        <v>2020</v>
      </c>
      <c r="D2924" s="5" t="s">
        <v>251</v>
      </c>
      <c r="E2924" s="5" t="s">
        <v>248</v>
      </c>
      <c r="F2924" s="62">
        <v>10.990029581428546</v>
      </c>
      <c r="G2924" s="63">
        <v>51836239</v>
      </c>
      <c r="H2924" s="63">
        <v>1.5637468567534256</v>
      </c>
      <c r="I2924" s="63">
        <v>136.98409804640301</v>
      </c>
      <c r="J2924" s="63">
        <v>8764900000</v>
      </c>
      <c r="K2924" s="63">
        <v>69.034045090956155</v>
      </c>
      <c r="L2924" s="63">
        <v>31721.298914185674</v>
      </c>
      <c r="M2924" s="63">
        <f t="shared" si="296"/>
        <v>60.548798883804579</v>
      </c>
      <c r="N2924" s="62">
        <v>81.414000000000001</v>
      </c>
    </row>
    <row r="2925" spans="1:14" x14ac:dyDescent="0.4">
      <c r="A2925" s="43">
        <v>70</v>
      </c>
      <c r="B2925" s="5" t="s">
        <v>158</v>
      </c>
      <c r="C2925" s="5">
        <v>2021</v>
      </c>
      <c r="D2925" s="5" t="s">
        <v>251</v>
      </c>
      <c r="E2925" s="5" t="s">
        <v>248</v>
      </c>
      <c r="F2925" s="62">
        <f>(F2922+F2923+F2924)/3</f>
        <v>11.677256445725726</v>
      </c>
      <c r="G2925" s="63">
        <v>51744876</v>
      </c>
      <c r="H2925" s="63">
        <v>2.762931941447718</v>
      </c>
      <c r="I2925" s="63">
        <v>138.97464166294401</v>
      </c>
      <c r="J2925" s="63">
        <v>22060400000</v>
      </c>
      <c r="K2925" s="63">
        <v>80.19945692682694</v>
      </c>
      <c r="L2925" s="63">
        <v>35142.264267481034</v>
      </c>
      <c r="M2925" s="63">
        <f t="shared" si="296"/>
        <v>60.550702771344305</v>
      </c>
      <c r="N2925" s="62">
        <v>81.414000000000001</v>
      </c>
    </row>
    <row r="2926" spans="1:14" s="67" customFormat="1" x14ac:dyDescent="0.4">
      <c r="A2926" s="43">
        <v>70</v>
      </c>
      <c r="B2926" s="68" t="s">
        <v>158</v>
      </c>
      <c r="C2926" s="68">
        <v>2022</v>
      </c>
      <c r="D2926" s="5" t="s">
        <v>251</v>
      </c>
      <c r="E2926" s="5" t="s">
        <v>248</v>
      </c>
      <c r="F2926" s="62">
        <f>(F2923+F2924+F2925)/3</f>
        <v>11.497523204843164</v>
      </c>
      <c r="G2926" s="66">
        <v>51628117</v>
      </c>
      <c r="H2926" s="66">
        <v>1.275522574092065</v>
      </c>
      <c r="I2926" s="66">
        <f>(I2923+I2925+I2924)/3</f>
        <v>141.19388642530035</v>
      </c>
      <c r="J2926" s="66">
        <v>17996000000</v>
      </c>
      <c r="K2926" s="66">
        <v>96.536409288686471</v>
      </c>
      <c r="L2926" s="66">
        <v>32422.574486428734</v>
      </c>
      <c r="M2926" s="66">
        <f t="shared" si="296"/>
        <v>60.546789529932546</v>
      </c>
      <c r="N2926" s="62">
        <v>81.427000000000007</v>
      </c>
    </row>
    <row r="2927" spans="1:14" x14ac:dyDescent="0.4">
      <c r="A2927" s="43">
        <v>71</v>
      </c>
      <c r="B2927" s="5" t="s">
        <v>159</v>
      </c>
      <c r="C2927" s="5">
        <v>1980</v>
      </c>
      <c r="D2927" s="5" t="s">
        <v>251</v>
      </c>
      <c r="E2927" s="42" t="s">
        <v>248</v>
      </c>
      <c r="F2927" s="62">
        <f>F2928*0.95</f>
        <v>10.412474408551949</v>
      </c>
      <c r="G2927" s="63">
        <v>1493870</v>
      </c>
      <c r="H2927" s="63">
        <f t="shared" ref="H2927:H2939" si="297">H2928*0.95</f>
        <v>-3.791760630911972</v>
      </c>
      <c r="I2927" s="63">
        <f>(I2368+I734+I390)/3</f>
        <v>356.10836876229274</v>
      </c>
      <c r="J2927" s="63">
        <v>830000</v>
      </c>
      <c r="K2927" s="63">
        <v>112.64694192877039</v>
      </c>
      <c r="L2927" s="63">
        <v>19170.92408035478</v>
      </c>
      <c r="M2927" s="63">
        <v>44.192205826712069</v>
      </c>
      <c r="N2927" s="62">
        <v>94.781000000000006</v>
      </c>
    </row>
    <row r="2928" spans="1:14" x14ac:dyDescent="0.4">
      <c r="A2928" s="43">
        <v>71</v>
      </c>
      <c r="B2928" s="5" t="s">
        <v>159</v>
      </c>
      <c r="C2928" s="5">
        <v>1981</v>
      </c>
      <c r="D2928" s="5" t="s">
        <v>251</v>
      </c>
      <c r="E2928" s="42" t="s">
        <v>248</v>
      </c>
      <c r="F2928" s="62">
        <f t="shared" ref="F2928:F2936" si="298">F2929*0.95</f>
        <v>10.960499377423105</v>
      </c>
      <c r="G2928" s="63">
        <v>1573026</v>
      </c>
      <c r="H2928" s="63">
        <f t="shared" si="297"/>
        <v>-3.9913269799073392</v>
      </c>
      <c r="I2928" s="63">
        <f>(I735+I2369+I391)/3</f>
        <v>383.28746012474306</v>
      </c>
      <c r="J2928" s="63">
        <v>1210000</v>
      </c>
      <c r="K2928" s="63">
        <v>107.97617859153775</v>
      </c>
      <c r="L2928" s="63">
        <v>15929.819556862692</v>
      </c>
      <c r="M2928" s="63">
        <v>41.426970489353756</v>
      </c>
      <c r="N2928" s="62">
        <v>95.67</v>
      </c>
    </row>
    <row r="2929" spans="1:14" x14ac:dyDescent="0.4">
      <c r="A2929" s="43">
        <v>71</v>
      </c>
      <c r="B2929" s="5" t="s">
        <v>159</v>
      </c>
      <c r="C2929" s="5">
        <v>1982</v>
      </c>
      <c r="D2929" s="5" t="s">
        <v>251</v>
      </c>
      <c r="E2929" s="42" t="s">
        <v>248</v>
      </c>
      <c r="F2929" s="62">
        <f t="shared" si="298"/>
        <v>11.537367765708533</v>
      </c>
      <c r="G2929" s="63">
        <v>1652921</v>
      </c>
      <c r="H2929" s="63">
        <f t="shared" si="297"/>
        <v>-4.201396820955094</v>
      </c>
      <c r="I2929" s="63">
        <f>(I736+I392+I2370)/3</f>
        <v>414.1722535730201</v>
      </c>
      <c r="J2929" s="63">
        <v>-90000</v>
      </c>
      <c r="K2929" s="63">
        <v>106.86863180685518</v>
      </c>
      <c r="L2929" s="63">
        <v>13053.953187369012</v>
      </c>
      <c r="M2929" s="63">
        <v>42.527218739689879</v>
      </c>
      <c r="N2929" s="62">
        <v>96.414000000000001</v>
      </c>
    </row>
    <row r="2930" spans="1:14" x14ac:dyDescent="0.4">
      <c r="A2930" s="43">
        <v>71</v>
      </c>
      <c r="B2930" s="5" t="s">
        <v>159</v>
      </c>
      <c r="C2930" s="5">
        <v>1983</v>
      </c>
      <c r="D2930" s="5" t="s">
        <v>251</v>
      </c>
      <c r="E2930" s="42" t="s">
        <v>248</v>
      </c>
      <c r="F2930" s="62">
        <f t="shared" si="298"/>
        <v>12.144597648114246</v>
      </c>
      <c r="G2930" s="63">
        <v>1736028</v>
      </c>
      <c r="H2930" s="63">
        <f t="shared" si="297"/>
        <v>-4.4225229694264154</v>
      </c>
      <c r="I2930" s="63">
        <f>(I2371+I737+I522)/3</f>
        <v>549.14450643843531</v>
      </c>
      <c r="J2930" s="63">
        <v>40000</v>
      </c>
      <c r="K2930" s="63">
        <v>108.48154648551565</v>
      </c>
      <c r="L2930" s="63">
        <v>12022.318234587137</v>
      </c>
      <c r="M2930" s="63">
        <v>43.535945695772917</v>
      </c>
      <c r="N2930" s="62">
        <v>97.034000000000006</v>
      </c>
    </row>
    <row r="2931" spans="1:14" x14ac:dyDescent="0.4">
      <c r="A2931" s="43">
        <v>71</v>
      </c>
      <c r="B2931" s="5" t="s">
        <v>159</v>
      </c>
      <c r="C2931" s="5">
        <v>1984</v>
      </c>
      <c r="D2931" s="5" t="s">
        <v>251</v>
      </c>
      <c r="E2931" s="42" t="s">
        <v>248</v>
      </c>
      <c r="F2931" s="62">
        <f t="shared" si="298"/>
        <v>12.783786998014996</v>
      </c>
      <c r="G2931" s="63">
        <v>1813986</v>
      </c>
      <c r="H2931" s="63">
        <f t="shared" si="297"/>
        <v>-4.6552873362383318</v>
      </c>
      <c r="I2931" s="63">
        <f>(I4264+I4522+I4350)/3</f>
        <v>66.69486309282469</v>
      </c>
      <c r="J2931" s="63">
        <v>-6030000</v>
      </c>
      <c r="K2931" s="63">
        <v>104.75409567884068</v>
      </c>
      <c r="L2931" s="63">
        <v>11962.651725502228</v>
      </c>
      <c r="M2931" s="63">
        <v>46.944948578342405</v>
      </c>
      <c r="N2931" s="62">
        <v>97.551000000000002</v>
      </c>
    </row>
    <row r="2932" spans="1:14" x14ac:dyDescent="0.4">
      <c r="A2932" s="43">
        <v>71</v>
      </c>
      <c r="B2932" s="5" t="s">
        <v>159</v>
      </c>
      <c r="C2932" s="5">
        <v>1985</v>
      </c>
      <c r="D2932" s="5" t="s">
        <v>251</v>
      </c>
      <c r="E2932" s="42" t="s">
        <v>248</v>
      </c>
      <c r="F2932" s="62">
        <f t="shared" si="298"/>
        <v>13.456617892647365</v>
      </c>
      <c r="G2932" s="63">
        <v>1888975</v>
      </c>
      <c r="H2932" s="63">
        <f t="shared" si="297"/>
        <v>-4.9003024591982438</v>
      </c>
      <c r="I2932" s="63">
        <f>(I4265+I4351+I4523)/3</f>
        <v>52.638359511690112</v>
      </c>
      <c r="J2932" s="63">
        <v>7250000</v>
      </c>
      <c r="K2932" s="63">
        <v>96.419501576758847</v>
      </c>
      <c r="L2932" s="63">
        <v>11353.231574668518</v>
      </c>
      <c r="M2932" s="63">
        <v>46.107784431137716</v>
      </c>
      <c r="N2932" s="62">
        <v>97.903000000000006</v>
      </c>
    </row>
    <row r="2933" spans="1:14" x14ac:dyDescent="0.4">
      <c r="A2933" s="43">
        <v>71</v>
      </c>
      <c r="B2933" s="5" t="s">
        <v>159</v>
      </c>
      <c r="C2933" s="5">
        <v>1986</v>
      </c>
      <c r="D2933" s="5" t="s">
        <v>251</v>
      </c>
      <c r="E2933" s="42" t="s">
        <v>248</v>
      </c>
      <c r="F2933" s="62">
        <f t="shared" si="298"/>
        <v>14.164860939628806</v>
      </c>
      <c r="G2933" s="63">
        <v>1968093</v>
      </c>
      <c r="H2933" s="63">
        <f t="shared" si="297"/>
        <v>-5.1582131149455197</v>
      </c>
      <c r="I2933" s="63">
        <f>(I4266+I4352+I4524)/3</f>
        <v>61.511382693914392</v>
      </c>
      <c r="J2933" s="63">
        <v>-14529999.9</v>
      </c>
      <c r="K2933" s="63">
        <v>94.199098068141979</v>
      </c>
      <c r="L2933" s="63">
        <v>9097.1258701585739</v>
      </c>
      <c r="M2933" s="63">
        <v>46.180641950734014</v>
      </c>
      <c r="N2933" s="62">
        <v>97.917000000000002</v>
      </c>
    </row>
    <row r="2934" spans="1:14" x14ac:dyDescent="0.4">
      <c r="A2934" s="43">
        <v>71</v>
      </c>
      <c r="B2934" s="5" t="s">
        <v>159</v>
      </c>
      <c r="C2934" s="5">
        <v>1987</v>
      </c>
      <c r="D2934" s="5" t="s">
        <v>251</v>
      </c>
      <c r="E2934" s="42" t="s">
        <v>248</v>
      </c>
      <c r="F2934" s="62">
        <f t="shared" si="298"/>
        <v>14.910379936451376</v>
      </c>
      <c r="G2934" s="63">
        <v>2048477</v>
      </c>
      <c r="H2934" s="63">
        <f t="shared" si="297"/>
        <v>-5.429698015732126</v>
      </c>
      <c r="I2934" s="63">
        <f>(I2375+I741+I4525)/3</f>
        <v>221.37376150192037</v>
      </c>
      <c r="J2934" s="63">
        <v>-6320000</v>
      </c>
      <c r="K2934" s="63">
        <v>89.663146675592444</v>
      </c>
      <c r="L2934" s="63">
        <v>10919.675511937323</v>
      </c>
      <c r="M2934" s="63">
        <v>44.969865554010205</v>
      </c>
      <c r="N2934" s="62">
        <v>97.932000000000002</v>
      </c>
    </row>
    <row r="2935" spans="1:14" x14ac:dyDescent="0.4">
      <c r="A2935" s="43">
        <v>71</v>
      </c>
      <c r="B2935" s="5" t="s">
        <v>159</v>
      </c>
      <c r="C2935" s="5">
        <v>1988</v>
      </c>
      <c r="D2935" s="5" t="s">
        <v>251</v>
      </c>
      <c r="E2935" s="42" t="s">
        <v>248</v>
      </c>
      <c r="F2935" s="62">
        <f t="shared" si="298"/>
        <v>15.695136775211976</v>
      </c>
      <c r="G2935" s="63">
        <v>2129153</v>
      </c>
      <c r="H2935" s="63">
        <f t="shared" si="297"/>
        <v>-5.7154715955075011</v>
      </c>
      <c r="I2935" s="63">
        <f>(I2376+I742+I398)/3</f>
        <v>148.59514840512824</v>
      </c>
      <c r="J2935" s="63">
        <v>16320000</v>
      </c>
      <c r="K2935" s="63">
        <v>90.504401207378947</v>
      </c>
      <c r="L2935" s="63">
        <v>9717.6305098292614</v>
      </c>
      <c r="M2935" s="63">
        <v>41.459686664119218</v>
      </c>
      <c r="N2935" s="62">
        <v>97.945999999999998</v>
      </c>
    </row>
    <row r="2936" spans="1:14" x14ac:dyDescent="0.4">
      <c r="A2936" s="43">
        <v>71</v>
      </c>
      <c r="B2936" s="5" t="s">
        <v>159</v>
      </c>
      <c r="C2936" s="5">
        <v>1989</v>
      </c>
      <c r="D2936" s="5" t="s">
        <v>251</v>
      </c>
      <c r="E2936" s="42" t="s">
        <v>248</v>
      </c>
      <c r="F2936" s="62">
        <f t="shared" si="298"/>
        <v>16.521196605486292</v>
      </c>
      <c r="G2936" s="63">
        <v>2210013</v>
      </c>
      <c r="H2936" s="63">
        <f t="shared" si="297"/>
        <v>-6.0162858900078966</v>
      </c>
      <c r="I2936" s="63">
        <f>(I4269+I4355+I4527)/3</f>
        <v>64.077869868382635</v>
      </c>
      <c r="J2936" s="63">
        <v>3660000</v>
      </c>
      <c r="K2936" s="63">
        <v>93.771437545774475</v>
      </c>
      <c r="L2936" s="63">
        <v>11001.679923782947</v>
      </c>
      <c r="M2936" s="63">
        <v>38.609467455621299</v>
      </c>
      <c r="N2936" s="62">
        <v>97.96</v>
      </c>
    </row>
    <row r="2937" spans="1:14" x14ac:dyDescent="0.4">
      <c r="A2937" s="43">
        <v>71</v>
      </c>
      <c r="B2937" s="5" t="s">
        <v>159</v>
      </c>
      <c r="C2937" s="5">
        <v>1990</v>
      </c>
      <c r="D2937" s="5" t="s">
        <v>251</v>
      </c>
      <c r="E2937" s="42" t="s">
        <v>248</v>
      </c>
      <c r="F2937" s="62">
        <v>17.390733268932941</v>
      </c>
      <c r="G2937" s="63">
        <v>1674938</v>
      </c>
      <c r="H2937" s="63">
        <f t="shared" si="297"/>
        <v>-6.3329325157977863</v>
      </c>
      <c r="I2937" s="63">
        <f>(I4270+I4356+I4528)/3</f>
        <v>63.48983828209618</v>
      </c>
      <c r="J2937" s="63">
        <v>5599999.9000000004</v>
      </c>
      <c r="K2937" s="63">
        <v>103.01100015073862</v>
      </c>
      <c r="L2937" s="63">
        <v>11002.065615430409</v>
      </c>
      <c r="M2937" s="63">
        <v>74.60431654676259</v>
      </c>
      <c r="N2937" s="62">
        <v>97.974000000000004</v>
      </c>
    </row>
    <row r="2938" spans="1:14" x14ac:dyDescent="0.4">
      <c r="A2938" s="43">
        <v>71</v>
      </c>
      <c r="B2938" s="5" t="s">
        <v>159</v>
      </c>
      <c r="C2938" s="5">
        <v>1991</v>
      </c>
      <c r="D2938" s="5" t="s">
        <v>251</v>
      </c>
      <c r="E2938" s="42" t="s">
        <v>248</v>
      </c>
      <c r="F2938" s="62">
        <v>5.8405300485255696</v>
      </c>
      <c r="G2938" s="63">
        <v>1339500</v>
      </c>
      <c r="H2938" s="63">
        <f t="shared" si="297"/>
        <v>-6.6662447534713545</v>
      </c>
      <c r="I2938" s="63">
        <f>(I2379+I745+I4271)/3</f>
        <v>70.189364464689774</v>
      </c>
      <c r="J2938" s="63">
        <v>800000</v>
      </c>
      <c r="K2938" s="63">
        <v>142.61295426586219</v>
      </c>
      <c r="L2938" s="63">
        <v>8219.4801815209939</v>
      </c>
      <c r="M2938" s="63">
        <v>62.113402061855673</v>
      </c>
      <c r="N2938" s="62">
        <v>97.988</v>
      </c>
    </row>
    <row r="2939" spans="1:14" x14ac:dyDescent="0.4">
      <c r="A2939" s="43">
        <v>71</v>
      </c>
      <c r="B2939" s="5" t="s">
        <v>159</v>
      </c>
      <c r="C2939" s="5">
        <v>1992</v>
      </c>
      <c r="D2939" s="5" t="s">
        <v>251</v>
      </c>
      <c r="E2939" s="42" t="s">
        <v>248</v>
      </c>
      <c r="F2939" s="62">
        <v>14.220246039664747</v>
      </c>
      <c r="G2939" s="63">
        <v>1620633</v>
      </c>
      <c r="H2939" s="63">
        <f t="shared" si="297"/>
        <v>-7.017099740496163</v>
      </c>
      <c r="I2939" s="63">
        <f>(I746+I2380+I402)/3</f>
        <v>108.69968062164082</v>
      </c>
      <c r="J2939" s="63">
        <v>35299999.899999999</v>
      </c>
      <c r="K2939" s="63">
        <v>94.688064967166142</v>
      </c>
      <c r="L2939" s="63">
        <v>12253.579443787659</v>
      </c>
      <c r="M2939" s="63">
        <v>54.524886877828052</v>
      </c>
      <c r="N2939" s="62">
        <v>98.001999999999995</v>
      </c>
    </row>
    <row r="2940" spans="1:14" x14ac:dyDescent="0.4">
      <c r="A2940" s="43">
        <v>71</v>
      </c>
      <c r="B2940" s="5" t="s">
        <v>159</v>
      </c>
      <c r="C2940" s="5">
        <v>1993</v>
      </c>
      <c r="D2940" s="5" t="s">
        <v>251</v>
      </c>
      <c r="E2940" s="42" t="s">
        <v>248</v>
      </c>
      <c r="F2940" s="62">
        <v>18.590809998518424</v>
      </c>
      <c r="G2940" s="63">
        <v>1653645</v>
      </c>
      <c r="H2940" s="63">
        <v>-7.3864207794696455</v>
      </c>
      <c r="I2940" s="63">
        <f>(I2381+I747+I532)/3</f>
        <v>88.275134585634518</v>
      </c>
      <c r="J2940" s="63">
        <v>13252097.972999999</v>
      </c>
      <c r="K2940" s="63">
        <v>92.057035197515034</v>
      </c>
      <c r="L2940" s="63">
        <v>14477.951066116655</v>
      </c>
      <c r="M2940" s="63">
        <v>56.855123674911653</v>
      </c>
      <c r="N2940" s="62">
        <v>98.016000000000005</v>
      </c>
    </row>
    <row r="2941" spans="1:14" x14ac:dyDescent="0.4">
      <c r="A2941" s="43">
        <v>71</v>
      </c>
      <c r="B2941" s="5" t="s">
        <v>159</v>
      </c>
      <c r="C2941" s="5">
        <v>1994</v>
      </c>
      <c r="D2941" s="5" t="s">
        <v>251</v>
      </c>
      <c r="E2941" s="42" t="s">
        <v>248</v>
      </c>
      <c r="F2941" s="62">
        <v>22.345662010863407</v>
      </c>
      <c r="G2941" s="63">
        <v>1641106</v>
      </c>
      <c r="H2941" s="63">
        <v>-5.8704760273791834</v>
      </c>
      <c r="I2941" s="63">
        <f>(I2382+I748+I533)/3</f>
        <v>57.087914038898894</v>
      </c>
      <c r="J2941" s="63">
        <v>1519181869.0258701</v>
      </c>
      <c r="K2941" s="63">
        <v>93.184284275783909</v>
      </c>
      <c r="L2941" s="63">
        <v>15141.303388314855</v>
      </c>
      <c r="M2941" s="63">
        <v>64.736519607843135</v>
      </c>
      <c r="N2941" s="62">
        <v>98.028999999999996</v>
      </c>
    </row>
    <row r="2942" spans="1:14" x14ac:dyDescent="0.4">
      <c r="A2942" s="43">
        <v>71</v>
      </c>
      <c r="B2942" s="5" t="s">
        <v>159</v>
      </c>
      <c r="C2942" s="5">
        <v>1995</v>
      </c>
      <c r="D2942" s="5" t="s">
        <v>251</v>
      </c>
      <c r="E2942" s="42" t="s">
        <v>248</v>
      </c>
      <c r="F2942" s="62">
        <v>21.899600174478103</v>
      </c>
      <c r="G2942" s="63">
        <v>1655222</v>
      </c>
      <c r="H2942" s="63">
        <v>4.8505059552028911</v>
      </c>
      <c r="I2942" s="63">
        <f>(I2383+I749+I534)/3</f>
        <v>57.459299081279518</v>
      </c>
      <c r="J2942" s="63">
        <v>6701341.1743120402</v>
      </c>
      <c r="K2942" s="63">
        <v>94.319624348340497</v>
      </c>
      <c r="L2942" s="63">
        <v>16424.97540906585</v>
      </c>
      <c r="M2942" s="63">
        <v>63.976499690785403</v>
      </c>
      <c r="N2942" s="62">
        <v>98.096000000000004</v>
      </c>
    </row>
    <row r="2943" spans="1:14" x14ac:dyDescent="0.4">
      <c r="A2943" s="43">
        <v>71</v>
      </c>
      <c r="B2943" s="5" t="s">
        <v>159</v>
      </c>
      <c r="C2943" s="5">
        <v>1996</v>
      </c>
      <c r="D2943" s="5" t="s">
        <v>251</v>
      </c>
      <c r="E2943" s="42" t="s">
        <v>248</v>
      </c>
      <c r="F2943" s="62">
        <v>20.917174596875039</v>
      </c>
      <c r="G2943" s="63">
        <v>1703318</v>
      </c>
      <c r="H2943" s="63">
        <v>15.510237395298731</v>
      </c>
      <c r="I2943" s="63">
        <f>(I2384+I750+I535)/3</f>
        <v>61.618656820389702</v>
      </c>
      <c r="J2943" s="63">
        <v>347351454.621611</v>
      </c>
      <c r="K2943" s="63">
        <v>91.472144743400747</v>
      </c>
      <c r="L2943" s="63">
        <v>18488.839611130497</v>
      </c>
      <c r="M2943" s="63">
        <v>66.82569974554707</v>
      </c>
      <c r="N2943" s="62">
        <v>98.325000000000003</v>
      </c>
    </row>
    <row r="2944" spans="1:14" x14ac:dyDescent="0.4">
      <c r="A2944" s="43">
        <v>71</v>
      </c>
      <c r="B2944" s="5" t="s">
        <v>159</v>
      </c>
      <c r="C2944" s="5">
        <v>1997</v>
      </c>
      <c r="D2944" s="5" t="s">
        <v>251</v>
      </c>
      <c r="E2944" s="42" t="s">
        <v>248</v>
      </c>
      <c r="F2944" s="62">
        <v>21.179209613799397</v>
      </c>
      <c r="G2944" s="63">
        <v>1761468</v>
      </c>
      <c r="H2944" s="63">
        <v>-4.71535484673295</v>
      </c>
      <c r="I2944" s="63">
        <f>(I2385+I751+I536)/3</f>
        <v>61.066891008389746</v>
      </c>
      <c r="J2944" s="63">
        <v>19779208.975699499</v>
      </c>
      <c r="K2944" s="63">
        <v>92.44354654762293</v>
      </c>
      <c r="L2944" s="63">
        <v>17230.055104285828</v>
      </c>
      <c r="M2944" s="63">
        <v>68.425897514575013</v>
      </c>
      <c r="N2944" s="62">
        <v>98.527000000000001</v>
      </c>
    </row>
    <row r="2945" spans="1:14" x14ac:dyDescent="0.4">
      <c r="A2945" s="43">
        <v>71</v>
      </c>
      <c r="B2945" s="5" t="s">
        <v>159</v>
      </c>
      <c r="C2945" s="5">
        <v>1998</v>
      </c>
      <c r="D2945" s="5" t="s">
        <v>251</v>
      </c>
      <c r="E2945" s="42" t="s">
        <v>248</v>
      </c>
      <c r="F2945" s="62">
        <v>23.156131426335389</v>
      </c>
      <c r="G2945" s="63">
        <v>1819544</v>
      </c>
      <c r="H2945" s="63">
        <v>-17.156112460197562</v>
      </c>
      <c r="I2945" s="63">
        <f>(I2386+I752+I408)/3</f>
        <v>76.677814295496049</v>
      </c>
      <c r="J2945" s="63">
        <v>59063714.128473602</v>
      </c>
      <c r="K2945" s="63">
        <v>94.959843167014483</v>
      </c>
      <c r="L2945" s="63">
        <v>14258.355821183532</v>
      </c>
      <c r="M2945" s="63">
        <v>67.481977342945413</v>
      </c>
      <c r="N2945" s="62">
        <v>98.704999999999998</v>
      </c>
    </row>
    <row r="2946" spans="1:14" x14ac:dyDescent="0.4">
      <c r="A2946" s="43">
        <v>71</v>
      </c>
      <c r="B2946" s="5" t="s">
        <v>159</v>
      </c>
      <c r="C2946" s="5">
        <v>1999</v>
      </c>
      <c r="D2946" s="5" t="s">
        <v>251</v>
      </c>
      <c r="E2946" s="42" t="s">
        <v>248</v>
      </c>
      <c r="F2946" s="62">
        <v>24.363983260068167</v>
      </c>
      <c r="G2946" s="63">
        <v>1877427</v>
      </c>
      <c r="H2946" s="63">
        <v>18.089357387324114</v>
      </c>
      <c r="I2946" s="63">
        <f>(I2387+I753+I409)/3</f>
        <v>77.81551879153433</v>
      </c>
      <c r="J2946" s="63">
        <v>72269842.451743394</v>
      </c>
      <c r="K2946" s="63">
        <v>85.368114551184888</v>
      </c>
      <c r="L2946" s="63">
        <v>16044.493793501344</v>
      </c>
      <c r="M2946" s="63">
        <v>72.397660818713447</v>
      </c>
      <c r="N2946" s="62">
        <v>98.861999999999995</v>
      </c>
    </row>
    <row r="2947" spans="1:14" x14ac:dyDescent="0.4">
      <c r="A2947" s="43">
        <v>71</v>
      </c>
      <c r="B2947" s="5" t="s">
        <v>159</v>
      </c>
      <c r="C2947" s="5">
        <v>2000</v>
      </c>
      <c r="D2947" s="5" t="s">
        <v>251</v>
      </c>
      <c r="E2947" s="42" t="s">
        <v>248</v>
      </c>
      <c r="F2947" s="62">
        <v>25.757493535844986</v>
      </c>
      <c r="G2947" s="63">
        <v>1934901</v>
      </c>
      <c r="H2947" s="63">
        <v>20.521710179026044</v>
      </c>
      <c r="I2947" s="63">
        <f>(I2388+I754+I410)/3</f>
        <v>77.251631624054255</v>
      </c>
      <c r="J2947" s="63">
        <v>16299834.366516501</v>
      </c>
      <c r="K2947" s="63">
        <v>86.618324503254016</v>
      </c>
      <c r="L2947" s="63">
        <v>19493.888049091453</v>
      </c>
      <c r="M2947" s="63">
        <v>69.820695614603594</v>
      </c>
      <c r="N2947" s="62">
        <v>99</v>
      </c>
    </row>
    <row r="2948" spans="1:14" x14ac:dyDescent="0.4">
      <c r="A2948" s="43">
        <v>71</v>
      </c>
      <c r="B2948" s="5" t="s">
        <v>159</v>
      </c>
      <c r="C2948" s="5">
        <v>2001</v>
      </c>
      <c r="D2948" s="5" t="s">
        <v>251</v>
      </c>
      <c r="E2948" s="42" t="s">
        <v>248</v>
      </c>
      <c r="F2948" s="62">
        <v>26.705525100995441</v>
      </c>
      <c r="G2948" s="63">
        <v>1991674</v>
      </c>
      <c r="H2948" s="63">
        <v>-7.7187107750577155</v>
      </c>
      <c r="I2948" s="63">
        <f>(I4281+I4367+I4539)/3</f>
        <v>98.206232843579031</v>
      </c>
      <c r="J2948" s="63">
        <v>-111516284.529561</v>
      </c>
      <c r="K2948" s="63">
        <v>86.850467289719617</v>
      </c>
      <c r="L2948" s="63">
        <v>17517.706145600434</v>
      </c>
      <c r="M2948" s="63">
        <v>72.939068100358426</v>
      </c>
      <c r="N2948" s="62">
        <v>99.908000000000001</v>
      </c>
    </row>
    <row r="2949" spans="1:14" x14ac:dyDescent="0.4">
      <c r="A2949" s="43">
        <v>71</v>
      </c>
      <c r="B2949" s="5" t="s">
        <v>159</v>
      </c>
      <c r="C2949" s="5">
        <v>2002</v>
      </c>
      <c r="D2949" s="5" t="s">
        <v>251</v>
      </c>
      <c r="E2949" s="42" t="s">
        <v>248</v>
      </c>
      <c r="F2949" s="62">
        <v>27.153745010657605</v>
      </c>
      <c r="G2949" s="63">
        <v>2047364</v>
      </c>
      <c r="H2949" s="63">
        <v>5.148289824627355</v>
      </c>
      <c r="I2949" s="63">
        <f>(I2390+I756+I4282)/3</f>
        <v>65.262451646398901</v>
      </c>
      <c r="J2949" s="63">
        <v>3619441.9773590602</v>
      </c>
      <c r="K2949" s="63">
        <v>81.22519413287317</v>
      </c>
      <c r="L2949" s="63">
        <v>18626.774923182977</v>
      </c>
      <c r="M2949" s="63">
        <v>74.071237073918041</v>
      </c>
      <c r="N2949" s="62">
        <v>100</v>
      </c>
    </row>
    <row r="2950" spans="1:14" x14ac:dyDescent="0.4">
      <c r="A2950" s="43">
        <v>71</v>
      </c>
      <c r="B2950" s="5" t="s">
        <v>159</v>
      </c>
      <c r="C2950" s="5">
        <v>2003</v>
      </c>
      <c r="D2950" s="5" t="s">
        <v>251</v>
      </c>
      <c r="E2950" s="42" t="s">
        <v>248</v>
      </c>
      <c r="F2950" s="62">
        <v>27.656832766596906</v>
      </c>
      <c r="G2950" s="63">
        <v>2101506</v>
      </c>
      <c r="H2950" s="63">
        <v>4.9206501937494949</v>
      </c>
      <c r="I2950" s="63">
        <f>(I2391+I757+I542)/3</f>
        <v>56.022222194750334</v>
      </c>
      <c r="J2950" s="63">
        <v>-67111499.338333994</v>
      </c>
      <c r="K2950" s="63">
        <v>86.555175507457662</v>
      </c>
      <c r="L2950" s="63">
        <v>22781.082819458043</v>
      </c>
      <c r="M2950" s="63">
        <v>70.28849756463093</v>
      </c>
      <c r="N2950" s="62">
        <v>100</v>
      </c>
    </row>
    <row r="2951" spans="1:14" x14ac:dyDescent="0.4">
      <c r="A2951" s="43">
        <v>71</v>
      </c>
      <c r="B2951" s="5" t="s">
        <v>159</v>
      </c>
      <c r="C2951" s="5">
        <v>2004</v>
      </c>
      <c r="D2951" s="5" t="s">
        <v>251</v>
      </c>
      <c r="E2951" s="42" t="s">
        <v>248</v>
      </c>
      <c r="F2951" s="62">
        <v>28.752424562835706</v>
      </c>
      <c r="G2951" s="63">
        <v>2153481</v>
      </c>
      <c r="H2951" s="63">
        <v>11.371267931134227</v>
      </c>
      <c r="I2951" s="63">
        <f>(I2392+I758+I543)/3</f>
        <v>55.565327007460176</v>
      </c>
      <c r="J2951" s="63">
        <v>23752969.1211401</v>
      </c>
      <c r="K2951" s="63">
        <v>89.297641679083384</v>
      </c>
      <c r="L2951" s="63">
        <v>27601.400059072166</v>
      </c>
      <c r="M2951" s="63">
        <v>71.718249733191044</v>
      </c>
      <c r="N2951" s="62">
        <v>100</v>
      </c>
    </row>
    <row r="2952" spans="1:14" x14ac:dyDescent="0.4">
      <c r="A2952" s="43">
        <v>71</v>
      </c>
      <c r="B2952" s="5" t="s">
        <v>159</v>
      </c>
      <c r="C2952" s="5">
        <v>2005</v>
      </c>
      <c r="D2952" s="5" t="s">
        <v>251</v>
      </c>
      <c r="E2952" s="42" t="s">
        <v>248</v>
      </c>
      <c r="F2952" s="62">
        <v>31.274316085287531</v>
      </c>
      <c r="G2952" s="63">
        <v>2235403</v>
      </c>
      <c r="H2952" s="63">
        <v>21.771011788769385</v>
      </c>
      <c r="I2952" s="63">
        <f>(I2393+I759+I544)/3</f>
        <v>57.19680604654193</v>
      </c>
      <c r="J2952" s="63">
        <v>233904109.58904099</v>
      </c>
      <c r="K2952" s="63">
        <v>92.242680094264458</v>
      </c>
      <c r="L2952" s="63">
        <v>36144.994945871644</v>
      </c>
      <c r="M2952" s="63">
        <v>68.93728761198642</v>
      </c>
      <c r="N2952" s="62">
        <v>100</v>
      </c>
    </row>
    <row r="2953" spans="1:14" x14ac:dyDescent="0.4">
      <c r="A2953" s="43">
        <v>71</v>
      </c>
      <c r="B2953" s="5" t="s">
        <v>159</v>
      </c>
      <c r="C2953" s="5">
        <v>2006</v>
      </c>
      <c r="D2953" s="5" t="s">
        <v>251</v>
      </c>
      <c r="E2953" s="42" t="s">
        <v>248</v>
      </c>
      <c r="F2953" s="62">
        <v>30.649794428302506</v>
      </c>
      <c r="G2953" s="63">
        <v>2363409</v>
      </c>
      <c r="H2953" s="63">
        <v>16.176362845409713</v>
      </c>
      <c r="I2953" s="63">
        <f>(I2394+I760+I416)/3</f>
        <v>80.33471656188793</v>
      </c>
      <c r="J2953" s="63">
        <v>121305596.280329</v>
      </c>
      <c r="K2953" s="63">
        <v>89.713093198052221</v>
      </c>
      <c r="L2953" s="63">
        <v>42970.696448825845</v>
      </c>
      <c r="M2953" s="63">
        <v>69.846931193342243</v>
      </c>
      <c r="N2953" s="62">
        <v>100</v>
      </c>
    </row>
    <row r="2954" spans="1:14" x14ac:dyDescent="0.4">
      <c r="A2954" s="43">
        <v>71</v>
      </c>
      <c r="B2954" s="5" t="s">
        <v>159</v>
      </c>
      <c r="C2954" s="5">
        <v>2007</v>
      </c>
      <c r="D2954" s="5" t="s">
        <v>251</v>
      </c>
      <c r="E2954" s="42" t="s">
        <v>248</v>
      </c>
      <c r="F2954" s="62">
        <v>28.163544387217168</v>
      </c>
      <c r="G2954" s="63">
        <v>2506769</v>
      </c>
      <c r="H2954" s="63">
        <v>4.3073622067359167</v>
      </c>
      <c r="I2954" s="63">
        <f>(I2395+I761+I417)/3</f>
        <v>78.054889282370254</v>
      </c>
      <c r="J2954" s="63">
        <v>111535690.174729</v>
      </c>
      <c r="K2954" s="63">
        <v>91.732503391588864</v>
      </c>
      <c r="L2954" s="63">
        <v>45729.799339983954</v>
      </c>
      <c r="M2954" s="63">
        <v>71.832864128018983</v>
      </c>
      <c r="N2954" s="62">
        <v>100</v>
      </c>
    </row>
    <row r="2955" spans="1:14" x14ac:dyDescent="0.4">
      <c r="A2955" s="43">
        <v>71</v>
      </c>
      <c r="B2955" s="5" t="s">
        <v>159</v>
      </c>
      <c r="C2955" s="5">
        <v>2008</v>
      </c>
      <c r="D2955" s="5" t="s">
        <v>251</v>
      </c>
      <c r="E2955" s="42" t="s">
        <v>248</v>
      </c>
      <c r="F2955" s="62">
        <v>28.611506150671655</v>
      </c>
      <c r="G2955" s="63">
        <v>2650930</v>
      </c>
      <c r="H2955" s="63">
        <v>18.662942733791283</v>
      </c>
      <c r="I2955" s="63">
        <f>(I2396+I762+I418)/3</f>
        <v>80.57795119810811</v>
      </c>
      <c r="J2955" s="63">
        <v>-5951752.8594142599</v>
      </c>
      <c r="K2955" s="63">
        <v>92.683456251672141</v>
      </c>
      <c r="L2955" s="63">
        <v>55595.484312959168</v>
      </c>
      <c r="M2955" s="63">
        <v>71.636160402403249</v>
      </c>
      <c r="N2955" s="62">
        <v>100</v>
      </c>
    </row>
    <row r="2956" spans="1:14" x14ac:dyDescent="0.4">
      <c r="A2956" s="43">
        <v>71</v>
      </c>
      <c r="B2956" s="5" t="s">
        <v>159</v>
      </c>
      <c r="C2956" s="5">
        <v>2009</v>
      </c>
      <c r="D2956" s="5" t="s">
        <v>251</v>
      </c>
      <c r="E2956" s="42" t="s">
        <v>248</v>
      </c>
      <c r="F2956" s="62">
        <v>27.777789701489866</v>
      </c>
      <c r="G2956" s="63">
        <v>2795550</v>
      </c>
      <c r="H2956" s="63">
        <v>-17.166537445507331</v>
      </c>
      <c r="I2956" s="63">
        <f>(I2397+I763+I548)/3</f>
        <v>58.249154278514936</v>
      </c>
      <c r="J2956" s="63">
        <v>1113588046.6493399</v>
      </c>
      <c r="K2956" s="63">
        <v>88.811064985145691</v>
      </c>
      <c r="L2956" s="63">
        <v>37906.205185174833</v>
      </c>
      <c r="M2956" s="63">
        <v>71.90767661310889</v>
      </c>
      <c r="N2956" s="62">
        <v>100</v>
      </c>
    </row>
    <row r="2957" spans="1:14" x14ac:dyDescent="0.4">
      <c r="A2957" s="43">
        <v>71</v>
      </c>
      <c r="B2957" s="5" t="s">
        <v>159</v>
      </c>
      <c r="C2957" s="5">
        <v>2010</v>
      </c>
      <c r="D2957" s="5" t="s">
        <v>251</v>
      </c>
      <c r="E2957" s="42" t="s">
        <v>248</v>
      </c>
      <c r="F2957" s="62">
        <v>27.426379955397856</v>
      </c>
      <c r="G2957" s="63">
        <v>2943356</v>
      </c>
      <c r="H2957" s="63">
        <v>11.103350581383935</v>
      </c>
      <c r="I2957" s="63">
        <f>(I2398+I764+I549)/3</f>
        <v>58.43627026859923</v>
      </c>
      <c r="J2957" s="63">
        <v>1304627500.0118501</v>
      </c>
      <c r="K2957" s="63">
        <v>97.027739485840058</v>
      </c>
      <c r="L2957" s="63">
        <v>39212.579413771149</v>
      </c>
      <c r="M2957" s="63">
        <v>69.481616214109394</v>
      </c>
      <c r="N2957" s="62">
        <v>100</v>
      </c>
    </row>
    <row r="2958" spans="1:14" x14ac:dyDescent="0.4">
      <c r="A2958" s="43">
        <v>71</v>
      </c>
      <c r="B2958" s="5" t="s">
        <v>159</v>
      </c>
      <c r="C2958" s="5">
        <v>2011</v>
      </c>
      <c r="D2958" s="5" t="s">
        <v>251</v>
      </c>
      <c r="E2958" s="42" t="s">
        <v>248</v>
      </c>
      <c r="F2958" s="62">
        <v>26.493554825729806</v>
      </c>
      <c r="G2958" s="63">
        <v>3143825</v>
      </c>
      <c r="H2958" s="63">
        <v>17.258342938766049</v>
      </c>
      <c r="I2958" s="63">
        <f>(I2399+I765+I421)/3</f>
        <v>91.056400504749661</v>
      </c>
      <c r="J2958" s="63">
        <v>3259067552.4562001</v>
      </c>
      <c r="K2958" s="63">
        <v>99.090370342498616</v>
      </c>
      <c r="L2958" s="63">
        <v>49010.310500129912</v>
      </c>
      <c r="M2958" s="63">
        <v>69.734904270986746</v>
      </c>
      <c r="N2958" s="62">
        <v>100</v>
      </c>
    </row>
    <row r="2959" spans="1:14" x14ac:dyDescent="0.4">
      <c r="A2959" s="43">
        <v>71</v>
      </c>
      <c r="B2959" s="5" t="s">
        <v>159</v>
      </c>
      <c r="C2959" s="5">
        <v>2012</v>
      </c>
      <c r="D2959" s="5" t="s">
        <v>251</v>
      </c>
      <c r="E2959" s="42" t="s">
        <v>248</v>
      </c>
      <c r="F2959" s="62">
        <v>25.132421097469766</v>
      </c>
      <c r="G2959" s="63">
        <v>3394663</v>
      </c>
      <c r="H2959" s="63">
        <v>7.4591870131176989</v>
      </c>
      <c r="I2959" s="63">
        <f>(I2400+I766+I4292)/3</f>
        <v>66.228612234879535</v>
      </c>
      <c r="J2959" s="63">
        <v>2872588962.21562</v>
      </c>
      <c r="K2959" s="63">
        <v>101.01124125913597</v>
      </c>
      <c r="L2959" s="63">
        <v>51271.06775693391</v>
      </c>
      <c r="M2959" s="63">
        <v>69.553592187863288</v>
      </c>
      <c r="N2959" s="62">
        <v>100</v>
      </c>
    </row>
    <row r="2960" spans="1:14" x14ac:dyDescent="0.4">
      <c r="A2960" s="43">
        <v>71</v>
      </c>
      <c r="B2960" s="5" t="s">
        <v>159</v>
      </c>
      <c r="C2960" s="5">
        <v>2013</v>
      </c>
      <c r="D2960" s="5" t="s">
        <v>251</v>
      </c>
      <c r="E2960" s="42" t="s">
        <v>248</v>
      </c>
      <c r="F2960" s="62">
        <v>23.958143083346911</v>
      </c>
      <c r="G2960" s="63">
        <v>3646518</v>
      </c>
      <c r="H2960" s="63">
        <v>0.22286798668712038</v>
      </c>
      <c r="I2960" s="63">
        <f>(I767+I2401+I423)/3</f>
        <v>97.437513287679636</v>
      </c>
      <c r="J2960" s="63">
        <v>1433630444.12308</v>
      </c>
      <c r="K2960" s="63">
        <v>97.606702286398033</v>
      </c>
      <c r="L2960" s="63">
        <v>47762.79670320922</v>
      </c>
      <c r="M2960" s="63">
        <v>69.488703923900118</v>
      </c>
      <c r="N2960" s="62">
        <v>100</v>
      </c>
    </row>
    <row r="2961" spans="1:14" x14ac:dyDescent="0.4">
      <c r="A2961" s="43">
        <v>71</v>
      </c>
      <c r="B2961" s="5" t="s">
        <v>159</v>
      </c>
      <c r="C2961" s="5">
        <v>2014</v>
      </c>
      <c r="D2961" s="5" t="s">
        <v>251</v>
      </c>
      <c r="E2961" s="42" t="s">
        <v>248</v>
      </c>
      <c r="F2961" s="62">
        <v>22.749990429563717</v>
      </c>
      <c r="G2961" s="63">
        <v>3761584</v>
      </c>
      <c r="H2961" s="63">
        <v>-6.7579127274909752</v>
      </c>
      <c r="I2961" s="63">
        <f>(I2402+I768+I553)/3</f>
        <v>68.626203359307851</v>
      </c>
      <c r="J2961" s="63">
        <v>485806657.755081</v>
      </c>
      <c r="K2961" s="63">
        <v>100.03694509440444</v>
      </c>
      <c r="L2961" s="63">
        <v>43239.835177917113</v>
      </c>
      <c r="M2961" s="63">
        <v>67.390799256505588</v>
      </c>
      <c r="N2961" s="62">
        <v>100</v>
      </c>
    </row>
    <row r="2962" spans="1:14" x14ac:dyDescent="0.4">
      <c r="A2962" s="43">
        <v>71</v>
      </c>
      <c r="B2962" s="5" t="s">
        <v>159</v>
      </c>
      <c r="C2962" s="5">
        <v>2015</v>
      </c>
      <c r="D2962" s="5" t="s">
        <v>251</v>
      </c>
      <c r="E2962" s="42" t="s">
        <v>248</v>
      </c>
      <c r="F2962" s="62">
        <v>22.775020000035816</v>
      </c>
      <c r="G2962" s="63">
        <v>3908743</v>
      </c>
      <c r="H2962" s="63">
        <v>-25.95841894078464</v>
      </c>
      <c r="I2962" s="63">
        <f>(I2403+I769+I554)/3</f>
        <v>66.843698799339748</v>
      </c>
      <c r="J2962" s="63">
        <v>284647623.80536199</v>
      </c>
      <c r="K2962" s="63">
        <v>98.699573292954256</v>
      </c>
      <c r="L2962" s="63">
        <v>29315.198507916619</v>
      </c>
      <c r="M2962" s="63">
        <f t="shared" ref="M2962:M2969" si="299">(M2961+M2960+M2959)/3</f>
        <v>68.811031789422998</v>
      </c>
      <c r="N2962" s="62">
        <v>100</v>
      </c>
    </row>
    <row r="2963" spans="1:14" x14ac:dyDescent="0.4">
      <c r="A2963" s="43">
        <v>71</v>
      </c>
      <c r="B2963" s="5" t="s">
        <v>159</v>
      </c>
      <c r="C2963" s="5">
        <v>2016</v>
      </c>
      <c r="D2963" s="5" t="s">
        <v>251</v>
      </c>
      <c r="E2963" s="42" t="s">
        <v>248</v>
      </c>
      <c r="F2963" s="62">
        <v>22.57269795471192</v>
      </c>
      <c r="G2963" s="63">
        <v>4048085</v>
      </c>
      <c r="H2963" s="63">
        <v>-6.8379663100254504</v>
      </c>
      <c r="I2963" s="63">
        <f>(I2404+I770+I555)/3</f>
        <v>66.22924817827878</v>
      </c>
      <c r="J2963" s="63">
        <v>292026510.20209599</v>
      </c>
      <c r="K2963" s="63">
        <v>96.158907540908231</v>
      </c>
      <c r="L2963" s="63">
        <v>27026.687660218216</v>
      </c>
      <c r="M2963" s="63">
        <f t="shared" si="299"/>
        <v>68.563511656609577</v>
      </c>
      <c r="N2963" s="62">
        <v>100</v>
      </c>
    </row>
    <row r="2964" spans="1:14" x14ac:dyDescent="0.4">
      <c r="A2964" s="43">
        <v>71</v>
      </c>
      <c r="B2964" s="5" t="s">
        <v>159</v>
      </c>
      <c r="C2964" s="5">
        <v>2017</v>
      </c>
      <c r="D2964" s="5" t="s">
        <v>251</v>
      </c>
      <c r="E2964" s="42" t="s">
        <v>248</v>
      </c>
      <c r="F2964" s="62">
        <v>21.910400823873719</v>
      </c>
      <c r="G2964" s="63">
        <v>4124904</v>
      </c>
      <c r="H2964" s="63">
        <v>16.231099933624662</v>
      </c>
      <c r="I2964" s="63">
        <f>(I2405+I771+I556)/3</f>
        <v>66.31242955920365</v>
      </c>
      <c r="J2964" s="63">
        <v>113012065.007347</v>
      </c>
      <c r="K2964" s="63">
        <v>97.840046457408974</v>
      </c>
      <c r="L2964" s="63">
        <v>29258.266327047899</v>
      </c>
      <c r="M2964" s="63">
        <f t="shared" si="299"/>
        <v>68.255114234179402</v>
      </c>
      <c r="N2964" s="62">
        <v>100</v>
      </c>
    </row>
    <row r="2965" spans="1:14" x14ac:dyDescent="0.4">
      <c r="A2965" s="43">
        <v>71</v>
      </c>
      <c r="B2965" s="5" t="s">
        <v>159</v>
      </c>
      <c r="C2965" s="5">
        <v>2018</v>
      </c>
      <c r="D2965" s="5" t="s">
        <v>251</v>
      </c>
      <c r="E2965" s="42" t="s">
        <v>248</v>
      </c>
      <c r="F2965" s="62">
        <v>21.46122994497572</v>
      </c>
      <c r="G2965" s="63">
        <v>4317185</v>
      </c>
      <c r="H2965" s="63">
        <v>11.277968647821197</v>
      </c>
      <c r="I2965" s="63">
        <f>(I2406+I772+I557)/3</f>
        <v>66.860785441055739</v>
      </c>
      <c r="J2965" s="63">
        <v>-21377568.8207293</v>
      </c>
      <c r="K2965" s="63">
        <v>103.11545842413506</v>
      </c>
      <c r="L2965" s="63">
        <v>32012.187524953846</v>
      </c>
      <c r="M2965" s="63">
        <f t="shared" si="299"/>
        <v>68.543219226737321</v>
      </c>
      <c r="N2965" s="62">
        <v>100</v>
      </c>
    </row>
    <row r="2966" spans="1:14" x14ac:dyDescent="0.4">
      <c r="A2966" s="43">
        <v>71</v>
      </c>
      <c r="B2966" s="5" t="s">
        <v>159</v>
      </c>
      <c r="C2966" s="5">
        <v>2019</v>
      </c>
      <c r="D2966" s="5" t="s">
        <v>251</v>
      </c>
      <c r="E2966" s="42" t="s">
        <v>248</v>
      </c>
      <c r="F2966" s="62">
        <v>21.135214248722164</v>
      </c>
      <c r="G2966" s="63">
        <v>4441100</v>
      </c>
      <c r="H2966" s="63">
        <v>-0.364836530022842</v>
      </c>
      <c r="I2966" s="63">
        <f>(I2407+I773+I429)/3</f>
        <v>83.314442219681794</v>
      </c>
      <c r="J2966" s="63">
        <v>515617569.38693702</v>
      </c>
      <c r="K2966" s="63">
        <v>98.182944237044637</v>
      </c>
      <c r="L2966" s="63">
        <v>30666.237131423386</v>
      </c>
      <c r="M2966" s="63">
        <f t="shared" si="299"/>
        <v>68.453948372508762</v>
      </c>
      <c r="N2966" s="62">
        <v>100</v>
      </c>
    </row>
    <row r="2967" spans="1:14" x14ac:dyDescent="0.4">
      <c r="A2967" s="43">
        <v>71</v>
      </c>
      <c r="B2967" s="5" t="s">
        <v>159</v>
      </c>
      <c r="C2967" s="5">
        <v>2020</v>
      </c>
      <c r="D2967" s="5" t="s">
        <v>251</v>
      </c>
      <c r="E2967" s="42" t="s">
        <v>248</v>
      </c>
      <c r="F2967" s="62">
        <v>21.16961025069924</v>
      </c>
      <c r="G2967" s="63">
        <v>4360444</v>
      </c>
      <c r="H2967" s="63">
        <v>-13.910933937496139</v>
      </c>
      <c r="I2967" s="63">
        <f>(I2408+I774+I559)/3</f>
        <v>62.457525086693636</v>
      </c>
      <c r="J2967" s="63">
        <v>-558055522.56738305</v>
      </c>
      <c r="K2967" s="63">
        <f>(K2966+K2965+K2964)/3</f>
        <v>99.712816372862889</v>
      </c>
      <c r="L2967" s="63">
        <v>24297.710802095084</v>
      </c>
      <c r="M2967" s="63">
        <f t="shared" si="299"/>
        <v>68.4174272778085</v>
      </c>
      <c r="N2967" s="62">
        <v>100</v>
      </c>
    </row>
    <row r="2968" spans="1:14" x14ac:dyDescent="0.4">
      <c r="A2968" s="43">
        <v>71</v>
      </c>
      <c r="B2968" s="5" t="s">
        <v>159</v>
      </c>
      <c r="C2968" s="5">
        <v>2021</v>
      </c>
      <c r="D2968" s="5" t="s">
        <v>251</v>
      </c>
      <c r="E2968" s="42" t="s">
        <v>248</v>
      </c>
      <c r="F2968" s="62">
        <f>(F2965+F2966+F2967)/3</f>
        <v>21.255351481465709</v>
      </c>
      <c r="G2968" s="63">
        <v>4250114</v>
      </c>
      <c r="H2968" s="63">
        <v>26.278460408777121</v>
      </c>
      <c r="I2968" s="63">
        <f>(I2410+I2409+I776)/3</f>
        <v>73.126268828560782</v>
      </c>
      <c r="J2968" s="63">
        <v>-272335307.09836602</v>
      </c>
      <c r="K2968" s="63">
        <f>(K2967+K2966+K2965)/3</f>
        <v>100.33707301134753</v>
      </c>
      <c r="L2968" s="63">
        <v>32324.840904398847</v>
      </c>
      <c r="M2968" s="63">
        <f t="shared" si="299"/>
        <v>68.471531625684861</v>
      </c>
      <c r="N2968" s="62">
        <v>100</v>
      </c>
    </row>
    <row r="2969" spans="1:14" x14ac:dyDescent="0.4">
      <c r="A2969" s="43">
        <v>71</v>
      </c>
      <c r="B2969" s="5" t="s">
        <v>159</v>
      </c>
      <c r="C2969" s="5">
        <v>2022</v>
      </c>
      <c r="D2969" s="5" t="s">
        <v>251</v>
      </c>
      <c r="E2969" s="42" t="s">
        <v>248</v>
      </c>
      <c r="F2969" s="62">
        <f>(F2966+F2967+F2968)/3</f>
        <v>21.186725326962371</v>
      </c>
      <c r="G2969" s="63">
        <v>4268873</v>
      </c>
      <c r="H2969" s="63">
        <v>19.045541349623974</v>
      </c>
      <c r="I2969" s="63">
        <f>(I2410+I776+I561)/3</f>
        <v>66.904615902972651</v>
      </c>
      <c r="J2969" s="63">
        <v>752255305.96694601</v>
      </c>
      <c r="K2969" s="63">
        <f>(K2968+K2967+K2966)/3</f>
        <v>99.410944540418356</v>
      </c>
      <c r="L2969" s="63">
        <v>41079.522699813846</v>
      </c>
      <c r="M2969" s="63">
        <f t="shared" si="299"/>
        <v>68.447635758667374</v>
      </c>
      <c r="N2969" s="62">
        <v>100</v>
      </c>
    </row>
    <row r="2970" spans="1:14" s="67" customFormat="1" x14ac:dyDescent="0.4">
      <c r="A2970" s="44">
        <v>72</v>
      </c>
      <c r="B2970" s="68" t="s">
        <v>160</v>
      </c>
      <c r="C2970" s="68">
        <v>1980</v>
      </c>
      <c r="D2970" s="68" t="s">
        <v>250</v>
      </c>
      <c r="E2970" s="68" t="s">
        <v>247</v>
      </c>
      <c r="F2970" s="62">
        <f>F2971*0.95</f>
        <v>3.1036231171492403</v>
      </c>
      <c r="G2970" s="66">
        <v>3617400</v>
      </c>
      <c r="H2970" s="66">
        <f t="shared" ref="H2970:H2977" si="300">H2971*0.95</f>
        <v>-1.245443468402607</v>
      </c>
      <c r="I2970" s="66">
        <f>(I2857+I2841+I2814)/3</f>
        <v>196.47020668333744</v>
      </c>
      <c r="J2970" s="66">
        <f t="shared" ref="J2970:J2979" si="301">J2971*0.95</f>
        <v>5133420.83279505</v>
      </c>
      <c r="K2970" s="66">
        <f t="shared" ref="K2970:K2979" si="302">K2971*0.95</f>
        <v>47.143539374610654</v>
      </c>
      <c r="L2970" s="66">
        <f t="shared" ref="L2970:L2979" si="303">L2971*0.95</f>
        <v>364.73431236624674</v>
      </c>
      <c r="M2970" s="66">
        <f t="shared" ref="M2970:M2979" si="304">M2971*0.95</f>
        <v>10.307636371604938</v>
      </c>
      <c r="N2970" s="62">
        <v>38.627000000000002</v>
      </c>
    </row>
    <row r="2971" spans="1:14" x14ac:dyDescent="0.4">
      <c r="A2971" s="44">
        <v>72</v>
      </c>
      <c r="B2971" s="5" t="s">
        <v>160</v>
      </c>
      <c r="C2971" s="5">
        <v>1981</v>
      </c>
      <c r="D2971" s="68" t="s">
        <v>250</v>
      </c>
      <c r="E2971" s="68" t="s">
        <v>247</v>
      </c>
      <c r="F2971" s="62">
        <f t="shared" ref="F2971:F2979" si="305">F2972*0.95</f>
        <v>3.2669717022623583</v>
      </c>
      <c r="G2971" s="63">
        <v>3685800</v>
      </c>
      <c r="H2971" s="63">
        <f t="shared" si="300"/>
        <v>-1.3109931246343232</v>
      </c>
      <c r="I2971" s="63">
        <f>(I2857+I2842+I2814)/3</f>
        <v>197.00973019526157</v>
      </c>
      <c r="J2971" s="63">
        <f t="shared" si="301"/>
        <v>5403600.8766263686</v>
      </c>
      <c r="K2971" s="63">
        <f t="shared" si="302"/>
        <v>49.624778289063848</v>
      </c>
      <c r="L2971" s="63">
        <f t="shared" si="303"/>
        <v>383.93085512236502</v>
      </c>
      <c r="M2971" s="63">
        <f t="shared" si="304"/>
        <v>10.85014354905783</v>
      </c>
      <c r="N2971" s="62">
        <v>38.576999999999998</v>
      </c>
    </row>
    <row r="2972" spans="1:14" x14ac:dyDescent="0.4">
      <c r="A2972" s="44">
        <v>72</v>
      </c>
      <c r="B2972" s="5" t="s">
        <v>160</v>
      </c>
      <c r="C2972" s="5">
        <v>1982</v>
      </c>
      <c r="D2972" s="68" t="s">
        <v>250</v>
      </c>
      <c r="E2972" s="68" t="s">
        <v>247</v>
      </c>
      <c r="F2972" s="62">
        <f t="shared" si="305"/>
        <v>3.4389175813287984</v>
      </c>
      <c r="G2972" s="63">
        <v>3759300</v>
      </c>
      <c r="H2972" s="63">
        <f t="shared" si="300"/>
        <v>-1.3799927627729718</v>
      </c>
      <c r="I2972" s="63">
        <f>(I2800+I2843+I2714)/3</f>
        <v>607.23410593745348</v>
      </c>
      <c r="J2972" s="63">
        <f t="shared" si="301"/>
        <v>5688000.9227645984</v>
      </c>
      <c r="K2972" s="63">
        <f t="shared" si="302"/>
        <v>52.23660872533037</v>
      </c>
      <c r="L2972" s="63">
        <f t="shared" si="303"/>
        <v>404.13774223406847</v>
      </c>
      <c r="M2972" s="63">
        <f t="shared" si="304"/>
        <v>11.421203735850348</v>
      </c>
      <c r="N2972" s="62">
        <v>38.527000000000001</v>
      </c>
    </row>
    <row r="2973" spans="1:14" x14ac:dyDescent="0.4">
      <c r="A2973" s="44">
        <v>72</v>
      </c>
      <c r="B2973" s="5" t="s">
        <v>160</v>
      </c>
      <c r="C2973" s="5">
        <v>1983</v>
      </c>
      <c r="D2973" s="68" t="s">
        <v>250</v>
      </c>
      <c r="E2973" s="68" t="s">
        <v>247</v>
      </c>
      <c r="F2973" s="62">
        <f t="shared" si="305"/>
        <v>3.6199132435039987</v>
      </c>
      <c r="G2973" s="63">
        <v>3838300</v>
      </c>
      <c r="H2973" s="63">
        <f t="shared" si="300"/>
        <v>-1.4526239608136546</v>
      </c>
      <c r="I2973" s="63">
        <f>(I2844+I2801+I2715)/3</f>
        <v>887.94217232323433</v>
      </c>
      <c r="J2973" s="63">
        <f t="shared" si="301"/>
        <v>5987369.3923837878</v>
      </c>
      <c r="K2973" s="63">
        <f t="shared" si="302"/>
        <v>54.985903921400393</v>
      </c>
      <c r="L2973" s="63">
        <f t="shared" si="303"/>
        <v>425.40814972007212</v>
      </c>
      <c r="M2973" s="63">
        <f t="shared" si="304"/>
        <v>12.022319721947735</v>
      </c>
      <c r="N2973" s="62">
        <v>38.476999999999997</v>
      </c>
    </row>
    <row r="2974" spans="1:14" x14ac:dyDescent="0.4">
      <c r="A2974" s="44">
        <v>72</v>
      </c>
      <c r="B2974" s="5" t="s">
        <v>160</v>
      </c>
      <c r="C2974" s="5">
        <v>1984</v>
      </c>
      <c r="D2974" s="68" t="s">
        <v>250</v>
      </c>
      <c r="E2974" s="68" t="s">
        <v>247</v>
      </c>
      <c r="F2974" s="62">
        <f t="shared" si="305"/>
        <v>3.810434993162104</v>
      </c>
      <c r="G2974" s="63">
        <v>3916400</v>
      </c>
      <c r="H2974" s="63">
        <f t="shared" si="300"/>
        <v>-1.5290778534880576</v>
      </c>
      <c r="I2974" s="63">
        <f>(I2716+I2845+I2802)/3</f>
        <v>351.03015937213758</v>
      </c>
      <c r="J2974" s="63">
        <f t="shared" si="301"/>
        <v>6302494.0972460927</v>
      </c>
      <c r="K2974" s="63">
        <f t="shared" si="302"/>
        <v>57.879898864631997</v>
      </c>
      <c r="L2974" s="63">
        <f t="shared" si="303"/>
        <v>447.79805233691803</v>
      </c>
      <c r="M2974" s="63">
        <f t="shared" si="304"/>
        <v>12.655073391523931</v>
      </c>
      <c r="N2974" s="62">
        <v>38.427</v>
      </c>
    </row>
    <row r="2975" spans="1:14" x14ac:dyDescent="0.4">
      <c r="A2975" s="44">
        <v>72</v>
      </c>
      <c r="B2975" s="5" t="s">
        <v>160</v>
      </c>
      <c r="C2975" s="5">
        <v>1985</v>
      </c>
      <c r="D2975" s="68" t="s">
        <v>250</v>
      </c>
      <c r="E2975" s="68" t="s">
        <v>247</v>
      </c>
      <c r="F2975" s="62">
        <f t="shared" si="305"/>
        <v>4.0109842033285306</v>
      </c>
      <c r="G2975" s="63">
        <v>3990300</v>
      </c>
      <c r="H2975" s="63">
        <f t="shared" si="300"/>
        <v>-1.6095556352505871</v>
      </c>
      <c r="I2975" s="63">
        <f>(I2674+I2803+I2545)/3</f>
        <v>207.98788609713998</v>
      </c>
      <c r="J2975" s="63">
        <f t="shared" si="301"/>
        <v>6634204.3128906246</v>
      </c>
      <c r="K2975" s="63">
        <f t="shared" si="302"/>
        <v>60.926209331191579</v>
      </c>
      <c r="L2975" s="63">
        <f t="shared" si="303"/>
        <v>471.36637088096637</v>
      </c>
      <c r="M2975" s="63">
        <f t="shared" si="304"/>
        <v>13.321129885814665</v>
      </c>
      <c r="N2975" s="62">
        <v>38.377000000000002</v>
      </c>
    </row>
    <row r="2976" spans="1:14" x14ac:dyDescent="0.4">
      <c r="A2976" s="44">
        <v>72</v>
      </c>
      <c r="B2976" s="5" t="s">
        <v>160</v>
      </c>
      <c r="C2976" s="5">
        <v>1986</v>
      </c>
      <c r="D2976" s="68" t="s">
        <v>250</v>
      </c>
      <c r="E2976" s="68" t="s">
        <v>247</v>
      </c>
      <c r="F2976" s="62">
        <f t="shared" si="305"/>
        <v>4.2220886350826641</v>
      </c>
      <c r="G2976" s="63">
        <v>4066500</v>
      </c>
      <c r="H2976" s="63">
        <f t="shared" si="300"/>
        <v>-1.6942690897374602</v>
      </c>
      <c r="I2976" s="63">
        <f>(I2804+I2718+I2847)/3</f>
        <v>170.8019261267971</v>
      </c>
      <c r="J2976" s="63">
        <f t="shared" si="301"/>
        <v>6983372.9609375</v>
      </c>
      <c r="K2976" s="63">
        <f t="shared" si="302"/>
        <v>64.132851927570087</v>
      </c>
      <c r="L2976" s="63">
        <f t="shared" si="303"/>
        <v>496.17512724312252</v>
      </c>
      <c r="M2976" s="63">
        <f t="shared" si="304"/>
        <v>14.022241985068069</v>
      </c>
      <c r="N2976" s="62">
        <v>38.326999999999998</v>
      </c>
    </row>
    <row r="2977" spans="1:14" x14ac:dyDescent="0.4">
      <c r="A2977" s="44">
        <v>72</v>
      </c>
      <c r="B2977" s="5" t="s">
        <v>160</v>
      </c>
      <c r="C2977" s="5">
        <v>1987</v>
      </c>
      <c r="D2977" s="68" t="s">
        <v>250</v>
      </c>
      <c r="E2977" s="68" t="s">
        <v>247</v>
      </c>
      <c r="F2977" s="62">
        <f t="shared" si="305"/>
        <v>4.4443038264028045</v>
      </c>
      <c r="G2977" s="63">
        <v>4144600</v>
      </c>
      <c r="H2977" s="63">
        <f t="shared" si="300"/>
        <v>-1.7834411470920635</v>
      </c>
      <c r="I2977" s="63">
        <f>(I2805+I2719+I2848)/3</f>
        <v>168.34433276143565</v>
      </c>
      <c r="J2977" s="63">
        <f t="shared" si="301"/>
        <v>7350918.90625</v>
      </c>
      <c r="K2977" s="63">
        <f t="shared" si="302"/>
        <v>67.508265186915878</v>
      </c>
      <c r="L2977" s="63">
        <f t="shared" si="303"/>
        <v>522.28960762433951</v>
      </c>
      <c r="M2977" s="63">
        <f t="shared" si="304"/>
        <v>14.760254721124284</v>
      </c>
      <c r="N2977" s="62">
        <v>38.277000000000001</v>
      </c>
    </row>
    <row r="2978" spans="1:14" x14ac:dyDescent="0.4">
      <c r="A2978" s="44">
        <v>72</v>
      </c>
      <c r="B2978" s="5" t="s">
        <v>160</v>
      </c>
      <c r="C2978" s="5">
        <v>1988</v>
      </c>
      <c r="D2978" s="68" t="s">
        <v>250</v>
      </c>
      <c r="E2978" s="68" t="s">
        <v>247</v>
      </c>
      <c r="F2978" s="62">
        <f t="shared" si="305"/>
        <v>4.6782145541082159</v>
      </c>
      <c r="G2978" s="63">
        <v>4218400</v>
      </c>
      <c r="H2978" s="63">
        <v>-1.8773064706232248</v>
      </c>
      <c r="I2978" s="63">
        <f>(I2720+I2806+I2849)/3</f>
        <v>177.78782520187494</v>
      </c>
      <c r="J2978" s="63">
        <f t="shared" si="301"/>
        <v>7737809.375</v>
      </c>
      <c r="K2978" s="63">
        <f t="shared" si="302"/>
        <v>71.061331775700921</v>
      </c>
      <c r="L2978" s="63">
        <f t="shared" si="303"/>
        <v>549.77853434141002</v>
      </c>
      <c r="M2978" s="63">
        <f t="shared" si="304"/>
        <v>15.537110232762405</v>
      </c>
      <c r="N2978" s="62">
        <v>38.226999999999997</v>
      </c>
    </row>
    <row r="2979" spans="1:14" x14ac:dyDescent="0.4">
      <c r="A2979" s="44">
        <v>72</v>
      </c>
      <c r="B2979" s="5" t="s">
        <v>160</v>
      </c>
      <c r="C2979" s="5">
        <v>1989</v>
      </c>
      <c r="D2979" s="68" t="s">
        <v>250</v>
      </c>
      <c r="E2979" s="68" t="s">
        <v>247</v>
      </c>
      <c r="F2979" s="62">
        <f t="shared" si="305"/>
        <v>4.9244363727454905</v>
      </c>
      <c r="G2979" s="63">
        <v>4307500</v>
      </c>
      <c r="H2979" s="63">
        <v>6.9860306911750882</v>
      </c>
      <c r="I2979" s="63">
        <f>(I2807+I2850+I2721)/3</f>
        <v>172.49133700013672</v>
      </c>
      <c r="J2979" s="63">
        <f t="shared" si="301"/>
        <v>8145062.5</v>
      </c>
      <c r="K2979" s="63">
        <f t="shared" si="302"/>
        <v>74.801401869158866</v>
      </c>
      <c r="L2979" s="63">
        <f t="shared" si="303"/>
        <v>578.71424667516851</v>
      </c>
      <c r="M2979" s="63">
        <f t="shared" si="304"/>
        <v>16.354852876592005</v>
      </c>
      <c r="N2979" s="62">
        <v>38.064999999999998</v>
      </c>
    </row>
    <row r="2980" spans="1:14" x14ac:dyDescent="0.4">
      <c r="A2980" s="44">
        <v>72</v>
      </c>
      <c r="B2980" s="5" t="s">
        <v>160</v>
      </c>
      <c r="C2980" s="5">
        <v>1990</v>
      </c>
      <c r="D2980" s="68" t="s">
        <v>250</v>
      </c>
      <c r="E2980" s="68" t="s">
        <v>247</v>
      </c>
      <c r="F2980" s="62">
        <v>5.1836172344689375</v>
      </c>
      <c r="G2980" s="63">
        <v>4391200</v>
      </c>
      <c r="H2980" s="63">
        <v>7.9756988166335532</v>
      </c>
      <c r="I2980" s="63">
        <f>(I2722+I2808+I2851)/3</f>
        <v>138.72165577298736</v>
      </c>
      <c r="J2980" s="63">
        <f>J2981*0.95</f>
        <v>8573750</v>
      </c>
      <c r="K2980" s="63">
        <v>78.738317757009341</v>
      </c>
      <c r="L2980" s="63">
        <v>609.17289123701948</v>
      </c>
      <c r="M2980" s="63">
        <v>17.215634606938952</v>
      </c>
      <c r="N2980" s="62">
        <v>37.777000000000001</v>
      </c>
    </row>
    <row r="2981" spans="1:14" x14ac:dyDescent="0.4">
      <c r="A2981" s="44">
        <v>72</v>
      </c>
      <c r="B2981" s="5" t="s">
        <v>160</v>
      </c>
      <c r="C2981" s="5">
        <v>1991</v>
      </c>
      <c r="D2981" s="68" t="s">
        <v>250</v>
      </c>
      <c r="E2981" s="68" t="s">
        <v>247</v>
      </c>
      <c r="F2981" s="62">
        <v>4.5754323864145539</v>
      </c>
      <c r="G2981" s="63">
        <v>4463600</v>
      </c>
      <c r="H2981" s="63">
        <v>134.77157358784879</v>
      </c>
      <c r="I2981" s="63">
        <f>(I2723+I2809+I2852)/3</f>
        <v>129.49691672010536</v>
      </c>
      <c r="J2981" s="63">
        <f>J2982*0.95</f>
        <v>9025000</v>
      </c>
      <c r="K2981" s="63">
        <v>72</v>
      </c>
      <c r="L2981" s="63">
        <v>575.64397447003421</v>
      </c>
      <c r="M2981" s="63">
        <v>19.236417033773865</v>
      </c>
      <c r="N2981" s="62">
        <v>37.49</v>
      </c>
    </row>
    <row r="2982" spans="1:14" x14ac:dyDescent="0.4">
      <c r="A2982" s="44">
        <v>72</v>
      </c>
      <c r="B2982" s="5" t="s">
        <v>160</v>
      </c>
      <c r="C2982" s="5">
        <v>1992</v>
      </c>
      <c r="D2982" s="68" t="s">
        <v>250</v>
      </c>
      <c r="E2982" s="68" t="s">
        <v>247</v>
      </c>
      <c r="F2982" s="62">
        <v>3.0482570757850911</v>
      </c>
      <c r="G2982" s="63">
        <v>4515400</v>
      </c>
      <c r="H2982" s="63">
        <v>830.11292325156455</v>
      </c>
      <c r="I2982" s="63">
        <f>(I2810+I2724+I2853)/3</f>
        <v>98.939155187918871</v>
      </c>
      <c r="J2982" s="63">
        <f>J2983*0.95</f>
        <v>9500000</v>
      </c>
      <c r="K2982" s="63">
        <v>83.19169027384325</v>
      </c>
      <c r="L2982" s="63">
        <v>513.0359436594764</v>
      </c>
      <c r="M2982" s="63">
        <v>20.375939849624057</v>
      </c>
      <c r="N2982" s="62">
        <v>37.203000000000003</v>
      </c>
    </row>
    <row r="2983" spans="1:14" x14ac:dyDescent="0.4">
      <c r="A2983" s="44">
        <v>72</v>
      </c>
      <c r="B2983" s="5" t="s">
        <v>160</v>
      </c>
      <c r="C2983" s="5">
        <v>1993</v>
      </c>
      <c r="D2983" s="68" t="s">
        <v>250</v>
      </c>
      <c r="E2983" s="68" t="s">
        <v>247</v>
      </c>
      <c r="F2983" s="62">
        <v>2.231872827506808</v>
      </c>
      <c r="G2983" s="63">
        <v>4516700</v>
      </c>
      <c r="H2983" s="63">
        <v>754.42795610754808</v>
      </c>
      <c r="I2983" s="63">
        <f>(I2725+I2811+I2854)/3</f>
        <v>86.093767509889787</v>
      </c>
      <c r="J2983" s="63">
        <v>10000000</v>
      </c>
      <c r="K2983" s="63">
        <v>74.706332754402666</v>
      </c>
      <c r="L2983" s="63">
        <v>449.0657901887339</v>
      </c>
      <c r="M2983" s="63">
        <v>15.510204081632653</v>
      </c>
      <c r="N2983" s="62">
        <v>36.917999999999999</v>
      </c>
    </row>
    <row r="2984" spans="1:14" x14ac:dyDescent="0.4">
      <c r="A2984" s="44">
        <v>72</v>
      </c>
      <c r="B2984" s="5" t="s">
        <v>160</v>
      </c>
      <c r="C2984" s="5">
        <v>1994</v>
      </c>
      <c r="D2984" s="68" t="s">
        <v>250</v>
      </c>
      <c r="E2984" s="68" t="s">
        <v>247</v>
      </c>
      <c r="F2984" s="62">
        <v>1.4494695577063632</v>
      </c>
      <c r="G2984" s="63">
        <v>4515100</v>
      </c>
      <c r="H2984" s="63">
        <v>180.87492990652498</v>
      </c>
      <c r="I2984" s="63">
        <f>(I2812+I2726+I2855)/3</f>
        <v>77.903627429094399</v>
      </c>
      <c r="J2984" s="63">
        <v>38178000</v>
      </c>
      <c r="K2984" s="63">
        <v>73.830205005324814</v>
      </c>
      <c r="L2984" s="63">
        <v>372.30781001683084</v>
      </c>
      <c r="M2984" s="63">
        <v>18.838304552590269</v>
      </c>
      <c r="N2984" s="62">
        <v>36.633000000000003</v>
      </c>
    </row>
    <row r="2985" spans="1:14" x14ac:dyDescent="0.4">
      <c r="A2985" s="44">
        <v>72</v>
      </c>
      <c r="B2985" s="5" t="s">
        <v>160</v>
      </c>
      <c r="C2985" s="5">
        <v>1995</v>
      </c>
      <c r="D2985" s="68" t="s">
        <v>250</v>
      </c>
      <c r="E2985" s="68" t="s">
        <v>247</v>
      </c>
      <c r="F2985" s="62">
        <v>1.0074335584597844</v>
      </c>
      <c r="G2985" s="63">
        <v>4560400</v>
      </c>
      <c r="H2985" s="63">
        <v>42.031089215020359</v>
      </c>
      <c r="I2985" s="63">
        <f>(I2813+I2727+I2856)/3</f>
        <v>92.550642401089931</v>
      </c>
      <c r="J2985" s="63">
        <v>96090000</v>
      </c>
      <c r="K2985" s="63">
        <v>71.824268663557362</v>
      </c>
      <c r="L2985" s="63">
        <v>364.22649735078465</v>
      </c>
      <c r="M2985" s="63">
        <v>49.327354260089677</v>
      </c>
      <c r="N2985" s="62">
        <v>36.348999999999997</v>
      </c>
    </row>
    <row r="2986" spans="1:14" x14ac:dyDescent="0.4">
      <c r="A2986" s="44">
        <v>72</v>
      </c>
      <c r="B2986" s="5" t="s">
        <v>160</v>
      </c>
      <c r="C2986" s="5">
        <v>1996</v>
      </c>
      <c r="D2986" s="68" t="s">
        <v>250</v>
      </c>
      <c r="E2986" s="68" t="s">
        <v>247</v>
      </c>
      <c r="F2986" s="62">
        <v>1.2446201711174489</v>
      </c>
      <c r="G2986" s="63">
        <v>4628400</v>
      </c>
      <c r="H2986" s="63">
        <v>35.342907890783493</v>
      </c>
      <c r="I2986" s="63">
        <f>(I2970+I2857+I2841)/3</f>
        <v>194.93965125018715</v>
      </c>
      <c r="J2986" s="63">
        <v>47238000</v>
      </c>
      <c r="K2986" s="63">
        <v>87.295773805199303</v>
      </c>
      <c r="L2986" s="63">
        <v>394.86012146051439</v>
      </c>
      <c r="M2986" s="63">
        <v>44.846292947558766</v>
      </c>
      <c r="N2986" s="62">
        <v>36.066000000000003</v>
      </c>
    </row>
    <row r="2987" spans="1:14" x14ac:dyDescent="0.4">
      <c r="A2987" s="44">
        <v>72</v>
      </c>
      <c r="B2987" s="5" t="s">
        <v>160</v>
      </c>
      <c r="C2987" s="5">
        <v>1997</v>
      </c>
      <c r="D2987" s="68" t="s">
        <v>250</v>
      </c>
      <c r="E2987" s="68" t="s">
        <v>247</v>
      </c>
      <c r="F2987" s="62">
        <v>1.2093305510603867</v>
      </c>
      <c r="G2987" s="63">
        <v>4696400</v>
      </c>
      <c r="H2987" s="63">
        <v>19.309548413895783</v>
      </c>
      <c r="I2987" s="63">
        <f>(I2815+I2729+I2858)/3</f>
        <v>122.17903452963803</v>
      </c>
      <c r="J2987" s="63">
        <v>83820000</v>
      </c>
      <c r="K2987" s="63">
        <v>84.477134300341845</v>
      </c>
      <c r="L2987" s="63">
        <v>376.42961326109986</v>
      </c>
      <c r="M2987" s="63">
        <v>44.629629629629619</v>
      </c>
      <c r="N2987" s="62">
        <v>35.784999999999997</v>
      </c>
    </row>
    <row r="2988" spans="1:14" x14ac:dyDescent="0.4">
      <c r="A2988" s="44">
        <v>72</v>
      </c>
      <c r="B2988" s="5" t="s">
        <v>160</v>
      </c>
      <c r="C2988" s="5">
        <v>1998</v>
      </c>
      <c r="D2988" s="68" t="s">
        <v>250</v>
      </c>
      <c r="E2988" s="68" t="s">
        <v>247</v>
      </c>
      <c r="F2988" s="62">
        <v>1.2628014258754456</v>
      </c>
      <c r="G2988" s="63">
        <v>4769000</v>
      </c>
      <c r="H2988" s="63">
        <v>9.0775063060927863</v>
      </c>
      <c r="I2988" s="63">
        <f>(I2730+I2859+I2816)/3</f>
        <v>133.69435928226454</v>
      </c>
      <c r="J2988" s="63">
        <v>109228485</v>
      </c>
      <c r="K2988" s="63">
        <v>94.509294528603277</v>
      </c>
      <c r="L2988" s="63">
        <v>345.13813164845078</v>
      </c>
      <c r="M2988" s="63">
        <v>31.643356643356647</v>
      </c>
      <c r="N2988" s="62">
        <v>35.503999999999998</v>
      </c>
    </row>
    <row r="2989" spans="1:14" x14ac:dyDescent="0.4">
      <c r="A2989" s="44">
        <v>72</v>
      </c>
      <c r="B2989" s="5" t="s">
        <v>160</v>
      </c>
      <c r="C2989" s="5">
        <v>1999</v>
      </c>
      <c r="D2989" s="68" t="s">
        <v>250</v>
      </c>
      <c r="E2989" s="68" t="s">
        <v>247</v>
      </c>
      <c r="F2989" s="62">
        <v>0.98849268655483025</v>
      </c>
      <c r="G2989" s="63">
        <v>4840400</v>
      </c>
      <c r="H2989" s="63">
        <v>37.574440482339782</v>
      </c>
      <c r="I2989" s="63">
        <f>(I2731+I2817+I2860)/3</f>
        <v>156.30955121020671</v>
      </c>
      <c r="J2989" s="63">
        <v>44412800</v>
      </c>
      <c r="K2989" s="63">
        <v>99.199491219432133</v>
      </c>
      <c r="L2989" s="63">
        <v>258.04922878575479</v>
      </c>
      <c r="M2989" s="63">
        <v>37.878787878787875</v>
      </c>
      <c r="N2989" s="62">
        <v>35.299999999999997</v>
      </c>
    </row>
    <row r="2990" spans="1:14" x14ac:dyDescent="0.4">
      <c r="A2990" s="44">
        <v>72</v>
      </c>
      <c r="B2990" s="5" t="s">
        <v>160</v>
      </c>
      <c r="C2990" s="5">
        <v>2000</v>
      </c>
      <c r="D2990" s="68" t="s">
        <v>250</v>
      </c>
      <c r="E2990" s="68" t="s">
        <v>247</v>
      </c>
      <c r="F2990" s="62">
        <v>0.94792177037399972</v>
      </c>
      <c r="G2990" s="63">
        <v>4898400</v>
      </c>
      <c r="H2990" s="63">
        <v>27.161738047027086</v>
      </c>
      <c r="I2990" s="63">
        <f>(I2732+I2818+I2861)/3</f>
        <v>166.98749555565556</v>
      </c>
      <c r="J2990" s="63">
        <v>-2360124.9609570601</v>
      </c>
      <c r="K2990" s="63">
        <v>89.430931627030944</v>
      </c>
      <c r="L2990" s="63">
        <v>279.61956926093882</v>
      </c>
      <c r="M2990" s="63">
        <v>45.168539325842687</v>
      </c>
      <c r="N2990" s="62">
        <v>35.298000000000002</v>
      </c>
    </row>
    <row r="2991" spans="1:14" x14ac:dyDescent="0.4">
      <c r="A2991" s="44">
        <v>72</v>
      </c>
      <c r="B2991" s="5" t="s">
        <v>160</v>
      </c>
      <c r="C2991" s="5">
        <v>2001</v>
      </c>
      <c r="D2991" s="68" t="s">
        <v>250</v>
      </c>
      <c r="E2991" s="68" t="s">
        <v>247</v>
      </c>
      <c r="F2991" s="62">
        <v>0.80121736668621457</v>
      </c>
      <c r="G2991" s="63">
        <v>4945100</v>
      </c>
      <c r="H2991" s="63">
        <v>7.3329741438886202</v>
      </c>
      <c r="I2991" s="63">
        <f>(I2733+I2819+I2862)/3</f>
        <v>185.67463898983033</v>
      </c>
      <c r="J2991" s="63">
        <v>5006732.8770431997</v>
      </c>
      <c r="K2991" s="63">
        <v>73.746912368796828</v>
      </c>
      <c r="L2991" s="63">
        <v>308.4096115911492</v>
      </c>
      <c r="M2991" s="63">
        <v>47.074468085106389</v>
      </c>
      <c r="N2991" s="62">
        <v>35.295999999999999</v>
      </c>
    </row>
    <row r="2992" spans="1:14" x14ac:dyDescent="0.4">
      <c r="A2992" s="44">
        <v>72</v>
      </c>
      <c r="B2992" s="5" t="s">
        <v>160</v>
      </c>
      <c r="C2992" s="5">
        <v>2002</v>
      </c>
      <c r="D2992" s="68" t="s">
        <v>250</v>
      </c>
      <c r="E2992" s="68" t="s">
        <v>247</v>
      </c>
      <c r="F2992" s="62">
        <v>0.99487045905384019</v>
      </c>
      <c r="G2992" s="63">
        <v>4990700</v>
      </c>
      <c r="H2992" s="63">
        <v>2.0252955809727808</v>
      </c>
      <c r="I2992" s="63">
        <f>(I2734+I2820+I2863)/3</f>
        <v>91.103079228158762</v>
      </c>
      <c r="J2992" s="63">
        <v>4661963.5447130296</v>
      </c>
      <c r="K2992" s="63">
        <v>82.920729021266652</v>
      </c>
      <c r="L2992" s="63">
        <v>321.72703322784616</v>
      </c>
      <c r="M2992" s="63">
        <v>34.177215189873415</v>
      </c>
      <c r="N2992" s="62">
        <v>35.295000000000002</v>
      </c>
    </row>
    <row r="2993" spans="1:14" x14ac:dyDescent="0.4">
      <c r="A2993" s="44">
        <v>72</v>
      </c>
      <c r="B2993" s="5" t="s">
        <v>160</v>
      </c>
      <c r="C2993" s="5">
        <v>2003</v>
      </c>
      <c r="D2993" s="68" t="s">
        <v>250</v>
      </c>
      <c r="E2993" s="68" t="s">
        <v>247</v>
      </c>
      <c r="F2993" s="62">
        <v>1.1063589316518945</v>
      </c>
      <c r="G2993" s="63">
        <v>5043300</v>
      </c>
      <c r="H2993" s="63">
        <v>3.9745624264958082</v>
      </c>
      <c r="I2993" s="63">
        <f>(I2735+I2821+I2864)/3</f>
        <v>81.91128289347516</v>
      </c>
      <c r="J2993" s="63">
        <v>45544627.799999997</v>
      </c>
      <c r="K2993" s="63">
        <v>83.932782807965538</v>
      </c>
      <c r="L2993" s="63">
        <v>380.50643239474402</v>
      </c>
      <c r="M2993" s="63">
        <v>31.749049429657795</v>
      </c>
      <c r="N2993" s="62">
        <v>35.292999999999999</v>
      </c>
    </row>
    <row r="2994" spans="1:14" x14ac:dyDescent="0.4">
      <c r="A2994" s="44">
        <v>72</v>
      </c>
      <c r="B2994" s="5" t="s">
        <v>160</v>
      </c>
      <c r="C2994" s="5">
        <v>2004</v>
      </c>
      <c r="D2994" s="68" t="s">
        <v>250</v>
      </c>
      <c r="E2994" s="68" t="s">
        <v>247</v>
      </c>
      <c r="F2994" s="62">
        <v>1.0887809273806492</v>
      </c>
      <c r="G2994" s="63">
        <v>5104700</v>
      </c>
      <c r="H2994" s="63">
        <v>5.1086947901224136</v>
      </c>
      <c r="I2994" s="63">
        <f>(I2822+I2736+I2865)/3</f>
        <v>81.948106037674265</v>
      </c>
      <c r="J2994" s="63">
        <v>175458810.07682601</v>
      </c>
      <c r="K2994" s="63">
        <v>93.815732156730164</v>
      </c>
      <c r="L2994" s="63">
        <v>433.23497659086701</v>
      </c>
      <c r="M2994" s="63">
        <v>31.984585741811173</v>
      </c>
      <c r="N2994" s="62">
        <v>35.292000000000002</v>
      </c>
    </row>
    <row r="2995" spans="1:14" x14ac:dyDescent="0.4">
      <c r="A2995" s="44">
        <v>72</v>
      </c>
      <c r="B2995" s="5" t="s">
        <v>160</v>
      </c>
      <c r="C2995" s="5">
        <v>2005</v>
      </c>
      <c r="D2995" s="68" t="s">
        <v>250</v>
      </c>
      <c r="E2995" s="68" t="s">
        <v>247</v>
      </c>
      <c r="F2995" s="62">
        <v>1.0279704025103629</v>
      </c>
      <c r="G2995" s="63">
        <v>5162600</v>
      </c>
      <c r="H2995" s="63">
        <v>7.1286222786661284</v>
      </c>
      <c r="I2995" s="63">
        <f>(I2737+I2823+I2866)/3</f>
        <v>84.38345148213611</v>
      </c>
      <c r="J2995" s="63">
        <v>42565248.299999997</v>
      </c>
      <c r="K2995" s="63">
        <v>95.084004630363779</v>
      </c>
      <c r="L2995" s="63">
        <v>476.55188595165328</v>
      </c>
      <c r="M2995" s="63">
        <v>42.535787321063403</v>
      </c>
      <c r="N2995" s="62">
        <v>35.29</v>
      </c>
    </row>
    <row r="2996" spans="1:14" x14ac:dyDescent="0.4">
      <c r="A2996" s="44">
        <v>72</v>
      </c>
      <c r="B2996" s="5" t="s">
        <v>160</v>
      </c>
      <c r="C2996" s="5">
        <v>2006</v>
      </c>
      <c r="D2996" s="68" t="s">
        <v>250</v>
      </c>
      <c r="E2996" s="68" t="s">
        <v>247</v>
      </c>
      <c r="F2996" s="62">
        <v>1.0275755020695998</v>
      </c>
      <c r="G2996" s="63">
        <v>5218400</v>
      </c>
      <c r="H2996" s="63">
        <v>9.391617791144995</v>
      </c>
      <c r="I2996" s="63">
        <f>(I2824+I2738+I2867)/3</f>
        <v>86.693295907254807</v>
      </c>
      <c r="J2996" s="63">
        <v>182022902.5</v>
      </c>
      <c r="K2996" s="63">
        <v>120.74998176627261</v>
      </c>
      <c r="L2996" s="63">
        <v>543.11070240307208</v>
      </c>
      <c r="M2996" s="63">
        <v>39.959016393442624</v>
      </c>
      <c r="N2996" s="62">
        <v>35.289000000000001</v>
      </c>
    </row>
    <row r="2997" spans="1:14" x14ac:dyDescent="0.4">
      <c r="A2997" s="44">
        <v>72</v>
      </c>
      <c r="B2997" s="5" t="s">
        <v>160</v>
      </c>
      <c r="C2997" s="5">
        <v>2007</v>
      </c>
      <c r="D2997" s="68" t="s">
        <v>250</v>
      </c>
      <c r="E2997" s="68" t="s">
        <v>247</v>
      </c>
      <c r="F2997" s="62">
        <v>1.2286652494115862</v>
      </c>
      <c r="G2997" s="63">
        <v>5268400</v>
      </c>
      <c r="H2997" s="63">
        <v>14.876552232022576</v>
      </c>
      <c r="I2997" s="63">
        <f>(I2739+I2825+I2868)/3</f>
        <v>88.734309831391101</v>
      </c>
      <c r="J2997" s="63">
        <v>207919477.59999999</v>
      </c>
      <c r="K2997" s="63">
        <v>137.05838783856257</v>
      </c>
      <c r="L2997" s="63">
        <v>721.76952254214677</v>
      </c>
      <c r="M2997" s="63">
        <v>32.382550335570471</v>
      </c>
      <c r="N2997" s="62">
        <v>35.286999999999999</v>
      </c>
    </row>
    <row r="2998" spans="1:14" x14ac:dyDescent="0.4">
      <c r="A2998" s="44">
        <v>72</v>
      </c>
      <c r="B2998" s="5" t="s">
        <v>160</v>
      </c>
      <c r="C2998" s="5">
        <v>2008</v>
      </c>
      <c r="D2998" s="68" t="s">
        <v>250</v>
      </c>
      <c r="E2998" s="68" t="s">
        <v>247</v>
      </c>
      <c r="F2998" s="62">
        <v>1.3991200857352359</v>
      </c>
      <c r="G2998" s="63">
        <v>5318700</v>
      </c>
      <c r="H2998" s="63">
        <v>22.215988398650353</v>
      </c>
      <c r="I2998" s="63">
        <f>(I2740+I2826+I2869)/3</f>
        <v>93.76833539726475</v>
      </c>
      <c r="J2998" s="63">
        <v>376992152.10000002</v>
      </c>
      <c r="K2998" s="63">
        <v>146.10608223013864</v>
      </c>
      <c r="L2998" s="63">
        <v>966.39383856569384</v>
      </c>
      <c r="M2998" s="63">
        <v>32.667617689015692</v>
      </c>
      <c r="N2998" s="62">
        <v>35.284999999999997</v>
      </c>
    </row>
    <row r="2999" spans="1:14" x14ac:dyDescent="0.4">
      <c r="A2999" s="44">
        <v>72</v>
      </c>
      <c r="B2999" s="5" t="s">
        <v>160</v>
      </c>
      <c r="C2999" s="5">
        <v>2009</v>
      </c>
      <c r="D2999" s="68" t="s">
        <v>250</v>
      </c>
      <c r="E2999" s="68" t="s">
        <v>247</v>
      </c>
      <c r="F2999" s="62">
        <v>1.2510170341612024</v>
      </c>
      <c r="G2999" s="63">
        <v>5383300</v>
      </c>
      <c r="H2999" s="63">
        <v>4.0353038615742491</v>
      </c>
      <c r="I2999" s="63">
        <f>(I2741+I2827+I2870)/3</f>
        <v>97.581030317547246</v>
      </c>
      <c r="J2999" s="63">
        <v>189377400</v>
      </c>
      <c r="K2999" s="63">
        <v>133.37915316795454</v>
      </c>
      <c r="L2999" s="63">
        <v>871.22422688732354</v>
      </c>
      <c r="M2999" s="63">
        <v>32.668711656441715</v>
      </c>
      <c r="N2999" s="62">
        <v>35.283999999999999</v>
      </c>
    </row>
    <row r="3000" spans="1:14" x14ac:dyDescent="0.4">
      <c r="A3000" s="44">
        <v>72</v>
      </c>
      <c r="B3000" s="5" t="s">
        <v>160</v>
      </c>
      <c r="C3000" s="5">
        <v>2010</v>
      </c>
      <c r="D3000" s="68" t="s">
        <v>250</v>
      </c>
      <c r="E3000" s="68" t="s">
        <v>247</v>
      </c>
      <c r="F3000" s="62">
        <v>1.1737366691752784</v>
      </c>
      <c r="G3000" s="63">
        <v>5447900</v>
      </c>
      <c r="H3000" s="63">
        <v>10.033903546763256</v>
      </c>
      <c r="I3000" s="63">
        <f>(I2828+I2742+I2871)/3</f>
        <v>97.199532775122407</v>
      </c>
      <c r="J3000" s="63">
        <v>472768300</v>
      </c>
      <c r="K3000" s="63">
        <v>133.23285049233263</v>
      </c>
      <c r="L3000" s="63">
        <v>880.03852181822845</v>
      </c>
      <c r="M3000" s="63">
        <v>27.814569536423839</v>
      </c>
      <c r="N3000" s="62">
        <v>35.305999999999997</v>
      </c>
    </row>
    <row r="3001" spans="1:14" x14ac:dyDescent="0.4">
      <c r="A3001" s="44">
        <v>72</v>
      </c>
      <c r="B3001" s="5" t="s">
        <v>160</v>
      </c>
      <c r="C3001" s="5">
        <v>2011</v>
      </c>
      <c r="D3001" s="68" t="s">
        <v>250</v>
      </c>
      <c r="E3001" s="68" t="s">
        <v>247</v>
      </c>
      <c r="F3001" s="62">
        <v>1.3945526420773946</v>
      </c>
      <c r="G3001" s="63">
        <v>5514600</v>
      </c>
      <c r="H3001" s="63">
        <v>22.481842231378764</v>
      </c>
      <c r="I3001" s="63">
        <f>(I2743+I2829+I2872)/3</f>
        <v>102.98827584772381</v>
      </c>
      <c r="J3001" s="63">
        <v>685760800</v>
      </c>
      <c r="K3001" s="63">
        <v>136.17984042049156</v>
      </c>
      <c r="L3001" s="63">
        <v>1123.8831437066485</v>
      </c>
      <c r="M3001" s="63">
        <v>24.549237170596395</v>
      </c>
      <c r="N3001" s="62">
        <v>35.351999999999997</v>
      </c>
    </row>
    <row r="3002" spans="1:14" x14ac:dyDescent="0.4">
      <c r="A3002" s="44">
        <v>72</v>
      </c>
      <c r="B3002" s="5" t="s">
        <v>160</v>
      </c>
      <c r="C3002" s="5">
        <v>2012</v>
      </c>
      <c r="D3002" s="68" t="s">
        <v>250</v>
      </c>
      <c r="E3002" s="68" t="s">
        <v>247</v>
      </c>
      <c r="F3002" s="62">
        <v>1.8094592666571552</v>
      </c>
      <c r="G3002" s="63">
        <v>5607200</v>
      </c>
      <c r="H3002" s="63">
        <v>8.6563168100806109</v>
      </c>
      <c r="I3002" s="63">
        <f>(I2830+I2744+I2873)/3</f>
        <v>106.91599630024884</v>
      </c>
      <c r="J3002" s="63">
        <v>260927500</v>
      </c>
      <c r="K3002" s="63">
        <v>139.67593784030922</v>
      </c>
      <c r="L3002" s="63">
        <v>1177.9752611574668</v>
      </c>
      <c r="M3002" s="63">
        <v>19.644723092998955</v>
      </c>
      <c r="N3002" s="62">
        <v>35.423000000000002</v>
      </c>
    </row>
    <row r="3003" spans="1:14" x14ac:dyDescent="0.4">
      <c r="A3003" s="44">
        <v>72</v>
      </c>
      <c r="B3003" s="5" t="s">
        <v>160</v>
      </c>
      <c r="C3003" s="5">
        <v>2013</v>
      </c>
      <c r="D3003" s="68" t="s">
        <v>250</v>
      </c>
      <c r="E3003" s="68" t="s">
        <v>247</v>
      </c>
      <c r="F3003" s="62">
        <v>1.6530876285054901</v>
      </c>
      <c r="G3003" s="63">
        <v>5719600</v>
      </c>
      <c r="H3003" s="63">
        <v>3.1751881346381765</v>
      </c>
      <c r="I3003" s="63">
        <f>(I2831+I2745+I2874)/3</f>
        <v>106.01784916376175</v>
      </c>
      <c r="J3003" s="63">
        <v>612016900</v>
      </c>
      <c r="K3003" s="63">
        <v>134.02678564392161</v>
      </c>
      <c r="L3003" s="63">
        <v>1282.4382475331429</v>
      </c>
      <c r="M3003" s="63">
        <v>18.806306306306304</v>
      </c>
      <c r="N3003" s="62">
        <v>35.517000000000003</v>
      </c>
    </row>
    <row r="3004" spans="1:14" x14ac:dyDescent="0.4">
      <c r="A3004" s="44">
        <v>72</v>
      </c>
      <c r="B3004" s="5" t="s">
        <v>160</v>
      </c>
      <c r="C3004" s="5">
        <v>2014</v>
      </c>
      <c r="D3004" s="68" t="s">
        <v>250</v>
      </c>
      <c r="E3004" s="68" t="s">
        <v>247</v>
      </c>
      <c r="F3004" s="62">
        <v>1.6876874303830005</v>
      </c>
      <c r="G3004" s="63">
        <v>5835500</v>
      </c>
      <c r="H3004" s="63">
        <v>8.4152254414916854</v>
      </c>
      <c r="I3004" s="63">
        <f>(I2746+I2832+I2875)/3</f>
        <v>80.480606439768962</v>
      </c>
      <c r="J3004" s="63">
        <v>343010700</v>
      </c>
      <c r="K3004" s="63">
        <v>125.12618107583341</v>
      </c>
      <c r="L3004" s="63">
        <v>1279.7707844541812</v>
      </c>
      <c r="M3004" s="63">
        <v>25.837320574162675</v>
      </c>
      <c r="N3004" s="62">
        <v>35.634999999999998</v>
      </c>
    </row>
    <row r="3005" spans="1:14" x14ac:dyDescent="0.4">
      <c r="A3005" s="44">
        <v>72</v>
      </c>
      <c r="B3005" s="5" t="s">
        <v>160</v>
      </c>
      <c r="C3005" s="5">
        <v>2015</v>
      </c>
      <c r="D3005" s="68" t="s">
        <v>250</v>
      </c>
      <c r="E3005" s="68" t="s">
        <v>247</v>
      </c>
      <c r="F3005" s="62">
        <v>1.7234803337306317</v>
      </c>
      <c r="G3005" s="63">
        <v>5956900</v>
      </c>
      <c r="H3005" s="63">
        <v>3.4272874998131186</v>
      </c>
      <c r="I3005" s="63">
        <f>(I2833+I2747+I2876)/3</f>
        <v>89.64060749271512</v>
      </c>
      <c r="J3005" s="63">
        <v>1144054000</v>
      </c>
      <c r="K3005" s="63">
        <v>110.96157071463315</v>
      </c>
      <c r="L3005" s="63">
        <v>1121.0826959766205</v>
      </c>
      <c r="M3005" s="63">
        <f t="shared" ref="M3005:M3012" si="306">(M3004+M3003+M3002)/3</f>
        <v>21.429449991155977</v>
      </c>
      <c r="N3005" s="62">
        <v>35.777000000000001</v>
      </c>
    </row>
    <row r="3006" spans="1:14" x14ac:dyDescent="0.4">
      <c r="A3006" s="44">
        <v>72</v>
      </c>
      <c r="B3006" s="5" t="s">
        <v>160</v>
      </c>
      <c r="C3006" s="5">
        <v>2016</v>
      </c>
      <c r="D3006" s="68" t="s">
        <v>250</v>
      </c>
      <c r="E3006" s="68" t="s">
        <v>247</v>
      </c>
      <c r="F3006" s="62">
        <v>1.5915124599062425</v>
      </c>
      <c r="G3006" s="63">
        <v>6079500</v>
      </c>
      <c r="H3006" s="63">
        <v>6.0505642753755637</v>
      </c>
      <c r="I3006" s="63">
        <f>(I2834+I2748+I2877)/3</f>
        <v>92.949013015333549</v>
      </c>
      <c r="J3006" s="63">
        <v>619220700</v>
      </c>
      <c r="K3006" s="63">
        <v>105.82357401740639</v>
      </c>
      <c r="L3006" s="63">
        <v>1120.6670580012669</v>
      </c>
      <c r="M3006" s="63">
        <f t="shared" si="306"/>
        <v>22.024358957208317</v>
      </c>
      <c r="N3006" s="62">
        <v>35.944000000000003</v>
      </c>
    </row>
    <row r="3007" spans="1:14" x14ac:dyDescent="0.4">
      <c r="A3007" s="44">
        <v>72</v>
      </c>
      <c r="B3007" s="5" t="s">
        <v>160</v>
      </c>
      <c r="C3007" s="5">
        <v>2017</v>
      </c>
      <c r="D3007" s="68" t="s">
        <v>250</v>
      </c>
      <c r="E3007" s="68" t="s">
        <v>247</v>
      </c>
      <c r="F3007" s="62">
        <v>1.5228614759123618</v>
      </c>
      <c r="G3007" s="63">
        <v>6198200</v>
      </c>
      <c r="H3007" s="63">
        <v>6.3271458609835349</v>
      </c>
      <c r="I3007" s="63">
        <f>(I2749+I2835+I2878)/3</f>
        <v>92.319432129950087</v>
      </c>
      <c r="J3007" s="63">
        <v>-107212800</v>
      </c>
      <c r="K3007" s="63">
        <v>100.6174458132578</v>
      </c>
      <c r="L3007" s="63">
        <v>1242.7702202930463</v>
      </c>
      <c r="M3007" s="63">
        <f t="shared" si="306"/>
        <v>23.097043174175656</v>
      </c>
      <c r="N3007" s="62">
        <v>36.134999999999998</v>
      </c>
    </row>
    <row r="3008" spans="1:14" x14ac:dyDescent="0.4">
      <c r="A3008" s="44">
        <v>72</v>
      </c>
      <c r="B3008" s="5" t="s">
        <v>160</v>
      </c>
      <c r="C3008" s="5">
        <v>2018</v>
      </c>
      <c r="D3008" s="68" t="s">
        <v>250</v>
      </c>
      <c r="E3008" s="68" t="s">
        <v>247</v>
      </c>
      <c r="F3008" s="62">
        <v>1.7882583665464666</v>
      </c>
      <c r="G3008" s="63">
        <v>6322800</v>
      </c>
      <c r="H3008" s="63">
        <v>3.4474451266270449</v>
      </c>
      <c r="I3008" s="63">
        <f>(I2750+I2836+I2879)/3</f>
        <v>89.913575585221281</v>
      </c>
      <c r="J3008" s="63">
        <v>144222600</v>
      </c>
      <c r="K3008" s="63">
        <v>98.875559901760781</v>
      </c>
      <c r="L3008" s="63">
        <v>1308.1397854456134</v>
      </c>
      <c r="M3008" s="63">
        <f t="shared" si="306"/>
        <v>22.183617374179985</v>
      </c>
      <c r="N3008" s="62">
        <v>36.350999999999999</v>
      </c>
    </row>
    <row r="3009" spans="1:14" x14ac:dyDescent="0.4">
      <c r="A3009" s="44">
        <v>72</v>
      </c>
      <c r="B3009" s="5" t="s">
        <v>160</v>
      </c>
      <c r="C3009" s="5">
        <v>2019</v>
      </c>
      <c r="D3009" s="68" t="s">
        <v>250</v>
      </c>
      <c r="E3009" s="68" t="s">
        <v>247</v>
      </c>
      <c r="F3009" s="62">
        <v>1.5515938167962577</v>
      </c>
      <c r="G3009" s="63">
        <v>6456200</v>
      </c>
      <c r="H3009" s="63">
        <v>9.8113119376152156</v>
      </c>
      <c r="I3009" s="63">
        <f>(I2751+I2837+I2880)/3</f>
        <v>105.65448833684171</v>
      </c>
      <c r="J3009" s="63">
        <v>403865100</v>
      </c>
      <c r="K3009" s="63">
        <f>(K3008+K3007+K3006)/3</f>
        <v>101.77219324414165</v>
      </c>
      <c r="L3009" s="63">
        <v>1451.5156383580661</v>
      </c>
      <c r="M3009" s="63">
        <f t="shared" si="306"/>
        <v>22.435006501854655</v>
      </c>
      <c r="N3009" s="62">
        <v>36.591000000000001</v>
      </c>
    </row>
    <row r="3010" spans="1:14" x14ac:dyDescent="0.4">
      <c r="A3010" s="44">
        <v>72</v>
      </c>
      <c r="B3010" s="5" t="s">
        <v>160</v>
      </c>
      <c r="C3010" s="5">
        <v>2020</v>
      </c>
      <c r="D3010" s="68" t="s">
        <v>250</v>
      </c>
      <c r="E3010" s="68" t="s">
        <v>247</v>
      </c>
      <c r="F3010" s="62">
        <v>1.3799753795650389</v>
      </c>
      <c r="G3010" s="63">
        <v>6579900</v>
      </c>
      <c r="H3010" s="63">
        <v>5.3401855350872864</v>
      </c>
      <c r="I3010" s="63">
        <f>(I2838+I2752+I2881)/3</f>
        <v>124.38938453854523</v>
      </c>
      <c r="J3010" s="63">
        <v>-401518600</v>
      </c>
      <c r="K3010" s="63">
        <f>(K3009+K3008+K3007)/3</f>
        <v>100.42173298638674</v>
      </c>
      <c r="L3010" s="63">
        <v>1256.929226012631</v>
      </c>
      <c r="M3010" s="63">
        <f t="shared" si="306"/>
        <v>22.571889016736765</v>
      </c>
      <c r="N3010" s="62">
        <v>36.856000000000002</v>
      </c>
    </row>
    <row r="3011" spans="1:14" x14ac:dyDescent="0.4">
      <c r="A3011" s="44">
        <v>72</v>
      </c>
      <c r="B3011" s="5" t="s">
        <v>160</v>
      </c>
      <c r="C3011" s="5">
        <v>2021</v>
      </c>
      <c r="D3011" s="68" t="s">
        <v>250</v>
      </c>
      <c r="E3011" s="68" t="s">
        <v>247</v>
      </c>
      <c r="F3011" s="62">
        <f>(F3008+F3009+F3010)/3</f>
        <v>1.5732758543025878</v>
      </c>
      <c r="G3011" s="63">
        <v>6773400</v>
      </c>
      <c r="H3011" s="63">
        <v>15.992797921757102</v>
      </c>
      <c r="I3011" s="63">
        <f>(I2753+I2882+I2839)/3</f>
        <v>152.74717834089881</v>
      </c>
      <c r="J3011" s="63">
        <v>226205400</v>
      </c>
      <c r="K3011" s="63">
        <f>(K3010+K3009+K3008)/3</f>
        <v>100.35649537742972</v>
      </c>
      <c r="L3011" s="63">
        <v>1365.5083039928713</v>
      </c>
      <c r="M3011" s="63">
        <f t="shared" si="306"/>
        <v>22.396837630923802</v>
      </c>
      <c r="N3011" s="62">
        <v>37.146000000000001</v>
      </c>
    </row>
    <row r="3012" spans="1:14" s="67" customFormat="1" x14ac:dyDescent="0.4">
      <c r="A3012" s="44">
        <v>72</v>
      </c>
      <c r="B3012" s="68" t="s">
        <v>160</v>
      </c>
      <c r="C3012" s="68">
        <v>2022</v>
      </c>
      <c r="D3012" s="68" t="s">
        <v>250</v>
      </c>
      <c r="E3012" s="68" t="s">
        <v>247</v>
      </c>
      <c r="F3012" s="62">
        <f>(F3009+F3010+F3011)/3</f>
        <v>1.5016150168879614</v>
      </c>
      <c r="G3012" s="66">
        <v>6974900</v>
      </c>
      <c r="H3012" s="66">
        <v>16.651660268274753</v>
      </c>
      <c r="I3012" s="66">
        <f>(I2754+I2840+I2883)/3</f>
        <v>199.38950777468358</v>
      </c>
      <c r="J3012" s="66">
        <v>54849000</v>
      </c>
      <c r="K3012" s="66">
        <f>K3013*0.95</f>
        <v>7.0458103688204643</v>
      </c>
      <c r="L3012" s="66">
        <v>1655.0726976504393</v>
      </c>
      <c r="M3012" s="66">
        <f t="shared" si="306"/>
        <v>22.467911049838406</v>
      </c>
      <c r="N3012" s="62">
        <v>37.460999999999999</v>
      </c>
    </row>
    <row r="3013" spans="1:14" x14ac:dyDescent="0.4">
      <c r="A3013" s="43">
        <v>73</v>
      </c>
      <c r="B3013" s="5" t="s">
        <v>161</v>
      </c>
      <c r="C3013" s="5">
        <v>1980</v>
      </c>
      <c r="D3013" s="5" t="s">
        <v>250</v>
      </c>
      <c r="E3013" s="5" t="s">
        <v>247</v>
      </c>
      <c r="F3013" s="62">
        <f>F3014*0.95</f>
        <v>7.1186037305793287E-2</v>
      </c>
      <c r="G3013" s="63">
        <v>3297519</v>
      </c>
      <c r="H3013" s="63">
        <f>(H3012+H3011+H3010)/3</f>
        <v>12.661547908373047</v>
      </c>
      <c r="I3013" s="63">
        <f>(I2986+I2970+I2857)/3</f>
        <v>194.59864420386273</v>
      </c>
      <c r="J3013" s="63">
        <f>J3014*0.95</f>
        <v>-1253525.1187499999</v>
      </c>
      <c r="K3013" s="63">
        <f>K3014*0.95</f>
        <v>7.4166424934952255</v>
      </c>
      <c r="L3013" s="63">
        <f>L3014*0.95</f>
        <v>393.1926205394679</v>
      </c>
      <c r="M3013" s="63">
        <f>(M2986+M2857+M2970)/3</f>
        <v>23.703149559236909</v>
      </c>
      <c r="N3013" s="62">
        <v>12.377000000000001</v>
      </c>
    </row>
    <row r="3014" spans="1:14" x14ac:dyDescent="0.4">
      <c r="A3014" s="43">
        <v>73</v>
      </c>
      <c r="B3014" s="5" t="s">
        <v>161</v>
      </c>
      <c r="C3014" s="5">
        <v>1981</v>
      </c>
      <c r="D3014" s="5" t="s">
        <v>250</v>
      </c>
      <c r="E3014" s="5" t="s">
        <v>247</v>
      </c>
      <c r="F3014" s="62">
        <f t="shared" ref="F3014:F3022" si="307">F3015*0.95</f>
        <v>7.4932670848203459E-2</v>
      </c>
      <c r="G3014" s="63">
        <v>3370993</v>
      </c>
      <c r="H3014" s="63">
        <f>(H3013+H3012+H3011)/3</f>
        <v>15.102002032801634</v>
      </c>
      <c r="I3014" s="63">
        <f>(I2986+I2971+I2857)/3</f>
        <v>194.77848537450413</v>
      </c>
      <c r="J3014" s="63">
        <f>J3015*0.95</f>
        <v>-1319500.125</v>
      </c>
      <c r="K3014" s="63">
        <f>K3015*0.95</f>
        <v>7.8069920984160275</v>
      </c>
      <c r="L3014" s="63">
        <f>L3015*0.95</f>
        <v>413.88696898891357</v>
      </c>
      <c r="M3014" s="63">
        <f>(M2986+M2971+M2857)/3</f>
        <v>23.883985285054539</v>
      </c>
      <c r="N3014" s="62">
        <v>12.65</v>
      </c>
    </row>
    <row r="3015" spans="1:14" x14ac:dyDescent="0.4">
      <c r="A3015" s="43">
        <v>73</v>
      </c>
      <c r="B3015" s="5" t="s">
        <v>161</v>
      </c>
      <c r="C3015" s="5">
        <v>1982</v>
      </c>
      <c r="D3015" s="5" t="s">
        <v>250</v>
      </c>
      <c r="E3015" s="5" t="s">
        <v>247</v>
      </c>
      <c r="F3015" s="62">
        <f t="shared" si="307"/>
        <v>7.8876495629687862E-2</v>
      </c>
      <c r="G3015" s="63">
        <v>3453691</v>
      </c>
      <c r="H3015" s="63">
        <f>(H3014+H3013+H3012)/3</f>
        <v>14.805070069816479</v>
      </c>
      <c r="I3015" s="63">
        <f>(I2972+I2843+I2800)/3</f>
        <v>590.98767635702995</v>
      </c>
      <c r="J3015" s="63">
        <f>J3016*0.95</f>
        <v>-1388947.5</v>
      </c>
      <c r="K3015" s="63">
        <f>K3016*0.95</f>
        <v>8.2178864193852927</v>
      </c>
      <c r="L3015" s="63">
        <f>L3016*0.95</f>
        <v>435.6704936725406</v>
      </c>
      <c r="M3015" s="63">
        <f>(M2843+M2800+M2972)/3</f>
        <v>16.317624399715083</v>
      </c>
      <c r="N3015" s="62">
        <v>12.93</v>
      </c>
    </row>
    <row r="3016" spans="1:14" x14ac:dyDescent="0.4">
      <c r="A3016" s="43">
        <v>73</v>
      </c>
      <c r="B3016" s="5" t="s">
        <v>161</v>
      </c>
      <c r="C3016" s="5">
        <v>1983</v>
      </c>
      <c r="D3016" s="5" t="s">
        <v>250</v>
      </c>
      <c r="E3016" s="5" t="s">
        <v>247</v>
      </c>
      <c r="F3016" s="62">
        <f t="shared" si="307"/>
        <v>8.3027890136513544E-2</v>
      </c>
      <c r="G3016" s="63">
        <v>3543861</v>
      </c>
      <c r="H3016" s="63">
        <f>(H3015+H3014+H3013)/3</f>
        <v>14.189540003663721</v>
      </c>
      <c r="I3016" s="63">
        <f>(I2801+I2844+I2973)/3</f>
        <v>858.9744377734786</v>
      </c>
      <c r="J3016" s="63">
        <f>J3017*0.95</f>
        <v>-1462050</v>
      </c>
      <c r="K3016" s="63">
        <f>K3017*0.95</f>
        <v>8.6504067572476764</v>
      </c>
      <c r="L3016" s="63">
        <f>L3017*0.95</f>
        <v>458.6005196553059</v>
      </c>
      <c r="M3016" s="63">
        <f>(M2801+M2844+M2973)/3</f>
        <v>15.230895773839427</v>
      </c>
      <c r="N3016" s="62">
        <v>13.214</v>
      </c>
    </row>
    <row r="3017" spans="1:14" x14ac:dyDescent="0.4">
      <c r="A3017" s="43">
        <v>73</v>
      </c>
      <c r="B3017" s="5" t="s">
        <v>161</v>
      </c>
      <c r="C3017" s="5">
        <v>1984</v>
      </c>
      <c r="D3017" s="5" t="s">
        <v>250</v>
      </c>
      <c r="E3017" s="5" t="s">
        <v>247</v>
      </c>
      <c r="F3017" s="62">
        <f t="shared" si="307"/>
        <v>8.7397779091066885E-2</v>
      </c>
      <c r="G3017" s="63">
        <v>3639956</v>
      </c>
      <c r="H3017" s="63">
        <f>(H3016+H3015+H3014)/3</f>
        <v>14.698870702093943</v>
      </c>
      <c r="I3017" s="63">
        <f>(I2802+I2845+I2974)/3</f>
        <v>357.61688376967976</v>
      </c>
      <c r="J3017" s="63">
        <f>J3018*0.95</f>
        <v>-1539000</v>
      </c>
      <c r="K3017" s="63">
        <v>9.1056913234186077</v>
      </c>
      <c r="L3017" s="63">
        <v>482.73738911084837</v>
      </c>
      <c r="M3017" s="63">
        <f>(M2974+M2845+M2802)/3</f>
        <v>19.007154065508839</v>
      </c>
      <c r="N3017" s="62">
        <v>13.504</v>
      </c>
    </row>
    <row r="3018" spans="1:14" x14ac:dyDescent="0.4">
      <c r="A3018" s="43">
        <v>73</v>
      </c>
      <c r="B3018" s="5" t="s">
        <v>161</v>
      </c>
      <c r="C3018" s="5">
        <v>1985</v>
      </c>
      <c r="D3018" s="5" t="s">
        <v>250</v>
      </c>
      <c r="E3018" s="5" t="s">
        <v>247</v>
      </c>
      <c r="F3018" s="62">
        <f t="shared" si="307"/>
        <v>9.1997662201123043E-2</v>
      </c>
      <c r="G3018" s="63">
        <v>3741604</v>
      </c>
      <c r="H3018" s="63">
        <v>64.814687785401532</v>
      </c>
      <c r="I3018" s="63">
        <f>(I2717+I2846+I2588)/3</f>
        <v>186.1808673529614</v>
      </c>
      <c r="J3018" s="63">
        <v>-1620000</v>
      </c>
      <c r="K3018" s="63">
        <v>13.802817481187606</v>
      </c>
      <c r="L3018" s="63">
        <v>632.52728390165169</v>
      </c>
      <c r="M3018" s="63">
        <f>(M2846+M2803+M2975)/3</f>
        <v>13.885578128340361</v>
      </c>
      <c r="N3018" s="62">
        <v>13.804</v>
      </c>
    </row>
    <row r="3019" spans="1:14" x14ac:dyDescent="0.4">
      <c r="A3019" s="43">
        <v>73</v>
      </c>
      <c r="B3019" s="5" t="s">
        <v>161</v>
      </c>
      <c r="C3019" s="5">
        <v>1986</v>
      </c>
      <c r="D3019" s="5" t="s">
        <v>250</v>
      </c>
      <c r="E3019" s="5" t="s">
        <v>247</v>
      </c>
      <c r="F3019" s="62">
        <f t="shared" si="307"/>
        <v>9.6839644422234791E-2</v>
      </c>
      <c r="G3019" s="63">
        <v>3848390</v>
      </c>
      <c r="H3019" s="63">
        <v>51.115458737466582</v>
      </c>
      <c r="I3019" s="63">
        <f>(I2847+I2804+I2976)/3</f>
        <v>170.77277834067559</v>
      </c>
      <c r="J3019" s="63">
        <f>J3020*0.95</f>
        <v>1805000</v>
      </c>
      <c r="K3019" s="63">
        <v>11.315165811744736</v>
      </c>
      <c r="L3019" s="63">
        <v>461.71050677385472</v>
      </c>
      <c r="M3019" s="63">
        <f>(M2976+M2847+M2804)/3</f>
        <v>17.20156391505623</v>
      </c>
      <c r="N3019" s="62">
        <v>14.118</v>
      </c>
    </row>
    <row r="3020" spans="1:14" x14ac:dyDescent="0.4">
      <c r="A3020" s="43">
        <v>73</v>
      </c>
      <c r="B3020" s="5" t="s">
        <v>161</v>
      </c>
      <c r="C3020" s="5">
        <v>1987</v>
      </c>
      <c r="D3020" s="5" t="s">
        <v>250</v>
      </c>
      <c r="E3020" s="5" t="s">
        <v>247</v>
      </c>
      <c r="F3020" s="62">
        <f t="shared" si="307"/>
        <v>0.10193646781287874</v>
      </c>
      <c r="G3020" s="63">
        <v>3959697</v>
      </c>
      <c r="H3020" s="63">
        <v>14.427716704621901</v>
      </c>
      <c r="I3020" s="63">
        <f>(I2848+I2805+I2977)/3</f>
        <v>169.7070969273193</v>
      </c>
      <c r="J3020" s="63">
        <f>J3021*0.95</f>
        <v>1900000</v>
      </c>
      <c r="K3020" s="63">
        <v>20.115545365158948</v>
      </c>
      <c r="L3020" s="63">
        <v>274.5849249819837</v>
      </c>
      <c r="M3020" s="63">
        <f>(M2848+M2805+M2977)/3</f>
        <v>17.113964072113831</v>
      </c>
      <c r="N3020" s="62">
        <v>14.439</v>
      </c>
    </row>
    <row r="3021" spans="1:14" x14ac:dyDescent="0.4">
      <c r="A3021" s="43">
        <v>73</v>
      </c>
      <c r="B3021" s="5" t="s">
        <v>161</v>
      </c>
      <c r="C3021" s="5">
        <v>1988</v>
      </c>
      <c r="D3021" s="5" t="s">
        <v>250</v>
      </c>
      <c r="E3021" s="5" t="s">
        <v>247</v>
      </c>
      <c r="F3021" s="62">
        <f t="shared" si="307"/>
        <v>0.10730154506618815</v>
      </c>
      <c r="G3021" s="63">
        <v>4074961</v>
      </c>
      <c r="H3021" s="63">
        <v>25.849148665889345</v>
      </c>
      <c r="I3021" s="63">
        <f>(I2849+I2806+I2978)/3</f>
        <v>180.87361558814112</v>
      </c>
      <c r="J3021" s="63">
        <v>2000000</v>
      </c>
      <c r="K3021" s="63">
        <v>45.528106634610971</v>
      </c>
      <c r="L3021" s="63">
        <v>146.98576729884743</v>
      </c>
      <c r="M3021" s="63">
        <f t="shared" ref="M3021:M3028" si="308">(M2806+M2849+M2978)/3</f>
        <v>18.156852106891794</v>
      </c>
      <c r="N3021" s="62">
        <v>14.766</v>
      </c>
    </row>
    <row r="3022" spans="1:14" x14ac:dyDescent="0.4">
      <c r="A3022" s="43">
        <v>73</v>
      </c>
      <c r="B3022" s="5" t="s">
        <v>161</v>
      </c>
      <c r="C3022" s="5">
        <v>1989</v>
      </c>
      <c r="D3022" s="5" t="s">
        <v>250</v>
      </c>
      <c r="E3022" s="5" t="s">
        <v>247</v>
      </c>
      <c r="F3022" s="62">
        <f t="shared" si="307"/>
        <v>0.11294899480651385</v>
      </c>
      <c r="G3022" s="63">
        <v>4193532</v>
      </c>
      <c r="H3022" s="63">
        <v>55.266521123522523</v>
      </c>
      <c r="I3022" s="63">
        <f>(I2807+I2850+I2979)/3</f>
        <v>176.005329772972</v>
      </c>
      <c r="J3022" s="63">
        <v>4000000</v>
      </c>
      <c r="K3022" s="63">
        <v>44.126832004471403</v>
      </c>
      <c r="L3022" s="63">
        <v>170.27336886753147</v>
      </c>
      <c r="M3022" s="63">
        <f t="shared" si="308"/>
        <v>17.308975813679336</v>
      </c>
      <c r="N3022" s="62">
        <v>15.098000000000001</v>
      </c>
    </row>
    <row r="3023" spans="1:14" x14ac:dyDescent="0.4">
      <c r="A3023" s="43">
        <v>73</v>
      </c>
      <c r="B3023" s="5" t="s">
        <v>161</v>
      </c>
      <c r="C3023" s="5">
        <v>1990</v>
      </c>
      <c r="D3023" s="5" t="s">
        <v>250</v>
      </c>
      <c r="E3023" s="5" t="s">
        <v>247</v>
      </c>
      <c r="F3023" s="62">
        <v>0.1188936787436988</v>
      </c>
      <c r="G3023" s="63">
        <v>4314443</v>
      </c>
      <c r="H3023" s="63">
        <v>37.907380761806962</v>
      </c>
      <c r="I3023" s="63">
        <f>(I2851+I2808+I2980)/3</f>
        <v>139.44547621209642</v>
      </c>
      <c r="J3023" s="63">
        <v>6000000</v>
      </c>
      <c r="K3023" s="63">
        <v>35.847208476978551</v>
      </c>
      <c r="L3023" s="63">
        <v>200.61914814969313</v>
      </c>
      <c r="M3023" s="63">
        <f t="shared" si="308"/>
        <v>16.338636404818054</v>
      </c>
      <c r="N3023" s="62">
        <v>15.436999999999999</v>
      </c>
    </row>
    <row r="3024" spans="1:14" x14ac:dyDescent="0.4">
      <c r="A3024" s="43">
        <v>73</v>
      </c>
      <c r="B3024" s="5" t="s">
        <v>161</v>
      </c>
      <c r="C3024" s="5">
        <v>1991</v>
      </c>
      <c r="D3024" s="5" t="s">
        <v>250</v>
      </c>
      <c r="E3024" s="5" t="s">
        <v>247</v>
      </c>
      <c r="F3024" s="62">
        <v>0.12303545571838256</v>
      </c>
      <c r="G3024" s="63">
        <v>4437225</v>
      </c>
      <c r="H3024" s="63">
        <v>12.971760392070465</v>
      </c>
      <c r="I3024" s="63">
        <f>(I2852+I2809+I2981)/3</f>
        <v>129.80238934784529</v>
      </c>
      <c r="J3024" s="63">
        <v>6900000</v>
      </c>
      <c r="K3024" s="63">
        <v>38.18232164386761</v>
      </c>
      <c r="L3024" s="63">
        <v>231.69615521206333</v>
      </c>
      <c r="M3024" s="63">
        <f t="shared" si="308"/>
        <v>17.087076061879994</v>
      </c>
      <c r="N3024" s="62">
        <v>15.782</v>
      </c>
    </row>
    <row r="3025" spans="1:14" x14ac:dyDescent="0.4">
      <c r="A3025" s="43">
        <v>73</v>
      </c>
      <c r="B3025" s="5" t="s">
        <v>161</v>
      </c>
      <c r="C3025" s="5">
        <v>1992</v>
      </c>
      <c r="D3025" s="5" t="s">
        <v>250</v>
      </c>
      <c r="E3025" s="5" t="s">
        <v>247</v>
      </c>
      <c r="F3025" s="62">
        <v>0.13057644965935894</v>
      </c>
      <c r="G3025" s="63">
        <v>4561106</v>
      </c>
      <c r="H3025" s="63">
        <v>5.9938414767774333</v>
      </c>
      <c r="I3025" s="63">
        <f>(I2810+I2853+I2982)/3</f>
        <v>97.014866484550012</v>
      </c>
      <c r="J3025" s="63">
        <v>7800000</v>
      </c>
      <c r="K3025" s="63">
        <v>44.130758614172052</v>
      </c>
      <c r="L3025" s="63">
        <v>247.26611146838658</v>
      </c>
      <c r="M3025" s="63">
        <f t="shared" si="308"/>
        <v>17.759076486965512</v>
      </c>
      <c r="N3025" s="62">
        <v>16.132999999999999</v>
      </c>
    </row>
    <row r="3026" spans="1:14" x14ac:dyDescent="0.4">
      <c r="A3026" s="43">
        <v>73</v>
      </c>
      <c r="B3026" s="5" t="s">
        <v>161</v>
      </c>
      <c r="C3026" s="5">
        <v>1993</v>
      </c>
      <c r="D3026" s="5" t="s">
        <v>250</v>
      </c>
      <c r="E3026" s="5" t="s">
        <v>247</v>
      </c>
      <c r="F3026" s="62">
        <v>0.13025166158125337</v>
      </c>
      <c r="G3026" s="63">
        <v>4685296</v>
      </c>
      <c r="H3026" s="63">
        <v>11.182579345299231</v>
      </c>
      <c r="I3026" s="63">
        <f>(I2811+I2854+I2983)/3</f>
        <v>83.738559999381664</v>
      </c>
      <c r="J3026" s="63">
        <v>29900000</v>
      </c>
      <c r="K3026" s="63">
        <v>52.628812012210304</v>
      </c>
      <c r="L3026" s="63">
        <v>283.38629830024456</v>
      </c>
      <c r="M3026" s="63">
        <f t="shared" si="308"/>
        <v>16.479621631950273</v>
      </c>
      <c r="N3026" s="62">
        <v>16.489999999999998</v>
      </c>
    </row>
    <row r="3027" spans="1:14" x14ac:dyDescent="0.4">
      <c r="A3027" s="43">
        <v>73</v>
      </c>
      <c r="B3027" s="5" t="s">
        <v>161</v>
      </c>
      <c r="C3027" s="5">
        <v>1994</v>
      </c>
      <c r="D3027" s="5" t="s">
        <v>250</v>
      </c>
      <c r="E3027" s="5" t="s">
        <v>247</v>
      </c>
      <c r="F3027" s="62">
        <v>0.13276353643444708</v>
      </c>
      <c r="G3027" s="63">
        <v>4807950</v>
      </c>
      <c r="H3027" s="63">
        <v>7.70059550868136</v>
      </c>
      <c r="I3027" s="63">
        <f>(I2855+I2812+I2984)/3</f>
        <v>77.124196670797076</v>
      </c>
      <c r="J3027" s="63">
        <v>59200000</v>
      </c>
      <c r="K3027" s="63">
        <v>64.809269997253978</v>
      </c>
      <c r="L3027" s="63">
        <v>321.05291134825376</v>
      </c>
      <c r="M3027" s="63">
        <f t="shared" si="308"/>
        <v>18.388534059151194</v>
      </c>
      <c r="N3027" s="62">
        <v>16.853999999999999</v>
      </c>
    </row>
    <row r="3028" spans="1:14" x14ac:dyDescent="0.4">
      <c r="A3028" s="43">
        <v>73</v>
      </c>
      <c r="B3028" s="5" t="s">
        <v>161</v>
      </c>
      <c r="C3028" s="5">
        <v>1995</v>
      </c>
      <c r="D3028" s="5" t="s">
        <v>250</v>
      </c>
      <c r="E3028" s="5" t="s">
        <v>247</v>
      </c>
      <c r="F3028" s="62">
        <v>0.13697844272635321</v>
      </c>
      <c r="G3028" s="63">
        <v>4927432</v>
      </c>
      <c r="H3028" s="63">
        <v>19.685364419694665</v>
      </c>
      <c r="I3028" s="63">
        <f>(I2856+I2813+I2985)/3</f>
        <v>92.472841801219019</v>
      </c>
      <c r="J3028" s="63">
        <v>95100000</v>
      </c>
      <c r="K3028" s="63">
        <v>60.554466140494632</v>
      </c>
      <c r="L3028" s="63">
        <v>357.90170306553927</v>
      </c>
      <c r="M3028" s="63">
        <f t="shared" si="308"/>
        <v>27.763056322479272</v>
      </c>
      <c r="N3028" s="62">
        <v>17.378</v>
      </c>
    </row>
    <row r="3029" spans="1:14" x14ac:dyDescent="0.4">
      <c r="A3029" s="43">
        <v>73</v>
      </c>
      <c r="B3029" s="5" t="s">
        <v>161</v>
      </c>
      <c r="C3029" s="5">
        <v>1996</v>
      </c>
      <c r="D3029" s="5" t="s">
        <v>250</v>
      </c>
      <c r="E3029" s="5" t="s">
        <v>247</v>
      </c>
      <c r="F3029" s="62">
        <v>0.15493153729425205</v>
      </c>
      <c r="G3029" s="63">
        <v>5043914</v>
      </c>
      <c r="H3029" s="63">
        <v>13.725212255633608</v>
      </c>
      <c r="I3029" s="63">
        <f>(I3013+I2986+I2970)/3</f>
        <v>195.33616737912908</v>
      </c>
      <c r="J3029" s="63">
        <v>159800000</v>
      </c>
      <c r="K3029" s="63">
        <v>63.757173609978899</v>
      </c>
      <c r="L3029" s="63">
        <v>371.47174800092847</v>
      </c>
      <c r="M3029" s="63">
        <f>(M3013+M2970+M2986)/3</f>
        <v>26.285692959466871</v>
      </c>
      <c r="N3029" s="62">
        <v>18.234000000000002</v>
      </c>
    </row>
    <row r="3030" spans="1:14" x14ac:dyDescent="0.4">
      <c r="A3030" s="43">
        <v>73</v>
      </c>
      <c r="B3030" s="5" t="s">
        <v>161</v>
      </c>
      <c r="C3030" s="5">
        <v>1997</v>
      </c>
      <c r="D3030" s="5" t="s">
        <v>250</v>
      </c>
      <c r="E3030" s="5" t="s">
        <v>247</v>
      </c>
      <c r="F3030" s="62">
        <v>0.16044327466373415</v>
      </c>
      <c r="G3030" s="63">
        <v>5150538</v>
      </c>
      <c r="H3030" s="63">
        <v>19.3528167277303</v>
      </c>
      <c r="I3030" s="63">
        <f>(I2858+I2815+I2987)/3</f>
        <v>124.09860131666029</v>
      </c>
      <c r="J3030" s="63">
        <v>91000000</v>
      </c>
      <c r="K3030" s="63">
        <v>65.156970765945843</v>
      </c>
      <c r="L3030" s="63">
        <v>339.19016951842093</v>
      </c>
      <c r="M3030" s="63">
        <f>(M2815+M2987+M2858)/3</f>
        <v>27.732499224128773</v>
      </c>
      <c r="N3030" s="62">
        <v>19.12</v>
      </c>
    </row>
    <row r="3031" spans="1:14" x14ac:dyDescent="0.4">
      <c r="A3031" s="43">
        <v>73</v>
      </c>
      <c r="B3031" s="5" t="s">
        <v>161</v>
      </c>
      <c r="C3031" s="5">
        <v>1998</v>
      </c>
      <c r="D3031" s="5" t="s">
        <v>250</v>
      </c>
      <c r="E3031" s="5" t="s">
        <v>247</v>
      </c>
      <c r="F3031" s="62">
        <v>0.16245298233897892</v>
      </c>
      <c r="G3031" s="63">
        <v>5246922</v>
      </c>
      <c r="H3031" s="63">
        <v>84.504458900736694</v>
      </c>
      <c r="I3031" s="63">
        <f>(I2816+I2859+I2988)/3</f>
        <v>137.27751015265352</v>
      </c>
      <c r="J3031" s="63">
        <v>45900000</v>
      </c>
      <c r="K3031" s="63">
        <v>84.269540509351188</v>
      </c>
      <c r="L3031" s="63">
        <v>243.98644361762067</v>
      </c>
      <c r="M3031" s="63">
        <f>(M2816+M2859+M2988)/3</f>
        <v>26.007610825769813</v>
      </c>
      <c r="N3031" s="62">
        <v>20.039000000000001</v>
      </c>
    </row>
    <row r="3032" spans="1:14" x14ac:dyDescent="0.4">
      <c r="A3032" s="43">
        <v>73</v>
      </c>
      <c r="B3032" s="5" t="s">
        <v>161</v>
      </c>
      <c r="C3032" s="5">
        <v>1999</v>
      </c>
      <c r="D3032" s="5" t="s">
        <v>250</v>
      </c>
      <c r="E3032" s="5" t="s">
        <v>247</v>
      </c>
      <c r="F3032" s="62">
        <v>0.16443788660643258</v>
      </c>
      <c r="G3032" s="63">
        <v>5340056</v>
      </c>
      <c r="H3032" s="63">
        <v>127.97396639694014</v>
      </c>
      <c r="I3032" s="63">
        <f>(I2817+I2860+I2989)/3</f>
        <v>161.18586356508573</v>
      </c>
      <c r="J3032" s="63">
        <v>78900000</v>
      </c>
      <c r="K3032" s="63">
        <v>80.058456165488096</v>
      </c>
      <c r="L3032" s="63">
        <v>272.36243261298983</v>
      </c>
      <c r="M3032" s="63">
        <f>(M2817+M2860+M2989)/3</f>
        <v>29.691717515726982</v>
      </c>
      <c r="N3032" s="62">
        <v>20.991</v>
      </c>
    </row>
    <row r="3033" spans="1:14" x14ac:dyDescent="0.4">
      <c r="A3033" s="43">
        <v>73</v>
      </c>
      <c r="B3033" s="5" t="s">
        <v>161</v>
      </c>
      <c r="C3033" s="5">
        <v>2000</v>
      </c>
      <c r="D3033" s="5" t="s">
        <v>250</v>
      </c>
      <c r="E3033" s="5" t="s">
        <v>247</v>
      </c>
      <c r="F3033" s="62">
        <v>0.16628511211774652</v>
      </c>
      <c r="G3033" s="63">
        <v>5430853</v>
      </c>
      <c r="H3033" s="63">
        <v>24.79777660956573</v>
      </c>
      <c r="I3033" s="63">
        <f>(I2818+I2990+I2861)/3</f>
        <v>174.06644742178483</v>
      </c>
      <c r="J3033" s="63">
        <v>33890000</v>
      </c>
      <c r="K3033" s="63">
        <v>68.837301367832509</v>
      </c>
      <c r="L3033" s="63">
        <v>318.77092281224174</v>
      </c>
      <c r="M3033" s="63">
        <f>(M2818+M2861+M2990)/3</f>
        <v>35.41347492551207</v>
      </c>
      <c r="N3033" s="62">
        <v>21.977</v>
      </c>
    </row>
    <row r="3034" spans="1:14" x14ac:dyDescent="0.4">
      <c r="A3034" s="43">
        <v>73</v>
      </c>
      <c r="B3034" s="5" t="s">
        <v>161</v>
      </c>
      <c r="C3034" s="5">
        <v>2001</v>
      </c>
      <c r="D3034" s="5" t="s">
        <v>250</v>
      </c>
      <c r="E3034" s="5" t="s">
        <v>247</v>
      </c>
      <c r="F3034" s="62">
        <v>0.18077227649945912</v>
      </c>
      <c r="G3034" s="63">
        <v>5519707</v>
      </c>
      <c r="H3034" s="63">
        <v>8.8680738036521092</v>
      </c>
      <c r="I3034" s="63">
        <f>(I2819+I2862+I2991)/3</f>
        <v>194.06557389385898</v>
      </c>
      <c r="J3034" s="63">
        <v>23904284.1333334</v>
      </c>
      <c r="K3034" s="63">
        <v>65.899436879848167</v>
      </c>
      <c r="L3034" s="63">
        <v>320.41901107186931</v>
      </c>
      <c r="M3034" s="63">
        <f>(M2862+M2819+M2991)/3</f>
        <v>33.544702049136419</v>
      </c>
      <c r="N3034" s="62">
        <v>22.992999999999999</v>
      </c>
    </row>
    <row r="3035" spans="1:14" x14ac:dyDescent="0.4">
      <c r="A3035" s="43">
        <v>73</v>
      </c>
      <c r="B3035" s="5" t="s">
        <v>161</v>
      </c>
      <c r="C3035" s="5">
        <v>2002</v>
      </c>
      <c r="D3035" s="5" t="s">
        <v>250</v>
      </c>
      <c r="E3035" s="5" t="s">
        <v>247</v>
      </c>
      <c r="F3035" s="62">
        <v>0.19719230887920144</v>
      </c>
      <c r="G3035" s="63">
        <v>5606101</v>
      </c>
      <c r="H3035" s="63">
        <v>6.3184647409895405</v>
      </c>
      <c r="I3035" s="63">
        <f>(I2820+I2863+I2992)/3</f>
        <v>92.801334085438157</v>
      </c>
      <c r="J3035" s="63">
        <v>4451297.0311067998</v>
      </c>
      <c r="K3035" s="63">
        <v>67.254902852353212</v>
      </c>
      <c r="L3035" s="63">
        <v>313.61844053067512</v>
      </c>
      <c r="M3035" s="63">
        <f>(M2820+M2863+M2992)/3</f>
        <v>26.892193812256561</v>
      </c>
      <c r="N3035" s="62">
        <v>24.044</v>
      </c>
    </row>
    <row r="3036" spans="1:14" x14ac:dyDescent="0.4">
      <c r="A3036" s="43">
        <v>73</v>
      </c>
      <c r="B3036" s="5" t="s">
        <v>161</v>
      </c>
      <c r="C3036" s="5">
        <v>2003</v>
      </c>
      <c r="D3036" s="5" t="s">
        <v>250</v>
      </c>
      <c r="E3036" s="5" t="s">
        <v>247</v>
      </c>
      <c r="F3036" s="62">
        <v>0.20239529694246769</v>
      </c>
      <c r="G3036" s="63">
        <v>5689065</v>
      </c>
      <c r="H3036" s="63">
        <v>13.450089840917983</v>
      </c>
      <c r="I3036" s="63">
        <f>(I2821+I2864+I2993)/3</f>
        <v>81.063615664653469</v>
      </c>
      <c r="J3036" s="63">
        <v>19484000.800110701</v>
      </c>
      <c r="K3036" s="63">
        <v>60.572095882787977</v>
      </c>
      <c r="L3036" s="63">
        <v>355.65148355382445</v>
      </c>
      <c r="M3036" s="63">
        <f>(M2821+M2864+M2993)/3</f>
        <v>25.683274554015117</v>
      </c>
      <c r="N3036" s="62">
        <v>25.126000000000001</v>
      </c>
    </row>
    <row r="3037" spans="1:14" x14ac:dyDescent="0.4">
      <c r="A3037" s="43">
        <v>73</v>
      </c>
      <c r="B3037" s="5" t="s">
        <v>161</v>
      </c>
      <c r="C3037" s="5">
        <v>2004</v>
      </c>
      <c r="D3037" s="5" t="s">
        <v>250</v>
      </c>
      <c r="E3037" s="5" t="s">
        <v>247</v>
      </c>
      <c r="F3037" s="62">
        <v>0.20998178450797281</v>
      </c>
      <c r="G3037" s="63">
        <v>5768167</v>
      </c>
      <c r="H3037" s="63">
        <v>10.690428543700676</v>
      </c>
      <c r="I3037" s="63">
        <f>(I2822+I2865+I2994)/3</f>
        <v>81.097241406286855</v>
      </c>
      <c r="J3037" s="63">
        <v>16917263</v>
      </c>
      <c r="K3037" s="63">
        <v>66.079751622283737</v>
      </c>
      <c r="L3037" s="63">
        <v>410.25131898282552</v>
      </c>
      <c r="M3037" s="63">
        <f>(M3123+M3166+M3639)/3</f>
        <v>50.436382440018953</v>
      </c>
      <c r="N3037" s="62">
        <v>26.242000000000001</v>
      </c>
    </row>
    <row r="3038" spans="1:14" x14ac:dyDescent="0.4">
      <c r="A3038" s="43">
        <v>73</v>
      </c>
      <c r="B3038" s="5" t="s">
        <v>161</v>
      </c>
      <c r="C3038" s="5">
        <v>2005</v>
      </c>
      <c r="D3038" s="5" t="s">
        <v>250</v>
      </c>
      <c r="E3038" s="5" t="s">
        <v>247</v>
      </c>
      <c r="F3038" s="62">
        <v>0.21481060043020891</v>
      </c>
      <c r="G3038" s="63">
        <v>5852970</v>
      </c>
      <c r="H3038" s="63">
        <v>8.640322480951184</v>
      </c>
      <c r="I3038" s="63">
        <f>(I2823+I2866+I2995)/3</f>
        <v>83.523065555737475</v>
      </c>
      <c r="J3038" s="63">
        <v>27720000</v>
      </c>
      <c r="K3038" s="63">
        <v>71.792646273785181</v>
      </c>
      <c r="L3038" s="63">
        <v>467.37959270898421</v>
      </c>
      <c r="M3038" s="63">
        <f>(M2823+M2866+M2995)/3</f>
        <v>32.382216500565512</v>
      </c>
      <c r="N3038" s="62">
        <v>27.186</v>
      </c>
    </row>
    <row r="3039" spans="1:14" x14ac:dyDescent="0.4">
      <c r="A3039" s="43">
        <v>73</v>
      </c>
      <c r="B3039" s="5" t="s">
        <v>161</v>
      </c>
      <c r="C3039" s="5">
        <v>2006</v>
      </c>
      <c r="D3039" s="5" t="s">
        <v>250</v>
      </c>
      <c r="E3039" s="5" t="s">
        <v>247</v>
      </c>
      <c r="F3039" s="62">
        <v>0.27625902764826848</v>
      </c>
      <c r="G3039" s="63">
        <v>5946593</v>
      </c>
      <c r="H3039" s="63">
        <v>10.805101226387208</v>
      </c>
      <c r="I3039" s="63">
        <f>(I2824+I2996+I2867)/3</f>
        <v>85.809379810788926</v>
      </c>
      <c r="J3039" s="63">
        <v>187310641</v>
      </c>
      <c r="K3039" s="63">
        <v>81.961375416242092</v>
      </c>
      <c r="L3039" s="63">
        <v>581.01024361376983</v>
      </c>
      <c r="M3039" s="63">
        <f>(M2824+M2867+M2996)/3</f>
        <v>31.800324443272455</v>
      </c>
      <c r="N3039" s="62">
        <v>27.748000000000001</v>
      </c>
    </row>
    <row r="3040" spans="1:14" x14ac:dyDescent="0.4">
      <c r="A3040" s="43">
        <v>73</v>
      </c>
      <c r="B3040" s="5" t="s">
        <v>161</v>
      </c>
      <c r="C3040" s="5">
        <v>2007</v>
      </c>
      <c r="D3040" s="5" t="s">
        <v>250</v>
      </c>
      <c r="E3040" s="5" t="s">
        <v>247</v>
      </c>
      <c r="F3040" s="62">
        <v>0.28707169327110438</v>
      </c>
      <c r="G3040" s="63">
        <v>6041348</v>
      </c>
      <c r="H3040" s="63">
        <v>7.4382860046945325</v>
      </c>
      <c r="I3040" s="63">
        <f>(I2825+I2868+I2997)/3</f>
        <v>87.964276814417062</v>
      </c>
      <c r="J3040" s="63">
        <v>323520000</v>
      </c>
      <c r="K3040" s="63">
        <v>79.212628903526877</v>
      </c>
      <c r="L3040" s="63">
        <v>699.04137606584845</v>
      </c>
      <c r="M3040" s="63">
        <f>(M2825+M2868+M2997)/3</f>
        <v>29.219759492378074</v>
      </c>
      <c r="N3040" s="62">
        <v>28.315999999999999</v>
      </c>
    </row>
    <row r="3041" spans="1:14" x14ac:dyDescent="0.4">
      <c r="A3041" s="43">
        <v>73</v>
      </c>
      <c r="B3041" s="5" t="s">
        <v>161</v>
      </c>
      <c r="C3041" s="5">
        <v>2008</v>
      </c>
      <c r="D3041" s="5" t="s">
        <v>250</v>
      </c>
      <c r="E3041" s="5" t="s">
        <v>247</v>
      </c>
      <c r="F3041" s="62">
        <v>0.33380808333174428</v>
      </c>
      <c r="G3041" s="63">
        <v>6135861</v>
      </c>
      <c r="H3041" s="63">
        <v>8.8634506379722069</v>
      </c>
      <c r="I3041" s="63">
        <f>(I2826+I2869+I2998)/3</f>
        <v>93.333874105736186</v>
      </c>
      <c r="J3041" s="63">
        <v>227770000</v>
      </c>
      <c r="K3041" s="63">
        <v>81.849182094131706</v>
      </c>
      <c r="L3041" s="63">
        <v>887.63973494167828</v>
      </c>
      <c r="M3041" s="63">
        <f>(M2826+M2869+M2998)/3</f>
        <v>31.554272102621599</v>
      </c>
      <c r="N3041" s="62">
        <v>28.893000000000001</v>
      </c>
    </row>
    <row r="3042" spans="1:14" x14ac:dyDescent="0.4">
      <c r="A3042" s="43">
        <v>73</v>
      </c>
      <c r="B3042" s="5" t="s">
        <v>161</v>
      </c>
      <c r="C3042" s="5">
        <v>2009</v>
      </c>
      <c r="D3042" s="5" t="s">
        <v>250</v>
      </c>
      <c r="E3042" s="5" t="s">
        <v>247</v>
      </c>
      <c r="F3042" s="62">
        <v>0.40730794728030656</v>
      </c>
      <c r="G3042" s="63">
        <v>6229930</v>
      </c>
      <c r="H3042" s="63">
        <v>-2.9320735318440256</v>
      </c>
      <c r="I3042" s="63">
        <f>(I2870+I2827+I2999)/3</f>
        <v>97.690934984213868</v>
      </c>
      <c r="J3042" s="63">
        <v>318598209.08999997</v>
      </c>
      <c r="K3042" s="63">
        <v>76.930826218651987</v>
      </c>
      <c r="L3042" s="63">
        <v>936.7903214143854</v>
      </c>
      <c r="M3042" s="63">
        <f>(M2870+M2827+M2999)/3</f>
        <v>31.471632120062395</v>
      </c>
      <c r="N3042" s="62">
        <v>29.475000000000001</v>
      </c>
    </row>
    <row r="3043" spans="1:14" x14ac:dyDescent="0.4">
      <c r="A3043" s="43">
        <v>73</v>
      </c>
      <c r="B3043" s="5" t="s">
        <v>161</v>
      </c>
      <c r="C3043" s="5">
        <v>2010</v>
      </c>
      <c r="D3043" s="5" t="s">
        <v>250</v>
      </c>
      <c r="E3043" s="5" t="s">
        <v>247</v>
      </c>
      <c r="F3043" s="62">
        <v>0.45499127212529678</v>
      </c>
      <c r="G3043" s="63">
        <v>6323418</v>
      </c>
      <c r="H3043" s="63">
        <v>9.1965711113867457</v>
      </c>
      <c r="I3043" s="63">
        <f>(I2871+I3000+I2828)/3</f>
        <v>97.451359261944319</v>
      </c>
      <c r="J3043" s="63">
        <v>278805903.12</v>
      </c>
      <c r="K3043" s="63">
        <v>84.720337891667654</v>
      </c>
      <c r="L3043" s="63">
        <v>1127.835236052631</v>
      </c>
      <c r="M3043" s="63">
        <f>(M2828+M2871+M3000)/3</f>
        <v>26.286318669281286</v>
      </c>
      <c r="N3043" s="62">
        <v>30.064</v>
      </c>
    </row>
    <row r="3044" spans="1:14" x14ac:dyDescent="0.4">
      <c r="A3044" s="43">
        <v>73</v>
      </c>
      <c r="B3044" s="5" t="s">
        <v>161</v>
      </c>
      <c r="C3044" s="5">
        <v>2011</v>
      </c>
      <c r="D3044" s="5" t="s">
        <v>250</v>
      </c>
      <c r="E3044" s="5" t="s">
        <v>247</v>
      </c>
      <c r="F3044" s="62">
        <v>0.47425887115790699</v>
      </c>
      <c r="G3044" s="63">
        <v>6416327</v>
      </c>
      <c r="H3044" s="63">
        <v>10.468717599392875</v>
      </c>
      <c r="I3044" s="63">
        <f>(I2829+I2872+I3001)/3</f>
        <v>103.84557865498395</v>
      </c>
      <c r="J3044" s="63">
        <v>300743507.13</v>
      </c>
      <c r="K3044" s="63">
        <v>91.69869586802163</v>
      </c>
      <c r="L3044" s="63">
        <v>1363.725290427657</v>
      </c>
      <c r="M3044" s="63">
        <f>(M2829+M2872+M3001)/3</f>
        <v>26.235899059715937</v>
      </c>
      <c r="N3044" s="62">
        <v>30.66</v>
      </c>
    </row>
    <row r="3045" spans="1:14" x14ac:dyDescent="0.4">
      <c r="A3045" s="43">
        <v>73</v>
      </c>
      <c r="B3045" s="5" t="s">
        <v>161</v>
      </c>
      <c r="C3045" s="5">
        <v>2012</v>
      </c>
      <c r="D3045" s="5" t="s">
        <v>250</v>
      </c>
      <c r="E3045" s="5" t="s">
        <v>247</v>
      </c>
      <c r="F3045" s="62">
        <v>0.5026884359535847</v>
      </c>
      <c r="G3045" s="63">
        <v>6508803</v>
      </c>
      <c r="H3045" s="63">
        <v>7.5288593049568817</v>
      </c>
      <c r="I3045" s="63">
        <f>(I3002+I2830+I2873)/3</f>
        <v>108.41079586433084</v>
      </c>
      <c r="J3045" s="63">
        <v>617755394.53966403</v>
      </c>
      <c r="K3045" s="63">
        <v>98.1851264313662</v>
      </c>
      <c r="L3045" s="63">
        <v>1566.0097449958391</v>
      </c>
      <c r="M3045" s="63">
        <f>(M2830+M2873+M3002)/3</f>
        <v>23.35676497715917</v>
      </c>
      <c r="N3045" s="62">
        <v>31.263999999999999</v>
      </c>
    </row>
    <row r="3046" spans="1:14" x14ac:dyDescent="0.4">
      <c r="A3046" s="43">
        <v>73</v>
      </c>
      <c r="B3046" s="5" t="s">
        <v>161</v>
      </c>
      <c r="C3046" s="5">
        <v>2013</v>
      </c>
      <c r="D3046" s="5" t="s">
        <v>250</v>
      </c>
      <c r="E3046" s="5" t="s">
        <v>247</v>
      </c>
      <c r="F3046" s="62">
        <v>0.63035337542355097</v>
      </c>
      <c r="G3046" s="63">
        <v>6600742</v>
      </c>
      <c r="H3046" s="63">
        <v>6.4739720834333667</v>
      </c>
      <c r="I3046" s="63">
        <f>(I2874+I2831+I3003)/3</f>
        <v>107.3281542785593</v>
      </c>
      <c r="J3046" s="63">
        <v>681397257.10379195</v>
      </c>
      <c r="K3046" s="63">
        <v>98.179146615960406</v>
      </c>
      <c r="L3046" s="63">
        <v>1815.4402378619227</v>
      </c>
      <c r="M3046" s="63">
        <f>(M2874+M2831+M3003)/3</f>
        <v>24.224815544385638</v>
      </c>
      <c r="N3046" s="62">
        <v>31.872</v>
      </c>
    </row>
    <row r="3047" spans="1:14" x14ac:dyDescent="0.4">
      <c r="A3047" s="43">
        <v>73</v>
      </c>
      <c r="B3047" s="5" t="s">
        <v>161</v>
      </c>
      <c r="C3047" s="5">
        <v>2014</v>
      </c>
      <c r="D3047" s="5" t="s">
        <v>250</v>
      </c>
      <c r="E3047" s="5" t="s">
        <v>247</v>
      </c>
      <c r="F3047" s="62">
        <v>0.64926098274007416</v>
      </c>
      <c r="G3047" s="63">
        <v>6691454</v>
      </c>
      <c r="H3047" s="63">
        <v>5.7265591817456425</v>
      </c>
      <c r="I3047" s="63">
        <f>(I2875+I2832+I3004)/3</f>
        <v>81.144408653897386</v>
      </c>
      <c r="J3047" s="63">
        <v>867646121.70867097</v>
      </c>
      <c r="K3047" s="63">
        <v>99.059738293339933</v>
      </c>
      <c r="L3047" s="63">
        <v>1984.5086701173968</v>
      </c>
      <c r="M3047" s="63">
        <f>(M2832+M2875+M3004)/3</f>
        <v>23.006233822226623</v>
      </c>
      <c r="N3047" s="62">
        <v>32.487000000000002</v>
      </c>
    </row>
    <row r="3048" spans="1:14" x14ac:dyDescent="0.4">
      <c r="A3048" s="43">
        <v>73</v>
      </c>
      <c r="B3048" s="5" t="s">
        <v>161</v>
      </c>
      <c r="C3048" s="5">
        <v>2015</v>
      </c>
      <c r="D3048" s="5" t="s">
        <v>250</v>
      </c>
      <c r="E3048" s="5" t="s">
        <v>247</v>
      </c>
      <c r="F3048" s="62">
        <v>1.3076988469401991</v>
      </c>
      <c r="G3048" s="63">
        <v>6787419</v>
      </c>
      <c r="H3048" s="63">
        <v>2.3484960068591789</v>
      </c>
      <c r="I3048" s="63">
        <f>(I3005+I2876+I2833)/3</f>
        <v>90.171533405969669</v>
      </c>
      <c r="J3048" s="63">
        <v>1077759914.5889499</v>
      </c>
      <c r="K3048" s="63">
        <v>85.798321703680955</v>
      </c>
      <c r="L3048" s="63">
        <v>2125.4590569831389</v>
      </c>
      <c r="M3048" s="63">
        <f>(M3005+M2876+M2833)/3</f>
        <v>23.280980979404589</v>
      </c>
      <c r="N3048" s="62">
        <v>33.107999999999997</v>
      </c>
    </row>
    <row r="3049" spans="1:14" x14ac:dyDescent="0.4">
      <c r="A3049" s="43">
        <v>73</v>
      </c>
      <c r="B3049" s="5" t="s">
        <v>161</v>
      </c>
      <c r="C3049" s="5">
        <v>2016</v>
      </c>
      <c r="D3049" s="5" t="s">
        <v>250</v>
      </c>
      <c r="E3049" s="5" t="s">
        <v>247</v>
      </c>
      <c r="F3049" s="62">
        <v>2.278533288697751</v>
      </c>
      <c r="G3049" s="63">
        <v>6891363</v>
      </c>
      <c r="H3049" s="63">
        <v>3.0223064425633765</v>
      </c>
      <c r="I3049" s="63">
        <f>(I2834+I2877+I3006)/3</f>
        <v>93.451227050484604</v>
      </c>
      <c r="J3049" s="63">
        <v>935296172.78364503</v>
      </c>
      <c r="K3049" s="63">
        <v>75.091890920412439</v>
      </c>
      <c r="L3049" s="63">
        <v>2309.0490761946048</v>
      </c>
      <c r="M3049" s="63">
        <f>(M2877+M2834+M3006)/3</f>
        <v>23.329340329069286</v>
      </c>
      <c r="N3049" s="62">
        <v>33.735999999999997</v>
      </c>
    </row>
    <row r="3050" spans="1:14" x14ac:dyDescent="0.4">
      <c r="A3050" s="43">
        <v>73</v>
      </c>
      <c r="B3050" s="5" t="s">
        <v>161</v>
      </c>
      <c r="C3050" s="5">
        <v>2017</v>
      </c>
      <c r="D3050" s="5" t="s">
        <v>250</v>
      </c>
      <c r="E3050" s="5" t="s">
        <v>247</v>
      </c>
      <c r="F3050" s="62">
        <v>2.7228816803628852</v>
      </c>
      <c r="G3050" s="63">
        <v>6997917</v>
      </c>
      <c r="H3050" s="63">
        <v>1.8520967612112287</v>
      </c>
      <c r="I3050" s="63">
        <f>(I2878+I2835+I3007)/3</f>
        <v>92.796595921716346</v>
      </c>
      <c r="J3050" s="63">
        <v>1693080810.9387701</v>
      </c>
      <c r="K3050" s="63">
        <f t="shared" ref="K3050:K3055" si="309">(K3049+K3048+K3047)/3</f>
        <v>86.649983639144452</v>
      </c>
      <c r="L3050" s="63">
        <v>2439.4633552250953</v>
      </c>
      <c r="M3050" s="63">
        <f>(M2835+M2878+M3007)/3</f>
        <v>23.13291111283927</v>
      </c>
      <c r="N3050" s="62">
        <v>34.368000000000002</v>
      </c>
    </row>
    <row r="3051" spans="1:14" x14ac:dyDescent="0.4">
      <c r="A3051" s="43">
        <v>73</v>
      </c>
      <c r="B3051" s="5" t="s">
        <v>161</v>
      </c>
      <c r="C3051" s="5">
        <v>2018</v>
      </c>
      <c r="D3051" s="5" t="s">
        <v>250</v>
      </c>
      <c r="E3051" s="5" t="s">
        <v>247</v>
      </c>
      <c r="F3051" s="62">
        <v>2.7675979443226368</v>
      </c>
      <c r="G3051" s="63">
        <v>7105006</v>
      </c>
      <c r="H3051" s="63">
        <v>1.9198891939175411</v>
      </c>
      <c r="I3051" s="63">
        <f>(I2836+I2879+I3008)/3</f>
        <v>90.071100287559034</v>
      </c>
      <c r="J3051" s="63">
        <v>1358019506.2295799</v>
      </c>
      <c r="K3051" s="63">
        <f t="shared" si="309"/>
        <v>82.51339875441262</v>
      </c>
      <c r="L3051" s="63">
        <v>2553.3618664626638</v>
      </c>
      <c r="M3051" s="63">
        <f>(M2836+M2879+M3008)/3</f>
        <v>23.247744140437717</v>
      </c>
      <c r="N3051" s="62">
        <v>35.003999999999998</v>
      </c>
    </row>
    <row r="3052" spans="1:14" x14ac:dyDescent="0.4">
      <c r="A3052" s="43">
        <v>73</v>
      </c>
      <c r="B3052" s="5" t="s">
        <v>161</v>
      </c>
      <c r="C3052" s="5">
        <v>2019</v>
      </c>
      <c r="D3052" s="5" t="s">
        <v>250</v>
      </c>
      <c r="E3052" s="5" t="s">
        <v>247</v>
      </c>
      <c r="F3052" s="62">
        <v>2.6581751409758083</v>
      </c>
      <c r="G3052" s="63">
        <v>7212053</v>
      </c>
      <c r="H3052" s="63">
        <v>1.1974239210929198</v>
      </c>
      <c r="I3052" s="63">
        <f>(I2837+I2880+I3009)/3</f>
        <v>107.32326038595664</v>
      </c>
      <c r="J3052" s="63">
        <v>755524124.24936795</v>
      </c>
      <c r="K3052" s="63">
        <f t="shared" si="309"/>
        <v>81.418424437989827</v>
      </c>
      <c r="L3052" s="63">
        <v>2598.5055232072259</v>
      </c>
      <c r="M3052" s="63">
        <f>(M2837+M2880+M3009)/3</f>
        <v>23.236665194115428</v>
      </c>
      <c r="N3052" s="62">
        <v>35.645000000000003</v>
      </c>
    </row>
    <row r="3053" spans="1:14" x14ac:dyDescent="0.4">
      <c r="A3053" s="43">
        <v>73</v>
      </c>
      <c r="B3053" s="5" t="s">
        <v>161</v>
      </c>
      <c r="C3053" s="5">
        <v>2020</v>
      </c>
      <c r="D3053" s="5" t="s">
        <v>250</v>
      </c>
      <c r="E3053" s="5" t="s">
        <v>247</v>
      </c>
      <c r="F3053" s="62">
        <v>2.6202834413044025</v>
      </c>
      <c r="G3053" s="63">
        <v>7319399</v>
      </c>
      <c r="H3053" s="63">
        <v>5.0345041254451672</v>
      </c>
      <c r="I3053" s="63">
        <f>(I2838+I3010+I2881)/3</f>
        <v>127.55809500402495</v>
      </c>
      <c r="J3053" s="63">
        <v>967706086.20204496</v>
      </c>
      <c r="K3053" s="63">
        <f t="shared" si="309"/>
        <v>83.527268943848966</v>
      </c>
      <c r="L3053" s="63">
        <v>2593.3550971984691</v>
      </c>
      <c r="M3053" s="63">
        <f>(M2881+M2838+M3010)/3</f>
        <v>23.205773482464135</v>
      </c>
      <c r="N3053" s="62">
        <v>36.29</v>
      </c>
    </row>
    <row r="3054" spans="1:14" x14ac:dyDescent="0.4">
      <c r="A3054" s="43">
        <v>73</v>
      </c>
      <c r="B3054" s="5" t="s">
        <v>161</v>
      </c>
      <c r="C3054" s="5">
        <v>2021</v>
      </c>
      <c r="D3054" s="5" t="s">
        <v>250</v>
      </c>
      <c r="E3054" s="5" t="s">
        <v>247</v>
      </c>
      <c r="F3054" s="62">
        <f>(F3051+F3052+F3053)/3</f>
        <v>2.6820188422009488</v>
      </c>
      <c r="G3054" s="63">
        <v>7425057</v>
      </c>
      <c r="H3054" s="63">
        <v>3.7134483668755252</v>
      </c>
      <c r="I3054" s="63">
        <f>(I2882+I2839+I3011)/3</f>
        <v>158.52289129341986</v>
      </c>
      <c r="J3054" s="63">
        <v>1071913715.60885</v>
      </c>
      <c r="K3054" s="63">
        <f t="shared" si="309"/>
        <v>82.486364045417133</v>
      </c>
      <c r="L3054" s="63">
        <v>2535.6234341357058</v>
      </c>
      <c r="M3054" s="63">
        <f>(M2839+M2882+M3011)/3</f>
        <v>23.230060939005757</v>
      </c>
      <c r="N3054" s="62">
        <v>36.939</v>
      </c>
    </row>
    <row r="3055" spans="1:14" x14ac:dyDescent="0.4">
      <c r="A3055" s="43">
        <v>73</v>
      </c>
      <c r="B3055" s="5" t="s">
        <v>161</v>
      </c>
      <c r="C3055" s="5">
        <v>2022</v>
      </c>
      <c r="D3055" s="5" t="s">
        <v>250</v>
      </c>
      <c r="E3055" s="5" t="s">
        <v>247</v>
      </c>
      <c r="F3055" s="62">
        <f>(F3052+F3053+F3054)/3</f>
        <v>2.6534924748270527</v>
      </c>
      <c r="G3055" s="63">
        <v>7529475</v>
      </c>
      <c r="H3055" s="63">
        <v>15.773945922601101</v>
      </c>
      <c r="I3055" s="63">
        <f>(I2840+I2883+I3012)/3</f>
        <v>209.52887392507853</v>
      </c>
      <c r="J3055" s="63">
        <v>635807276.03908002</v>
      </c>
      <c r="K3055" s="63">
        <f t="shared" si="309"/>
        <v>82.477352475751971</v>
      </c>
      <c r="L3055" s="63">
        <v>2054.4307808649573</v>
      </c>
      <c r="M3055" s="63">
        <f>(M2840+M2883+M3012)/3</f>
        <v>23.22416653852844</v>
      </c>
      <c r="N3055" s="62">
        <v>37.591999999999999</v>
      </c>
    </row>
    <row r="3056" spans="1:14" x14ac:dyDescent="0.4">
      <c r="A3056" s="43">
        <v>74</v>
      </c>
      <c r="B3056" s="5" t="s">
        <v>162</v>
      </c>
      <c r="C3056" s="5">
        <v>1980</v>
      </c>
      <c r="D3056" s="5" t="s">
        <v>251</v>
      </c>
      <c r="E3056" s="5" t="s">
        <v>248</v>
      </c>
      <c r="F3056" s="62">
        <f>F3057*0.95</f>
        <v>4.2215867605159207</v>
      </c>
      <c r="G3056" s="63">
        <v>2511701</v>
      </c>
      <c r="H3056" s="63">
        <f t="shared" ref="H3056:H3065" si="310">H3057*0.95</f>
        <v>5.4726520758341772</v>
      </c>
      <c r="I3056" s="63">
        <f t="shared" ref="I3056:I3065" si="311">I3057*0.95</f>
        <v>30.881875194761413</v>
      </c>
      <c r="J3056" s="63">
        <f t="shared" ref="J3056:J3065" si="312">J3057*0.95</f>
        <v>16590853.549974771</v>
      </c>
      <c r="K3056" s="63">
        <f t="shared" ref="K3056:K3065" si="313">K3057*0.95</f>
        <v>34.221962266744825</v>
      </c>
      <c r="L3056" s="63">
        <f t="shared" ref="L3056:L3065" si="314">L3057*0.95</f>
        <v>1079.2724701632849</v>
      </c>
      <c r="M3056" s="63">
        <f t="shared" ref="M3056:M3065" si="315">M3057*0.95</f>
        <v>31.420132400096055</v>
      </c>
      <c r="N3056" s="62">
        <v>67.094999999999999</v>
      </c>
    </row>
    <row r="3057" spans="1:14" x14ac:dyDescent="0.4">
      <c r="A3057" s="43">
        <v>74</v>
      </c>
      <c r="B3057" s="5" t="s">
        <v>162</v>
      </c>
      <c r="C3057" s="5">
        <v>1981</v>
      </c>
      <c r="D3057" s="5" t="s">
        <v>251</v>
      </c>
      <c r="E3057" s="5" t="s">
        <v>248</v>
      </c>
      <c r="F3057" s="62">
        <f t="shared" ref="F3057:F3065" si="316">F3058*0.95</f>
        <v>4.4437755373851795</v>
      </c>
      <c r="G3057" s="63">
        <v>2519421</v>
      </c>
      <c r="H3057" s="63">
        <f t="shared" si="310"/>
        <v>5.7606863956149237</v>
      </c>
      <c r="I3057" s="63">
        <f t="shared" si="311"/>
        <v>32.507237047117279</v>
      </c>
      <c r="J3057" s="63">
        <f t="shared" si="312"/>
        <v>17464056.368394498</v>
      </c>
      <c r="K3057" s="63">
        <f t="shared" si="313"/>
        <v>36.023118175520871</v>
      </c>
      <c r="L3057" s="63">
        <f t="shared" si="314"/>
        <v>1136.0762843824052</v>
      </c>
      <c r="M3057" s="63">
        <f t="shared" si="315"/>
        <v>33.073823579048479</v>
      </c>
      <c r="N3057" s="62">
        <v>67.44</v>
      </c>
    </row>
    <row r="3058" spans="1:14" x14ac:dyDescent="0.4">
      <c r="A3058" s="43">
        <v>74</v>
      </c>
      <c r="B3058" s="5" t="s">
        <v>162</v>
      </c>
      <c r="C3058" s="5">
        <v>1982</v>
      </c>
      <c r="D3058" s="5" t="s">
        <v>251</v>
      </c>
      <c r="E3058" s="5" t="s">
        <v>248</v>
      </c>
      <c r="F3058" s="62">
        <f t="shared" si="316"/>
        <v>4.6776584604054525</v>
      </c>
      <c r="G3058" s="63">
        <v>2531080</v>
      </c>
      <c r="H3058" s="63">
        <f t="shared" si="310"/>
        <v>6.0638804164367617</v>
      </c>
      <c r="I3058" s="63">
        <f t="shared" si="311"/>
        <v>34.218144260123452</v>
      </c>
      <c r="J3058" s="63">
        <f t="shared" si="312"/>
        <v>18383217.229888946</v>
      </c>
      <c r="K3058" s="63">
        <f t="shared" si="313"/>
        <v>37.919071763706178</v>
      </c>
      <c r="L3058" s="63">
        <f t="shared" si="314"/>
        <v>1195.8697730341107</v>
      </c>
      <c r="M3058" s="63">
        <f t="shared" si="315"/>
        <v>34.814551135840503</v>
      </c>
      <c r="N3058" s="62">
        <v>67.721999999999994</v>
      </c>
    </row>
    <row r="3059" spans="1:14" x14ac:dyDescent="0.4">
      <c r="A3059" s="43">
        <v>74</v>
      </c>
      <c r="B3059" s="5" t="s">
        <v>162</v>
      </c>
      <c r="C3059" s="5">
        <v>1983</v>
      </c>
      <c r="D3059" s="5" t="s">
        <v>251</v>
      </c>
      <c r="E3059" s="5" t="s">
        <v>248</v>
      </c>
      <c r="F3059" s="62">
        <f t="shared" si="316"/>
        <v>4.9238510109531077</v>
      </c>
      <c r="G3059" s="63">
        <v>2546011</v>
      </c>
      <c r="H3059" s="63">
        <f t="shared" si="310"/>
        <v>6.3830320173018551</v>
      </c>
      <c r="I3059" s="63">
        <f t="shared" si="311"/>
        <v>36.019099221182586</v>
      </c>
      <c r="J3059" s="63">
        <f t="shared" si="312"/>
        <v>19350754.978830472</v>
      </c>
      <c r="K3059" s="63">
        <f t="shared" si="313"/>
        <v>39.914812382848609</v>
      </c>
      <c r="L3059" s="63">
        <f t="shared" si="314"/>
        <v>1258.810287404327</v>
      </c>
      <c r="M3059" s="63">
        <f t="shared" si="315"/>
        <v>36.646895932463686</v>
      </c>
      <c r="N3059" s="62">
        <v>68.003</v>
      </c>
    </row>
    <row r="3060" spans="1:14" x14ac:dyDescent="0.4">
      <c r="A3060" s="43">
        <v>74</v>
      </c>
      <c r="B3060" s="5" t="s">
        <v>162</v>
      </c>
      <c r="C3060" s="5">
        <v>1984</v>
      </c>
      <c r="D3060" s="5" t="s">
        <v>251</v>
      </c>
      <c r="E3060" s="5" t="s">
        <v>248</v>
      </c>
      <c r="F3060" s="62">
        <f t="shared" si="316"/>
        <v>5.1830010641611661</v>
      </c>
      <c r="G3060" s="63">
        <v>2562047</v>
      </c>
      <c r="H3060" s="63">
        <f t="shared" si="310"/>
        <v>6.718981070844058</v>
      </c>
      <c r="I3060" s="63">
        <f t="shared" si="311"/>
        <v>37.914841285455353</v>
      </c>
      <c r="J3060" s="63">
        <f t="shared" si="312"/>
        <v>20369215.767189972</v>
      </c>
      <c r="K3060" s="63">
        <f t="shared" si="313"/>
        <v>42.01559198194591</v>
      </c>
      <c r="L3060" s="63">
        <f t="shared" si="314"/>
        <v>1325.0634604256074</v>
      </c>
      <c r="M3060" s="63">
        <f t="shared" si="315"/>
        <v>38.575679928909146</v>
      </c>
      <c r="N3060" s="62">
        <v>68.283000000000001</v>
      </c>
    </row>
    <row r="3061" spans="1:14" x14ac:dyDescent="0.4">
      <c r="A3061" s="43">
        <v>74</v>
      </c>
      <c r="B3061" s="5" t="s">
        <v>162</v>
      </c>
      <c r="C3061" s="5">
        <v>1985</v>
      </c>
      <c r="D3061" s="5" t="s">
        <v>251</v>
      </c>
      <c r="E3061" s="5" t="s">
        <v>248</v>
      </c>
      <c r="F3061" s="62">
        <f t="shared" si="316"/>
        <v>5.4557905938538589</v>
      </c>
      <c r="G3061" s="63">
        <v>2578873</v>
      </c>
      <c r="H3061" s="63">
        <f t="shared" si="310"/>
        <v>7.0726116535200614</v>
      </c>
      <c r="I3061" s="63">
        <f t="shared" si="311"/>
        <v>39.910359247847744</v>
      </c>
      <c r="J3061" s="63">
        <f t="shared" si="312"/>
        <v>21441279.754936814</v>
      </c>
      <c r="K3061" s="63">
        <f t="shared" si="313"/>
        <v>44.22693892836412</v>
      </c>
      <c r="L3061" s="63">
        <f t="shared" si="314"/>
        <v>1394.8036425532709</v>
      </c>
      <c r="M3061" s="63">
        <f t="shared" si="315"/>
        <v>40.605978872535943</v>
      </c>
      <c r="N3061" s="62">
        <v>68.56</v>
      </c>
    </row>
    <row r="3062" spans="1:14" x14ac:dyDescent="0.4">
      <c r="A3062" s="43">
        <v>74</v>
      </c>
      <c r="B3062" s="5" t="s">
        <v>162</v>
      </c>
      <c r="C3062" s="5">
        <v>1986</v>
      </c>
      <c r="D3062" s="5" t="s">
        <v>251</v>
      </c>
      <c r="E3062" s="5" t="s">
        <v>248</v>
      </c>
      <c r="F3062" s="62">
        <f t="shared" si="316"/>
        <v>5.7429374672145883</v>
      </c>
      <c r="G3062" s="63">
        <v>2599892</v>
      </c>
      <c r="H3062" s="63">
        <f t="shared" si="310"/>
        <v>7.4448543721263807</v>
      </c>
      <c r="I3062" s="63">
        <f t="shared" si="311"/>
        <v>42.010904471418677</v>
      </c>
      <c r="J3062" s="63">
        <f t="shared" si="312"/>
        <v>22569768.163091384</v>
      </c>
      <c r="K3062" s="63">
        <f t="shared" si="313"/>
        <v>46.554672556172761</v>
      </c>
      <c r="L3062" s="63">
        <f t="shared" si="314"/>
        <v>1468.2143605823906</v>
      </c>
      <c r="M3062" s="63">
        <f t="shared" si="315"/>
        <v>42.743135655300996</v>
      </c>
      <c r="N3062" s="62">
        <v>68.781999999999996</v>
      </c>
    </row>
    <row r="3063" spans="1:14" x14ac:dyDescent="0.4">
      <c r="A3063" s="43">
        <v>74</v>
      </c>
      <c r="B3063" s="5" t="s">
        <v>162</v>
      </c>
      <c r="C3063" s="5">
        <v>1987</v>
      </c>
      <c r="D3063" s="5" t="s">
        <v>251</v>
      </c>
      <c r="E3063" s="5" t="s">
        <v>248</v>
      </c>
      <c r="F3063" s="62">
        <f t="shared" si="316"/>
        <v>6.0451973339100933</v>
      </c>
      <c r="G3063" s="63">
        <v>2626583</v>
      </c>
      <c r="H3063" s="63">
        <f t="shared" si="310"/>
        <v>7.8366888127646117</v>
      </c>
      <c r="I3063" s="63">
        <f t="shared" si="311"/>
        <v>44.222004706756501</v>
      </c>
      <c r="J3063" s="63">
        <f t="shared" si="312"/>
        <v>23757650.697990932</v>
      </c>
      <c r="K3063" s="63">
        <f t="shared" si="313"/>
        <v>49.004918480181857</v>
      </c>
      <c r="L3063" s="63">
        <f t="shared" si="314"/>
        <v>1545.4888006130427</v>
      </c>
      <c r="M3063" s="63">
        <f t="shared" si="315"/>
        <v>44.992774374001051</v>
      </c>
      <c r="N3063" s="62">
        <v>68.947000000000003</v>
      </c>
    </row>
    <row r="3064" spans="1:14" x14ac:dyDescent="0.4">
      <c r="A3064" s="43">
        <v>74</v>
      </c>
      <c r="B3064" s="5" t="s">
        <v>162</v>
      </c>
      <c r="C3064" s="5">
        <v>1988</v>
      </c>
      <c r="D3064" s="5" t="s">
        <v>251</v>
      </c>
      <c r="E3064" s="5" t="s">
        <v>248</v>
      </c>
      <c r="F3064" s="62">
        <f t="shared" si="316"/>
        <v>6.3633656146422037</v>
      </c>
      <c r="G3064" s="63">
        <v>2653434</v>
      </c>
      <c r="H3064" s="63">
        <f t="shared" si="310"/>
        <v>8.249146118699592</v>
      </c>
      <c r="I3064" s="63">
        <f t="shared" si="311"/>
        <v>46.549478638691056</v>
      </c>
      <c r="J3064" s="63">
        <f t="shared" si="312"/>
        <v>25008053.366306245</v>
      </c>
      <c r="K3064" s="63">
        <f t="shared" si="313"/>
        <v>51.584124715980906</v>
      </c>
      <c r="L3064" s="63">
        <f t="shared" si="314"/>
        <v>1626.8303164347819</v>
      </c>
      <c r="M3064" s="63">
        <f t="shared" si="315"/>
        <v>47.360815130527428</v>
      </c>
      <c r="N3064" s="62">
        <v>69.111999999999995</v>
      </c>
    </row>
    <row r="3065" spans="1:14" x14ac:dyDescent="0.4">
      <c r="A3065" s="43">
        <v>74</v>
      </c>
      <c r="B3065" s="5" t="s">
        <v>162</v>
      </c>
      <c r="C3065" s="5">
        <v>1989</v>
      </c>
      <c r="D3065" s="5" t="s">
        <v>251</v>
      </c>
      <c r="E3065" s="5" t="s">
        <v>248</v>
      </c>
      <c r="F3065" s="62">
        <f t="shared" si="316"/>
        <v>6.6982795943602147</v>
      </c>
      <c r="G3065" s="63">
        <v>2666955</v>
      </c>
      <c r="H3065" s="63">
        <f t="shared" si="310"/>
        <v>8.683311703894308</v>
      </c>
      <c r="I3065" s="63">
        <f t="shared" si="311"/>
        <v>48.999451198622168</v>
      </c>
      <c r="J3065" s="63">
        <f t="shared" si="312"/>
        <v>26324266.701374996</v>
      </c>
      <c r="K3065" s="63">
        <f t="shared" si="313"/>
        <v>54.299078648400958</v>
      </c>
      <c r="L3065" s="63">
        <f t="shared" si="314"/>
        <v>1712.4529646681915</v>
      </c>
      <c r="M3065" s="63">
        <f t="shared" si="315"/>
        <v>49.853489611081507</v>
      </c>
      <c r="N3065" s="62">
        <v>69.2</v>
      </c>
    </row>
    <row r="3066" spans="1:14" x14ac:dyDescent="0.4">
      <c r="A3066" s="43">
        <v>74</v>
      </c>
      <c r="B3066" s="5" t="s">
        <v>162</v>
      </c>
      <c r="C3066" s="5">
        <v>1990</v>
      </c>
      <c r="D3066" s="5" t="s">
        <v>251</v>
      </c>
      <c r="E3066" s="5" t="s">
        <v>248</v>
      </c>
      <c r="F3066" s="62">
        <v>7.0508206256423316</v>
      </c>
      <c r="G3066" s="63">
        <v>2663151</v>
      </c>
      <c r="H3066" s="63">
        <f t="shared" ref="H3066:L3067" si="317">H3067*0.95</f>
        <v>9.1403281093624305</v>
      </c>
      <c r="I3066" s="63">
        <f t="shared" si="317"/>
        <v>51.578369682760183</v>
      </c>
      <c r="J3066" s="63">
        <f t="shared" si="317"/>
        <v>27709754.422499996</v>
      </c>
      <c r="K3066" s="63">
        <f t="shared" si="317"/>
        <v>57.156924893053642</v>
      </c>
      <c r="L3066" s="63">
        <f t="shared" si="317"/>
        <v>1802.5820680717807</v>
      </c>
      <c r="M3066" s="63">
        <v>52.477357485348961</v>
      </c>
      <c r="N3066" s="62">
        <v>69.25</v>
      </c>
    </row>
    <row r="3067" spans="1:14" x14ac:dyDescent="0.4">
      <c r="A3067" s="43">
        <v>74</v>
      </c>
      <c r="B3067" s="5" t="s">
        <v>162</v>
      </c>
      <c r="C3067" s="5">
        <v>1991</v>
      </c>
      <c r="D3067" s="5" t="s">
        <v>251</v>
      </c>
      <c r="E3067" s="5" t="s">
        <v>248</v>
      </c>
      <c r="F3067" s="62">
        <v>6.4897092373332494</v>
      </c>
      <c r="G3067" s="63">
        <v>2650581</v>
      </c>
      <c r="H3067" s="63">
        <f t="shared" si="317"/>
        <v>9.6213980098551897</v>
      </c>
      <c r="I3067" s="63">
        <f t="shared" si="317"/>
        <v>54.293020718694933</v>
      </c>
      <c r="J3067" s="63">
        <f t="shared" si="317"/>
        <v>29168162.549999997</v>
      </c>
      <c r="K3067" s="63">
        <f t="shared" si="317"/>
        <v>60.165184097951204</v>
      </c>
      <c r="L3067" s="63">
        <f t="shared" si="317"/>
        <v>1897.4548084966113</v>
      </c>
      <c r="M3067" s="63">
        <v>51.279069767441868</v>
      </c>
      <c r="N3067" s="62">
        <v>69.200999999999993</v>
      </c>
    </row>
    <row r="3068" spans="1:14" x14ac:dyDescent="0.4">
      <c r="A3068" s="43">
        <v>74</v>
      </c>
      <c r="B3068" s="5" t="s">
        <v>162</v>
      </c>
      <c r="C3068" s="5">
        <v>1992</v>
      </c>
      <c r="D3068" s="5" t="s">
        <v>251</v>
      </c>
      <c r="E3068" s="5" t="s">
        <v>248</v>
      </c>
      <c r="F3068" s="62">
        <v>5.3454450036682326</v>
      </c>
      <c r="G3068" s="63">
        <v>2614338</v>
      </c>
      <c r="H3068" s="63">
        <f>H3069*0.95</f>
        <v>10.127787378794936</v>
      </c>
      <c r="I3068" s="63">
        <f>I3069*0.95</f>
        <v>57.150548124942034</v>
      </c>
      <c r="J3068" s="63">
        <v>30703329</v>
      </c>
      <c r="K3068" s="63">
        <f t="shared" ref="K3068:L3070" si="318">K3069*0.95</f>
        <v>63.33177273468548</v>
      </c>
      <c r="L3068" s="63">
        <f t="shared" si="318"/>
        <v>1997.3208510490647</v>
      </c>
      <c r="M3068" s="63">
        <v>51.120751988430946</v>
      </c>
      <c r="N3068" s="62">
        <v>68.852000000000004</v>
      </c>
    </row>
    <row r="3069" spans="1:14" x14ac:dyDescent="0.4">
      <c r="A3069" s="43">
        <v>74</v>
      </c>
      <c r="B3069" s="5" t="s">
        <v>162</v>
      </c>
      <c r="C3069" s="5">
        <v>1993</v>
      </c>
      <c r="D3069" s="5" t="s">
        <v>251</v>
      </c>
      <c r="E3069" s="5" t="s">
        <v>248</v>
      </c>
      <c r="F3069" s="62">
        <v>4.5868044583328453</v>
      </c>
      <c r="G3069" s="63">
        <v>2563290</v>
      </c>
      <c r="H3069" s="63">
        <f>H3070*0.95</f>
        <v>10.660828819784143</v>
      </c>
      <c r="I3069" s="63">
        <v>60.1584717104653</v>
      </c>
      <c r="J3069" s="63">
        <v>55933000</v>
      </c>
      <c r="K3069" s="63">
        <f t="shared" si="318"/>
        <v>66.665023931247873</v>
      </c>
      <c r="L3069" s="63">
        <f t="shared" si="318"/>
        <v>2102.4430011042787</v>
      </c>
      <c r="M3069" s="63">
        <v>45.229982964224867</v>
      </c>
      <c r="N3069" s="62">
        <v>68.799000000000007</v>
      </c>
    </row>
    <row r="3070" spans="1:14" x14ac:dyDescent="0.4">
      <c r="A3070" s="43">
        <v>74</v>
      </c>
      <c r="B3070" s="5" t="s">
        <v>162</v>
      </c>
      <c r="C3070" s="5">
        <v>1994</v>
      </c>
      <c r="D3070" s="5" t="s">
        <v>251</v>
      </c>
      <c r="E3070" s="5" t="s">
        <v>248</v>
      </c>
      <c r="F3070" s="62">
        <v>4.0557502513148904</v>
      </c>
      <c r="G3070" s="63">
        <v>2520742</v>
      </c>
      <c r="H3070" s="63">
        <f>H3071*0.95</f>
        <v>11.221925073456994</v>
      </c>
      <c r="I3070" s="63">
        <v>67.629171755604702</v>
      </c>
      <c r="J3070" s="63">
        <v>282828000</v>
      </c>
      <c r="K3070" s="63">
        <f t="shared" si="318"/>
        <v>70.173709401313559</v>
      </c>
      <c r="L3070" s="63">
        <f t="shared" si="318"/>
        <v>2213.0978958992409</v>
      </c>
      <c r="M3070" s="63">
        <v>43.984220907297825</v>
      </c>
      <c r="N3070" s="62">
        <v>68.900999999999996</v>
      </c>
    </row>
    <row r="3071" spans="1:14" x14ac:dyDescent="0.4">
      <c r="A3071" s="43">
        <v>74</v>
      </c>
      <c r="B3071" s="5" t="s">
        <v>162</v>
      </c>
      <c r="C3071" s="5">
        <v>1995</v>
      </c>
      <c r="D3071" s="5" t="s">
        <v>251</v>
      </c>
      <c r="E3071" s="5" t="s">
        <v>248</v>
      </c>
      <c r="F3071" s="62">
        <v>3.6203691184424014</v>
      </c>
      <c r="G3071" s="63">
        <v>2485056</v>
      </c>
      <c r="H3071" s="63">
        <f>H3072*0.95</f>
        <v>11.8125527089021</v>
      </c>
      <c r="I3071" s="63">
        <v>70.290929941975406</v>
      </c>
      <c r="J3071" s="63">
        <v>244039000</v>
      </c>
      <c r="K3071" s="63">
        <v>73.867062527698494</v>
      </c>
      <c r="L3071" s="63">
        <v>2329.5767325255169</v>
      </c>
      <c r="M3071" s="63">
        <v>46.067415730337075</v>
      </c>
      <c r="N3071" s="62">
        <v>68.75</v>
      </c>
    </row>
    <row r="3072" spans="1:14" x14ac:dyDescent="0.4">
      <c r="A3072" s="43">
        <v>74</v>
      </c>
      <c r="B3072" s="5" t="s">
        <v>162</v>
      </c>
      <c r="C3072" s="5">
        <v>1996</v>
      </c>
      <c r="D3072" s="5" t="s">
        <v>251</v>
      </c>
      <c r="E3072" s="5" t="s">
        <v>248</v>
      </c>
      <c r="F3072" s="62">
        <v>3.6664981837212913</v>
      </c>
      <c r="G3072" s="63">
        <v>2457222</v>
      </c>
      <c r="H3072" s="63">
        <v>12.434266009370631</v>
      </c>
      <c r="I3072" s="63">
        <v>69.856433659049401</v>
      </c>
      <c r="J3072" s="63">
        <v>331352000</v>
      </c>
      <c r="K3072" s="63">
        <v>89.838783222861878</v>
      </c>
      <c r="L3072" s="63">
        <v>2431.7089996161617</v>
      </c>
      <c r="M3072" s="63">
        <v>48.426966292134836</v>
      </c>
      <c r="N3072" s="62">
        <v>68.650000000000006</v>
      </c>
    </row>
    <row r="3073" spans="1:14" x14ac:dyDescent="0.4">
      <c r="A3073" s="43">
        <v>74</v>
      </c>
      <c r="B3073" s="5" t="s">
        <v>162</v>
      </c>
      <c r="C3073" s="5">
        <v>1997</v>
      </c>
      <c r="D3073" s="5" t="s">
        <v>251</v>
      </c>
      <c r="E3073" s="5" t="s">
        <v>248</v>
      </c>
      <c r="F3073" s="62">
        <v>3.5055989865388391</v>
      </c>
      <c r="G3073" s="63">
        <v>2432851</v>
      </c>
      <c r="H3073" s="63">
        <v>5.8873341579343474</v>
      </c>
      <c r="I3073" s="63">
        <v>76.099834369137795</v>
      </c>
      <c r="J3073" s="63">
        <v>474354000</v>
      </c>
      <c r="K3073" s="63">
        <v>88.440625472573672</v>
      </c>
      <c r="L3073" s="63">
        <v>2683.2413681236967</v>
      </c>
      <c r="M3073" s="63">
        <v>45.249406175771981</v>
      </c>
      <c r="N3073" s="62">
        <v>68.599999999999994</v>
      </c>
    </row>
    <row r="3074" spans="1:14" x14ac:dyDescent="0.4">
      <c r="A3074" s="43">
        <v>74</v>
      </c>
      <c r="B3074" s="5" t="s">
        <v>162</v>
      </c>
      <c r="C3074" s="5">
        <v>1998</v>
      </c>
      <c r="D3074" s="5" t="s">
        <v>251</v>
      </c>
      <c r="E3074" s="5" t="s">
        <v>248</v>
      </c>
      <c r="F3074" s="62">
        <v>3.3744547242158673</v>
      </c>
      <c r="G3074" s="63">
        <v>2410019</v>
      </c>
      <c r="H3074" s="63">
        <v>4.8238249001398685</v>
      </c>
      <c r="I3074" s="63">
        <v>80.151529714972895</v>
      </c>
      <c r="J3074" s="63">
        <v>371400000</v>
      </c>
      <c r="K3074" s="63">
        <v>90.553572898196151</v>
      </c>
      <c r="L3074" s="63">
        <v>2973.5348425268076</v>
      </c>
      <c r="M3074" s="63">
        <v>45.82814445828145</v>
      </c>
      <c r="N3074" s="62">
        <v>68.450999999999993</v>
      </c>
    </row>
    <row r="3075" spans="1:14" x14ac:dyDescent="0.4">
      <c r="A3075" s="43">
        <v>74</v>
      </c>
      <c r="B3075" s="5" t="s">
        <v>162</v>
      </c>
      <c r="C3075" s="5">
        <v>1999</v>
      </c>
      <c r="D3075" s="5" t="s">
        <v>251</v>
      </c>
      <c r="E3075" s="5" t="s">
        <v>248</v>
      </c>
      <c r="F3075" s="62">
        <v>3.1578986999274621</v>
      </c>
      <c r="G3075" s="63">
        <v>2390482</v>
      </c>
      <c r="H3075" s="63">
        <v>1.4918482868627052</v>
      </c>
      <c r="I3075" s="63">
        <v>88.607924226336394</v>
      </c>
      <c r="J3075" s="63">
        <v>348100000</v>
      </c>
      <c r="K3075" s="63">
        <v>79.865070994121766</v>
      </c>
      <c r="L3075" s="63">
        <v>3151.5770181735443</v>
      </c>
      <c r="M3075" s="63">
        <v>43.994601889338732</v>
      </c>
      <c r="N3075" s="62">
        <v>68.22</v>
      </c>
    </row>
    <row r="3076" spans="1:14" x14ac:dyDescent="0.4">
      <c r="A3076" s="43">
        <v>74</v>
      </c>
      <c r="B3076" s="5" t="s">
        <v>162</v>
      </c>
      <c r="C3076" s="5">
        <v>2000</v>
      </c>
      <c r="D3076" s="5" t="s">
        <v>251</v>
      </c>
      <c r="E3076" s="5" t="s">
        <v>248</v>
      </c>
      <c r="F3076" s="62">
        <v>2.9268948913433719</v>
      </c>
      <c r="G3076" s="63">
        <v>2367550</v>
      </c>
      <c r="H3076" s="63">
        <v>3.6182272559380095</v>
      </c>
      <c r="I3076" s="63">
        <v>93.661833820107205</v>
      </c>
      <c r="J3076" s="63">
        <v>324184857.47056299</v>
      </c>
      <c r="K3076" s="63">
        <v>81.53624741391485</v>
      </c>
      <c r="L3076" s="63">
        <v>3361.6408688027504</v>
      </c>
      <c r="M3076" s="63">
        <v>39.619883040935669</v>
      </c>
      <c r="N3076" s="62">
        <v>68.066999999999993</v>
      </c>
    </row>
    <row r="3077" spans="1:14" x14ac:dyDescent="0.4">
      <c r="A3077" s="43">
        <v>74</v>
      </c>
      <c r="B3077" s="5" t="s">
        <v>162</v>
      </c>
      <c r="C3077" s="5">
        <v>2001</v>
      </c>
      <c r="D3077" s="5" t="s">
        <v>251</v>
      </c>
      <c r="E3077" s="5" t="s">
        <v>248</v>
      </c>
      <c r="F3077" s="62">
        <v>3.1479096514160285</v>
      </c>
      <c r="G3077" s="63">
        <v>2337170</v>
      </c>
      <c r="H3077" s="63">
        <v>2.302500751575252</v>
      </c>
      <c r="I3077" s="63">
        <v>91.545501383202605</v>
      </c>
      <c r="J3077" s="63">
        <v>173500715.82504201</v>
      </c>
      <c r="K3077" s="63">
        <v>86.368391133303092</v>
      </c>
      <c r="L3077" s="63">
        <v>3578.0019004135061</v>
      </c>
      <c r="M3077" s="63">
        <v>36</v>
      </c>
      <c r="N3077" s="62">
        <v>67.95</v>
      </c>
    </row>
    <row r="3078" spans="1:14" x14ac:dyDescent="0.4">
      <c r="A3078" s="43">
        <v>74</v>
      </c>
      <c r="B3078" s="5" t="s">
        <v>162</v>
      </c>
      <c r="C3078" s="5">
        <v>2002</v>
      </c>
      <c r="D3078" s="5" t="s">
        <v>251</v>
      </c>
      <c r="E3078" s="5" t="s">
        <v>248</v>
      </c>
      <c r="F3078" s="62">
        <v>3.1825322172841601</v>
      </c>
      <c r="G3078" s="63">
        <v>2310173</v>
      </c>
      <c r="H3078" s="63">
        <v>5.0727491511578506</v>
      </c>
      <c r="I3078" s="63">
        <v>89.127936204205895</v>
      </c>
      <c r="J3078" s="63">
        <v>160090702.16043201</v>
      </c>
      <c r="K3078" s="63">
        <v>83.206344240346453</v>
      </c>
      <c r="L3078" s="63">
        <v>4136.9332968895069</v>
      </c>
      <c r="M3078" s="63">
        <v>34.439834024896257</v>
      </c>
      <c r="N3078" s="62">
        <v>67.849999999999994</v>
      </c>
    </row>
    <row r="3079" spans="1:14" x14ac:dyDescent="0.4">
      <c r="A3079" s="43">
        <v>74</v>
      </c>
      <c r="B3079" s="5" t="s">
        <v>162</v>
      </c>
      <c r="C3079" s="5">
        <v>2003</v>
      </c>
      <c r="D3079" s="5" t="s">
        <v>251</v>
      </c>
      <c r="E3079" s="5" t="s">
        <v>248</v>
      </c>
      <c r="F3079" s="62">
        <v>3.3187715667484716</v>
      </c>
      <c r="G3079" s="63">
        <v>2287955</v>
      </c>
      <c r="H3079" s="63">
        <v>5.0181073743907234</v>
      </c>
      <c r="I3079" s="63">
        <v>85.025305613295501</v>
      </c>
      <c r="J3079" s="63">
        <v>316652176.39383</v>
      </c>
      <c r="K3079" s="63">
        <v>84.611179953431929</v>
      </c>
      <c r="L3079" s="63">
        <v>5145.1952319024103</v>
      </c>
      <c r="M3079" s="63">
        <v>32.707774798927616</v>
      </c>
      <c r="N3079" s="62">
        <v>67.8</v>
      </c>
    </row>
    <row r="3080" spans="1:14" x14ac:dyDescent="0.4">
      <c r="A3080" s="43">
        <v>74</v>
      </c>
      <c r="B3080" s="5" t="s">
        <v>162</v>
      </c>
      <c r="C3080" s="5">
        <v>2004</v>
      </c>
      <c r="D3080" s="5" t="s">
        <v>251</v>
      </c>
      <c r="E3080" s="5" t="s">
        <v>248</v>
      </c>
      <c r="F3080" s="62">
        <v>3.3654836106935462</v>
      </c>
      <c r="G3080" s="63">
        <v>2263122</v>
      </c>
      <c r="H3080" s="63">
        <v>7.0623006210565222</v>
      </c>
      <c r="I3080" s="63">
        <v>85.765318554866198</v>
      </c>
      <c r="J3080" s="63">
        <v>591589970.74314499</v>
      </c>
      <c r="K3080" s="63">
        <v>93.135676181157265</v>
      </c>
      <c r="L3080" s="63">
        <v>6378.6665205711506</v>
      </c>
      <c r="M3080" s="63">
        <v>29.679144385026738</v>
      </c>
      <c r="N3080" s="62">
        <v>67.900000000000006</v>
      </c>
    </row>
    <row r="3081" spans="1:14" x14ac:dyDescent="0.4">
      <c r="A3081" s="43">
        <v>74</v>
      </c>
      <c r="B3081" s="5" t="s">
        <v>162</v>
      </c>
      <c r="C3081" s="5">
        <v>2005</v>
      </c>
      <c r="D3081" s="5" t="s">
        <v>251</v>
      </c>
      <c r="E3081" s="5" t="s">
        <v>248</v>
      </c>
      <c r="F3081" s="62">
        <v>3.4460440620171795</v>
      </c>
      <c r="G3081" s="63">
        <v>2238799</v>
      </c>
      <c r="H3081" s="63">
        <v>11.199010819183016</v>
      </c>
      <c r="I3081" s="63">
        <v>83.9481542425698</v>
      </c>
      <c r="J3081" s="63">
        <v>809856372.41932201</v>
      </c>
      <c r="K3081" s="63">
        <v>100.23575128016699</v>
      </c>
      <c r="L3081" s="63">
        <v>7594.9023843136174</v>
      </c>
      <c r="M3081" s="63">
        <v>29.023746701846964</v>
      </c>
      <c r="N3081" s="62">
        <v>68</v>
      </c>
    </row>
    <row r="3082" spans="1:14" x14ac:dyDescent="0.4">
      <c r="A3082" s="43">
        <v>74</v>
      </c>
      <c r="B3082" s="5" t="s">
        <v>162</v>
      </c>
      <c r="C3082" s="5">
        <v>2006</v>
      </c>
      <c r="D3082" s="5" t="s">
        <v>251</v>
      </c>
      <c r="E3082" s="5" t="s">
        <v>248</v>
      </c>
      <c r="F3082" s="62">
        <v>3.6963843060427153</v>
      </c>
      <c r="G3082" s="63">
        <v>2218357</v>
      </c>
      <c r="H3082" s="63">
        <v>12.43355346779984</v>
      </c>
      <c r="I3082" s="63">
        <v>86.421497964857394</v>
      </c>
      <c r="J3082" s="63">
        <v>1705667383.8154299</v>
      </c>
      <c r="K3082" s="63">
        <v>100.13298272050216</v>
      </c>
      <c r="L3082" s="63">
        <v>9723.4469017477877</v>
      </c>
      <c r="M3082" s="63">
        <v>27.770859277708592</v>
      </c>
      <c r="N3082" s="62">
        <v>67.966999999999999</v>
      </c>
    </row>
    <row r="3083" spans="1:14" x14ac:dyDescent="0.4">
      <c r="A3083" s="43">
        <v>74</v>
      </c>
      <c r="B3083" s="5" t="s">
        <v>162</v>
      </c>
      <c r="C3083" s="5">
        <v>2007</v>
      </c>
      <c r="D3083" s="5" t="s">
        <v>251</v>
      </c>
      <c r="E3083" s="5" t="s">
        <v>248</v>
      </c>
      <c r="F3083" s="62">
        <v>3.8775180939179439</v>
      </c>
      <c r="G3083" s="63">
        <v>2200325</v>
      </c>
      <c r="H3083" s="63">
        <v>20.062671016917278</v>
      </c>
      <c r="I3083" s="63">
        <v>92.800914497823001</v>
      </c>
      <c r="J3083" s="63">
        <v>2713412662.1200099</v>
      </c>
      <c r="K3083" s="63">
        <v>95.573285501181388</v>
      </c>
      <c r="L3083" s="63">
        <v>14113.529127732671</v>
      </c>
      <c r="M3083" s="63">
        <v>25.119617224880386</v>
      </c>
      <c r="N3083" s="62">
        <v>67.900000000000006</v>
      </c>
    </row>
    <row r="3084" spans="1:14" x14ac:dyDescent="0.4">
      <c r="A3084" s="43">
        <v>74</v>
      </c>
      <c r="B3084" s="5" t="s">
        <v>162</v>
      </c>
      <c r="C3084" s="5">
        <v>2008</v>
      </c>
      <c r="D3084" s="5" t="s">
        <v>251</v>
      </c>
      <c r="E3084" s="5" t="s">
        <v>248</v>
      </c>
      <c r="F3084" s="62">
        <v>3.7228760835558541</v>
      </c>
      <c r="G3084" s="63">
        <v>2177322</v>
      </c>
      <c r="H3084" s="63">
        <v>11.662247422827974</v>
      </c>
      <c r="I3084" s="63">
        <v>102.21690823813501</v>
      </c>
      <c r="J3084" s="63">
        <v>1434273758.18366</v>
      </c>
      <c r="K3084" s="63">
        <v>91.176455359484578</v>
      </c>
      <c r="L3084" s="63">
        <v>16467.143687940461</v>
      </c>
      <c r="M3084" s="63">
        <v>25.818639798488661</v>
      </c>
      <c r="N3084" s="62">
        <v>67.834000000000003</v>
      </c>
    </row>
    <row r="3085" spans="1:14" x14ac:dyDescent="0.4">
      <c r="A3085" s="43">
        <v>74</v>
      </c>
      <c r="B3085" s="5" t="s">
        <v>162</v>
      </c>
      <c r="C3085" s="5">
        <v>2009</v>
      </c>
      <c r="D3085" s="5" t="s">
        <v>251</v>
      </c>
      <c r="E3085" s="5" t="s">
        <v>248</v>
      </c>
      <c r="F3085" s="62">
        <v>3.4384865261625399</v>
      </c>
      <c r="G3085" s="63">
        <v>2141669</v>
      </c>
      <c r="H3085" s="63">
        <v>-9.6536757973700134</v>
      </c>
      <c r="I3085" s="63">
        <v>108.01180362855899</v>
      </c>
      <c r="J3085" s="63">
        <v>-150022148.43926701</v>
      </c>
      <c r="K3085" s="63">
        <v>86.41245308949344</v>
      </c>
      <c r="L3085" s="63">
        <v>12331.928552408934</v>
      </c>
      <c r="M3085" s="63">
        <v>27.576601671309191</v>
      </c>
      <c r="N3085" s="62">
        <v>67.813999999999993</v>
      </c>
    </row>
    <row r="3086" spans="1:14" x14ac:dyDescent="0.4">
      <c r="A3086" s="43">
        <v>74</v>
      </c>
      <c r="B3086" s="5" t="s">
        <v>162</v>
      </c>
      <c r="C3086" s="5">
        <v>2010</v>
      </c>
      <c r="D3086" s="5" t="s">
        <v>251</v>
      </c>
      <c r="E3086" s="5" t="s">
        <v>248</v>
      </c>
      <c r="F3086" s="62">
        <v>4.0609662201944641</v>
      </c>
      <c r="G3086" s="63">
        <v>2097555</v>
      </c>
      <c r="H3086" s="63">
        <v>-0.36064695497627497</v>
      </c>
      <c r="I3086" s="63">
        <v>100</v>
      </c>
      <c r="J3086" s="63">
        <v>474983591.19769198</v>
      </c>
      <c r="K3086" s="63">
        <v>108.60478063332665</v>
      </c>
      <c r="L3086" s="63">
        <v>11420.994003283575</v>
      </c>
      <c r="M3086" s="63">
        <v>29.419035846724352</v>
      </c>
      <c r="N3086" s="62">
        <v>67.840999999999994</v>
      </c>
    </row>
    <row r="3087" spans="1:14" x14ac:dyDescent="0.4">
      <c r="A3087" s="43">
        <v>74</v>
      </c>
      <c r="B3087" s="5" t="s">
        <v>162</v>
      </c>
      <c r="C3087" s="5">
        <v>2011</v>
      </c>
      <c r="D3087" s="5" t="s">
        <v>251</v>
      </c>
      <c r="E3087" s="5" t="s">
        <v>248</v>
      </c>
      <c r="F3087" s="62">
        <v>3.83418240149458</v>
      </c>
      <c r="G3087" s="63">
        <v>2059709</v>
      </c>
      <c r="H3087" s="63">
        <v>6.5234408708569731</v>
      </c>
      <c r="I3087" s="63">
        <v>102.068485740675</v>
      </c>
      <c r="J3087" s="63">
        <v>1519518896.4556201</v>
      </c>
      <c r="K3087" s="63">
        <v>125.49044618859493</v>
      </c>
      <c r="L3087" s="63">
        <v>13338.96223508517</v>
      </c>
      <c r="M3087" s="63">
        <v>29.700272479564031</v>
      </c>
      <c r="N3087" s="62">
        <v>67.869</v>
      </c>
    </row>
    <row r="3088" spans="1:14" x14ac:dyDescent="0.4">
      <c r="A3088" s="43">
        <v>74</v>
      </c>
      <c r="B3088" s="5" t="s">
        <v>162</v>
      </c>
      <c r="C3088" s="5">
        <v>2012</v>
      </c>
      <c r="D3088" s="5" t="s">
        <v>251</v>
      </c>
      <c r="E3088" s="5" t="s">
        <v>248</v>
      </c>
      <c r="F3088" s="62">
        <v>3.721491073917119</v>
      </c>
      <c r="G3088" s="63">
        <v>2034319</v>
      </c>
      <c r="H3088" s="63">
        <v>3.6339995760225889</v>
      </c>
      <c r="I3088" s="63">
        <v>98.798632810428302</v>
      </c>
      <c r="J3088" s="63">
        <v>1080778947.54652</v>
      </c>
      <c r="K3088" s="63">
        <v>128.22844171040967</v>
      </c>
      <c r="L3088" s="63">
        <v>13847.33793931943</v>
      </c>
      <c r="M3088" s="63">
        <v>28.183118741058657</v>
      </c>
      <c r="N3088" s="62">
        <v>67.897000000000006</v>
      </c>
    </row>
    <row r="3089" spans="1:14" x14ac:dyDescent="0.4">
      <c r="A3089" s="43">
        <v>74</v>
      </c>
      <c r="B3089" s="5" t="s">
        <v>162</v>
      </c>
      <c r="C3089" s="5">
        <v>2013</v>
      </c>
      <c r="D3089" s="5" t="s">
        <v>251</v>
      </c>
      <c r="E3089" s="5" t="s">
        <v>248</v>
      </c>
      <c r="F3089" s="62">
        <v>3.7027854362935972</v>
      </c>
      <c r="G3089" s="63">
        <v>2012647</v>
      </c>
      <c r="H3089" s="63">
        <v>1.7184194889033932</v>
      </c>
      <c r="I3089" s="63">
        <v>98.505818773013203</v>
      </c>
      <c r="J3089" s="63">
        <v>989283879.35947895</v>
      </c>
      <c r="K3089" s="63">
        <v>125.15785522095246</v>
      </c>
      <c r="L3089" s="63">
        <v>15007.491856171901</v>
      </c>
      <c r="M3089" s="63">
        <v>30.101302460202607</v>
      </c>
      <c r="N3089" s="62">
        <v>67.924999999999997</v>
      </c>
    </row>
    <row r="3090" spans="1:14" x14ac:dyDescent="0.4">
      <c r="A3090" s="43">
        <v>74</v>
      </c>
      <c r="B3090" s="5" t="s">
        <v>162</v>
      </c>
      <c r="C3090" s="5">
        <v>2014</v>
      </c>
      <c r="D3090" s="5" t="s">
        <v>251</v>
      </c>
      <c r="E3090" s="5" t="s">
        <v>248</v>
      </c>
      <c r="F3090" s="62">
        <v>3.6525056400348683</v>
      </c>
      <c r="G3090" s="63">
        <v>1993782</v>
      </c>
      <c r="H3090" s="63">
        <v>1.9155880146419975</v>
      </c>
      <c r="I3090" s="63">
        <v>99.878644525121203</v>
      </c>
      <c r="J3090" s="63">
        <v>1045107101.1976</v>
      </c>
      <c r="K3090" s="63">
        <v>125.27927305917488</v>
      </c>
      <c r="L3090" s="63">
        <v>15742.391338190771</v>
      </c>
      <c r="M3090" s="63">
        <v>26.636904761904763</v>
      </c>
      <c r="N3090" s="62">
        <v>67.951999999999998</v>
      </c>
    </row>
    <row r="3091" spans="1:14" x14ac:dyDescent="0.4">
      <c r="A3091" s="43">
        <v>74</v>
      </c>
      <c r="B3091" s="5" t="s">
        <v>162</v>
      </c>
      <c r="C3091" s="5">
        <v>2015</v>
      </c>
      <c r="D3091" s="5" t="s">
        <v>251</v>
      </c>
      <c r="E3091" s="5" t="s">
        <v>248</v>
      </c>
      <c r="F3091" s="62">
        <v>3.6995196525761722</v>
      </c>
      <c r="G3091" s="63">
        <v>1977527</v>
      </c>
      <c r="H3091" s="63">
        <v>0.11571247401465712</v>
      </c>
      <c r="I3091" s="63">
        <v>98.152468717061794</v>
      </c>
      <c r="J3091" s="63">
        <v>812843819.51790905</v>
      </c>
      <c r="K3091" s="63">
        <v>122.29936473547302</v>
      </c>
      <c r="L3091" s="63">
        <v>13786.456795311369</v>
      </c>
      <c r="M3091" s="63">
        <f t="shared" ref="M3091:M3098" si="319">(M3090+M3089+M3088)/3</f>
        <v>28.307108654388674</v>
      </c>
      <c r="N3091" s="62">
        <v>67.98</v>
      </c>
    </row>
    <row r="3092" spans="1:14" x14ac:dyDescent="0.4">
      <c r="A3092" s="43">
        <v>74</v>
      </c>
      <c r="B3092" s="5" t="s">
        <v>162</v>
      </c>
      <c r="C3092" s="5">
        <v>2016</v>
      </c>
      <c r="D3092" s="5" t="s">
        <v>251</v>
      </c>
      <c r="E3092" s="5" t="s">
        <v>248</v>
      </c>
      <c r="F3092" s="62">
        <v>3.6464225988077796</v>
      </c>
      <c r="G3092" s="63">
        <v>1959537</v>
      </c>
      <c r="H3092" s="63">
        <v>0.86339249455707545</v>
      </c>
      <c r="I3092" s="63">
        <v>99.725103870091601</v>
      </c>
      <c r="J3092" s="63">
        <v>335420977.516689</v>
      </c>
      <c r="K3092" s="63">
        <v>118.91063312265453</v>
      </c>
      <c r="L3092" s="63">
        <v>14331.751588504894</v>
      </c>
      <c r="M3092" s="63">
        <f t="shared" si="319"/>
        <v>28.348438625498684</v>
      </c>
      <c r="N3092" s="62">
        <v>68.021000000000001</v>
      </c>
    </row>
    <row r="3093" spans="1:14" x14ac:dyDescent="0.4">
      <c r="A3093" s="43">
        <v>74</v>
      </c>
      <c r="B3093" s="5" t="s">
        <v>162</v>
      </c>
      <c r="C3093" s="5">
        <v>2017</v>
      </c>
      <c r="D3093" s="5" t="s">
        <v>251</v>
      </c>
      <c r="E3093" s="5" t="s">
        <v>248</v>
      </c>
      <c r="F3093" s="62">
        <v>3.6641561736709214</v>
      </c>
      <c r="G3093" s="63">
        <v>1942248</v>
      </c>
      <c r="H3093" s="63">
        <v>2.9478772084135869</v>
      </c>
      <c r="I3093" s="63">
        <v>100.41937699213</v>
      </c>
      <c r="J3093" s="63">
        <v>1189988063.1761799</v>
      </c>
      <c r="K3093" s="63">
        <v>123.85231144193394</v>
      </c>
      <c r="L3093" s="63">
        <v>15695.11515410587</v>
      </c>
      <c r="M3093" s="63">
        <f t="shared" si="319"/>
        <v>27.764150680597371</v>
      </c>
      <c r="N3093" s="62">
        <v>68.075000000000003</v>
      </c>
    </row>
    <row r="3094" spans="1:14" x14ac:dyDescent="0.4">
      <c r="A3094" s="43">
        <v>74</v>
      </c>
      <c r="B3094" s="5" t="s">
        <v>162</v>
      </c>
      <c r="C3094" s="5">
        <v>2018</v>
      </c>
      <c r="D3094" s="5" t="s">
        <v>251</v>
      </c>
      <c r="E3094" s="5" t="s">
        <v>248</v>
      </c>
      <c r="F3094" s="62">
        <v>4.039697505258995</v>
      </c>
      <c r="G3094" s="63">
        <v>1927174</v>
      </c>
      <c r="H3094" s="63">
        <v>3.8925704722621504</v>
      </c>
      <c r="I3094" s="63">
        <v>103.28986425738201</v>
      </c>
      <c r="J3094" s="63">
        <v>424290064.51464802</v>
      </c>
      <c r="K3094" s="63">
        <v>123.62289869544558</v>
      </c>
      <c r="L3094" s="63">
        <v>17865.031094764225</v>
      </c>
      <c r="M3094" s="63">
        <f t="shared" si="319"/>
        <v>28.139899320161575</v>
      </c>
      <c r="N3094" s="62">
        <v>68.141999999999996</v>
      </c>
    </row>
    <row r="3095" spans="1:14" x14ac:dyDescent="0.4">
      <c r="A3095" s="43">
        <v>74</v>
      </c>
      <c r="B3095" s="5" t="s">
        <v>162</v>
      </c>
      <c r="C3095" s="5">
        <v>2019</v>
      </c>
      <c r="D3095" s="5" t="s">
        <v>251</v>
      </c>
      <c r="E3095" s="5" t="s">
        <v>248</v>
      </c>
      <c r="F3095" s="62">
        <v>3.954965508809074</v>
      </c>
      <c r="G3095" s="63">
        <v>1913822</v>
      </c>
      <c r="H3095" s="63">
        <v>4.2558985008764409</v>
      </c>
      <c r="I3095" s="63">
        <v>103.249348777425</v>
      </c>
      <c r="J3095" s="63">
        <v>1114592059.19912</v>
      </c>
      <c r="K3095" s="63">
        <v>120.74313666800455</v>
      </c>
      <c r="L3095" s="63">
        <v>17883.349411321666</v>
      </c>
      <c r="M3095" s="63">
        <f t="shared" si="319"/>
        <v>28.08416287541921</v>
      </c>
      <c r="N3095" s="62">
        <v>68.221999999999994</v>
      </c>
    </row>
    <row r="3096" spans="1:14" x14ac:dyDescent="0.4">
      <c r="A3096" s="43">
        <v>74</v>
      </c>
      <c r="B3096" s="5" t="s">
        <v>162</v>
      </c>
      <c r="C3096" s="5">
        <v>2020</v>
      </c>
      <c r="D3096" s="5" t="s">
        <v>251</v>
      </c>
      <c r="E3096" s="5" t="s">
        <v>248</v>
      </c>
      <c r="F3096" s="62">
        <v>3.6456121684928142</v>
      </c>
      <c r="G3096" s="63">
        <v>1900449</v>
      </c>
      <c r="H3096" s="63">
        <v>2.0708215560783572</v>
      </c>
      <c r="I3096" s="63">
        <v>104.516724802428</v>
      </c>
      <c r="J3096" s="63">
        <v>950092500.04340696</v>
      </c>
      <c r="K3096" s="63">
        <v>120.19728881240057</v>
      </c>
      <c r="L3096" s="63">
        <v>18096.202707339373</v>
      </c>
      <c r="M3096" s="63">
        <f t="shared" si="319"/>
        <v>27.996070958726051</v>
      </c>
      <c r="N3096" s="62">
        <v>68.314999999999998</v>
      </c>
    </row>
    <row r="3097" spans="1:14" x14ac:dyDescent="0.4">
      <c r="A3097" s="43">
        <v>74</v>
      </c>
      <c r="B3097" s="5" t="s">
        <v>162</v>
      </c>
      <c r="C3097" s="5">
        <v>2021</v>
      </c>
      <c r="D3097" s="5" t="s">
        <v>251</v>
      </c>
      <c r="E3097" s="5" t="s">
        <v>248</v>
      </c>
      <c r="F3097" s="62">
        <f>(F3094+F3095+F3096)/3</f>
        <v>3.8800917275202944</v>
      </c>
      <c r="G3097" s="63">
        <v>1884490</v>
      </c>
      <c r="H3097" s="63">
        <v>3.7732370861234301</v>
      </c>
      <c r="I3097" s="63">
        <v>104.975172182984</v>
      </c>
      <c r="J3097" s="63">
        <v>3700189598.2684398</v>
      </c>
      <c r="K3097" s="63">
        <v>132.33403096686877</v>
      </c>
      <c r="L3097" s="63">
        <v>20930.398237418864</v>
      </c>
      <c r="M3097" s="63">
        <f t="shared" si="319"/>
        <v>28.073377718102279</v>
      </c>
      <c r="N3097" s="62">
        <v>68.421000000000006</v>
      </c>
    </row>
    <row r="3098" spans="1:14" x14ac:dyDescent="0.4">
      <c r="A3098" s="43">
        <v>74</v>
      </c>
      <c r="B3098" s="5" t="s">
        <v>162</v>
      </c>
      <c r="C3098" s="5">
        <v>2022</v>
      </c>
      <c r="D3098" s="5" t="s">
        <v>251</v>
      </c>
      <c r="E3098" s="5" t="s">
        <v>248</v>
      </c>
      <c r="F3098" s="62">
        <f>(F3095+F3096+F3097)/3</f>
        <v>3.8268898016073947</v>
      </c>
      <c r="G3098" s="63">
        <v>1879383</v>
      </c>
      <c r="H3098" s="63">
        <v>12.768248417230836</v>
      </c>
      <c r="I3098" s="63">
        <v>108.88598148629799</v>
      </c>
      <c r="J3098" s="63">
        <v>1161689940.11093</v>
      </c>
      <c r="K3098" s="63">
        <v>148.50206436692045</v>
      </c>
      <c r="L3098" s="63">
        <v>21779.504257282504</v>
      </c>
      <c r="M3098" s="63">
        <f t="shared" si="319"/>
        <v>28.051203850749179</v>
      </c>
      <c r="N3098" s="62">
        <v>68.540000000000006</v>
      </c>
    </row>
    <row r="3099" spans="1:14" x14ac:dyDescent="0.4">
      <c r="A3099" s="43">
        <v>75</v>
      </c>
      <c r="B3099" s="5" t="s">
        <v>163</v>
      </c>
      <c r="C3099" s="5">
        <v>1980</v>
      </c>
      <c r="D3099" s="5" t="s">
        <v>249</v>
      </c>
      <c r="E3099" s="5" t="s">
        <v>247</v>
      </c>
      <c r="F3099" s="62">
        <f>F3100*0.95</f>
        <v>0.93668334755046034</v>
      </c>
      <c r="G3099" s="63">
        <v>2963702</v>
      </c>
      <c r="H3099" s="63">
        <f t="shared" ref="H3099:H3107" si="320">H3100*0.95</f>
        <v>46.005973004569888</v>
      </c>
      <c r="I3099" s="63">
        <f>(I3029+I3013+I2986)/3</f>
        <v>194.95815427772632</v>
      </c>
      <c r="J3099" s="63">
        <v>-12160000</v>
      </c>
      <c r="K3099" s="63">
        <f t="shared" ref="K3099:L3106" si="321">K3100*0.95</f>
        <v>69.280222233375213</v>
      </c>
      <c r="L3099" s="63">
        <f t="shared" si="321"/>
        <v>635.86232957378161</v>
      </c>
      <c r="M3099" s="63">
        <v>47.518796992481207</v>
      </c>
      <c r="N3099" s="62">
        <v>73.671999999999997</v>
      </c>
    </row>
    <row r="3100" spans="1:14" x14ac:dyDescent="0.4">
      <c r="A3100" s="43">
        <v>75</v>
      </c>
      <c r="B3100" s="5" t="s">
        <v>163</v>
      </c>
      <c r="C3100" s="5">
        <v>1981</v>
      </c>
      <c r="D3100" s="5" t="s">
        <v>249</v>
      </c>
      <c r="E3100" s="5" t="s">
        <v>247</v>
      </c>
      <c r="F3100" s="62">
        <f t="shared" ref="F3100:F3108" si="322">F3101*0.95</f>
        <v>0.98598247110574777</v>
      </c>
      <c r="G3100" s="63">
        <v>3027222</v>
      </c>
      <c r="H3100" s="63">
        <f t="shared" si="320"/>
        <v>48.427340004810411</v>
      </c>
      <c r="I3100" s="63">
        <f>(I3029+I3014+I2986)/3</f>
        <v>195.01810133460677</v>
      </c>
      <c r="J3100" s="63">
        <v>1659999.9</v>
      </c>
      <c r="K3100" s="63">
        <f t="shared" si="321"/>
        <v>72.926549719342333</v>
      </c>
      <c r="L3100" s="63">
        <f t="shared" si="321"/>
        <v>669.32876797240169</v>
      </c>
      <c r="M3100" s="63">
        <v>46.129541864139014</v>
      </c>
      <c r="N3100" s="62">
        <v>74.899000000000001</v>
      </c>
    </row>
    <row r="3101" spans="1:14" x14ac:dyDescent="0.4">
      <c r="A3101" s="43">
        <v>75</v>
      </c>
      <c r="B3101" s="5" t="s">
        <v>163</v>
      </c>
      <c r="C3101" s="5">
        <v>1982</v>
      </c>
      <c r="D3101" s="5" t="s">
        <v>249</v>
      </c>
      <c r="E3101" s="5" t="s">
        <v>247</v>
      </c>
      <c r="F3101" s="62">
        <f t="shared" si="322"/>
        <v>1.0378762853744714</v>
      </c>
      <c r="G3101" s="63">
        <v>3070133</v>
      </c>
      <c r="H3101" s="63">
        <f t="shared" si="320"/>
        <v>50.976147373484643</v>
      </c>
      <c r="I3101" s="63">
        <f>(I3015+I2972+I2843)/3</f>
        <v>577.72758037995584</v>
      </c>
      <c r="J3101" s="63">
        <v>-670000</v>
      </c>
      <c r="K3101" s="63">
        <f t="shared" si="321"/>
        <v>76.764789178255086</v>
      </c>
      <c r="L3101" s="63">
        <f t="shared" si="321"/>
        <v>704.55659786568606</v>
      </c>
      <c r="M3101" s="63">
        <v>57.051282051282051</v>
      </c>
      <c r="N3101" s="62">
        <v>76.088999999999999</v>
      </c>
    </row>
    <row r="3102" spans="1:14" x14ac:dyDescent="0.4">
      <c r="A3102" s="43">
        <v>75</v>
      </c>
      <c r="B3102" s="5" t="s">
        <v>163</v>
      </c>
      <c r="C3102" s="5">
        <v>1983</v>
      </c>
      <c r="D3102" s="5" t="s">
        <v>249</v>
      </c>
      <c r="E3102" s="5" t="s">
        <v>247</v>
      </c>
      <c r="F3102" s="62">
        <f t="shared" si="322"/>
        <v>1.0925013530257595</v>
      </c>
      <c r="G3102" s="63">
        <v>3106990</v>
      </c>
      <c r="H3102" s="63">
        <f t="shared" si="320"/>
        <v>53.659102498404891</v>
      </c>
      <c r="I3102" s="63">
        <f>(I3016+I2973+I2844)/3</f>
        <v>835.67916346762388</v>
      </c>
      <c r="J3102" s="63">
        <v>600000</v>
      </c>
      <c r="K3102" s="63">
        <f t="shared" si="321"/>
        <v>80.805041240268508</v>
      </c>
      <c r="L3102" s="63">
        <f t="shared" si="321"/>
        <v>741.63852406914327</v>
      </c>
      <c r="M3102" s="63">
        <v>47.206165703275531</v>
      </c>
      <c r="N3102" s="62">
        <v>77.239999999999995</v>
      </c>
    </row>
    <row r="3103" spans="1:14" x14ac:dyDescent="0.4">
      <c r="A3103" s="43">
        <v>75</v>
      </c>
      <c r="B3103" s="5" t="s">
        <v>163</v>
      </c>
      <c r="C3103" s="5">
        <v>1984</v>
      </c>
      <c r="D3103" s="5" t="s">
        <v>249</v>
      </c>
      <c r="E3103" s="5" t="s">
        <v>247</v>
      </c>
      <c r="F3103" s="62">
        <f t="shared" si="322"/>
        <v>1.1500014242376415</v>
      </c>
      <c r="G3103" s="63">
        <v>3163558</v>
      </c>
      <c r="H3103" s="63">
        <f t="shared" si="320"/>
        <v>56.483265787794622</v>
      </c>
      <c r="I3103" s="63">
        <f>(I2845+I2974+I3017)/3</f>
        <v>359.3417721958574</v>
      </c>
      <c r="J3103" s="63">
        <v>5070000</v>
      </c>
      <c r="K3103" s="63">
        <f t="shared" si="321"/>
        <v>85.057938147651072</v>
      </c>
      <c r="L3103" s="63">
        <f t="shared" si="321"/>
        <v>780.67213059909818</v>
      </c>
      <c r="M3103" s="63">
        <v>43.486238532110093</v>
      </c>
      <c r="N3103" s="62">
        <v>78.352999999999994</v>
      </c>
    </row>
    <row r="3104" spans="1:14" x14ac:dyDescent="0.4">
      <c r="A3104" s="43">
        <v>75</v>
      </c>
      <c r="B3104" s="5" t="s">
        <v>163</v>
      </c>
      <c r="C3104" s="5">
        <v>1985</v>
      </c>
      <c r="D3104" s="5" t="s">
        <v>249</v>
      </c>
      <c r="E3104" s="5" t="s">
        <v>247</v>
      </c>
      <c r="F3104" s="62">
        <f t="shared" si="322"/>
        <v>1.2105278149869911</v>
      </c>
      <c r="G3104" s="63">
        <v>3226750</v>
      </c>
      <c r="H3104" s="63">
        <f t="shared" si="320"/>
        <v>59.456069250310129</v>
      </c>
      <c r="I3104" s="63">
        <f>(I2803+I2932+I2674)/3</f>
        <v>141.539191635137</v>
      </c>
      <c r="J3104" s="63">
        <v>6929999.9000000004</v>
      </c>
      <c r="K3104" s="63">
        <f t="shared" si="321"/>
        <v>89.534671734369553</v>
      </c>
      <c r="L3104" s="63">
        <f t="shared" si="321"/>
        <v>821.76013747273498</v>
      </c>
      <c r="M3104" s="63">
        <v>44.93192133131619</v>
      </c>
      <c r="N3104" s="62">
        <v>79.421999999999997</v>
      </c>
    </row>
    <row r="3105" spans="1:14" x14ac:dyDescent="0.4">
      <c r="A3105" s="43">
        <v>75</v>
      </c>
      <c r="B3105" s="5" t="s">
        <v>163</v>
      </c>
      <c r="C3105" s="5">
        <v>1986</v>
      </c>
      <c r="D3105" s="5" t="s">
        <v>249</v>
      </c>
      <c r="E3105" s="5" t="s">
        <v>247</v>
      </c>
      <c r="F3105" s="62">
        <f t="shared" si="322"/>
        <v>1.2742398052494643</v>
      </c>
      <c r="G3105" s="63">
        <v>3308010</v>
      </c>
      <c r="H3105" s="63">
        <f t="shared" si="320"/>
        <v>62.585336052958034</v>
      </c>
      <c r="I3105" s="63">
        <f>(I3019+I2847+I2976)/3</f>
        <v>170.4534019571114</v>
      </c>
      <c r="J3105" s="63">
        <v>10480000</v>
      </c>
      <c r="K3105" s="63">
        <f t="shared" si="321"/>
        <v>94.247022878283744</v>
      </c>
      <c r="L3105" s="63">
        <f t="shared" si="321"/>
        <v>865.01067102393165</v>
      </c>
      <c r="M3105" s="63">
        <v>48.158640226628897</v>
      </c>
      <c r="N3105" s="62">
        <v>80.453999999999994</v>
      </c>
    </row>
    <row r="3106" spans="1:14" x14ac:dyDescent="0.4">
      <c r="A3106" s="43">
        <v>75</v>
      </c>
      <c r="B3106" s="5" t="s">
        <v>163</v>
      </c>
      <c r="C3106" s="5">
        <v>1987</v>
      </c>
      <c r="D3106" s="5" t="s">
        <v>249</v>
      </c>
      <c r="E3106" s="5" t="s">
        <v>247</v>
      </c>
      <c r="F3106" s="62">
        <f t="shared" si="322"/>
        <v>1.3413050581573309</v>
      </c>
      <c r="G3106" s="63">
        <v>3390870</v>
      </c>
      <c r="H3106" s="63">
        <f t="shared" si="320"/>
        <v>65.879301108376879</v>
      </c>
      <c r="I3106" s="63">
        <f>(I2977+I2848+I3020)/3</f>
        <v>170.19763156417113</v>
      </c>
      <c r="J3106" s="63">
        <v>1250000</v>
      </c>
      <c r="K3106" s="63">
        <f t="shared" si="321"/>
        <v>99.207392503456575</v>
      </c>
      <c r="L3106" s="63">
        <f t="shared" si="321"/>
        <v>910.53754844624393</v>
      </c>
      <c r="M3106" s="63">
        <v>45.781466113416322</v>
      </c>
      <c r="N3106" s="62">
        <v>81.445999999999998</v>
      </c>
    </row>
    <row r="3107" spans="1:14" x14ac:dyDescent="0.4">
      <c r="A3107" s="43">
        <v>75</v>
      </c>
      <c r="B3107" s="5" t="s">
        <v>163</v>
      </c>
      <c r="C3107" s="5">
        <v>1988</v>
      </c>
      <c r="D3107" s="5" t="s">
        <v>249</v>
      </c>
      <c r="E3107" s="5" t="s">
        <v>247</v>
      </c>
      <c r="F3107" s="62">
        <f t="shared" si="322"/>
        <v>1.4119000612182431</v>
      </c>
      <c r="G3107" s="63">
        <v>3457148</v>
      </c>
      <c r="H3107" s="63">
        <f t="shared" si="320"/>
        <v>69.346632745659875</v>
      </c>
      <c r="I3107" s="63">
        <f>(I2978+I3021+I2849)/3</f>
        <v>182.12624787251059</v>
      </c>
      <c r="J3107" s="63">
        <v>-270000</v>
      </c>
      <c r="K3107" s="63">
        <f>K3108*0.95</f>
        <v>104.42883421416482</v>
      </c>
      <c r="L3107" s="63">
        <v>958.46057731183578</v>
      </c>
      <c r="M3107" s="63">
        <v>52.833638025594141</v>
      </c>
      <c r="N3107" s="62">
        <v>82.4</v>
      </c>
    </row>
    <row r="3108" spans="1:14" x14ac:dyDescent="0.4">
      <c r="A3108" s="43">
        <v>75</v>
      </c>
      <c r="B3108" s="5" t="s">
        <v>163</v>
      </c>
      <c r="C3108" s="5">
        <v>1989</v>
      </c>
      <c r="D3108" s="5" t="s">
        <v>249</v>
      </c>
      <c r="E3108" s="5" t="s">
        <v>247</v>
      </c>
      <c r="F3108" s="62">
        <f t="shared" si="322"/>
        <v>1.4862105907560454</v>
      </c>
      <c r="G3108" s="63">
        <v>3525502</v>
      </c>
      <c r="H3108" s="63">
        <v>72.996455521747237</v>
      </c>
      <c r="I3108" s="63">
        <f>(I2979+I2850+I3022)/3</f>
        <v>177.4456456080635</v>
      </c>
      <c r="J3108" s="63">
        <v>1590000</v>
      </c>
      <c r="K3108" s="63">
        <v>109.92508864648929</v>
      </c>
      <c r="L3108" s="63">
        <v>770.95366495608732</v>
      </c>
      <c r="M3108" s="63">
        <v>50.816696914700543</v>
      </c>
      <c r="N3108" s="62">
        <v>82.763000000000005</v>
      </c>
    </row>
    <row r="3109" spans="1:14" x14ac:dyDescent="0.4">
      <c r="A3109" s="43">
        <v>75</v>
      </c>
      <c r="B3109" s="5" t="s">
        <v>163</v>
      </c>
      <c r="C3109" s="5">
        <v>1990</v>
      </c>
      <c r="D3109" s="5" t="s">
        <v>249</v>
      </c>
      <c r="E3109" s="5" t="s">
        <v>247</v>
      </c>
      <c r="F3109" s="62">
        <v>1.5644322007958373</v>
      </c>
      <c r="G3109" s="63">
        <v>3593700</v>
      </c>
      <c r="H3109" s="63">
        <v>15.501848385603353</v>
      </c>
      <c r="I3109" s="63">
        <f>(I2851+I2980+I3023)/3</f>
        <v>139.64394299148361</v>
      </c>
      <c r="J3109" s="63">
        <v>6450000</v>
      </c>
      <c r="K3109" s="63">
        <v>117.90580802500379</v>
      </c>
      <c r="L3109" s="63">
        <v>789.85039206440888</v>
      </c>
      <c r="M3109" s="63">
        <v>50.816696914700543</v>
      </c>
      <c r="N3109" s="62">
        <v>83.12</v>
      </c>
    </row>
    <row r="3110" spans="1:14" x14ac:dyDescent="0.4">
      <c r="A3110" s="43">
        <v>75</v>
      </c>
      <c r="B3110" s="5" t="s">
        <v>163</v>
      </c>
      <c r="C3110" s="5">
        <v>1991</v>
      </c>
      <c r="D3110" s="5" t="s">
        <v>249</v>
      </c>
      <c r="E3110" s="5" t="s">
        <v>247</v>
      </c>
      <c r="F3110" s="62">
        <v>1.9199347430165374</v>
      </c>
      <c r="G3110" s="63">
        <v>3666734</v>
      </c>
      <c r="H3110" s="63">
        <v>47.655659859566498</v>
      </c>
      <c r="I3110" s="63">
        <f>(I2981+I2852+I3024)/3</f>
        <v>129.77529236809681</v>
      </c>
      <c r="J3110" s="63">
        <v>1629999.9</v>
      </c>
      <c r="K3110" s="63">
        <v>92.4546720066934</v>
      </c>
      <c r="L3110" s="63">
        <v>1279.1806257384999</v>
      </c>
      <c r="M3110" s="63">
        <v>45.611510791366904</v>
      </c>
      <c r="N3110" s="62">
        <v>83.471999999999994</v>
      </c>
    </row>
    <row r="3111" spans="1:14" x14ac:dyDescent="0.4">
      <c r="A3111" s="43">
        <v>75</v>
      </c>
      <c r="B3111" s="5" t="s">
        <v>163</v>
      </c>
      <c r="C3111" s="5">
        <v>1992</v>
      </c>
      <c r="D3111" s="5" t="s">
        <v>249</v>
      </c>
      <c r="E3111" s="5" t="s">
        <v>247</v>
      </c>
      <c r="F3111" s="62">
        <v>1.874669428449298</v>
      </c>
      <c r="G3111" s="63">
        <v>3745407</v>
      </c>
      <c r="H3111" s="63">
        <v>97.433819908685393</v>
      </c>
      <c r="I3111" s="63">
        <f>(I2853+I2982+I3025)/3</f>
        <v>96.086748218057707</v>
      </c>
      <c r="J3111" s="63">
        <v>18460000</v>
      </c>
      <c r="K3111" s="63">
        <v>82.844256447047982</v>
      </c>
      <c r="L3111" s="63">
        <v>1560.198707617415</v>
      </c>
      <c r="M3111" s="63">
        <v>37.971014492753625</v>
      </c>
      <c r="N3111" s="62">
        <v>83.817999999999998</v>
      </c>
    </row>
    <row r="3112" spans="1:14" x14ac:dyDescent="0.4">
      <c r="A3112" s="43">
        <v>75</v>
      </c>
      <c r="B3112" s="5" t="s">
        <v>163</v>
      </c>
      <c r="C3112" s="5">
        <v>1993</v>
      </c>
      <c r="D3112" s="5" t="s">
        <v>249</v>
      </c>
      <c r="E3112" s="5" t="s">
        <v>247</v>
      </c>
      <c r="F3112" s="62">
        <v>2.7040721735332287</v>
      </c>
      <c r="G3112" s="63">
        <v>3818796</v>
      </c>
      <c r="H3112" s="63">
        <v>24.743017813806063</v>
      </c>
      <c r="I3112" s="63">
        <f>(I2983+I2854+I3026)/3</f>
        <v>82.68468000080027</v>
      </c>
      <c r="J3112" s="63">
        <v>7400000</v>
      </c>
      <c r="K3112" s="63">
        <v>76.351074716976669</v>
      </c>
      <c r="L3112" s="63">
        <v>2079.6461744057433</v>
      </c>
      <c r="M3112" s="63">
        <v>31.584158415841586</v>
      </c>
      <c r="N3112" s="62">
        <v>84.156999999999996</v>
      </c>
    </row>
    <row r="3113" spans="1:14" x14ac:dyDescent="0.4">
      <c r="A3113" s="43">
        <v>75</v>
      </c>
      <c r="B3113" s="5" t="s">
        <v>163</v>
      </c>
      <c r="C3113" s="5">
        <v>1994</v>
      </c>
      <c r="D3113" s="5" t="s">
        <v>249</v>
      </c>
      <c r="E3113" s="5" t="s">
        <v>247</v>
      </c>
      <c r="F3113" s="62">
        <v>2.8996868428741323</v>
      </c>
      <c r="G3113" s="63">
        <v>3888144</v>
      </c>
      <c r="H3113" s="63">
        <v>7.8737170604255624</v>
      </c>
      <c r="I3113" s="63">
        <f>(I2984+I2855+I3027)/3</f>
        <v>76.764433773987435</v>
      </c>
      <c r="J3113" s="63">
        <v>22559999.899999999</v>
      </c>
      <c r="K3113" s="63">
        <v>70.272115474045151</v>
      </c>
      <c r="L3113" s="63">
        <v>2468.8198405654689</v>
      </c>
      <c r="M3113" s="63">
        <v>31.859205776173283</v>
      </c>
      <c r="N3113" s="62">
        <v>84.491</v>
      </c>
    </row>
    <row r="3114" spans="1:14" x14ac:dyDescent="0.4">
      <c r="A3114" s="43">
        <v>75</v>
      </c>
      <c r="B3114" s="5" t="s">
        <v>163</v>
      </c>
      <c r="C3114" s="5">
        <v>1995</v>
      </c>
      <c r="D3114" s="5" t="s">
        <v>249</v>
      </c>
      <c r="E3114" s="5" t="s">
        <v>247</v>
      </c>
      <c r="F3114" s="62">
        <v>3.3601286985685568</v>
      </c>
      <c r="G3114" s="63">
        <v>3959640</v>
      </c>
      <c r="H3114" s="63">
        <v>10.679005567444506</v>
      </c>
      <c r="I3114" s="63">
        <f>(I2985+I2856+I3028)/3</f>
        <v>92.365401554923366</v>
      </c>
      <c r="J3114" s="63">
        <v>35000000</v>
      </c>
      <c r="K3114" s="63">
        <v>73.13538699182341</v>
      </c>
      <c r="L3114" s="63">
        <v>2959.560851126761</v>
      </c>
      <c r="M3114" s="63">
        <v>28.303362001563727</v>
      </c>
      <c r="N3114" s="62">
        <v>84.82</v>
      </c>
    </row>
    <row r="3115" spans="1:14" x14ac:dyDescent="0.4">
      <c r="A3115" s="43">
        <v>75</v>
      </c>
      <c r="B3115" s="5" t="s">
        <v>163</v>
      </c>
      <c r="C3115" s="5">
        <v>1996</v>
      </c>
      <c r="D3115" s="5" t="s">
        <v>249</v>
      </c>
      <c r="E3115" s="5" t="s">
        <v>247</v>
      </c>
      <c r="F3115" s="62">
        <v>3.5009294184807414</v>
      </c>
      <c r="G3115" s="63">
        <v>4034243</v>
      </c>
      <c r="H3115" s="63">
        <v>1.738109736186459</v>
      </c>
      <c r="I3115" s="63">
        <f>(I3099+I3029+I3013)/3</f>
        <v>194.96432195357272</v>
      </c>
      <c r="J3115" s="63">
        <v>80000000</v>
      </c>
      <c r="K3115" s="63">
        <v>68.096612757970391</v>
      </c>
      <c r="L3115" s="63">
        <v>3393.5033991725049</v>
      </c>
      <c r="M3115" s="63">
        <v>37.340345604808412</v>
      </c>
      <c r="N3115" s="62">
        <v>85.141999999999996</v>
      </c>
    </row>
    <row r="3116" spans="1:14" x14ac:dyDescent="0.4">
      <c r="A3116" s="43">
        <v>75</v>
      </c>
      <c r="B3116" s="5" t="s">
        <v>163</v>
      </c>
      <c r="C3116" s="5">
        <v>1997</v>
      </c>
      <c r="D3116" s="5" t="s">
        <v>249</v>
      </c>
      <c r="E3116" s="5" t="s">
        <v>247</v>
      </c>
      <c r="F3116" s="62">
        <v>3.926305479834578</v>
      </c>
      <c r="G3116" s="63">
        <v>4107551</v>
      </c>
      <c r="H3116" s="63">
        <v>11.546767211743173</v>
      </c>
      <c r="I3116" s="63">
        <f>(I2987+I2858+I3030)/3</f>
        <v>124.8102580067446</v>
      </c>
      <c r="J3116" s="63">
        <v>1799599999.9000001</v>
      </c>
      <c r="K3116" s="63">
        <v>62.08659793814433</v>
      </c>
      <c r="L3116" s="63">
        <v>3834.8562171095682</v>
      </c>
      <c r="M3116" s="63">
        <v>38.936309914642152</v>
      </c>
      <c r="N3116" s="62">
        <v>85.459000000000003</v>
      </c>
    </row>
    <row r="3117" spans="1:14" x14ac:dyDescent="0.4">
      <c r="A3117" s="43">
        <v>75</v>
      </c>
      <c r="B3117" s="5" t="s">
        <v>163</v>
      </c>
      <c r="C3117" s="5">
        <v>1998</v>
      </c>
      <c r="D3117" s="5" t="s">
        <v>249</v>
      </c>
      <c r="E3117" s="5" t="s">
        <v>247</v>
      </c>
      <c r="F3117" s="62">
        <v>3.8899833061483915</v>
      </c>
      <c r="G3117" s="63">
        <v>4178784</v>
      </c>
      <c r="H3117" s="63">
        <v>4.017918264508495</v>
      </c>
      <c r="I3117" s="63">
        <f>(I2859+I2988+I3031)/3</f>
        <v>138.81810207061716</v>
      </c>
      <c r="J3117" s="63">
        <v>1134903120.8</v>
      </c>
      <c r="K3117" s="63">
        <v>54.717197598378519</v>
      </c>
      <c r="L3117" s="63">
        <v>4127.3200542363393</v>
      </c>
      <c r="M3117" s="63">
        <v>53.597848016139885</v>
      </c>
      <c r="N3117" s="62">
        <v>85.77</v>
      </c>
    </row>
    <row r="3118" spans="1:14" x14ac:dyDescent="0.4">
      <c r="A3118" s="43">
        <v>75</v>
      </c>
      <c r="B3118" s="5" t="s">
        <v>163</v>
      </c>
      <c r="C3118" s="5">
        <v>1999</v>
      </c>
      <c r="D3118" s="5" t="s">
        <v>249</v>
      </c>
      <c r="E3118" s="5" t="s">
        <v>247</v>
      </c>
      <c r="F3118" s="62">
        <v>4.0082164319226727</v>
      </c>
      <c r="G3118" s="63">
        <v>4250020</v>
      </c>
      <c r="H3118" s="63">
        <v>0.81285046545578155</v>
      </c>
      <c r="I3118" s="63">
        <f>(I2860+I2989+I3032)/3</f>
        <v>163.20282662504954</v>
      </c>
      <c r="J3118" s="63">
        <v>871676542.10000002</v>
      </c>
      <c r="K3118" s="63">
        <v>50.81417076612135</v>
      </c>
      <c r="L3118" s="63">
        <v>4091.9940069050322</v>
      </c>
      <c r="M3118" s="63">
        <v>51.757188498402549</v>
      </c>
      <c r="N3118" s="62">
        <v>85.885000000000005</v>
      </c>
    </row>
    <row r="3119" spans="1:14" x14ac:dyDescent="0.4">
      <c r="A3119" s="43">
        <v>75</v>
      </c>
      <c r="B3119" s="5" t="s">
        <v>163</v>
      </c>
      <c r="C3119" s="5">
        <v>2000</v>
      </c>
      <c r="D3119" s="5" t="s">
        <v>249</v>
      </c>
      <c r="E3119" s="5" t="s">
        <v>247</v>
      </c>
      <c r="F3119" s="62">
        <v>3.6274238874685749</v>
      </c>
      <c r="G3119" s="63">
        <v>4320642</v>
      </c>
      <c r="H3119" s="63">
        <v>-2.0879831473281172</v>
      </c>
      <c r="I3119" s="63">
        <f>(I2861+I2990+I3033)/3</f>
        <v>177.14769228984184</v>
      </c>
      <c r="J3119" s="63">
        <v>993475000</v>
      </c>
      <c r="K3119" s="63">
        <v>50.115295926210614</v>
      </c>
      <c r="L3119" s="63">
        <v>3994.8611438888934</v>
      </c>
      <c r="M3119" s="63">
        <v>51.393852751965682</v>
      </c>
      <c r="N3119" s="62">
        <v>86</v>
      </c>
    </row>
    <row r="3120" spans="1:14" x14ac:dyDescent="0.4">
      <c r="A3120" s="43">
        <v>75</v>
      </c>
      <c r="B3120" s="5" t="s">
        <v>163</v>
      </c>
      <c r="C3120" s="5">
        <v>2001</v>
      </c>
      <c r="D3120" s="5" t="s">
        <v>249</v>
      </c>
      <c r="E3120" s="5" t="s">
        <v>247</v>
      </c>
      <c r="F3120" s="62">
        <v>3.8482867037273309</v>
      </c>
      <c r="G3120" s="63">
        <v>4389200</v>
      </c>
      <c r="H3120" s="63">
        <v>-1.5251515455206857</v>
      </c>
      <c r="I3120" s="63">
        <f>(I2862+I3034+I2991)/3</f>
        <v>197.69477057004511</v>
      </c>
      <c r="J3120" s="63">
        <v>1453906999.9000001</v>
      </c>
      <c r="K3120" s="63">
        <v>55.55680835870259</v>
      </c>
      <c r="L3120" s="63">
        <v>4021.1772632327288</v>
      </c>
      <c r="M3120" s="63">
        <v>50.231023102310225</v>
      </c>
      <c r="N3120" s="62">
        <v>86.117999999999995</v>
      </c>
    </row>
    <row r="3121" spans="1:14" x14ac:dyDescent="0.4">
      <c r="A3121" s="43">
        <v>75</v>
      </c>
      <c r="B3121" s="5" t="s">
        <v>163</v>
      </c>
      <c r="C3121" s="5">
        <v>2002</v>
      </c>
      <c r="D3121" s="5" t="s">
        <v>249</v>
      </c>
      <c r="E3121" s="5" t="s">
        <v>247</v>
      </c>
      <c r="F3121" s="62">
        <v>3.786252441717008</v>
      </c>
      <c r="G3121" s="63">
        <v>4446666</v>
      </c>
      <c r="H3121" s="63">
        <v>4.9211879198729918</v>
      </c>
      <c r="I3121" s="63">
        <f>(I2992+I2863+I3035)/3</f>
        <v>93.44396942507467</v>
      </c>
      <c r="J3121" s="63">
        <v>1335970000</v>
      </c>
      <c r="K3121" s="63">
        <v>51.042532557495143</v>
      </c>
      <c r="L3121" s="63">
        <v>4307.1008269949107</v>
      </c>
      <c r="M3121" s="63">
        <v>56.357615894039739</v>
      </c>
      <c r="N3121" s="62">
        <v>86.24</v>
      </c>
    </row>
    <row r="3122" spans="1:14" x14ac:dyDescent="0.4">
      <c r="A3122" s="43">
        <v>75</v>
      </c>
      <c r="B3122" s="5" t="s">
        <v>163</v>
      </c>
      <c r="C3122" s="5">
        <v>2003</v>
      </c>
      <c r="D3122" s="5" t="s">
        <v>249</v>
      </c>
      <c r="E3122" s="5" t="s">
        <v>247</v>
      </c>
      <c r="F3122" s="62">
        <v>3.8658481928304589</v>
      </c>
      <c r="G3122" s="63">
        <v>4504807</v>
      </c>
      <c r="H3122" s="63">
        <v>1.5812524889670811</v>
      </c>
      <c r="I3122" s="63">
        <f>(I2864+I2993+I3036)/3</f>
        <v>80.681873668403966</v>
      </c>
      <c r="J3122" s="63">
        <v>2860020313.18819</v>
      </c>
      <c r="K3122" s="63">
        <v>54.09083402146986</v>
      </c>
      <c r="L3122" s="63">
        <v>4458.1085803753986</v>
      </c>
      <c r="M3122" s="63">
        <v>56.744186046511622</v>
      </c>
      <c r="N3122" s="62">
        <v>86.366</v>
      </c>
    </row>
    <row r="3123" spans="1:14" x14ac:dyDescent="0.4">
      <c r="A3123" s="43">
        <v>75</v>
      </c>
      <c r="B3123" s="5" t="s">
        <v>163</v>
      </c>
      <c r="C3123" s="5">
        <v>2004</v>
      </c>
      <c r="D3123" s="5" t="s">
        <v>249</v>
      </c>
      <c r="E3123" s="5" t="s">
        <v>247</v>
      </c>
      <c r="F3123" s="62">
        <v>3.9082171296343859</v>
      </c>
      <c r="G3123" s="63">
        <v>4574797</v>
      </c>
      <c r="H3123" s="63">
        <v>-1.234661632225496</v>
      </c>
      <c r="I3123" s="63">
        <f>(I2865+I2994+I3037)/3</f>
        <v>80.693983253003253</v>
      </c>
      <c r="J3123" s="63">
        <v>1898780570.45821</v>
      </c>
      <c r="K3123" s="63">
        <v>90.972797027095609</v>
      </c>
      <c r="L3123" s="63">
        <v>4625.3042467326532</v>
      </c>
      <c r="M3123" s="63">
        <v>49.045424621461486</v>
      </c>
      <c r="N3123" s="62">
        <v>86.494</v>
      </c>
    </row>
    <row r="3124" spans="1:14" x14ac:dyDescent="0.4">
      <c r="A3124" s="43">
        <v>75</v>
      </c>
      <c r="B3124" s="5" t="s">
        <v>163</v>
      </c>
      <c r="C3124" s="5">
        <v>2005</v>
      </c>
      <c r="D3124" s="5" t="s">
        <v>249</v>
      </c>
      <c r="E3124" s="5" t="s">
        <v>247</v>
      </c>
      <c r="F3124" s="62">
        <v>3.721459456339419</v>
      </c>
      <c r="G3124" s="63">
        <v>4643044</v>
      </c>
      <c r="H3124" s="63">
        <v>-1.0622070563594548</v>
      </c>
      <c r="I3124" s="63">
        <f>(I2866+I2995+I3038)/3</f>
        <v>83.077731359444712</v>
      </c>
      <c r="J3124" s="63">
        <v>2623502612.4025502</v>
      </c>
      <c r="K3124" s="63">
        <v>92.762656272584991</v>
      </c>
      <c r="L3124" s="63">
        <v>4630.0092135330051</v>
      </c>
      <c r="M3124" s="63">
        <v>50.829875518672196</v>
      </c>
      <c r="N3124" s="62">
        <v>86.626999999999995</v>
      </c>
    </row>
    <row r="3125" spans="1:14" x14ac:dyDescent="0.4">
      <c r="A3125" s="43">
        <v>75</v>
      </c>
      <c r="B3125" s="5" t="s">
        <v>163</v>
      </c>
      <c r="C3125" s="5">
        <v>2006</v>
      </c>
      <c r="D3125" s="5" t="s">
        <v>249</v>
      </c>
      <c r="E3125" s="5" t="s">
        <v>247</v>
      </c>
      <c r="F3125" s="62">
        <v>3.4394423229143891</v>
      </c>
      <c r="G3125" s="63">
        <v>4719864</v>
      </c>
      <c r="H3125" s="63">
        <v>0.88073758637526112</v>
      </c>
      <c r="I3125" s="63">
        <f>(I2867+I2996+I3039)/3</f>
        <v>85.327921435060645</v>
      </c>
      <c r="J3125" s="63">
        <v>2674534372.1990099</v>
      </c>
      <c r="K3125" s="63">
        <v>91.069397029840928</v>
      </c>
      <c r="L3125" s="63">
        <v>4665.9628013454667</v>
      </c>
      <c r="M3125" s="63">
        <v>60.248901903367504</v>
      </c>
      <c r="N3125" s="62">
        <v>86.762</v>
      </c>
    </row>
    <row r="3126" spans="1:14" x14ac:dyDescent="0.4">
      <c r="A3126" s="43">
        <v>75</v>
      </c>
      <c r="B3126" s="5" t="s">
        <v>163</v>
      </c>
      <c r="C3126" s="5">
        <v>2007</v>
      </c>
      <c r="D3126" s="5" t="s">
        <v>249</v>
      </c>
      <c r="E3126" s="5" t="s">
        <v>247</v>
      </c>
      <c r="F3126" s="62">
        <v>3.126990806735185</v>
      </c>
      <c r="G3126" s="63">
        <v>4809608</v>
      </c>
      <c r="H3126" s="63">
        <v>3.1329237227215856</v>
      </c>
      <c r="I3126" s="63">
        <f>(I2868+I2997+I31518/3)</f>
        <v>174.66289320661645</v>
      </c>
      <c r="J3126" s="63">
        <v>3375980757.8597002</v>
      </c>
      <c r="K3126" s="63">
        <v>97.967707966049431</v>
      </c>
      <c r="L3126" s="63">
        <v>5162.0329588035811</v>
      </c>
      <c r="M3126" s="63">
        <v>67.02747710241465</v>
      </c>
      <c r="N3126" s="62">
        <v>86.900999999999996</v>
      </c>
    </row>
    <row r="3127" spans="1:14" x14ac:dyDescent="0.4">
      <c r="A3127" s="43">
        <v>75</v>
      </c>
      <c r="B3127" s="5" t="s">
        <v>163</v>
      </c>
      <c r="C3127" s="5">
        <v>2008</v>
      </c>
      <c r="D3127" s="5" t="s">
        <v>249</v>
      </c>
      <c r="E3127" s="5" t="s">
        <v>247</v>
      </c>
      <c r="F3127" s="62">
        <v>3.8149501607430865</v>
      </c>
      <c r="G3127" s="63">
        <v>4887613</v>
      </c>
      <c r="H3127" s="63">
        <v>7.5332839062505457</v>
      </c>
      <c r="I3127" s="63">
        <f>(I2998+I2869+I3041)/3</f>
        <v>93.099096076813268</v>
      </c>
      <c r="J3127" s="63">
        <v>4333045470.3838301</v>
      </c>
      <c r="K3127" s="63">
        <v>106.62567317619379</v>
      </c>
      <c r="L3127" s="63">
        <v>5957.6967541154827</v>
      </c>
      <c r="M3127" s="63">
        <v>61.00190234622702</v>
      </c>
      <c r="N3127" s="62">
        <v>87.042000000000002</v>
      </c>
    </row>
    <row r="3128" spans="1:14" x14ac:dyDescent="0.4">
      <c r="A3128" s="43">
        <v>75</v>
      </c>
      <c r="B3128" s="5" t="s">
        <v>163</v>
      </c>
      <c r="C3128" s="5">
        <v>2009</v>
      </c>
      <c r="D3128" s="5" t="s">
        <v>249</v>
      </c>
      <c r="E3128" s="5" t="s">
        <v>247</v>
      </c>
      <c r="F3128" s="62">
        <v>4.4237735387946397</v>
      </c>
      <c r="G3128" s="63">
        <v>4951135</v>
      </c>
      <c r="H3128" s="63">
        <v>10.284541002084708</v>
      </c>
      <c r="I3128" s="63">
        <f>(I2999+I2870+I3042)/3</f>
        <v>97.736824686182558</v>
      </c>
      <c r="J3128" s="63">
        <v>4803602660.4561396</v>
      </c>
      <c r="K3128" s="63">
        <v>90.397838861909236</v>
      </c>
      <c r="L3128" s="63">
        <v>7149.7914980484029</v>
      </c>
      <c r="M3128" s="63">
        <v>51.738453554748311</v>
      </c>
      <c r="N3128" s="62">
        <v>87.186999999999998</v>
      </c>
    </row>
    <row r="3129" spans="1:14" x14ac:dyDescent="0.4">
      <c r="A3129" s="43">
        <v>75</v>
      </c>
      <c r="B3129" s="5" t="s">
        <v>163</v>
      </c>
      <c r="C3129" s="5">
        <v>2010</v>
      </c>
      <c r="D3129" s="5" t="s">
        <v>249</v>
      </c>
      <c r="E3129" s="5" t="s">
        <v>247</v>
      </c>
      <c r="F3129" s="62">
        <v>4.1763681492453655</v>
      </c>
      <c r="G3129" s="63">
        <v>4995800</v>
      </c>
      <c r="H3129" s="63">
        <v>0.57860672326313534</v>
      </c>
      <c r="I3129" s="63">
        <f>(I2871+I3000+I3043)/3</f>
        <v>97.516847206136177</v>
      </c>
      <c r="J3129" s="63">
        <v>4279880834.5271602</v>
      </c>
      <c r="K3129" s="63">
        <v>95.096652941624257</v>
      </c>
      <c r="L3129" s="63">
        <v>7695.2454145727852</v>
      </c>
      <c r="M3129" s="63">
        <v>61.813186813186817</v>
      </c>
      <c r="N3129" s="62">
        <v>87.334000000000003</v>
      </c>
    </row>
    <row r="3130" spans="1:14" x14ac:dyDescent="0.4">
      <c r="A3130" s="43">
        <v>75</v>
      </c>
      <c r="B3130" s="5" t="s">
        <v>163</v>
      </c>
      <c r="C3130" s="5">
        <v>2011</v>
      </c>
      <c r="D3130" s="5" t="s">
        <v>249</v>
      </c>
      <c r="E3130" s="5" t="s">
        <v>247</v>
      </c>
      <c r="F3130" s="62">
        <v>4.1971982075124634</v>
      </c>
      <c r="G3130" s="63">
        <v>5045056</v>
      </c>
      <c r="H3130" s="63">
        <v>2.9650806208397569</v>
      </c>
      <c r="I3130" s="63">
        <f>(I2872+I3001+I3044)/3</f>
        <v>104.20128820308912</v>
      </c>
      <c r="J3130" s="63">
        <v>3137050288.4000001</v>
      </c>
      <c r="K3130" s="63">
        <v>102.13988241250311</v>
      </c>
      <c r="L3130" s="63">
        <v>7914.1095681644965</v>
      </c>
      <c r="M3130" s="63">
        <v>63.1891891891892</v>
      </c>
      <c r="N3130" s="62">
        <v>87.483999999999995</v>
      </c>
    </row>
    <row r="3131" spans="1:14" x14ac:dyDescent="0.4">
      <c r="A3131" s="43">
        <v>75</v>
      </c>
      <c r="B3131" s="5" t="s">
        <v>163</v>
      </c>
      <c r="C3131" s="5">
        <v>2012</v>
      </c>
      <c r="D3131" s="5" t="s">
        <v>249</v>
      </c>
      <c r="E3131" s="5" t="s">
        <v>247</v>
      </c>
      <c r="F3131" s="62">
        <v>4.5323624167372651</v>
      </c>
      <c r="G3131" s="63">
        <v>5178337</v>
      </c>
      <c r="H3131" s="63">
        <v>7.4860518754923362</v>
      </c>
      <c r="I3131" s="63">
        <f>(I2873+I3002+I3045)/3</f>
        <v>109.06643035362926</v>
      </c>
      <c r="J3131" s="63">
        <v>3111315000.0999999</v>
      </c>
      <c r="K3131" s="63">
        <v>88.545501923059149</v>
      </c>
      <c r="L3131" s="63">
        <v>8500.1805629402952</v>
      </c>
      <c r="M3131" s="63">
        <v>57.428571428571431</v>
      </c>
      <c r="N3131" s="62">
        <v>87.635999999999996</v>
      </c>
    </row>
    <row r="3132" spans="1:14" x14ac:dyDescent="0.4">
      <c r="A3132" s="43">
        <v>75</v>
      </c>
      <c r="B3132" s="5" t="s">
        <v>163</v>
      </c>
      <c r="C3132" s="5">
        <v>2013</v>
      </c>
      <c r="D3132" s="5" t="s">
        <v>249</v>
      </c>
      <c r="E3132" s="5" t="s">
        <v>247</v>
      </c>
      <c r="F3132" s="62">
        <v>4.0931695513757971</v>
      </c>
      <c r="G3132" s="63">
        <v>5678851</v>
      </c>
      <c r="H3132" s="63">
        <v>2.5784510922661781</v>
      </c>
      <c r="I3132" s="63">
        <f>(I3003+I2874+I3046)/3</f>
        <v>107.9079821523332</v>
      </c>
      <c r="J3132" s="63">
        <v>2661087127.5999999</v>
      </c>
      <c r="K3132" s="63">
        <v>86.17432859205654</v>
      </c>
      <c r="L3132" s="63">
        <v>8255.2092105598495</v>
      </c>
      <c r="M3132" s="63">
        <v>62.693798449612402</v>
      </c>
      <c r="N3132" s="62">
        <v>87.79</v>
      </c>
    </row>
    <row r="3133" spans="1:14" x14ac:dyDescent="0.4">
      <c r="A3133" s="43">
        <v>75</v>
      </c>
      <c r="B3133" s="5" t="s">
        <v>163</v>
      </c>
      <c r="C3133" s="5">
        <v>2014</v>
      </c>
      <c r="D3133" s="5" t="s">
        <v>249</v>
      </c>
      <c r="E3133" s="5" t="s">
        <v>247</v>
      </c>
      <c r="F3133" s="62">
        <v>4.0085478286009915</v>
      </c>
      <c r="G3133" s="63">
        <v>6274342</v>
      </c>
      <c r="H3133" s="63">
        <v>0.10527862325946558</v>
      </c>
      <c r="I3133" s="63">
        <f>(I2875+I3004+I3047)/3</f>
        <v>81.643639751980928</v>
      </c>
      <c r="J3133" s="63">
        <v>2862509426.5999999</v>
      </c>
      <c r="K3133" s="63">
        <v>79.817156592562725</v>
      </c>
      <c r="L3133" s="63">
        <v>7665.3796918625621</v>
      </c>
      <c r="M3133" s="63">
        <v>57.219490388913727</v>
      </c>
      <c r="N3133" s="62">
        <v>87.947000000000003</v>
      </c>
    </row>
    <row r="3134" spans="1:14" x14ac:dyDescent="0.4">
      <c r="A3134" s="43">
        <v>75</v>
      </c>
      <c r="B3134" s="5" t="s">
        <v>163</v>
      </c>
      <c r="C3134" s="5">
        <v>2015</v>
      </c>
      <c r="D3134" s="5" t="s">
        <v>249</v>
      </c>
      <c r="E3134" s="5" t="s">
        <v>247</v>
      </c>
      <c r="F3134" s="62">
        <v>4.2220742810527989</v>
      </c>
      <c r="G3134" s="63">
        <v>6398940</v>
      </c>
      <c r="H3134" s="63">
        <v>3.3357844490219151</v>
      </c>
      <c r="I3134" s="63">
        <f>(I2876+I3005+I3048)/3</f>
        <v>90.497449388511555</v>
      </c>
      <c r="J3134" s="63">
        <v>2159289951.6999998</v>
      </c>
      <c r="K3134" s="63">
        <v>71.839042634781066</v>
      </c>
      <c r="L3134" s="63">
        <v>7802.7513676977624</v>
      </c>
      <c r="M3134" s="63">
        <f t="shared" ref="M3134:M3143" si="323">(M3133+M3132+M3131)/3</f>
        <v>59.113953422365853</v>
      </c>
      <c r="N3134" s="62">
        <v>88.105999999999995</v>
      </c>
    </row>
    <row r="3135" spans="1:14" x14ac:dyDescent="0.4">
      <c r="A3135" s="43">
        <v>75</v>
      </c>
      <c r="B3135" s="5" t="s">
        <v>163</v>
      </c>
      <c r="C3135" s="5">
        <v>2016</v>
      </c>
      <c r="D3135" s="5" t="s">
        <v>249</v>
      </c>
      <c r="E3135" s="5" t="s">
        <v>247</v>
      </c>
      <c r="F3135" s="62">
        <v>4.4347003708006509</v>
      </c>
      <c r="G3135" s="63">
        <v>6258619</v>
      </c>
      <c r="H3135" s="63">
        <v>0.8712952021763698</v>
      </c>
      <c r="I3135" s="63">
        <f>(I3006+I2877+I3049)/3</f>
        <v>93.724368834171756</v>
      </c>
      <c r="J3135" s="63">
        <v>2568485071.0999999</v>
      </c>
      <c r="K3135" s="63">
        <v>67.723617790811602</v>
      </c>
      <c r="L3135" s="63">
        <v>8172.2994759913263</v>
      </c>
      <c r="M3135" s="63">
        <f t="shared" si="323"/>
        <v>59.67574742029732</v>
      </c>
      <c r="N3135" s="62">
        <v>88.266000000000005</v>
      </c>
    </row>
    <row r="3136" spans="1:14" x14ac:dyDescent="0.4">
      <c r="A3136" s="43">
        <v>75</v>
      </c>
      <c r="B3136" s="5" t="s">
        <v>163</v>
      </c>
      <c r="C3136" s="5">
        <v>2017</v>
      </c>
      <c r="D3136" s="5" t="s">
        <v>249</v>
      </c>
      <c r="E3136" s="5" t="s">
        <v>247</v>
      </c>
      <c r="F3136" s="62">
        <v>4.7748726030617172</v>
      </c>
      <c r="G3136" s="63">
        <v>6109252</v>
      </c>
      <c r="H3136" s="63">
        <v>2.7485363221938997</v>
      </c>
      <c r="I3136" s="63">
        <f>(I3007+I2878+I3050)/3</f>
        <v>93.058214670691484</v>
      </c>
      <c r="J3136" s="63">
        <v>2522409653.4000001</v>
      </c>
      <c r="K3136" s="63">
        <v>68.455429259327573</v>
      </c>
      <c r="L3136" s="63">
        <v>8679.8974221236604</v>
      </c>
      <c r="M3136" s="63">
        <f t="shared" si="323"/>
        <v>58.669730410525631</v>
      </c>
      <c r="N3136" s="62">
        <v>88.429000000000002</v>
      </c>
    </row>
    <row r="3137" spans="1:14" x14ac:dyDescent="0.4">
      <c r="A3137" s="43">
        <v>75</v>
      </c>
      <c r="B3137" s="5" t="s">
        <v>163</v>
      </c>
      <c r="C3137" s="5">
        <v>2018</v>
      </c>
      <c r="D3137" s="5" t="s">
        <v>249</v>
      </c>
      <c r="E3137" s="5" t="s">
        <v>247</v>
      </c>
      <c r="F3137" s="62">
        <v>4.6046112153261074</v>
      </c>
      <c r="G3137" s="63">
        <v>5950839</v>
      </c>
      <c r="H3137" s="63">
        <v>5.5224871010746597</v>
      </c>
      <c r="I3137" s="63">
        <f>(I2879+I3008+I3051)/3</f>
        <v>90.209003871553932</v>
      </c>
      <c r="J3137" s="63">
        <v>2658003844.61444</v>
      </c>
      <c r="K3137" s="63">
        <v>68.257307304371835</v>
      </c>
      <c r="L3137" s="63">
        <v>9225.8451548690118</v>
      </c>
      <c r="M3137" s="63">
        <f t="shared" si="323"/>
        <v>59.153143751062935</v>
      </c>
      <c r="N3137" s="62">
        <v>88.593000000000004</v>
      </c>
    </row>
    <row r="3138" spans="1:14" x14ac:dyDescent="0.4">
      <c r="A3138" s="43">
        <v>75</v>
      </c>
      <c r="B3138" s="5" t="s">
        <v>163</v>
      </c>
      <c r="C3138" s="5">
        <v>2019</v>
      </c>
      <c r="D3138" s="5" t="s">
        <v>249</v>
      </c>
      <c r="E3138" s="5" t="s">
        <v>247</v>
      </c>
      <c r="F3138" s="62">
        <v>4.6552979838658768</v>
      </c>
      <c r="G3138" s="63">
        <v>5781907</v>
      </c>
      <c r="H3138" s="63">
        <v>4.0948231557302393</v>
      </c>
      <c r="I3138" s="63">
        <f>(I2880+I3009+I3052)/3</f>
        <v>108.13088511175529</v>
      </c>
      <c r="J3138" s="63">
        <v>1906392482.4038999</v>
      </c>
      <c r="K3138" s="63">
        <v>62.980916010160037</v>
      </c>
      <c r="L3138" s="63">
        <v>8925.4218601707234</v>
      </c>
      <c r="M3138" s="63">
        <f t="shared" si="323"/>
        <v>59.166207193961959</v>
      </c>
      <c r="N3138" s="62">
        <v>88.757999999999996</v>
      </c>
    </row>
    <row r="3139" spans="1:14" x14ac:dyDescent="0.4">
      <c r="A3139" s="43">
        <v>75</v>
      </c>
      <c r="B3139" s="5" t="s">
        <v>163</v>
      </c>
      <c r="C3139" s="5">
        <v>2020</v>
      </c>
      <c r="D3139" s="5" t="s">
        <v>249</v>
      </c>
      <c r="E3139" s="5" t="s">
        <v>247</v>
      </c>
      <c r="F3139" s="62">
        <v>3.7921935368006947</v>
      </c>
      <c r="G3139" s="63">
        <v>5662923</v>
      </c>
      <c r="H3139" s="63">
        <v>85.542042340020572</v>
      </c>
      <c r="I3139" s="63">
        <f>(I2881+I3010+I3053)/3</f>
        <v>129.02156692922244</v>
      </c>
      <c r="J3139" s="63">
        <v>1606894721.93483</v>
      </c>
      <c r="K3139" s="63">
        <v>50.129804287962699</v>
      </c>
      <c r="L3139" s="63">
        <v>5599.9575226073348</v>
      </c>
      <c r="M3139" s="63">
        <f t="shared" si="323"/>
        <v>58.996360451850173</v>
      </c>
      <c r="N3139" s="62">
        <v>88.924999999999997</v>
      </c>
    </row>
    <row r="3140" spans="1:14" x14ac:dyDescent="0.4">
      <c r="A3140" s="43">
        <v>75</v>
      </c>
      <c r="B3140" s="5" t="s">
        <v>163</v>
      </c>
      <c r="C3140" s="5">
        <v>2021</v>
      </c>
      <c r="D3140" s="5" t="s">
        <v>249</v>
      </c>
      <c r="E3140" s="5" t="s">
        <v>247</v>
      </c>
      <c r="F3140" s="62">
        <f>(F3137+F3138+F3139)/3</f>
        <v>4.3507009119975599</v>
      </c>
      <c r="G3140" s="63">
        <v>5592631</v>
      </c>
      <c r="H3140" s="63">
        <v>150.00071680373662</v>
      </c>
      <c r="I3140" s="63">
        <f>(I2882+I3011+I3054)/3</f>
        <v>161.1126946560822</v>
      </c>
      <c r="J3140" s="63">
        <v>599778320.74704397</v>
      </c>
      <c r="K3140" s="63">
        <v>78.828620402524123</v>
      </c>
      <c r="L3140" s="63">
        <v>4136.1465751601254</v>
      </c>
      <c r="M3140" s="63">
        <f t="shared" si="323"/>
        <v>59.105237132291684</v>
      </c>
      <c r="N3140" s="62">
        <v>89.093000000000004</v>
      </c>
    </row>
    <row r="3141" spans="1:14" x14ac:dyDescent="0.4">
      <c r="A3141" s="43">
        <v>75</v>
      </c>
      <c r="B3141" s="5" t="s">
        <v>163</v>
      </c>
      <c r="C3141" s="5">
        <v>2022</v>
      </c>
      <c r="D3141" s="5" t="s">
        <v>249</v>
      </c>
      <c r="E3141" s="5" t="s">
        <v>247</v>
      </c>
      <c r="F3141" s="62">
        <f>(F3138+F3139+F3140)/3</f>
        <v>4.2660641442213771</v>
      </c>
      <c r="G3141" s="63">
        <v>5489739</v>
      </c>
      <c r="H3141" s="63">
        <f>(H3140+H3139+H3138)/3</f>
        <v>79.879194099829149</v>
      </c>
      <c r="I3141" s="63">
        <f>(I3012+I2883+I3055)/3</f>
        <v>214.01993352497718</v>
      </c>
      <c r="J3141" s="63">
        <v>526828803.83636498</v>
      </c>
      <c r="K3141" s="63">
        <f>(K3140+K3139+K3138)/3</f>
        <v>63.979780233548951</v>
      </c>
      <c r="L3141" s="63">
        <f>(L3140+L3139+L3138)/3</f>
        <v>6220.5086526460609</v>
      </c>
      <c r="M3141" s="63">
        <f t="shared" si="323"/>
        <v>59.089268259367941</v>
      </c>
      <c r="N3141" s="62">
        <v>89.262</v>
      </c>
    </row>
    <row r="3142" spans="1:14" x14ac:dyDescent="0.4">
      <c r="A3142" s="43">
        <v>76</v>
      </c>
      <c r="B3142" s="5" t="s">
        <v>164</v>
      </c>
      <c r="C3142" s="5">
        <v>1980</v>
      </c>
      <c r="D3142" s="5" t="s">
        <v>249</v>
      </c>
      <c r="E3142" s="5" t="s">
        <v>254</v>
      </c>
      <c r="F3142" s="62">
        <f>F3143*0.95</f>
        <v>0.46444624349410119</v>
      </c>
      <c r="G3142" s="63">
        <v>1407672</v>
      </c>
      <c r="H3142" s="63">
        <v>41.459500911663241</v>
      </c>
      <c r="I3142" s="63">
        <v>204.111733750962</v>
      </c>
      <c r="J3142" s="63">
        <v>4493898.8034098204</v>
      </c>
      <c r="K3142" s="63">
        <v>131.09193692353466</v>
      </c>
      <c r="L3142" s="63">
        <v>306.56469451959123</v>
      </c>
      <c r="M3142" s="63">
        <f t="shared" si="323"/>
        <v>59.063621947836594</v>
      </c>
      <c r="N3142" s="62">
        <v>11.45</v>
      </c>
    </row>
    <row r="3143" spans="1:14" x14ac:dyDescent="0.4">
      <c r="A3143" s="43">
        <v>76</v>
      </c>
      <c r="B3143" s="5" t="s">
        <v>164</v>
      </c>
      <c r="C3143" s="5">
        <v>1981</v>
      </c>
      <c r="D3143" s="5" t="s">
        <v>249</v>
      </c>
      <c r="E3143" s="5" t="s">
        <v>254</v>
      </c>
      <c r="F3143" s="62">
        <f t="shared" ref="F3143:F3151" si="324">F3144*0.95</f>
        <v>0.48889078262536967</v>
      </c>
      <c r="G3143" s="63">
        <v>1447501</v>
      </c>
      <c r="H3143" s="63">
        <v>12.577115722457847</v>
      </c>
      <c r="I3143" s="63">
        <v>199.681555623235</v>
      </c>
      <c r="J3143" s="63">
        <v>4785894.2316912999</v>
      </c>
      <c r="K3143" s="63">
        <v>136.29921259842519</v>
      </c>
      <c r="L3143" s="63">
        <v>299.95698392473253</v>
      </c>
      <c r="M3143" s="63">
        <f t="shared" si="323"/>
        <v>59.086042446498737</v>
      </c>
      <c r="N3143" s="62">
        <v>11.51</v>
      </c>
    </row>
    <row r="3144" spans="1:14" x14ac:dyDescent="0.4">
      <c r="A3144" s="43">
        <v>76</v>
      </c>
      <c r="B3144" s="5" t="s">
        <v>164</v>
      </c>
      <c r="C3144" s="5">
        <v>1982</v>
      </c>
      <c r="D3144" s="5" t="s">
        <v>249</v>
      </c>
      <c r="E3144" s="5" t="s">
        <v>254</v>
      </c>
      <c r="F3144" s="62">
        <f t="shared" si="324"/>
        <v>0.51462187644775759</v>
      </c>
      <c r="G3144" s="63">
        <v>1488399</v>
      </c>
      <c r="H3144" s="63">
        <v>-4.8526439386543956</v>
      </c>
      <c r="I3144" s="63">
        <v>195.28751283515999</v>
      </c>
      <c r="J3144" s="63">
        <v>3242231.2519123601</v>
      </c>
      <c r="K3144" s="63">
        <f t="shared" ref="K3144:K3168" si="325">K3145*0.95</f>
        <v>45.782857461096427</v>
      </c>
      <c r="L3144" s="63">
        <v>234.30658289467095</v>
      </c>
      <c r="M3144" s="63">
        <f>(M3015+M2972+M3101)/3</f>
        <v>28.263370062282494</v>
      </c>
      <c r="N3144" s="62">
        <v>11.57</v>
      </c>
    </row>
    <row r="3145" spans="1:14" x14ac:dyDescent="0.4">
      <c r="A3145" s="43">
        <v>76</v>
      </c>
      <c r="B3145" s="5" t="s">
        <v>164</v>
      </c>
      <c r="C3145" s="5">
        <v>1983</v>
      </c>
      <c r="D3145" s="5" t="s">
        <v>249</v>
      </c>
      <c r="E3145" s="5" t="s">
        <v>254</v>
      </c>
      <c r="F3145" s="62">
        <f t="shared" si="324"/>
        <v>0.54170723836606061</v>
      </c>
      <c r="G3145" s="63">
        <v>1530331</v>
      </c>
      <c r="H3145" s="63">
        <v>11.556841727952076</v>
      </c>
      <c r="I3145" s="63">
        <v>205.531035047416</v>
      </c>
      <c r="J3145" s="63">
        <v>5053210.8733165702</v>
      </c>
      <c r="K3145" s="63">
        <f t="shared" si="325"/>
        <v>48.192481537996244</v>
      </c>
      <c r="L3145" s="63">
        <v>252.68997939607107</v>
      </c>
      <c r="M3145" s="63">
        <f>(M2973+M3016+M3102)/3</f>
        <v>24.819793733020898</v>
      </c>
      <c r="N3145" s="62">
        <v>11.63</v>
      </c>
    </row>
    <row r="3146" spans="1:14" x14ac:dyDescent="0.4">
      <c r="A3146" s="43">
        <v>76</v>
      </c>
      <c r="B3146" s="5" t="s">
        <v>164</v>
      </c>
      <c r="C3146" s="5">
        <v>1984</v>
      </c>
      <c r="D3146" s="5" t="s">
        <v>249</v>
      </c>
      <c r="E3146" s="5" t="s">
        <v>254</v>
      </c>
      <c r="F3146" s="62">
        <f t="shared" si="324"/>
        <v>0.57021814564848483</v>
      </c>
      <c r="G3146" s="63">
        <v>1573267</v>
      </c>
      <c r="H3146" s="63">
        <v>8.1029499768677766</v>
      </c>
      <c r="I3146" s="63">
        <v>203.28199629889099</v>
      </c>
      <c r="J3146" s="63">
        <v>2414764.08844348</v>
      </c>
      <c r="K3146" s="63">
        <f t="shared" si="325"/>
        <v>50.728927934732887</v>
      </c>
      <c r="L3146" s="63">
        <v>211.76549834212841</v>
      </c>
      <c r="M3146" s="63">
        <f>(M3103+M3017+M2974)/3</f>
        <v>25.049488663047622</v>
      </c>
      <c r="N3146" s="62">
        <v>11.691000000000001</v>
      </c>
    </row>
    <row r="3147" spans="1:14" x14ac:dyDescent="0.4">
      <c r="A3147" s="43">
        <v>76</v>
      </c>
      <c r="B3147" s="5" t="s">
        <v>164</v>
      </c>
      <c r="C3147" s="5">
        <v>1985</v>
      </c>
      <c r="D3147" s="5" t="s">
        <v>249</v>
      </c>
      <c r="E3147" s="5" t="s">
        <v>254</v>
      </c>
      <c r="F3147" s="62">
        <f t="shared" si="324"/>
        <v>0.6002296269984051</v>
      </c>
      <c r="G3147" s="63">
        <v>1616697</v>
      </c>
      <c r="H3147" s="63">
        <v>18.707779475227653</v>
      </c>
      <c r="I3147" s="63">
        <v>195.53175304362</v>
      </c>
      <c r="J3147" s="63">
        <v>4894588.4439239297</v>
      </c>
      <c r="K3147" s="63">
        <f t="shared" si="325"/>
        <v>53.398871510245144</v>
      </c>
      <c r="L3147" s="63">
        <v>166.15972309765212</v>
      </c>
      <c r="M3147" s="63">
        <f>(M3104+M2975+M3018)/3</f>
        <v>24.046209781823737</v>
      </c>
      <c r="N3147" s="62">
        <v>11.752000000000001</v>
      </c>
    </row>
    <row r="3148" spans="1:14" x14ac:dyDescent="0.4">
      <c r="A3148" s="43">
        <v>76</v>
      </c>
      <c r="B3148" s="5" t="s">
        <v>164</v>
      </c>
      <c r="C3148" s="5">
        <v>1986</v>
      </c>
      <c r="D3148" s="5" t="s">
        <v>249</v>
      </c>
      <c r="E3148" s="5" t="s">
        <v>254</v>
      </c>
      <c r="F3148" s="62">
        <f t="shared" si="324"/>
        <v>0.63182065999832115</v>
      </c>
      <c r="G3148" s="63">
        <v>1659793</v>
      </c>
      <c r="H3148" s="63">
        <v>16.253272347728355</v>
      </c>
      <c r="I3148" s="63">
        <v>193.99612416780201</v>
      </c>
      <c r="J3148" s="63">
        <v>2254225.6290837</v>
      </c>
      <c r="K3148" s="63">
        <f t="shared" si="325"/>
        <v>56.209338431836997</v>
      </c>
      <c r="L3148" s="63">
        <v>192.10734289713372</v>
      </c>
      <c r="M3148" s="63">
        <f>(M3105+M3019+M2976)/3</f>
        <v>26.460815375584399</v>
      </c>
      <c r="N3148" s="62">
        <v>11.904999999999999</v>
      </c>
    </row>
    <row r="3149" spans="1:14" x14ac:dyDescent="0.4">
      <c r="A3149" s="43">
        <v>76</v>
      </c>
      <c r="B3149" s="5" t="s">
        <v>164</v>
      </c>
      <c r="C3149" s="5">
        <v>1987</v>
      </c>
      <c r="D3149" s="5" t="s">
        <v>249</v>
      </c>
      <c r="E3149" s="5" t="s">
        <v>254</v>
      </c>
      <c r="F3149" s="62">
        <f t="shared" si="324"/>
        <v>0.66507437894560129</v>
      </c>
      <c r="G3149" s="63">
        <v>1698939</v>
      </c>
      <c r="H3149" s="63">
        <v>11.735783517085167</v>
      </c>
      <c r="I3149" s="63">
        <v>187.32266178126099</v>
      </c>
      <c r="J3149" s="63">
        <v>5928503.3664717404</v>
      </c>
      <c r="K3149" s="63">
        <f t="shared" si="325"/>
        <v>59.167724665091576</v>
      </c>
      <c r="L3149" s="63">
        <v>237.07050369787882</v>
      </c>
      <c r="M3149" s="63">
        <f>(M3106+M3020+M2977)/3</f>
        <v>25.885228302218149</v>
      </c>
      <c r="N3149" s="62">
        <v>12.394</v>
      </c>
    </row>
    <row r="3150" spans="1:14" x14ac:dyDescent="0.4">
      <c r="A3150" s="43">
        <v>76</v>
      </c>
      <c r="B3150" s="5" t="s">
        <v>164</v>
      </c>
      <c r="C3150" s="5">
        <v>1988</v>
      </c>
      <c r="D3150" s="5" t="s">
        <v>249</v>
      </c>
      <c r="E3150" s="5" t="s">
        <v>254</v>
      </c>
      <c r="F3150" s="62">
        <f t="shared" si="324"/>
        <v>0.70007829362694873</v>
      </c>
      <c r="G3150" s="63">
        <v>1733733</v>
      </c>
      <c r="H3150" s="63">
        <v>20.081100924916868</v>
      </c>
      <c r="I3150" s="63">
        <v>184.94890051034699</v>
      </c>
      <c r="J3150" s="63">
        <v>21346470.592979699</v>
      </c>
      <c r="K3150" s="63">
        <f t="shared" si="325"/>
        <v>62.281815436938501</v>
      </c>
      <c r="L3150" s="63">
        <v>271.31963260817452</v>
      </c>
      <c r="M3150" s="63">
        <f>(M2978+M3021+M3107)/3</f>
        <v>28.842533455082776</v>
      </c>
      <c r="N3150" s="62">
        <v>12.901</v>
      </c>
    </row>
    <row r="3151" spans="1:14" x14ac:dyDescent="0.4">
      <c r="A3151" s="43">
        <v>76</v>
      </c>
      <c r="B3151" s="5" t="s">
        <v>164</v>
      </c>
      <c r="C3151" s="5">
        <v>1989</v>
      </c>
      <c r="D3151" s="5" t="s">
        <v>249</v>
      </c>
      <c r="E3151" s="5" t="s">
        <v>254</v>
      </c>
      <c r="F3151" s="62">
        <f t="shared" si="324"/>
        <v>0.73692451960731453</v>
      </c>
      <c r="G3151" s="63">
        <v>1767091</v>
      </c>
      <c r="H3151" s="63">
        <v>14.839283909724628</v>
      </c>
      <c r="I3151" s="63">
        <v>185.419844459274</v>
      </c>
      <c r="J3151" s="63">
        <v>13736893.7082981</v>
      </c>
      <c r="K3151" s="63">
        <f t="shared" si="325"/>
        <v>65.559805723093163</v>
      </c>
      <c r="L3151" s="63">
        <v>280.35298274258577</v>
      </c>
      <c r="M3151" s="63">
        <f>(M2979+M3022+M3108)/3</f>
        <v>28.160175201657296</v>
      </c>
      <c r="N3151" s="62">
        <v>13.425000000000001</v>
      </c>
    </row>
    <row r="3152" spans="1:14" x14ac:dyDescent="0.4">
      <c r="A3152" s="43">
        <v>76</v>
      </c>
      <c r="B3152" s="5" t="s">
        <v>164</v>
      </c>
      <c r="C3152" s="5">
        <v>1990</v>
      </c>
      <c r="D3152" s="5" t="s">
        <v>249</v>
      </c>
      <c r="E3152" s="5" t="s">
        <v>254</v>
      </c>
      <c r="F3152" s="62">
        <v>0.77571002063927852</v>
      </c>
      <c r="G3152" s="63">
        <v>1798997</v>
      </c>
      <c r="H3152" s="63">
        <v>11.993903907882881</v>
      </c>
      <c r="I3152" s="63">
        <v>180.95251947230599</v>
      </c>
      <c r="J3152" s="63">
        <v>16478706.5164182</v>
      </c>
      <c r="K3152" s="63">
        <f t="shared" si="325"/>
        <v>69.010321813782284</v>
      </c>
      <c r="L3152" s="63">
        <v>331.52376782387591</v>
      </c>
      <c r="M3152" s="63">
        <f>(M3023+M3109+M2980)/3</f>
        <v>28.12365597548585</v>
      </c>
      <c r="N3152" s="62">
        <v>13.967000000000001</v>
      </c>
    </row>
    <row r="3153" spans="1:14" x14ac:dyDescent="0.4">
      <c r="A3153" s="43">
        <v>76</v>
      </c>
      <c r="B3153" s="5" t="s">
        <v>164</v>
      </c>
      <c r="C3153" s="5">
        <v>1991</v>
      </c>
      <c r="D3153" s="5" t="s">
        <v>249</v>
      </c>
      <c r="E3153" s="5" t="s">
        <v>254</v>
      </c>
      <c r="F3153" s="62">
        <v>0.79130520811868099</v>
      </c>
      <c r="G3153" s="63">
        <v>1829509</v>
      </c>
      <c r="H3153" s="63">
        <v>17.827222239356956</v>
      </c>
      <c r="I3153" s="63">
        <v>193.18220663519699</v>
      </c>
      <c r="J3153" s="63">
        <v>7989961.0810007704</v>
      </c>
      <c r="K3153" s="63">
        <f t="shared" si="325"/>
        <v>72.642444014507674</v>
      </c>
      <c r="L3153" s="63">
        <v>384.98054216644641</v>
      </c>
      <c r="M3153" s="63">
        <f>(M2981+M3024+M3110)/3</f>
        <v>27.311667962340255</v>
      </c>
      <c r="N3153" s="62">
        <v>14.526999999999999</v>
      </c>
    </row>
    <row r="3154" spans="1:14" x14ac:dyDescent="0.4">
      <c r="A3154" s="43">
        <v>76</v>
      </c>
      <c r="B3154" s="5" t="s">
        <v>164</v>
      </c>
      <c r="C3154" s="5">
        <v>1992</v>
      </c>
      <c r="D3154" s="5" t="s">
        <v>249</v>
      </c>
      <c r="E3154" s="5" t="s">
        <v>254</v>
      </c>
      <c r="F3154" s="62">
        <v>0.80871366101930209</v>
      </c>
      <c r="G3154" s="63">
        <v>1858507</v>
      </c>
      <c r="H3154" s="63">
        <v>13.938990206957996</v>
      </c>
      <c r="I3154" s="63">
        <v>207.24142875164301</v>
      </c>
      <c r="J3154" s="63">
        <v>8369826.8667097501</v>
      </c>
      <c r="K3154" s="63">
        <f t="shared" si="325"/>
        <v>76.465730541587035</v>
      </c>
      <c r="L3154" s="63">
        <v>447.14916957791718</v>
      </c>
      <c r="M3154" s="63">
        <f>(M3025+M2982+M3111)/3</f>
        <v>25.368676943114398</v>
      </c>
      <c r="N3154" s="62">
        <v>15.106</v>
      </c>
    </row>
    <row r="3155" spans="1:14" x14ac:dyDescent="0.4">
      <c r="A3155" s="43">
        <v>76</v>
      </c>
      <c r="B3155" s="5" t="s">
        <v>164</v>
      </c>
      <c r="C3155" s="5">
        <v>1993</v>
      </c>
      <c r="D3155" s="5" t="s">
        <v>249</v>
      </c>
      <c r="E3155" s="5" t="s">
        <v>254</v>
      </c>
      <c r="F3155" s="62">
        <v>0.81899656214498395</v>
      </c>
      <c r="G3155" s="63">
        <v>1885478</v>
      </c>
      <c r="H3155" s="63">
        <v>11.297973514240354</v>
      </c>
      <c r="I3155" s="63">
        <v>206.808621969565</v>
      </c>
      <c r="J3155" s="63">
        <v>15656906.524214201</v>
      </c>
      <c r="K3155" s="63">
        <f t="shared" si="325"/>
        <v>80.490242675354779</v>
      </c>
      <c r="L3155" s="63">
        <v>443.16722999481749</v>
      </c>
      <c r="M3155" s="63">
        <f>(M2983+M3026+M3112)/3</f>
        <v>21.191328043141503</v>
      </c>
      <c r="N3155" s="62">
        <v>15.702999999999999</v>
      </c>
    </row>
    <row r="3156" spans="1:14" x14ac:dyDescent="0.4">
      <c r="A3156" s="43">
        <v>76</v>
      </c>
      <c r="B3156" s="5" t="s">
        <v>164</v>
      </c>
      <c r="C3156" s="5">
        <v>1994</v>
      </c>
      <c r="D3156" s="5" t="s">
        <v>249</v>
      </c>
      <c r="E3156" s="5" t="s">
        <v>254</v>
      </c>
      <c r="F3156" s="62">
        <v>0.82909304830522934</v>
      </c>
      <c r="G3156" s="63">
        <v>1910642</v>
      </c>
      <c r="H3156" s="63">
        <v>7.7666366090303711</v>
      </c>
      <c r="I3156" s="63">
        <v>197.250347049049</v>
      </c>
      <c r="J3156" s="63">
        <v>43269331.901597202</v>
      </c>
      <c r="K3156" s="63">
        <f t="shared" si="325"/>
        <v>84.726571237215566</v>
      </c>
      <c r="L3156" s="63">
        <v>459.66274439715522</v>
      </c>
      <c r="M3156" s="63">
        <f>(M2984+M3027+M3113)/3</f>
        <v>23.028681462638247</v>
      </c>
      <c r="N3156" s="62">
        <v>16.318999999999999</v>
      </c>
    </row>
    <row r="3157" spans="1:14" x14ac:dyDescent="0.4">
      <c r="A3157" s="43">
        <v>76</v>
      </c>
      <c r="B3157" s="5" t="s">
        <v>164</v>
      </c>
      <c r="C3157" s="5">
        <v>1995</v>
      </c>
      <c r="D3157" s="5" t="s">
        <v>249</v>
      </c>
      <c r="E3157" s="5" t="s">
        <v>254</v>
      </c>
      <c r="F3157" s="62">
        <v>0.83486765535430563</v>
      </c>
      <c r="G3157" s="63">
        <v>1934079</v>
      </c>
      <c r="H3157" s="63">
        <v>12.8165184306106</v>
      </c>
      <c r="I3157" s="63">
        <v>197.620874816997</v>
      </c>
      <c r="J3157" s="63">
        <v>24176205.271945499</v>
      </c>
      <c r="K3157" s="63">
        <f t="shared" si="325"/>
        <v>89.18586446022691</v>
      </c>
      <c r="L3157" s="63">
        <v>518.0212391936733</v>
      </c>
      <c r="M3157" s="63">
        <f>(M2985+M3028+M3114)/3</f>
        <v>35.131257528044223</v>
      </c>
      <c r="N3157" s="62">
        <v>16.954999999999998</v>
      </c>
    </row>
    <row r="3158" spans="1:14" x14ac:dyDescent="0.4">
      <c r="A3158" s="43">
        <v>76</v>
      </c>
      <c r="B3158" s="5" t="s">
        <v>164</v>
      </c>
      <c r="C3158" s="5">
        <v>1996</v>
      </c>
      <c r="D3158" s="5" t="s">
        <v>249</v>
      </c>
      <c r="E3158" s="5" t="s">
        <v>254</v>
      </c>
      <c r="F3158" s="62">
        <v>0.84092971298625441</v>
      </c>
      <c r="G3158" s="63">
        <v>1955098</v>
      </c>
      <c r="H3158" s="63">
        <v>6.0020443627149831</v>
      </c>
      <c r="I3158" s="63">
        <v>178.83216705199001</v>
      </c>
      <c r="J3158" s="63">
        <v>29073624.998480901</v>
      </c>
      <c r="K3158" s="63">
        <f t="shared" si="325"/>
        <v>93.879857326554642</v>
      </c>
      <c r="L3158" s="63">
        <v>483.92075120778958</v>
      </c>
      <c r="M3158" s="63">
        <f>(M3115+M3142+M3099)/3</f>
        <v>47.974254848375409</v>
      </c>
      <c r="N3158" s="62">
        <v>17.571000000000002</v>
      </c>
    </row>
    <row r="3159" spans="1:14" x14ac:dyDescent="0.4">
      <c r="A3159" s="43">
        <v>76</v>
      </c>
      <c r="B3159" s="5" t="s">
        <v>164</v>
      </c>
      <c r="C3159" s="5">
        <v>1997</v>
      </c>
      <c r="D3159" s="5" t="s">
        <v>249</v>
      </c>
      <c r="E3159" s="5" t="s">
        <v>254</v>
      </c>
      <c r="F3159" s="62">
        <v>0.84899007847087493</v>
      </c>
      <c r="G3159" s="63">
        <v>1972579</v>
      </c>
      <c r="H3159" s="63">
        <v>9.0189407458556019</v>
      </c>
      <c r="I3159" s="63">
        <v>179.12857161578199</v>
      </c>
      <c r="J3159" s="63">
        <v>32679906.4992636</v>
      </c>
      <c r="K3159" s="63">
        <f t="shared" si="325"/>
        <v>98.82090244900489</v>
      </c>
      <c r="L3159" s="63">
        <v>505.93880332076697</v>
      </c>
      <c r="M3159" s="63">
        <f>(M2987+M3030+M3116)/3</f>
        <v>37.099479589466846</v>
      </c>
      <c r="N3159" s="62">
        <v>18.048999999999999</v>
      </c>
    </row>
    <row r="3160" spans="1:14" x14ac:dyDescent="0.4">
      <c r="A3160" s="43">
        <v>76</v>
      </c>
      <c r="B3160" s="5" t="s">
        <v>164</v>
      </c>
      <c r="C3160" s="5">
        <v>1998</v>
      </c>
      <c r="D3160" s="5" t="s">
        <v>249</v>
      </c>
      <c r="E3160" s="5" t="s">
        <v>254</v>
      </c>
      <c r="F3160" s="62">
        <v>0.8589678184201659</v>
      </c>
      <c r="G3160" s="63">
        <v>1985639</v>
      </c>
      <c r="H3160" s="63">
        <v>9.9222339742727854</v>
      </c>
      <c r="I3160" s="63">
        <v>164.50706681385199</v>
      </c>
      <c r="J3160" s="63">
        <v>28350686.7933334</v>
      </c>
      <c r="K3160" s="63">
        <f t="shared" si="325"/>
        <v>104.02200257789988</v>
      </c>
      <c r="L3160" s="63">
        <v>467.58796191501307</v>
      </c>
      <c r="M3160" s="63">
        <f>(M3031+M2988+M3117)/3</f>
        <v>37.082938495088776</v>
      </c>
      <c r="N3160" s="62">
        <v>18.538</v>
      </c>
    </row>
    <row r="3161" spans="1:14" x14ac:dyDescent="0.4">
      <c r="A3161" s="43">
        <v>76</v>
      </c>
      <c r="B3161" s="5" t="s">
        <v>164</v>
      </c>
      <c r="C3161" s="5">
        <v>1999</v>
      </c>
      <c r="D3161" s="5" t="s">
        <v>249</v>
      </c>
      <c r="E3161" s="5" t="s">
        <v>254</v>
      </c>
      <c r="F3161" s="62">
        <v>0.8649898733504392</v>
      </c>
      <c r="G3161" s="63">
        <v>1994243</v>
      </c>
      <c r="H3161" s="63">
        <v>8.1312525295790437</v>
      </c>
      <c r="I3161" s="63">
        <v>150.73632519663599</v>
      </c>
      <c r="J3161" s="63">
        <v>22038152.575066201</v>
      </c>
      <c r="K3161" s="63">
        <f t="shared" si="325"/>
        <v>109.49684481884199</v>
      </c>
      <c r="L3161" s="63">
        <v>457.7043424751356</v>
      </c>
      <c r="M3161" s="63">
        <f>(M2989+M3032+M3118)/3</f>
        <v>39.775897964305805</v>
      </c>
      <c r="N3161" s="62">
        <v>19.038</v>
      </c>
    </row>
    <row r="3162" spans="1:14" x14ac:dyDescent="0.4">
      <c r="A3162" s="43">
        <v>76</v>
      </c>
      <c r="B3162" s="5" t="s">
        <v>164</v>
      </c>
      <c r="C3162" s="5">
        <v>2000</v>
      </c>
      <c r="D3162" s="5" t="s">
        <v>249</v>
      </c>
      <c r="E3162" s="5" t="s">
        <v>254</v>
      </c>
      <c r="F3162" s="62">
        <v>0.87434892901637629</v>
      </c>
      <c r="G3162" s="63">
        <v>1998630</v>
      </c>
      <c r="H3162" s="63">
        <v>6.3002182125587467</v>
      </c>
      <c r="I3162" s="63">
        <v>142.92911524383899</v>
      </c>
      <c r="J3162" s="63">
        <v>32403928.087932602</v>
      </c>
      <c r="K3162" s="63">
        <f t="shared" si="325"/>
        <v>115.25983665141263</v>
      </c>
      <c r="L3162" s="63">
        <v>443.94994967592584</v>
      </c>
      <c r="M3162" s="63">
        <f>(M3033+M2990+M3119)/3</f>
        <v>43.991955667773482</v>
      </c>
      <c r="N3162" s="62">
        <v>19.547999999999998</v>
      </c>
    </row>
    <row r="3163" spans="1:14" x14ac:dyDescent="0.4">
      <c r="A3163" s="43">
        <v>76</v>
      </c>
      <c r="B3163" s="5" t="s">
        <v>164</v>
      </c>
      <c r="C3163" s="5">
        <v>2001</v>
      </c>
      <c r="D3163" s="5" t="s">
        <v>249</v>
      </c>
      <c r="E3163" s="5" t="s">
        <v>254</v>
      </c>
      <c r="F3163" s="62">
        <v>0.88563336439151708</v>
      </c>
      <c r="G3163" s="63">
        <v>1999473</v>
      </c>
      <c r="H3163" s="63">
        <v>11.473054536368068</v>
      </c>
      <c r="I3163" s="63">
        <v>123.35660013744101</v>
      </c>
      <c r="J3163" s="63">
        <v>29695245.8764432</v>
      </c>
      <c r="K3163" s="63">
        <f t="shared" si="325"/>
        <v>121.32614384359225</v>
      </c>
      <c r="L3163" s="63">
        <v>412.96229618438923</v>
      </c>
      <c r="M3163" s="63">
        <f>(M2991+M3034+M3120)/3</f>
        <v>43.616731078851011</v>
      </c>
      <c r="N3163" s="62">
        <v>20.067</v>
      </c>
    </row>
    <row r="3164" spans="1:14" x14ac:dyDescent="0.4">
      <c r="A3164" s="43">
        <v>76</v>
      </c>
      <c r="B3164" s="5" t="s">
        <v>164</v>
      </c>
      <c r="C3164" s="5">
        <v>2002</v>
      </c>
      <c r="D3164" s="5" t="s">
        <v>249</v>
      </c>
      <c r="E3164" s="5" t="s">
        <v>254</v>
      </c>
      <c r="F3164" s="62">
        <v>0.90151156375811381</v>
      </c>
      <c r="G3164" s="63">
        <v>1997534</v>
      </c>
      <c r="H3164" s="63">
        <v>14.206932562727289</v>
      </c>
      <c r="I3164" s="63">
        <v>77.444144822056302</v>
      </c>
      <c r="J3164" s="63">
        <v>28391254.961736999</v>
      </c>
      <c r="K3164" s="63">
        <f t="shared" si="325"/>
        <v>127.71173036167606</v>
      </c>
      <c r="L3164" s="63">
        <v>388.3674763774435</v>
      </c>
      <c r="M3164" s="63">
        <f>(M2992+M3035+M3121)/3</f>
        <v>39.142341632056571</v>
      </c>
      <c r="N3164" s="62">
        <v>20.597000000000001</v>
      </c>
    </row>
    <row r="3165" spans="1:14" x14ac:dyDescent="0.4">
      <c r="A3165" s="43">
        <v>76</v>
      </c>
      <c r="B3165" s="5" t="s">
        <v>164</v>
      </c>
      <c r="C3165" s="5">
        <v>2003</v>
      </c>
      <c r="D3165" s="5" t="s">
        <v>249</v>
      </c>
      <c r="E3165" s="5" t="s">
        <v>254</v>
      </c>
      <c r="F3165" s="62">
        <v>0.91574135863484241</v>
      </c>
      <c r="G3165" s="63">
        <v>1993030</v>
      </c>
      <c r="H3165" s="63">
        <v>2.4388131721194242</v>
      </c>
      <c r="I3165" s="63">
        <v>111.21192673935499</v>
      </c>
      <c r="J3165" s="63">
        <v>43948139.983982503</v>
      </c>
      <c r="K3165" s="63">
        <f t="shared" si="325"/>
        <v>134.43340038071165</v>
      </c>
      <c r="L3165" s="63">
        <v>580.93728382899758</v>
      </c>
      <c r="M3165" s="63">
        <f>(M2993+M3036+M3122)/3</f>
        <v>38.058836676728184</v>
      </c>
      <c r="N3165" s="62">
        <v>21.137</v>
      </c>
    </row>
    <row r="3166" spans="1:14" x14ac:dyDescent="0.4">
      <c r="A3166" s="43">
        <v>76</v>
      </c>
      <c r="B3166" s="5" t="s">
        <v>164</v>
      </c>
      <c r="C3166" s="5">
        <v>2004</v>
      </c>
      <c r="D3166" s="5" t="s">
        <v>249</v>
      </c>
      <c r="E3166" s="5" t="s">
        <v>254</v>
      </c>
      <c r="F3166" s="62">
        <v>0.94284027674243376</v>
      </c>
      <c r="G3166" s="63">
        <v>1985384</v>
      </c>
      <c r="H3166" s="63">
        <v>9.6003925246777726</v>
      </c>
      <c r="I3166" s="63">
        <v>128.76374447811</v>
      </c>
      <c r="J3166" s="63">
        <v>55671430.938442901</v>
      </c>
      <c r="K3166" s="63">
        <f t="shared" si="325"/>
        <v>141.50884250601226</v>
      </c>
      <c r="L3166" s="63">
        <v>761.1810387917227</v>
      </c>
      <c r="M3166" s="63">
        <f>(M3639+M3768+M3854)/3</f>
        <v>54.036412970625939</v>
      </c>
      <c r="N3166" s="62">
        <v>21.689</v>
      </c>
    </row>
    <row r="3167" spans="1:14" x14ac:dyDescent="0.4">
      <c r="A3167" s="43">
        <v>76</v>
      </c>
      <c r="B3167" s="5" t="s">
        <v>164</v>
      </c>
      <c r="C3167" s="5">
        <v>2005</v>
      </c>
      <c r="D3167" s="5" t="s">
        <v>249</v>
      </c>
      <c r="E3167" s="5" t="s">
        <v>254</v>
      </c>
      <c r="F3167" s="62">
        <v>0.96160459264173992</v>
      </c>
      <c r="G3167" s="63">
        <v>1977424</v>
      </c>
      <c r="H3167" s="63">
        <v>5.9228429410574961</v>
      </c>
      <c r="I3167" s="63">
        <v>130.401021971424</v>
      </c>
      <c r="J3167" s="63">
        <v>27438279.6374855</v>
      </c>
      <c r="K3167" s="63">
        <f t="shared" si="325"/>
        <v>148.95667632211817</v>
      </c>
      <c r="L3167" s="63">
        <v>850.77531550755577</v>
      </c>
      <c r="M3167" s="63">
        <f>(M2995+M3038+M3124)/3</f>
        <v>41.915959780100373</v>
      </c>
      <c r="N3167" s="62">
        <v>22.248999999999999</v>
      </c>
    </row>
    <row r="3168" spans="1:14" x14ac:dyDescent="0.4">
      <c r="A3168" s="43">
        <v>76</v>
      </c>
      <c r="B3168" s="5" t="s">
        <v>164</v>
      </c>
      <c r="C3168" s="5">
        <v>2006</v>
      </c>
      <c r="D3168" s="5" t="s">
        <v>249</v>
      </c>
      <c r="E3168" s="5" t="s">
        <v>254</v>
      </c>
      <c r="F3168" s="62">
        <v>0.97279413996499364</v>
      </c>
      <c r="G3168" s="63">
        <v>1976780</v>
      </c>
      <c r="H3168" s="63">
        <v>9.3109888729949972</v>
      </c>
      <c r="I3168" s="63">
        <v>128.37822020716101</v>
      </c>
      <c r="J3168" s="63">
        <v>24322286.690976899</v>
      </c>
      <c r="K3168" s="63">
        <f t="shared" si="325"/>
        <v>156.79650139170334</v>
      </c>
      <c r="L3168" s="63">
        <v>910.61856339836254</v>
      </c>
      <c r="M3168" s="63">
        <f>(M2996+M3039+M3125)/3</f>
        <v>44.002747580027524</v>
      </c>
      <c r="N3168" s="62">
        <v>22.82</v>
      </c>
    </row>
    <row r="3169" spans="1:14" x14ac:dyDescent="0.4">
      <c r="A3169" s="43">
        <v>76</v>
      </c>
      <c r="B3169" s="5" t="s">
        <v>164</v>
      </c>
      <c r="C3169" s="5">
        <v>2007</v>
      </c>
      <c r="D3169" s="5" t="s">
        <v>249</v>
      </c>
      <c r="E3169" s="5" t="s">
        <v>254</v>
      </c>
      <c r="F3169" s="62">
        <v>0.9878167751888739</v>
      </c>
      <c r="G3169" s="63">
        <v>1983465</v>
      </c>
      <c r="H3169" s="63">
        <v>-6.6824545925721281</v>
      </c>
      <c r="I3169" s="63">
        <v>126.652312352716</v>
      </c>
      <c r="J3169" s="63">
        <v>75618842.294883505</v>
      </c>
      <c r="K3169" s="63">
        <v>165.04894883337195</v>
      </c>
      <c r="L3169" s="63">
        <v>848.07737192924924</v>
      </c>
      <c r="M3169" s="63">
        <f>(M2997+M3040+M3126)/3</f>
        <v>42.876595643454401</v>
      </c>
      <c r="N3169" s="62">
        <v>23.303999999999998</v>
      </c>
    </row>
    <row r="3170" spans="1:14" x14ac:dyDescent="0.4">
      <c r="A3170" s="43">
        <v>76</v>
      </c>
      <c r="B3170" s="5" t="s">
        <v>164</v>
      </c>
      <c r="C3170" s="5">
        <v>2008</v>
      </c>
      <c r="D3170" s="5" t="s">
        <v>249</v>
      </c>
      <c r="E3170" s="5" t="s">
        <v>254</v>
      </c>
      <c r="F3170" s="62">
        <v>1.0062084777349936</v>
      </c>
      <c r="G3170" s="63">
        <v>1995014</v>
      </c>
      <c r="H3170" s="63">
        <v>16.719820413429815</v>
      </c>
      <c r="I3170" s="63">
        <v>117.44370923373</v>
      </c>
      <c r="J3170" s="63">
        <v>11009973.0619522</v>
      </c>
      <c r="K3170" s="63">
        <v>161.12659059339077</v>
      </c>
      <c r="L3170" s="63">
        <v>885.65930324266003</v>
      </c>
      <c r="M3170" s="63">
        <f>(M3041+M2998+M3127)/3</f>
        <v>41.741264045954772</v>
      </c>
      <c r="N3170" s="62">
        <v>23.795999999999999</v>
      </c>
    </row>
    <row r="3171" spans="1:14" x14ac:dyDescent="0.4">
      <c r="A3171" s="43">
        <v>76</v>
      </c>
      <c r="B3171" s="5" t="s">
        <v>164</v>
      </c>
      <c r="C3171" s="5">
        <v>2009</v>
      </c>
      <c r="D3171" s="5" t="s">
        <v>249</v>
      </c>
      <c r="E3171" s="5" t="s">
        <v>254</v>
      </c>
      <c r="F3171" s="62">
        <v>1.0460543637692996</v>
      </c>
      <c r="G3171" s="63">
        <v>2009169</v>
      </c>
      <c r="H3171" s="63">
        <v>2.3450308679163072</v>
      </c>
      <c r="I3171" s="63">
        <v>95.4940270656314</v>
      </c>
      <c r="J3171" s="63">
        <v>91348357.113756493</v>
      </c>
      <c r="K3171" s="63">
        <v>158.89473758563747</v>
      </c>
      <c r="L3171" s="63">
        <v>866.4751271819905</v>
      </c>
      <c r="M3171" s="63">
        <f>(M2999+M3042+M3128)/3</f>
        <v>38.626265777084143</v>
      </c>
      <c r="N3171" s="62">
        <v>24.292999999999999</v>
      </c>
    </row>
    <row r="3172" spans="1:14" x14ac:dyDescent="0.4">
      <c r="A3172" s="43">
        <v>76</v>
      </c>
      <c r="B3172" s="5" t="s">
        <v>164</v>
      </c>
      <c r="C3172" s="5">
        <v>2010</v>
      </c>
      <c r="D3172" s="5" t="s">
        <v>249</v>
      </c>
      <c r="E3172" s="5" t="s">
        <v>254</v>
      </c>
      <c r="F3172" s="62">
        <v>1.0672615013147961</v>
      </c>
      <c r="G3172" s="63">
        <v>2022747</v>
      </c>
      <c r="H3172" s="63">
        <v>5.3371101372097058</v>
      </c>
      <c r="I3172" s="63">
        <v>100</v>
      </c>
      <c r="J3172" s="63">
        <v>9508668.8592367508</v>
      </c>
      <c r="K3172" s="63">
        <v>150.10243548733274</v>
      </c>
      <c r="L3172" s="63">
        <v>1104.8115468316987</v>
      </c>
      <c r="M3172" s="63">
        <f>(M3000+M3043+M3129)/3</f>
        <v>38.638025006297312</v>
      </c>
      <c r="N3172" s="62">
        <v>24.797999999999998</v>
      </c>
    </row>
    <row r="3173" spans="1:14" x14ac:dyDescent="0.4">
      <c r="A3173" s="43">
        <v>76</v>
      </c>
      <c r="B3173" s="5" t="s">
        <v>164</v>
      </c>
      <c r="C3173" s="5">
        <v>2011</v>
      </c>
      <c r="D3173" s="5" t="s">
        <v>249</v>
      </c>
      <c r="E3173" s="5" t="s">
        <v>254</v>
      </c>
      <c r="F3173" s="62">
        <v>1.4159260766058603</v>
      </c>
      <c r="G3173" s="63">
        <v>2037677</v>
      </c>
      <c r="H3173" s="63">
        <v>9.4264070032438809</v>
      </c>
      <c r="I3173" s="63">
        <v>99.681490388308802</v>
      </c>
      <c r="J3173" s="63">
        <v>61173319.208514601</v>
      </c>
      <c r="K3173" s="63">
        <v>149.79660669915336</v>
      </c>
      <c r="L3173" s="63">
        <v>1265.8579450851223</v>
      </c>
      <c r="M3173" s="63">
        <f>(M3001+M3044+M3130)/3</f>
        <v>37.991441806500511</v>
      </c>
      <c r="N3173" s="62">
        <v>25.31</v>
      </c>
    </row>
    <row r="3174" spans="1:14" x14ac:dyDescent="0.4">
      <c r="A3174" s="43">
        <v>76</v>
      </c>
      <c r="B3174" s="5" t="s">
        <v>164</v>
      </c>
      <c r="C3174" s="5">
        <v>2012</v>
      </c>
      <c r="D3174" s="5" t="s">
        <v>249</v>
      </c>
      <c r="E3174" s="5" t="s">
        <v>254</v>
      </c>
      <c r="F3174" s="62">
        <v>1.4209249152438437</v>
      </c>
      <c r="G3174" s="63">
        <v>2054718</v>
      </c>
      <c r="H3174" s="63">
        <v>2.1820480175295245</v>
      </c>
      <c r="I3174" s="63">
        <v>95.402760940741103</v>
      </c>
      <c r="J3174" s="63">
        <v>56652703.213514999</v>
      </c>
      <c r="K3174" s="63">
        <v>150.20857535843831</v>
      </c>
      <c r="L3174" s="63">
        <v>1205.8599848100203</v>
      </c>
      <c r="M3174" s="63">
        <f>(M3045+M3002+M3131)/3</f>
        <v>33.476686499576516</v>
      </c>
      <c r="N3174" s="62">
        <v>25.704000000000001</v>
      </c>
    </row>
    <row r="3175" spans="1:14" x14ac:dyDescent="0.4">
      <c r="A3175" s="43">
        <v>76</v>
      </c>
      <c r="B3175" s="5" t="s">
        <v>164</v>
      </c>
      <c r="C3175" s="5">
        <v>2013</v>
      </c>
      <c r="D3175" s="5" t="s">
        <v>249</v>
      </c>
      <c r="E3175" s="5" t="s">
        <v>254</v>
      </c>
      <c r="F3175" s="62">
        <v>1.0639175019130263</v>
      </c>
      <c r="G3175" s="63">
        <v>2073939</v>
      </c>
      <c r="H3175" s="63">
        <v>10.279895643738286</v>
      </c>
      <c r="I3175" s="63">
        <v>86.339927579221893</v>
      </c>
      <c r="J3175" s="63">
        <v>50427512.809290998</v>
      </c>
      <c r="K3175" s="63">
        <v>133.36548975517047</v>
      </c>
      <c r="L3175" s="63">
        <v>1141.3609231718008</v>
      </c>
      <c r="M3175" s="63">
        <f>(M3046+M3003+M3132)/3</f>
        <v>35.241640100101449</v>
      </c>
      <c r="N3175" s="62">
        <v>26.100999999999999</v>
      </c>
    </row>
    <row r="3176" spans="1:14" x14ac:dyDescent="0.4">
      <c r="A3176" s="43">
        <v>76</v>
      </c>
      <c r="B3176" s="5" t="s">
        <v>164</v>
      </c>
      <c r="C3176" s="5">
        <v>2014</v>
      </c>
      <c r="D3176" s="5" t="s">
        <v>249</v>
      </c>
      <c r="E3176" s="5" t="s">
        <v>254</v>
      </c>
      <c r="F3176" s="62">
        <v>1.1211115470193895</v>
      </c>
      <c r="G3176" s="63">
        <v>2095242</v>
      </c>
      <c r="H3176" s="63">
        <v>14.035152154547916</v>
      </c>
      <c r="I3176" s="63">
        <v>81.536107723158494</v>
      </c>
      <c r="J3176" s="63">
        <v>94460146.980572507</v>
      </c>
      <c r="K3176" s="63">
        <v>126.29247536057804</v>
      </c>
      <c r="L3176" s="63">
        <v>1165.050650024159</v>
      </c>
      <c r="M3176" s="63">
        <f>(M3047+M3004+M3133)/3</f>
        <v>35.354348261767676</v>
      </c>
      <c r="N3176" s="62">
        <v>26.501999999999999</v>
      </c>
    </row>
    <row r="3177" spans="1:14" x14ac:dyDescent="0.4">
      <c r="A3177" s="43">
        <v>76</v>
      </c>
      <c r="B3177" s="5" t="s">
        <v>164</v>
      </c>
      <c r="C3177" s="5">
        <v>2015</v>
      </c>
      <c r="D3177" s="5" t="s">
        <v>249</v>
      </c>
      <c r="E3177" s="5" t="s">
        <v>254</v>
      </c>
      <c r="F3177" s="62">
        <v>1.0121211920958064</v>
      </c>
      <c r="G3177" s="63">
        <v>2118521</v>
      </c>
      <c r="H3177" s="63">
        <v>10.203039185490439</v>
      </c>
      <c r="I3177" s="63">
        <v>78.333022712379901</v>
      </c>
      <c r="J3177" s="63">
        <v>113220010.39759301</v>
      </c>
      <c r="K3177" s="63">
        <v>129.72277308286698</v>
      </c>
      <c r="L3177" s="63">
        <v>1113.8368345361157</v>
      </c>
      <c r="M3177" s="63">
        <f>(M3005+M3048+M3134)/3</f>
        <v>34.608128130975473</v>
      </c>
      <c r="N3177" s="62">
        <v>26.908000000000001</v>
      </c>
    </row>
    <row r="3178" spans="1:14" x14ac:dyDescent="0.4">
      <c r="A3178" s="43">
        <v>76</v>
      </c>
      <c r="B3178" s="5" t="s">
        <v>164</v>
      </c>
      <c r="C3178" s="5">
        <v>2016</v>
      </c>
      <c r="D3178" s="5" t="s">
        <v>249</v>
      </c>
      <c r="E3178" s="5" t="s">
        <v>254</v>
      </c>
      <c r="F3178" s="62">
        <v>0.99175697056540679</v>
      </c>
      <c r="G3178" s="63">
        <v>2143872</v>
      </c>
      <c r="H3178" s="63">
        <v>0.51374095164673861</v>
      </c>
      <c r="I3178" s="63">
        <v>73.901415460756098</v>
      </c>
      <c r="J3178" s="63">
        <v>79234548.913133904</v>
      </c>
      <c r="K3178" s="63">
        <v>135.22190183399715</v>
      </c>
      <c r="L3178" s="63">
        <v>994.23976406206668</v>
      </c>
      <c r="M3178" s="63">
        <f>(M3135+M3049+M3006)/3</f>
        <v>35.009815568858308</v>
      </c>
      <c r="N3178" s="62">
        <v>27.317</v>
      </c>
    </row>
    <row r="3179" spans="1:14" x14ac:dyDescent="0.4">
      <c r="A3179" s="43">
        <v>76</v>
      </c>
      <c r="B3179" s="5" t="s">
        <v>164</v>
      </c>
      <c r="C3179" s="5">
        <v>2017</v>
      </c>
      <c r="D3179" s="5" t="s">
        <v>249</v>
      </c>
      <c r="E3179" s="5" t="s">
        <v>254</v>
      </c>
      <c r="F3179" s="62">
        <v>1.1067360110051658</v>
      </c>
      <c r="G3179" s="63">
        <v>2170617</v>
      </c>
      <c r="H3179" s="63">
        <v>1.1762440804542535</v>
      </c>
      <c r="I3179" s="63">
        <v>80.1864379477597</v>
      </c>
      <c r="J3179" s="63">
        <v>42168784.113756701</v>
      </c>
      <c r="K3179" s="63">
        <v>146.40207170749477</v>
      </c>
      <c r="L3179" s="63">
        <v>1062.4561920176043</v>
      </c>
      <c r="M3179" s="63">
        <f>(M3007+M3050+M3136)/3</f>
        <v>34.966561565846852</v>
      </c>
      <c r="N3179" s="62">
        <v>27.73</v>
      </c>
    </row>
    <row r="3180" spans="1:14" x14ac:dyDescent="0.4">
      <c r="A3180" s="43">
        <v>76</v>
      </c>
      <c r="B3180" s="5" t="s">
        <v>164</v>
      </c>
      <c r="C3180" s="5">
        <v>2018</v>
      </c>
      <c r="D3180" s="5" t="s">
        <v>249</v>
      </c>
      <c r="E3180" s="5" t="s">
        <v>254</v>
      </c>
      <c r="F3180" s="62">
        <v>1.0357517708006807</v>
      </c>
      <c r="G3180" s="63">
        <v>2198017</v>
      </c>
      <c r="H3180" s="63">
        <v>11.750013821938367</v>
      </c>
      <c r="I3180" s="63">
        <v>81.688557916881507</v>
      </c>
      <c r="J3180" s="63">
        <v>40874071.930026598</v>
      </c>
      <c r="K3180" s="63">
        <v>144.434955465602</v>
      </c>
      <c r="L3180" s="63">
        <v>1162.9788541207165</v>
      </c>
      <c r="M3180" s="63">
        <f>(M3008+M3051+M3137)/3</f>
        <v>34.861501755226875</v>
      </c>
      <c r="N3180" s="62">
        <v>28.152999999999999</v>
      </c>
    </row>
    <row r="3181" spans="1:14" x14ac:dyDescent="0.4">
      <c r="A3181" s="43">
        <v>76</v>
      </c>
      <c r="B3181" s="5" t="s">
        <v>164</v>
      </c>
      <c r="C3181" s="5">
        <v>2019</v>
      </c>
      <c r="D3181" s="5" t="s">
        <v>249</v>
      </c>
      <c r="E3181" s="5" t="s">
        <v>254</v>
      </c>
      <c r="F3181" s="62">
        <v>1.0334267570411493</v>
      </c>
      <c r="G3181" s="63">
        <v>2225702</v>
      </c>
      <c r="H3181" s="63">
        <v>2.3305161547207263</v>
      </c>
      <c r="I3181" s="63">
        <v>79.944507666440799</v>
      </c>
      <c r="J3181" s="63">
        <v>35732593.408811301</v>
      </c>
      <c r="K3181" s="63">
        <v>142.22613860751346</v>
      </c>
      <c r="L3181" s="63">
        <v>1061.2233561806702</v>
      </c>
      <c r="M3181" s="63">
        <f>(M3009+M3052+M3138)/3</f>
        <v>34.945959629977345</v>
      </c>
      <c r="N3181" s="62">
        <v>28.585000000000001</v>
      </c>
    </row>
    <row r="3182" spans="1:14" x14ac:dyDescent="0.4">
      <c r="A3182" s="43">
        <v>76</v>
      </c>
      <c r="B3182" s="5" t="s">
        <v>164</v>
      </c>
      <c r="C3182" s="5">
        <v>2020</v>
      </c>
      <c r="D3182" s="5" t="s">
        <v>249</v>
      </c>
      <c r="E3182" s="5" t="s">
        <v>254</v>
      </c>
      <c r="F3182" s="62">
        <v>1.025642163169336</v>
      </c>
      <c r="G3182" s="63">
        <v>2254100</v>
      </c>
      <c r="H3182" s="63">
        <v>7.76744371102005</v>
      </c>
      <c r="I3182" s="63">
        <v>75.137159395097001</v>
      </c>
      <c r="J3182" s="63">
        <v>28001666.9222279</v>
      </c>
      <c r="K3182" s="63">
        <v>139.79993965861243</v>
      </c>
      <c r="L3182" s="63">
        <v>917.35638125844184</v>
      </c>
      <c r="M3182" s="63">
        <f>(M3053+M3010+M3139)/3</f>
        <v>34.924674317017029</v>
      </c>
      <c r="N3182" s="62">
        <v>29.027999999999999</v>
      </c>
    </row>
    <row r="3183" spans="1:14" x14ac:dyDescent="0.4">
      <c r="A3183" s="43">
        <v>76</v>
      </c>
      <c r="B3183" s="5" t="s">
        <v>164</v>
      </c>
      <c r="C3183" s="5">
        <v>2021</v>
      </c>
      <c r="D3183" s="5" t="s">
        <v>249</v>
      </c>
      <c r="E3183" s="5" t="s">
        <v>254</v>
      </c>
      <c r="F3183" s="62">
        <f>(F3180+F3181+F3182)/3</f>
        <v>1.031606897003722</v>
      </c>
      <c r="G3183" s="63">
        <v>2281454</v>
      </c>
      <c r="H3183" s="63">
        <v>0.13509855746075061</v>
      </c>
      <c r="I3183" s="63">
        <v>81.700068032424397</v>
      </c>
      <c r="J3183" s="63">
        <v>-12372192.4621816</v>
      </c>
      <c r="K3183" s="63">
        <v>141.98421107239236</v>
      </c>
      <c r="L3183" s="63">
        <v>1029.506189128693</v>
      </c>
      <c r="M3183" s="63">
        <f>(M3054+M3011+M3140)/3</f>
        <v>34.910711900740417</v>
      </c>
      <c r="N3183" s="62">
        <v>29.48</v>
      </c>
    </row>
    <row r="3184" spans="1:14" x14ac:dyDescent="0.4">
      <c r="A3184" s="43">
        <v>76</v>
      </c>
      <c r="B3184" s="5" t="s">
        <v>164</v>
      </c>
      <c r="C3184" s="5">
        <v>2022</v>
      </c>
      <c r="D3184" s="5" t="s">
        <v>249</v>
      </c>
      <c r="E3184" s="5" t="s">
        <v>254</v>
      </c>
      <c r="F3184" s="62">
        <f>(F3181+F3182+F3183)/3</f>
        <v>1.0302252724047358</v>
      </c>
      <c r="G3184" s="63">
        <v>2305825</v>
      </c>
      <c r="H3184" s="63">
        <v>4.2331990717554078</v>
      </c>
      <c r="I3184" s="63">
        <v>80.173091174896697</v>
      </c>
      <c r="J3184" s="63">
        <v>-7820069.1605405305</v>
      </c>
      <c r="K3184" s="63">
        <v>149.18768514469778</v>
      </c>
      <c r="L3184" s="63">
        <v>969.93576015940562</v>
      </c>
      <c r="M3184" s="63">
        <f>(M3055+M3012+M3141)/3</f>
        <v>34.927115282578264</v>
      </c>
      <c r="N3184" s="62">
        <v>29.943000000000001</v>
      </c>
    </row>
    <row r="3185" spans="1:14" x14ac:dyDescent="0.4">
      <c r="A3185" s="43">
        <v>77</v>
      </c>
      <c r="B3185" s="5" t="s">
        <v>165</v>
      </c>
      <c r="C3185" s="5">
        <v>1980</v>
      </c>
      <c r="D3185" s="5" t="s">
        <v>246</v>
      </c>
      <c r="E3185" s="5" t="s">
        <v>247</v>
      </c>
      <c r="F3185" s="62">
        <f>F3186*0.95</f>
        <v>0.12296464943704054</v>
      </c>
      <c r="G3185" s="63">
        <v>1932169</v>
      </c>
      <c r="H3185" s="63">
        <f t="shared" ref="H3185:H3205" si="326">H3186*0.95</f>
        <v>0.24521313547206466</v>
      </c>
      <c r="I3185" s="63">
        <f t="shared" ref="I3185:I3193" si="327">(I2325+I2067+I1895)/3</f>
        <v>219.64107871743531</v>
      </c>
      <c r="J3185" s="63">
        <v>71920000</v>
      </c>
      <c r="K3185" s="63">
        <f t="shared" ref="K3185:K3192" si="328">(K2325+K2067+K1895)/3</f>
        <v>75.100714902930946</v>
      </c>
      <c r="L3185" s="63">
        <f t="shared" ref="L3185:L3204" si="329">L3186*0.95</f>
        <v>108.21846468013031</v>
      </c>
      <c r="M3185" s="63">
        <f>(M2325+M2067+M1895)/3</f>
        <v>36.816767933172294</v>
      </c>
      <c r="N3185" s="62">
        <v>35.167000000000002</v>
      </c>
    </row>
    <row r="3186" spans="1:14" x14ac:dyDescent="0.4">
      <c r="A3186" s="43">
        <v>77</v>
      </c>
      <c r="B3186" s="5" t="s">
        <v>165</v>
      </c>
      <c r="C3186" s="5">
        <v>1981</v>
      </c>
      <c r="D3186" s="5" t="s">
        <v>246</v>
      </c>
      <c r="E3186" s="5" t="s">
        <v>247</v>
      </c>
      <c r="F3186" s="62">
        <f t="shared" ref="F3186:F3194" si="330">F3187*0.95</f>
        <v>0.12943647309162162</v>
      </c>
      <c r="G3186" s="63">
        <v>1989690</v>
      </c>
      <c r="H3186" s="63">
        <f t="shared" si="326"/>
        <v>0.25811908997059441</v>
      </c>
      <c r="I3186" s="63">
        <f t="shared" si="327"/>
        <v>214.65632304456093</v>
      </c>
      <c r="J3186" s="63">
        <v>287949999.89999998</v>
      </c>
      <c r="K3186" s="63">
        <f t="shared" si="328"/>
        <v>75.153107063631111</v>
      </c>
      <c r="L3186" s="63">
        <f t="shared" si="329"/>
        <v>113.9141733475056</v>
      </c>
      <c r="M3186" s="63">
        <f>(M2326+M2068+M1896)/3</f>
        <v>38.877885084602191</v>
      </c>
      <c r="N3186" s="62">
        <v>36.162999999999997</v>
      </c>
    </row>
    <row r="3187" spans="1:14" x14ac:dyDescent="0.4">
      <c r="A3187" s="43">
        <v>77</v>
      </c>
      <c r="B3187" s="5" t="s">
        <v>165</v>
      </c>
      <c r="C3187" s="5">
        <v>1982</v>
      </c>
      <c r="D3187" s="5" t="s">
        <v>246</v>
      </c>
      <c r="E3187" s="5" t="s">
        <v>247</v>
      </c>
      <c r="F3187" s="62">
        <f t="shared" si="330"/>
        <v>0.13624891904381226</v>
      </c>
      <c r="G3187" s="63">
        <v>2047602</v>
      </c>
      <c r="H3187" s="63">
        <f t="shared" si="326"/>
        <v>0.27170430523220462</v>
      </c>
      <c r="I3187" s="63">
        <f t="shared" si="327"/>
        <v>214.2348269552854</v>
      </c>
      <c r="J3187" s="63">
        <v>749374.52993607405</v>
      </c>
      <c r="K3187" s="63">
        <f t="shared" si="328"/>
        <v>74.832477246715044</v>
      </c>
      <c r="L3187" s="63">
        <f t="shared" si="329"/>
        <v>119.90965615526905</v>
      </c>
      <c r="M3187" s="63">
        <f>(M2327+M2069+M1897)/3</f>
        <v>39.746918239369002</v>
      </c>
      <c r="N3187" s="62">
        <v>37.173000000000002</v>
      </c>
    </row>
    <row r="3188" spans="1:14" x14ac:dyDescent="0.4">
      <c r="A3188" s="43">
        <v>77</v>
      </c>
      <c r="B3188" s="5" t="s">
        <v>165</v>
      </c>
      <c r="C3188" s="5">
        <v>1983</v>
      </c>
      <c r="D3188" s="5" t="s">
        <v>246</v>
      </c>
      <c r="E3188" s="5" t="s">
        <v>247</v>
      </c>
      <c r="F3188" s="62">
        <f t="shared" si="330"/>
        <v>0.14341991478296026</v>
      </c>
      <c r="G3188" s="63">
        <v>2109151</v>
      </c>
      <c r="H3188" s="63">
        <f t="shared" si="326"/>
        <v>0.28600453182337332</v>
      </c>
      <c r="I3188" s="63">
        <f t="shared" si="327"/>
        <v>214.48209728537486</v>
      </c>
      <c r="J3188" s="63">
        <v>1057307.1672373901</v>
      </c>
      <c r="K3188" s="63">
        <f t="shared" si="328"/>
        <v>75.463577346093132</v>
      </c>
      <c r="L3188" s="63">
        <f t="shared" si="329"/>
        <v>126.22069068975689</v>
      </c>
      <c r="M3188" s="63">
        <f>(M2070+M2328+M1898)/3</f>
        <v>44.076412773819762</v>
      </c>
      <c r="N3188" s="62">
        <v>38.194000000000003</v>
      </c>
    </row>
    <row r="3189" spans="1:14" x14ac:dyDescent="0.4">
      <c r="A3189" s="43">
        <v>77</v>
      </c>
      <c r="B3189" s="5" t="s">
        <v>165</v>
      </c>
      <c r="C3189" s="5">
        <v>1984</v>
      </c>
      <c r="D3189" s="5" t="s">
        <v>246</v>
      </c>
      <c r="E3189" s="5" t="s">
        <v>247</v>
      </c>
      <c r="F3189" s="62">
        <f t="shared" si="330"/>
        <v>0.15096833135048449</v>
      </c>
      <c r="G3189" s="63">
        <v>2174194</v>
      </c>
      <c r="H3189" s="63">
        <f t="shared" si="326"/>
        <v>0.30105740191934033</v>
      </c>
      <c r="I3189" s="63">
        <f t="shared" si="327"/>
        <v>207.14032297348936</v>
      </c>
      <c r="J3189" s="63">
        <v>779521.78068567696</v>
      </c>
      <c r="K3189" s="63">
        <f t="shared" si="328"/>
        <v>86.569906392561151</v>
      </c>
      <c r="L3189" s="63">
        <f t="shared" si="329"/>
        <v>132.8638849365862</v>
      </c>
      <c r="M3189" s="63">
        <f t="shared" ref="M3189:M3198" si="331">(M2329+M2071+M1899)/3</f>
        <v>46.31236842816579</v>
      </c>
      <c r="N3189" s="62">
        <v>39.834000000000003</v>
      </c>
    </row>
    <row r="3190" spans="1:14" x14ac:dyDescent="0.4">
      <c r="A3190" s="43">
        <v>77</v>
      </c>
      <c r="B3190" s="5" t="s">
        <v>165</v>
      </c>
      <c r="C3190" s="5">
        <v>1985</v>
      </c>
      <c r="D3190" s="5" t="s">
        <v>246</v>
      </c>
      <c r="E3190" s="5" t="s">
        <v>247</v>
      </c>
      <c r="F3190" s="62">
        <f t="shared" si="330"/>
        <v>0.15891403300050999</v>
      </c>
      <c r="G3190" s="63">
        <v>2239724</v>
      </c>
      <c r="H3190" s="63">
        <f t="shared" si="326"/>
        <v>0.31690252833614774</v>
      </c>
      <c r="I3190" s="63">
        <f t="shared" si="327"/>
        <v>211.15488325732701</v>
      </c>
      <c r="J3190" s="63">
        <v>-348846.76358691102</v>
      </c>
      <c r="K3190" s="63">
        <f t="shared" si="328"/>
        <v>82.841933169806737</v>
      </c>
      <c r="L3190" s="63">
        <f t="shared" si="329"/>
        <v>139.85672098588023</v>
      </c>
      <c r="M3190" s="63">
        <f t="shared" si="331"/>
        <v>48.656243729582485</v>
      </c>
      <c r="N3190" s="62">
        <v>42.372999999999998</v>
      </c>
    </row>
    <row r="3191" spans="1:14" x14ac:dyDescent="0.4">
      <c r="A3191" s="43">
        <v>77</v>
      </c>
      <c r="B3191" s="5" t="s">
        <v>165</v>
      </c>
      <c r="C3191" s="5">
        <v>1986</v>
      </c>
      <c r="D3191" s="5" t="s">
        <v>246</v>
      </c>
      <c r="E3191" s="5" t="s">
        <v>247</v>
      </c>
      <c r="F3191" s="62">
        <f t="shared" si="330"/>
        <v>0.16727792947422104</v>
      </c>
      <c r="G3191" s="63">
        <v>2305860</v>
      </c>
      <c r="H3191" s="63">
        <f t="shared" si="326"/>
        <v>0.33358160877489235</v>
      </c>
      <c r="I3191" s="63">
        <f t="shared" si="327"/>
        <v>171.33714452057424</v>
      </c>
      <c r="J3191" s="63">
        <v>-355306.88883852097</v>
      </c>
      <c r="K3191" s="63">
        <f t="shared" si="328"/>
        <v>75.817531448643166</v>
      </c>
      <c r="L3191" s="63">
        <f t="shared" si="329"/>
        <v>147.21760103776867</v>
      </c>
      <c r="M3191" s="63">
        <f t="shared" si="331"/>
        <v>53.425842897550289</v>
      </c>
      <c r="N3191" s="62">
        <v>44.956000000000003</v>
      </c>
    </row>
    <row r="3192" spans="1:14" x14ac:dyDescent="0.4">
      <c r="A3192" s="43">
        <v>77</v>
      </c>
      <c r="B3192" s="5" t="s">
        <v>165</v>
      </c>
      <c r="C3192" s="5">
        <v>1987</v>
      </c>
      <c r="D3192" s="5" t="s">
        <v>246</v>
      </c>
      <c r="E3192" s="5" t="s">
        <v>247</v>
      </c>
      <c r="F3192" s="62">
        <f t="shared" si="330"/>
        <v>0.17608203102549586</v>
      </c>
      <c r="G3192" s="63">
        <v>2372449</v>
      </c>
      <c r="H3192" s="63">
        <f t="shared" si="326"/>
        <v>0.35113853555251828</v>
      </c>
      <c r="I3192" s="63">
        <f t="shared" si="327"/>
        <v>175.56954090927289</v>
      </c>
      <c r="J3192" s="63">
        <v>829049.40728988196</v>
      </c>
      <c r="K3192" s="63">
        <f t="shared" si="328"/>
        <v>83.767205584223419</v>
      </c>
      <c r="L3192" s="63">
        <f t="shared" si="329"/>
        <v>154.96589582923019</v>
      </c>
      <c r="M3192" s="63">
        <f t="shared" si="331"/>
        <v>53.530889956820658</v>
      </c>
      <c r="N3192" s="62">
        <v>47.567</v>
      </c>
    </row>
    <row r="3193" spans="1:14" x14ac:dyDescent="0.4">
      <c r="A3193" s="43">
        <v>77</v>
      </c>
      <c r="B3193" s="5" t="s">
        <v>165</v>
      </c>
      <c r="C3193" s="5">
        <v>1988</v>
      </c>
      <c r="D3193" s="5" t="s">
        <v>246</v>
      </c>
      <c r="E3193" s="5" t="s">
        <v>247</v>
      </c>
      <c r="F3193" s="62">
        <f t="shared" si="330"/>
        <v>0.18534950634262723</v>
      </c>
      <c r="G3193" s="63">
        <v>2439639</v>
      </c>
      <c r="H3193" s="63">
        <f t="shared" si="326"/>
        <v>0.36961951110791402</v>
      </c>
      <c r="I3193" s="63">
        <f t="shared" si="327"/>
        <v>188.88922989092541</v>
      </c>
      <c r="J3193" s="63">
        <v>290149999.89999998</v>
      </c>
      <c r="K3193" s="63">
        <f>(K2333+K1903+K2075)/3</f>
        <v>89.852686829381057</v>
      </c>
      <c r="L3193" s="63">
        <f t="shared" si="329"/>
        <v>163.12199560971601</v>
      </c>
      <c r="M3193" s="63">
        <f t="shared" si="331"/>
        <v>56.386301717939126</v>
      </c>
      <c r="N3193" s="62">
        <v>50.195</v>
      </c>
    </row>
    <row r="3194" spans="1:14" x14ac:dyDescent="0.4">
      <c r="A3194" s="43">
        <v>77</v>
      </c>
      <c r="B3194" s="5" t="s">
        <v>165</v>
      </c>
      <c r="C3194" s="5">
        <v>1989</v>
      </c>
      <c r="D3194" s="5" t="s">
        <v>246</v>
      </c>
      <c r="E3194" s="5" t="s">
        <v>247</v>
      </c>
      <c r="F3194" s="62">
        <f t="shared" si="330"/>
        <v>0.19510474351855497</v>
      </c>
      <c r="G3194" s="63">
        <v>2507600</v>
      </c>
      <c r="H3194" s="63">
        <f t="shared" si="326"/>
        <v>0.38907316958727794</v>
      </c>
      <c r="I3194" s="63">
        <f>(I2334+I2076+I20158/3)</f>
        <v>345.24238365960503</v>
      </c>
      <c r="J3194" s="63">
        <v>656039999.89999998</v>
      </c>
      <c r="K3194" s="63">
        <f>(K2334+K2076+K1904)/3</f>
        <v>92.553237815563463</v>
      </c>
      <c r="L3194" s="63">
        <f t="shared" si="329"/>
        <v>171.70736379970106</v>
      </c>
      <c r="M3194" s="63">
        <f t="shared" si="331"/>
        <v>59.432040799254359</v>
      </c>
      <c r="N3194" s="62">
        <v>52.814</v>
      </c>
    </row>
    <row r="3195" spans="1:14" x14ac:dyDescent="0.4">
      <c r="A3195" s="43">
        <v>77</v>
      </c>
      <c r="B3195" s="5" t="s">
        <v>165</v>
      </c>
      <c r="C3195" s="5">
        <v>1990</v>
      </c>
      <c r="D3195" s="5" t="s">
        <v>246</v>
      </c>
      <c r="E3195" s="5" t="s">
        <v>247</v>
      </c>
      <c r="F3195" s="62">
        <v>0.20537341423005787</v>
      </c>
      <c r="G3195" s="63">
        <v>2209731</v>
      </c>
      <c r="H3195" s="63">
        <f t="shared" si="326"/>
        <v>0.40955070482871364</v>
      </c>
      <c r="I3195" s="63">
        <f t="shared" ref="I3195:I3210" si="332">(I2335+I2077+I1905)/3</f>
        <v>185.40802414850734</v>
      </c>
      <c r="J3195" s="63">
        <v>225240000</v>
      </c>
      <c r="K3195" s="63">
        <f>(K2335+K1905+K2077)/3</f>
        <v>95.359717946333191</v>
      </c>
      <c r="L3195" s="63">
        <f t="shared" si="329"/>
        <v>180.74459347336955</v>
      </c>
      <c r="M3195" s="63">
        <f t="shared" si="331"/>
        <v>62.745635189303009</v>
      </c>
      <c r="N3195" s="62">
        <v>55.421999999999997</v>
      </c>
    </row>
    <row r="3196" spans="1:14" x14ac:dyDescent="0.4">
      <c r="A3196" s="43">
        <v>77</v>
      </c>
      <c r="B3196" s="5" t="s">
        <v>165</v>
      </c>
      <c r="C3196" s="5">
        <v>1991</v>
      </c>
      <c r="D3196" s="5" t="s">
        <v>246</v>
      </c>
      <c r="E3196" s="5" t="s">
        <v>247</v>
      </c>
      <c r="F3196" s="62">
        <v>0.19312749969575646</v>
      </c>
      <c r="G3196" s="63">
        <v>1939236</v>
      </c>
      <c r="H3196" s="63">
        <f t="shared" si="326"/>
        <v>0.43110600508285646</v>
      </c>
      <c r="I3196" s="63">
        <f t="shared" si="332"/>
        <v>183.69742182747061</v>
      </c>
      <c r="J3196" s="63">
        <v>8410000</v>
      </c>
      <c r="K3196" s="63">
        <f>(K2336+K2078+K1906)/3</f>
        <v>75.054724496293545</v>
      </c>
      <c r="L3196" s="63">
        <f t="shared" si="329"/>
        <v>190.25746681407321</v>
      </c>
      <c r="M3196" s="63">
        <f t="shared" si="331"/>
        <v>64.080156781637854</v>
      </c>
      <c r="N3196" s="62">
        <v>58</v>
      </c>
    </row>
    <row r="3197" spans="1:14" x14ac:dyDescent="0.4">
      <c r="A3197" s="43">
        <v>77</v>
      </c>
      <c r="B3197" s="5" t="s">
        <v>165</v>
      </c>
      <c r="C3197" s="5">
        <v>1992</v>
      </c>
      <c r="D3197" s="5" t="s">
        <v>246</v>
      </c>
      <c r="E3197" s="5" t="s">
        <v>247</v>
      </c>
      <c r="F3197" s="62">
        <v>0.19602889177083405</v>
      </c>
      <c r="G3197" s="63">
        <v>2052626</v>
      </c>
      <c r="H3197" s="63">
        <f t="shared" si="326"/>
        <v>0.45379579482405946</v>
      </c>
      <c r="I3197" s="63">
        <f t="shared" si="332"/>
        <v>188.14606149267024</v>
      </c>
      <c r="J3197" s="63">
        <v>-10850000</v>
      </c>
      <c r="K3197" s="63">
        <f>(K2079+K1907+K2337)</f>
        <v>241.70758201303727</v>
      </c>
      <c r="L3197" s="63">
        <f t="shared" si="329"/>
        <v>200.27101769902444</v>
      </c>
      <c r="M3197" s="63">
        <f t="shared" si="331"/>
        <v>65.22830292354115</v>
      </c>
      <c r="N3197" s="62">
        <v>55.018999999999998</v>
      </c>
    </row>
    <row r="3198" spans="1:14" x14ac:dyDescent="0.4">
      <c r="A3198" s="43">
        <v>77</v>
      </c>
      <c r="B3198" s="5" t="s">
        <v>165</v>
      </c>
      <c r="C3198" s="5">
        <v>1993</v>
      </c>
      <c r="D3198" s="5" t="s">
        <v>246</v>
      </c>
      <c r="E3198" s="5" t="s">
        <v>247</v>
      </c>
      <c r="F3198" s="62">
        <v>0.19728747249470291</v>
      </c>
      <c r="G3198" s="63">
        <v>2132771</v>
      </c>
      <c r="H3198" s="63">
        <f t="shared" si="326"/>
        <v>0.47767978402532579</v>
      </c>
      <c r="I3198" s="63">
        <f t="shared" si="332"/>
        <v>222.791287474456</v>
      </c>
      <c r="J3198" s="63">
        <v>-53619999.899999999</v>
      </c>
      <c r="K3198" s="63">
        <f t="shared" ref="K3198:K3203" si="333">(K2338+K2080+K1908)/3</f>
        <v>77.247555912686792</v>
      </c>
      <c r="L3198" s="63">
        <f t="shared" si="329"/>
        <v>210.81159757792048</v>
      </c>
      <c r="M3198" s="63">
        <f t="shared" si="331"/>
        <v>63.297073328532569</v>
      </c>
      <c r="N3198" s="62">
        <v>52.009</v>
      </c>
    </row>
    <row r="3199" spans="1:14" x14ac:dyDescent="0.4">
      <c r="A3199" s="43">
        <v>77</v>
      </c>
      <c r="B3199" s="5" t="s">
        <v>165</v>
      </c>
      <c r="C3199" s="5">
        <v>1994</v>
      </c>
      <c r="D3199" s="5" t="s">
        <v>246</v>
      </c>
      <c r="E3199" s="5" t="s">
        <v>247</v>
      </c>
      <c r="F3199" s="62">
        <v>0.19707528427939422</v>
      </c>
      <c r="G3199" s="63">
        <v>2125198</v>
      </c>
      <c r="H3199" s="63">
        <f t="shared" si="326"/>
        <v>0.50282082528981664</v>
      </c>
      <c r="I3199" s="63">
        <f t="shared" si="332"/>
        <v>204.14771594205354</v>
      </c>
      <c r="J3199" s="63">
        <v>17379999.899999999</v>
      </c>
      <c r="K3199" s="63">
        <f t="shared" si="333"/>
        <v>77.604319313303662</v>
      </c>
      <c r="L3199" s="63">
        <f t="shared" si="329"/>
        <v>221.90694481886368</v>
      </c>
      <c r="M3199" s="63">
        <f>(M2339+M1909+M2081)/3</f>
        <v>61.942303828685198</v>
      </c>
      <c r="N3199" s="62">
        <v>48.981000000000002</v>
      </c>
    </row>
    <row r="3200" spans="1:14" x14ac:dyDescent="0.4">
      <c r="A3200" s="43">
        <v>77</v>
      </c>
      <c r="B3200" s="5" t="s">
        <v>165</v>
      </c>
      <c r="C3200" s="5">
        <v>1995</v>
      </c>
      <c r="D3200" s="5" t="s">
        <v>246</v>
      </c>
      <c r="E3200" s="5" t="s">
        <v>247</v>
      </c>
      <c r="F3200" s="62">
        <v>0.19708395451503019</v>
      </c>
      <c r="G3200" s="63">
        <v>2142422</v>
      </c>
      <c r="H3200" s="63">
        <f t="shared" si="326"/>
        <v>0.52928507925243862</v>
      </c>
      <c r="I3200" s="63">
        <f t="shared" si="332"/>
        <v>181.95160344719378</v>
      </c>
      <c r="J3200" s="63">
        <v>4599999.9000000004</v>
      </c>
      <c r="K3200" s="63">
        <f t="shared" si="333"/>
        <v>81.724901536275027</v>
      </c>
      <c r="L3200" s="63">
        <f t="shared" si="329"/>
        <v>233.58625770406704</v>
      </c>
      <c r="M3200" s="63">
        <f>M2340+M2082</f>
        <v>192.56259731852916</v>
      </c>
      <c r="N3200" s="62">
        <v>45.96</v>
      </c>
    </row>
    <row r="3201" spans="1:14" x14ac:dyDescent="0.4">
      <c r="A3201" s="43">
        <v>77</v>
      </c>
      <c r="B3201" s="5" t="s">
        <v>165</v>
      </c>
      <c r="C3201" s="5">
        <v>1996</v>
      </c>
      <c r="D3201" s="5" t="s">
        <v>246</v>
      </c>
      <c r="E3201" s="5" t="s">
        <v>247</v>
      </c>
      <c r="F3201" s="62">
        <v>0.19778072801486046</v>
      </c>
      <c r="G3201" s="63">
        <v>2203966</v>
      </c>
      <c r="H3201" s="63">
        <f t="shared" si="326"/>
        <v>0.55714218868677756</v>
      </c>
      <c r="I3201" s="63">
        <f t="shared" si="332"/>
        <v>180.97160539835701</v>
      </c>
      <c r="J3201" s="63">
        <v>-132130000</v>
      </c>
      <c r="K3201" s="63">
        <f t="shared" si="333"/>
        <v>75.430669542256041</v>
      </c>
      <c r="L3201" s="63">
        <f t="shared" si="329"/>
        <v>245.88027126743899</v>
      </c>
      <c r="M3201" s="63">
        <f>(M2083+M2341+M1911)/3</f>
        <v>58.464963703871568</v>
      </c>
      <c r="N3201" s="62">
        <v>42.963999999999999</v>
      </c>
    </row>
    <row r="3202" spans="1:14" x14ac:dyDescent="0.4">
      <c r="A3202" s="43">
        <v>77</v>
      </c>
      <c r="B3202" s="5" t="s">
        <v>165</v>
      </c>
      <c r="C3202" s="5">
        <v>1997</v>
      </c>
      <c r="D3202" s="5" t="s">
        <v>246</v>
      </c>
      <c r="E3202" s="5" t="s">
        <v>247</v>
      </c>
      <c r="F3202" s="62">
        <v>0.19080392732765492</v>
      </c>
      <c r="G3202" s="63">
        <v>2383300</v>
      </c>
      <c r="H3202" s="63">
        <f t="shared" si="326"/>
        <v>0.58646546177555536</v>
      </c>
      <c r="I3202" s="63">
        <f t="shared" si="332"/>
        <v>181.98409525394084</v>
      </c>
      <c r="J3202" s="63">
        <v>213819999.90000001</v>
      </c>
      <c r="K3202" s="63">
        <f t="shared" si="333"/>
        <v>86.756246782694234</v>
      </c>
      <c r="L3202" s="63">
        <f t="shared" si="329"/>
        <v>258.82133817625157</v>
      </c>
      <c r="M3202" s="63">
        <f t="shared" ref="M3202:M3208" si="334">(M2342+M2084+M1912)/3</f>
        <v>59.481326891618245</v>
      </c>
      <c r="N3202" s="62">
        <v>43.304000000000002</v>
      </c>
    </row>
    <row r="3203" spans="1:14" x14ac:dyDescent="0.4">
      <c r="A3203" s="43">
        <v>77</v>
      </c>
      <c r="B3203" s="5" t="s">
        <v>165</v>
      </c>
      <c r="C3203" s="5">
        <v>1998</v>
      </c>
      <c r="D3203" s="5" t="s">
        <v>246</v>
      </c>
      <c r="E3203" s="5" t="s">
        <v>247</v>
      </c>
      <c r="F3203" s="62">
        <v>0.18583303273992657</v>
      </c>
      <c r="G3203" s="63">
        <v>2639224</v>
      </c>
      <c r="H3203" s="63">
        <f t="shared" si="326"/>
        <v>0.61733206502690041</v>
      </c>
      <c r="I3203" s="63">
        <f t="shared" si="332"/>
        <v>186.99206031458448</v>
      </c>
      <c r="J3203" s="63">
        <v>190310000</v>
      </c>
      <c r="K3203" s="63">
        <f t="shared" si="333"/>
        <v>86.998580071966217</v>
      </c>
      <c r="L3203" s="63">
        <f t="shared" si="329"/>
        <v>272.44351386973852</v>
      </c>
      <c r="M3203" s="63">
        <f t="shared" si="334"/>
        <v>60.456566052786421</v>
      </c>
      <c r="N3203" s="62">
        <v>43.646000000000001</v>
      </c>
    </row>
    <row r="3204" spans="1:14" x14ac:dyDescent="0.4">
      <c r="A3204" s="43">
        <v>77</v>
      </c>
      <c r="B3204" s="5" t="s">
        <v>165</v>
      </c>
      <c r="C3204" s="5">
        <v>1999</v>
      </c>
      <c r="D3204" s="5" t="s">
        <v>246</v>
      </c>
      <c r="E3204" s="5" t="s">
        <v>247</v>
      </c>
      <c r="F3204" s="62">
        <v>0.14330137220525332</v>
      </c>
      <c r="G3204" s="63">
        <v>2789743</v>
      </c>
      <c r="H3204" s="63">
        <f t="shared" si="326"/>
        <v>0.64982322634410572</v>
      </c>
      <c r="I3204" s="63">
        <f t="shared" si="332"/>
        <v>224.18062990821795</v>
      </c>
      <c r="J3204" s="63">
        <v>256259999.90000001</v>
      </c>
      <c r="K3204" s="63">
        <f>(K2086+K2344+K1914)/3</f>
        <v>88.069132885044425</v>
      </c>
      <c r="L3204" s="63">
        <f t="shared" si="329"/>
        <v>286.78264617867217</v>
      </c>
      <c r="M3204" s="63">
        <f t="shared" si="334"/>
        <v>59.863965382235342</v>
      </c>
      <c r="N3204" s="62">
        <v>43.988</v>
      </c>
    </row>
    <row r="3205" spans="1:14" x14ac:dyDescent="0.4">
      <c r="A3205" s="43">
        <v>77</v>
      </c>
      <c r="B3205" s="5" t="s">
        <v>165</v>
      </c>
      <c r="C3205" s="5">
        <v>2000</v>
      </c>
      <c r="D3205" s="5" t="s">
        <v>246</v>
      </c>
      <c r="E3205" s="5" t="s">
        <v>247</v>
      </c>
      <c r="F3205" s="62">
        <v>0.14707324890923812</v>
      </c>
      <c r="G3205" s="63">
        <v>2895224</v>
      </c>
      <c r="H3205" s="63">
        <f t="shared" si="326"/>
        <v>0.68402444878326918</v>
      </c>
      <c r="I3205" s="63">
        <f t="shared" si="332"/>
        <v>265.00181064357008</v>
      </c>
      <c r="J3205" s="63">
        <v>20800000</v>
      </c>
      <c r="K3205" s="63">
        <f>(K2345+K2087+K1915)/3</f>
        <v>79.242926988030035</v>
      </c>
      <c r="L3205" s="63">
        <v>301.87646966176021</v>
      </c>
      <c r="M3205" s="63">
        <f t="shared" si="334"/>
        <v>64.556744555361817</v>
      </c>
      <c r="N3205" s="62">
        <v>44.331000000000003</v>
      </c>
    </row>
    <row r="3206" spans="1:14" x14ac:dyDescent="0.4">
      <c r="A3206" s="43">
        <v>77</v>
      </c>
      <c r="B3206" s="5" t="s">
        <v>165</v>
      </c>
      <c r="C3206" s="5">
        <v>2001</v>
      </c>
      <c r="D3206" s="5" t="s">
        <v>246</v>
      </c>
      <c r="E3206" s="5" t="s">
        <v>247</v>
      </c>
      <c r="F3206" s="62">
        <v>0.1503430317730329</v>
      </c>
      <c r="G3206" s="63">
        <v>2981648</v>
      </c>
      <c r="H3206" s="63">
        <v>0.72002573556133598</v>
      </c>
      <c r="I3206" s="63">
        <f t="shared" si="332"/>
        <v>170.81436613632602</v>
      </c>
      <c r="J3206" s="63">
        <v>8300000</v>
      </c>
      <c r="K3206" s="63">
        <f>(K2346+K2088+K1916)/3</f>
        <v>73.80127793712505</v>
      </c>
      <c r="L3206" s="63">
        <v>303.85880560012447</v>
      </c>
      <c r="M3206" s="63">
        <f t="shared" si="334"/>
        <v>59.507963684477687</v>
      </c>
      <c r="N3206" s="62">
        <v>44.673000000000002</v>
      </c>
    </row>
    <row r="3207" spans="1:14" x14ac:dyDescent="0.4">
      <c r="A3207" s="43">
        <v>77</v>
      </c>
      <c r="B3207" s="5" t="s">
        <v>165</v>
      </c>
      <c r="C3207" s="5">
        <v>2002</v>
      </c>
      <c r="D3207" s="5" t="s">
        <v>246</v>
      </c>
      <c r="E3207" s="5" t="s">
        <v>247</v>
      </c>
      <c r="F3207" s="62">
        <v>0.14499122557381741</v>
      </c>
      <c r="G3207" s="63">
        <v>3060599</v>
      </c>
      <c r="H3207" s="63">
        <v>-1.3927282142399378</v>
      </c>
      <c r="I3207" s="63">
        <f t="shared" si="332"/>
        <v>115.73209745549565</v>
      </c>
      <c r="J3207" s="63">
        <v>2799999.9</v>
      </c>
      <c r="K3207" s="63">
        <f>(K2347+K2089+K1917)/3</f>
        <v>74.715188395541659</v>
      </c>
      <c r="L3207" s="63">
        <v>302.88188684633303</v>
      </c>
      <c r="M3207" s="63">
        <f t="shared" si="334"/>
        <v>59.255946691060501</v>
      </c>
      <c r="N3207" s="62">
        <v>45.017000000000003</v>
      </c>
    </row>
    <row r="3208" spans="1:14" x14ac:dyDescent="0.4">
      <c r="A3208" s="43">
        <v>77</v>
      </c>
      <c r="B3208" s="5" t="s">
        <v>165</v>
      </c>
      <c r="C3208" s="5">
        <v>2003</v>
      </c>
      <c r="D3208" s="5" t="s">
        <v>246</v>
      </c>
      <c r="E3208" s="5" t="s">
        <v>247</v>
      </c>
      <c r="F3208" s="62">
        <v>0.15431452304295415</v>
      </c>
      <c r="G3208" s="63">
        <v>3085173</v>
      </c>
      <c r="H3208" s="63">
        <v>15.511491594054334</v>
      </c>
      <c r="I3208" s="63">
        <f t="shared" si="332"/>
        <v>92.096543903080018</v>
      </c>
      <c r="J3208" s="63">
        <v>372220000</v>
      </c>
      <c r="K3208" s="63">
        <f>(K2090+K2348+K1918)/3</f>
        <v>78.302429024754531</v>
      </c>
      <c r="L3208" s="63">
        <v>242.44993716721882</v>
      </c>
      <c r="M3208" s="63">
        <f t="shared" si="334"/>
        <v>56.987750458656798</v>
      </c>
      <c r="N3208" s="62">
        <v>45.360999999999997</v>
      </c>
    </row>
    <row r="3209" spans="1:14" x14ac:dyDescent="0.4">
      <c r="A3209" s="43">
        <v>77</v>
      </c>
      <c r="B3209" s="5" t="s">
        <v>165</v>
      </c>
      <c r="C3209" s="5">
        <v>2004</v>
      </c>
      <c r="D3209" s="5" t="s">
        <v>246</v>
      </c>
      <c r="E3209" s="5" t="s">
        <v>247</v>
      </c>
      <c r="F3209" s="62">
        <v>0.178920570949643</v>
      </c>
      <c r="G3209" s="63">
        <v>3122447</v>
      </c>
      <c r="H3209" s="63">
        <v>16.858278125499297</v>
      </c>
      <c r="I3209" s="63">
        <f t="shared" si="332"/>
        <v>90.146049328897689</v>
      </c>
      <c r="J3209" s="63">
        <v>75351731.649542898</v>
      </c>
      <c r="K3209" s="63">
        <f>(K2349+K2091+K1919)/3</f>
        <v>74.919206546027254</v>
      </c>
      <c r="L3209" s="63">
        <v>287.27469193232105</v>
      </c>
      <c r="M3209" s="63">
        <f>(M3206+M3207+M3208)/3</f>
        <v>58.58388694473166</v>
      </c>
      <c r="N3209" s="62">
        <v>45.706000000000003</v>
      </c>
    </row>
    <row r="3210" spans="1:14" x14ac:dyDescent="0.4">
      <c r="A3210" s="43">
        <v>77</v>
      </c>
      <c r="B3210" s="5" t="s">
        <v>165</v>
      </c>
      <c r="C3210" s="5">
        <v>2005</v>
      </c>
      <c r="D3210" s="5" t="s">
        <v>246</v>
      </c>
      <c r="E3210" s="5" t="s">
        <v>247</v>
      </c>
      <c r="F3210" s="62">
        <v>0.20445039337872184</v>
      </c>
      <c r="G3210" s="63">
        <v>3266318</v>
      </c>
      <c r="H3210" s="63">
        <v>0.49001050060310547</v>
      </c>
      <c r="I3210" s="63">
        <f t="shared" si="332"/>
        <v>92.47212314256565</v>
      </c>
      <c r="J3210" s="63">
        <v>82802111.438060999</v>
      </c>
      <c r="K3210" s="63">
        <f>(K2350+K2092+K1920)/3</f>
        <v>75.758640311935508</v>
      </c>
      <c r="L3210" s="63">
        <v>290.5412149092648</v>
      </c>
      <c r="M3210" s="63">
        <f t="shared" ref="M3210:M3220" si="335">(M2350+M2092+M1920)/3</f>
        <v>58.599508857138659</v>
      </c>
      <c r="N3210" s="62">
        <v>46.051000000000002</v>
      </c>
    </row>
    <row r="3211" spans="1:14" x14ac:dyDescent="0.4">
      <c r="A3211" s="43">
        <v>77</v>
      </c>
      <c r="B3211" s="5" t="s">
        <v>165</v>
      </c>
      <c r="C3211" s="5">
        <v>2006</v>
      </c>
      <c r="D3211" s="5" t="s">
        <v>246</v>
      </c>
      <c r="E3211" s="5" t="s">
        <v>247</v>
      </c>
      <c r="F3211" s="62">
        <v>0.19886282241953673</v>
      </c>
      <c r="G3211" s="63">
        <v>3455397</v>
      </c>
      <c r="H3211" s="63">
        <v>9.1348816298163342</v>
      </c>
      <c r="I3211" s="63">
        <f>(I2093+I2351+I1921)/3</f>
        <v>95.491529972715966</v>
      </c>
      <c r="J3211" s="63">
        <v>107856671.533941</v>
      </c>
      <c r="K3211" s="63">
        <f>(K2351+K2093+K1921)/3</f>
        <v>75.822295888698392</v>
      </c>
      <c r="L3211" s="63">
        <v>323.84122576942679</v>
      </c>
      <c r="M3211" s="63">
        <f t="shared" si="335"/>
        <v>58.203786706545429</v>
      </c>
      <c r="N3211" s="62">
        <v>46.396000000000001</v>
      </c>
    </row>
    <row r="3212" spans="1:14" x14ac:dyDescent="0.4">
      <c r="A3212" s="43">
        <v>77</v>
      </c>
      <c r="B3212" s="5" t="s">
        <v>165</v>
      </c>
      <c r="C3212" s="5">
        <v>2007</v>
      </c>
      <c r="D3212" s="5" t="s">
        <v>246</v>
      </c>
      <c r="E3212" s="5" t="s">
        <v>247</v>
      </c>
      <c r="F3212" s="62">
        <v>0.17647010245709852</v>
      </c>
      <c r="G3212" s="63">
        <v>3632740</v>
      </c>
      <c r="H3212" s="63">
        <v>12.017647138796605</v>
      </c>
      <c r="I3212" s="63">
        <f>(I2352+I2094+I1922)/3</f>
        <v>98.706319326876823</v>
      </c>
      <c r="J3212" s="63">
        <v>131637661.595465</v>
      </c>
      <c r="K3212" s="63">
        <f>(K2352+K2094+K1922)/3</f>
        <v>77.474423316757495</v>
      </c>
      <c r="L3212" s="63">
        <v>377.95162879809732</v>
      </c>
      <c r="M3212" s="63">
        <f t="shared" si="335"/>
        <v>60.632393765796031</v>
      </c>
      <c r="N3212" s="62">
        <v>46.741999999999997</v>
      </c>
    </row>
    <row r="3213" spans="1:14" x14ac:dyDescent="0.4">
      <c r="A3213" s="43">
        <v>77</v>
      </c>
      <c r="B3213" s="5" t="s">
        <v>165</v>
      </c>
      <c r="C3213" s="5">
        <v>2008</v>
      </c>
      <c r="D3213" s="5" t="s">
        <v>246</v>
      </c>
      <c r="E3213" s="5" t="s">
        <v>247</v>
      </c>
      <c r="F3213" s="62">
        <v>0.14275267733946598</v>
      </c>
      <c r="G3213" s="63">
        <v>3783887</v>
      </c>
      <c r="H3213" s="63">
        <v>17.326345551449137</v>
      </c>
      <c r="I3213" s="63">
        <f>(I2353+I2095+I1923)/3</f>
        <v>103.15770912831827</v>
      </c>
      <c r="J3213" s="63">
        <v>283536077.40801501</v>
      </c>
      <c r="K3213" s="63">
        <f>(K2353+K2095+K1923)/3</f>
        <v>76.14006520167689</v>
      </c>
      <c r="L3213" s="63">
        <v>456.1446998813654</v>
      </c>
      <c r="M3213" s="63">
        <f t="shared" si="335"/>
        <v>59.653287645139621</v>
      </c>
      <c r="N3213" s="62">
        <v>47.088000000000001</v>
      </c>
    </row>
    <row r="3214" spans="1:14" x14ac:dyDescent="0.4">
      <c r="A3214" s="43">
        <v>77</v>
      </c>
      <c r="B3214" s="5" t="s">
        <v>165</v>
      </c>
      <c r="C3214" s="5">
        <v>2009</v>
      </c>
      <c r="D3214" s="5" t="s">
        <v>246</v>
      </c>
      <c r="E3214" s="5" t="s">
        <v>247</v>
      </c>
      <c r="F3214" s="62">
        <v>0.13670447567339453</v>
      </c>
      <c r="G3214" s="63">
        <v>3905066</v>
      </c>
      <c r="H3214" s="63">
        <v>-2.7228431411051304</v>
      </c>
      <c r="I3214" s="63">
        <f>(I2354+I2096+I1924)/3</f>
        <v>99.871582420847076</v>
      </c>
      <c r="J3214" s="63">
        <v>127803424.522852</v>
      </c>
      <c r="K3214" s="63">
        <f>(K2354+K1924+K2096)/3</f>
        <v>70.871339275945473</v>
      </c>
      <c r="L3214" s="63">
        <v>452.74522888985746</v>
      </c>
      <c r="M3214" s="63">
        <f t="shared" si="335"/>
        <v>61.0119224570401</v>
      </c>
      <c r="N3214" s="62">
        <v>47.445</v>
      </c>
    </row>
    <row r="3215" spans="1:14" x14ac:dyDescent="0.4">
      <c r="A3215" s="43">
        <v>77</v>
      </c>
      <c r="B3215" s="5" t="s">
        <v>165</v>
      </c>
      <c r="C3215" s="5">
        <v>2010</v>
      </c>
      <c r="D3215" s="5" t="s">
        <v>246</v>
      </c>
      <c r="E3215" s="5" t="s">
        <v>247</v>
      </c>
      <c r="F3215" s="62">
        <v>0.18153432525132118</v>
      </c>
      <c r="G3215" s="63">
        <v>4019956</v>
      </c>
      <c r="H3215" s="63">
        <v>6.5120036890566837</v>
      </c>
      <c r="I3215" s="63">
        <v>100</v>
      </c>
      <c r="J3215" s="63">
        <v>2064680994.2386799</v>
      </c>
      <c r="K3215" s="63">
        <f>(K2355+K2097+K1925)/3</f>
        <v>78.273713387471204</v>
      </c>
      <c r="L3215" s="63">
        <v>497.0203653970342</v>
      </c>
      <c r="M3215" s="63">
        <f t="shared" si="335"/>
        <v>63.595519624871081</v>
      </c>
      <c r="N3215" s="62">
        <v>47.813000000000002</v>
      </c>
    </row>
    <row r="3216" spans="1:14" x14ac:dyDescent="0.4">
      <c r="A3216" s="43">
        <v>77</v>
      </c>
      <c r="B3216" s="5" t="s">
        <v>165</v>
      </c>
      <c r="C3216" s="5">
        <v>2011</v>
      </c>
      <c r="D3216" s="5" t="s">
        <v>246</v>
      </c>
      <c r="E3216" s="5" t="s">
        <v>247</v>
      </c>
      <c r="F3216" s="62">
        <v>0.20285806536479195</v>
      </c>
      <c r="G3216" s="63">
        <v>4181150</v>
      </c>
      <c r="H3216" s="63">
        <v>10.923445358978242</v>
      </c>
      <c r="I3216" s="63">
        <f t="shared" ref="I3216:I3221" si="336">(I2356+I2098+I1926)/3</f>
        <v>98.873700366009402</v>
      </c>
      <c r="J3216" s="63">
        <v>2086006933.3333299</v>
      </c>
      <c r="K3216" s="63">
        <f>(K2356+K2098+K1926)/3</f>
        <v>88.884229963191203</v>
      </c>
      <c r="L3216" s="63">
        <v>573.52642215658375</v>
      </c>
      <c r="M3216" s="63">
        <f t="shared" si="335"/>
        <v>63.312455016138777</v>
      </c>
      <c r="N3216" s="62">
        <v>48.192999999999998</v>
      </c>
    </row>
    <row r="3217" spans="1:14" x14ac:dyDescent="0.4">
      <c r="A3217" s="43">
        <v>77</v>
      </c>
      <c r="B3217" s="5" t="s">
        <v>165</v>
      </c>
      <c r="C3217" s="5">
        <v>2012</v>
      </c>
      <c r="D3217" s="5" t="s">
        <v>246</v>
      </c>
      <c r="E3217" s="5" t="s">
        <v>247</v>
      </c>
      <c r="F3217" s="62">
        <v>0.21796091178140883</v>
      </c>
      <c r="G3217" s="63">
        <v>4331740</v>
      </c>
      <c r="H3217" s="63">
        <v>7.7971571636592927</v>
      </c>
      <c r="I3217" s="63">
        <f t="shared" si="336"/>
        <v>99.020618540025268</v>
      </c>
      <c r="J3217" s="63">
        <v>2309981241.25</v>
      </c>
      <c r="K3217" s="63">
        <f>(K2099+K2357+K1927)/3</f>
        <v>86.544530792330704</v>
      </c>
      <c r="L3217" s="63">
        <v>644.45557674283316</v>
      </c>
      <c r="M3217" s="63">
        <f t="shared" si="335"/>
        <v>62.92884658175484</v>
      </c>
      <c r="N3217" s="62">
        <v>48.582999999999998</v>
      </c>
    </row>
    <row r="3218" spans="1:14" x14ac:dyDescent="0.4">
      <c r="A3218" s="43">
        <v>77</v>
      </c>
      <c r="B3218" s="5" t="s">
        <v>165</v>
      </c>
      <c r="C3218" s="5">
        <v>2013</v>
      </c>
      <c r="D3218" s="5" t="s">
        <v>246</v>
      </c>
      <c r="E3218" s="5" t="s">
        <v>247</v>
      </c>
      <c r="F3218" s="62">
        <v>0.20446035778360375</v>
      </c>
      <c r="G3218" s="63">
        <v>4427313</v>
      </c>
      <c r="H3218" s="63">
        <v>4.715308132832547</v>
      </c>
      <c r="I3218" s="63">
        <f t="shared" si="336"/>
        <v>96.808397557965137</v>
      </c>
      <c r="J3218" s="63">
        <v>1998675365.6600001</v>
      </c>
      <c r="K3218" s="63">
        <f>(K2358+K2100+K1928)/3</f>
        <v>85.331715023293626</v>
      </c>
      <c r="L3218" s="63">
        <v>717.63575333390702</v>
      </c>
      <c r="M3218" s="63">
        <f t="shared" si="335"/>
        <v>63.906093890646467</v>
      </c>
      <c r="N3218" s="62">
        <v>48.984999999999999</v>
      </c>
    </row>
    <row r="3219" spans="1:14" x14ac:dyDescent="0.4">
      <c r="A3219" s="43">
        <v>77</v>
      </c>
      <c r="B3219" s="5" t="s">
        <v>165</v>
      </c>
      <c r="C3219" s="5">
        <v>2014</v>
      </c>
      <c r="D3219" s="5" t="s">
        <v>246</v>
      </c>
      <c r="E3219" s="5" t="s">
        <v>247</v>
      </c>
      <c r="F3219" s="62">
        <v>0.26665055832657358</v>
      </c>
      <c r="G3219" s="63">
        <v>4519398</v>
      </c>
      <c r="H3219" s="63">
        <v>0.8179213267644343</v>
      </c>
      <c r="I3219" s="63">
        <f t="shared" si="336"/>
        <v>93.620232294468735</v>
      </c>
      <c r="J3219" s="63">
        <v>501870828.62042397</v>
      </c>
      <c r="K3219" s="63">
        <f>(K2359+K2101+K1929)/3</f>
        <v>90.030806564971556</v>
      </c>
      <c r="L3219" s="63">
        <v>713.73488238920311</v>
      </c>
      <c r="M3219" s="63">
        <f t="shared" si="335"/>
        <v>63.20414956259706</v>
      </c>
      <c r="N3219" s="62">
        <v>49.396999999999998</v>
      </c>
    </row>
    <row r="3220" spans="1:14" x14ac:dyDescent="0.4">
      <c r="A3220" s="43">
        <v>77</v>
      </c>
      <c r="B3220" s="5" t="s">
        <v>165</v>
      </c>
      <c r="C3220" s="5">
        <v>2015</v>
      </c>
      <c r="D3220" s="5" t="s">
        <v>246</v>
      </c>
      <c r="E3220" s="5" t="s">
        <v>247</v>
      </c>
      <c r="F3220" s="62">
        <v>0.27053577487642355</v>
      </c>
      <c r="G3220" s="63">
        <v>4612329</v>
      </c>
      <c r="H3220" s="63">
        <v>6.271342555808701E-2</v>
      </c>
      <c r="I3220" s="63">
        <f t="shared" si="336"/>
        <v>98.892698036226136</v>
      </c>
      <c r="J3220" s="63">
        <v>232679832.47377899</v>
      </c>
      <c r="K3220" s="63">
        <f>(K2360+K2102+K1930)/3</f>
        <v>87.88541053382211</v>
      </c>
      <c r="L3220" s="63">
        <v>699.66294685396463</v>
      </c>
      <c r="M3220" s="63">
        <f t="shared" si="335"/>
        <v>63.346363344999453</v>
      </c>
      <c r="N3220" s="62">
        <v>49.82</v>
      </c>
    </row>
    <row r="3221" spans="1:14" x14ac:dyDescent="0.4">
      <c r="A3221" s="43">
        <v>77</v>
      </c>
      <c r="B3221" s="5" t="s">
        <v>165</v>
      </c>
      <c r="C3221" s="5">
        <v>2016</v>
      </c>
      <c r="D3221" s="5" t="s">
        <v>246</v>
      </c>
      <c r="E3221" s="5" t="s">
        <v>247</v>
      </c>
      <c r="F3221" s="62">
        <v>0.29703807635074247</v>
      </c>
      <c r="G3221" s="63">
        <v>4706097</v>
      </c>
      <c r="H3221" s="63">
        <v>6.9729569715392756</v>
      </c>
      <c r="I3221" s="63">
        <f t="shared" si="336"/>
        <v>103.82499326970412</v>
      </c>
      <c r="J3221" s="63">
        <v>311699760.32287502</v>
      </c>
      <c r="K3221" s="63">
        <f>(K2103+K2361+K1931)/3</f>
        <v>84.747441614188176</v>
      </c>
      <c r="L3221" s="63">
        <v>722.13122678941806</v>
      </c>
      <c r="M3221" s="63">
        <f>(M2103+M2361+M1931)/3</f>
        <v>63.485535599414327</v>
      </c>
      <c r="N3221" s="62">
        <v>50.253999999999998</v>
      </c>
    </row>
    <row r="3222" spans="1:14" x14ac:dyDescent="0.4">
      <c r="A3222" s="43">
        <v>77</v>
      </c>
      <c r="B3222" s="5" t="s">
        <v>165</v>
      </c>
      <c r="C3222" s="5">
        <v>2017</v>
      </c>
      <c r="D3222" s="5" t="s">
        <v>246</v>
      </c>
      <c r="E3222" s="5" t="s">
        <v>247</v>
      </c>
      <c r="F3222" s="62">
        <v>0.26443560073726746</v>
      </c>
      <c r="G3222" s="63">
        <v>4796631</v>
      </c>
      <c r="H3222" s="63">
        <v>-2.6179341529938682</v>
      </c>
      <c r="I3222" s="63">
        <f>I3223*0.95</f>
        <v>98.908590080657419</v>
      </c>
      <c r="J3222" s="63">
        <v>247842983.01405001</v>
      </c>
      <c r="K3222" s="63">
        <f>K3223*0.95</f>
        <v>83.931715818631403</v>
      </c>
      <c r="L3222" s="63">
        <v>706.89269197484646</v>
      </c>
      <c r="M3222" s="63">
        <f>(M3220+M3219+M3221)/3</f>
        <v>63.345349502336944</v>
      </c>
      <c r="N3222" s="62">
        <v>50.697000000000003</v>
      </c>
    </row>
    <row r="3223" spans="1:14" x14ac:dyDescent="0.4">
      <c r="A3223" s="43">
        <v>77</v>
      </c>
      <c r="B3223" s="5" t="s">
        <v>165</v>
      </c>
      <c r="C3223" s="5">
        <v>2018</v>
      </c>
      <c r="D3223" s="5" t="s">
        <v>246</v>
      </c>
      <c r="E3223" s="5" t="s">
        <v>247</v>
      </c>
      <c r="F3223" s="62">
        <v>0.23041724419257939</v>
      </c>
      <c r="G3223" s="63">
        <v>4889391</v>
      </c>
      <c r="H3223" s="63">
        <v>-0.20987279738781695</v>
      </c>
      <c r="I3223" s="63">
        <f>(I2363+I2105+I1933)/3</f>
        <v>104.11430534806044</v>
      </c>
      <c r="J3223" s="63">
        <v>129129754.83329301</v>
      </c>
      <c r="K3223" s="63">
        <f>(K2363+K2105+K1933)/3</f>
        <v>88.349174545927795</v>
      </c>
      <c r="L3223" s="63">
        <v>700.0370393777057</v>
      </c>
      <c r="M3223" s="63">
        <f>(M3221+M3220+M3222)/3</f>
        <v>63.392416148916908</v>
      </c>
      <c r="N3223" s="62">
        <v>51.151000000000003</v>
      </c>
    </row>
    <row r="3224" spans="1:14" x14ac:dyDescent="0.4">
      <c r="A3224" s="43">
        <v>77</v>
      </c>
      <c r="B3224" s="5" t="s">
        <v>165</v>
      </c>
      <c r="C3224" s="5">
        <v>2019</v>
      </c>
      <c r="D3224" s="5" t="s">
        <v>246</v>
      </c>
      <c r="E3224" s="5" t="s">
        <v>247</v>
      </c>
      <c r="F3224" s="62">
        <v>0.2299164602092276</v>
      </c>
      <c r="G3224" s="63">
        <v>4985289</v>
      </c>
      <c r="H3224" s="63">
        <v>-0.56042663404490156</v>
      </c>
      <c r="I3224" s="63">
        <f>(I2364+I2106+I1934)/3</f>
        <v>107.72308045077568</v>
      </c>
      <c r="J3224" s="63">
        <v>86681700.459676206</v>
      </c>
      <c r="K3224" s="63">
        <f>(K2364+K2106+K1934)/3</f>
        <v>84.132256134275153</v>
      </c>
      <c r="L3224" s="63">
        <v>665.87844756843583</v>
      </c>
      <c r="M3224" s="63">
        <f>(M2364+M2106+M1934)/3</f>
        <v>63.407767083556074</v>
      </c>
      <c r="N3224" s="62">
        <v>51.615000000000002</v>
      </c>
    </row>
    <row r="3225" spans="1:14" x14ac:dyDescent="0.4">
      <c r="A3225" s="43">
        <v>77</v>
      </c>
      <c r="B3225" s="5" t="s">
        <v>165</v>
      </c>
      <c r="C3225" s="5">
        <v>2020</v>
      </c>
      <c r="D3225" s="5" t="s">
        <v>246</v>
      </c>
      <c r="E3225" s="5" t="s">
        <v>247</v>
      </c>
      <c r="F3225" s="62">
        <v>0.23183892393717725</v>
      </c>
      <c r="G3225" s="63">
        <v>5087584</v>
      </c>
      <c r="H3225" s="63">
        <v>-5.6078958775908916</v>
      </c>
      <c r="I3225" s="63">
        <f>(I2365+I2107+I1935)/3</f>
        <v>108.4930986264755</v>
      </c>
      <c r="J3225" s="63">
        <v>737967946.55770302</v>
      </c>
      <c r="K3225" s="63">
        <f>(K2365+K2107+K1935)/3</f>
        <v>76.534181365551149</v>
      </c>
      <c r="L3225" s="63">
        <v>597.52969189304781</v>
      </c>
      <c r="M3225" s="63">
        <f>(M2365+M2107+M1935)/3</f>
        <v>63.381844244936651</v>
      </c>
      <c r="N3225" s="62">
        <v>52.088999999999999</v>
      </c>
    </row>
    <row r="3226" spans="1:14" x14ac:dyDescent="0.4">
      <c r="A3226" s="43">
        <v>77</v>
      </c>
      <c r="B3226" s="5" t="s">
        <v>165</v>
      </c>
      <c r="C3226" s="5">
        <v>2021</v>
      </c>
      <c r="D3226" s="5" t="s">
        <v>246</v>
      </c>
      <c r="E3226" s="5" t="s">
        <v>247</v>
      </c>
      <c r="F3226" s="62">
        <f>(F3223+F3224+F3225)/3</f>
        <v>0.23072420944632807</v>
      </c>
      <c r="G3226" s="63">
        <v>5193416</v>
      </c>
      <c r="H3226" s="63">
        <v>9.9456235311021999</v>
      </c>
      <c r="I3226" s="63">
        <f>(I2366+I2108+I1936)/3</f>
        <v>106.84440074901111</v>
      </c>
      <c r="J3226" s="63">
        <v>535582905.54248101</v>
      </c>
      <c r="K3226" s="63">
        <f>(K2366+K2108+K1936)/3</f>
        <v>83.575458054067397</v>
      </c>
      <c r="L3226" s="63">
        <v>675.66318584915973</v>
      </c>
      <c r="M3226" s="63">
        <f>(M2366+M2108+M1936)/3</f>
        <v>63.394009159136544</v>
      </c>
      <c r="N3226" s="62">
        <v>52.573</v>
      </c>
    </row>
    <row r="3227" spans="1:14" x14ac:dyDescent="0.4">
      <c r="A3227" s="43">
        <v>77</v>
      </c>
      <c r="B3227" s="5" t="s">
        <v>165</v>
      </c>
      <c r="C3227" s="5">
        <v>2022</v>
      </c>
      <c r="D3227" s="5" t="s">
        <v>246</v>
      </c>
      <c r="E3227" s="5" t="s">
        <v>247</v>
      </c>
      <c r="F3227" s="62">
        <f>(F3224+F3225+F3226)/3</f>
        <v>0.23082653119757765</v>
      </c>
      <c r="G3227" s="63">
        <v>5302681</v>
      </c>
      <c r="H3227" s="63">
        <v>8.791612356741922</v>
      </c>
      <c r="I3227" s="63">
        <f>(I2367+I2109+I1937)/3</f>
        <v>111.68762270636489</v>
      </c>
      <c r="J3227" s="63">
        <v>960192468.67283106</v>
      </c>
      <c r="K3227" s="63">
        <f>(K2367+K2109+K1937)/3</f>
        <v>85.71105806905662</v>
      </c>
      <c r="L3227" s="63">
        <v>754.53284291474449</v>
      </c>
      <c r="M3227" s="63">
        <f>(M2367+M2109+M1937)/3</f>
        <v>63.39454016254308</v>
      </c>
      <c r="N3227" s="62">
        <v>53.064999999999998</v>
      </c>
    </row>
    <row r="3228" spans="1:14" x14ac:dyDescent="0.4">
      <c r="A3228" s="53">
        <v>78</v>
      </c>
      <c r="B3228" s="5" t="s">
        <v>166</v>
      </c>
      <c r="C3228" s="5">
        <v>1980</v>
      </c>
      <c r="D3228" s="5" t="s">
        <v>249</v>
      </c>
      <c r="E3228" s="5" t="s">
        <v>247</v>
      </c>
      <c r="F3228" s="62">
        <f>(F3229+F3230+F3231)/3</f>
        <v>6.5750416870889525</v>
      </c>
      <c r="G3228" s="63">
        <v>2962720</v>
      </c>
      <c r="H3228" s="63">
        <f t="shared" ref="H3228:H3247" si="337">H3229*0.95</f>
        <v>4.7703228060743816</v>
      </c>
      <c r="I3228" s="63">
        <f>(I2669+I2583+I2755)/3</f>
        <v>87.552962239125009</v>
      </c>
      <c r="J3228" s="63">
        <v>-1089340260.3754301</v>
      </c>
      <c r="K3228" s="63">
        <f t="shared" ref="K3228:K3237" si="338">K3229*0.95</f>
        <v>42.389258588864465</v>
      </c>
      <c r="L3228" s="63">
        <f t="shared" ref="L3228:L3237" si="339">L3229*0.95</f>
        <v>4084.5079689685203</v>
      </c>
      <c r="M3228" s="63">
        <v>56.029579067121738</v>
      </c>
      <c r="N3228" s="62">
        <v>70.093999999999994</v>
      </c>
    </row>
    <row r="3229" spans="1:14" x14ac:dyDescent="0.4">
      <c r="A3229" s="53">
        <v>78</v>
      </c>
      <c r="B3229" s="5" t="s">
        <v>166</v>
      </c>
      <c r="C3229" s="5">
        <v>1981</v>
      </c>
      <c r="D3229" s="5" t="s">
        <v>249</v>
      </c>
      <c r="E3229" s="5" t="s">
        <v>247</v>
      </c>
      <c r="F3229" s="62">
        <f t="shared" ref="F3229:F3237" si="340">(F3230+F3231+F3232)/3</f>
        <v>6.5758100476543673</v>
      </c>
      <c r="G3229" s="63">
        <v>3112015</v>
      </c>
      <c r="H3229" s="63">
        <f t="shared" si="337"/>
        <v>5.0213924274467177</v>
      </c>
      <c r="I3229" s="63">
        <f>(I2670+I2584+I2756)/3</f>
        <v>91.619501081494548</v>
      </c>
      <c r="J3229" s="63">
        <v>-744126662.80177903</v>
      </c>
      <c r="K3229" s="63">
        <f t="shared" si="338"/>
        <v>44.620272198804699</v>
      </c>
      <c r="L3229" s="63">
        <f t="shared" si="339"/>
        <v>4299.4820725984428</v>
      </c>
      <c r="M3229" s="63">
        <v>52.037444933920696</v>
      </c>
      <c r="N3229" s="62">
        <v>71.450999999999993</v>
      </c>
    </row>
    <row r="3230" spans="1:14" x14ac:dyDescent="0.4">
      <c r="A3230" s="53">
        <v>78</v>
      </c>
      <c r="B3230" s="5" t="s">
        <v>166</v>
      </c>
      <c r="C3230" s="5">
        <v>1982</v>
      </c>
      <c r="D3230" s="5" t="s">
        <v>249</v>
      </c>
      <c r="E3230" s="5" t="s">
        <v>247</v>
      </c>
      <c r="F3230" s="62">
        <f t="shared" si="340"/>
        <v>6.5783221334477462</v>
      </c>
      <c r="G3230" s="63">
        <v>3265457</v>
      </c>
      <c r="H3230" s="63">
        <f t="shared" si="337"/>
        <v>5.2856762394175973</v>
      </c>
      <c r="I3230" s="63">
        <f>(I2671+I2585+I2757)/3</f>
        <v>95.610194097883721</v>
      </c>
      <c r="J3230" s="63">
        <v>-391821735.94532597</v>
      </c>
      <c r="K3230" s="63">
        <f t="shared" si="338"/>
        <v>46.968707577689159</v>
      </c>
      <c r="L3230" s="63">
        <f t="shared" si="339"/>
        <v>4525.7706027352033</v>
      </c>
      <c r="M3230" s="63">
        <v>53.147208121827404</v>
      </c>
      <c r="N3230" s="62">
        <v>72.772999999999996</v>
      </c>
    </row>
    <row r="3231" spans="1:14" x14ac:dyDescent="0.4">
      <c r="A3231" s="53">
        <v>78</v>
      </c>
      <c r="B3231" s="5" t="s">
        <v>166</v>
      </c>
      <c r="C3231" s="5">
        <v>1983</v>
      </c>
      <c r="D3231" s="5" t="s">
        <v>249</v>
      </c>
      <c r="E3231" s="5" t="s">
        <v>247</v>
      </c>
      <c r="F3231" s="62">
        <f t="shared" si="340"/>
        <v>6.5709928801647459</v>
      </c>
      <c r="G3231" s="63">
        <v>3423592</v>
      </c>
      <c r="H3231" s="63">
        <f t="shared" si="337"/>
        <v>5.5638697257027339</v>
      </c>
      <c r="I3231" s="63">
        <f>(I2586+I2672+I2758)/3</f>
        <v>98.639938198227981</v>
      </c>
      <c r="J3231" s="63">
        <v>-326630705.630301</v>
      </c>
      <c r="K3231" s="63">
        <f t="shared" si="338"/>
        <v>49.440744818620168</v>
      </c>
      <c r="L3231" s="63">
        <f t="shared" si="339"/>
        <v>4763.9690555107409</v>
      </c>
      <c r="M3231" s="63">
        <v>57.170923379174852</v>
      </c>
      <c r="N3231" s="62">
        <v>74.055000000000007</v>
      </c>
    </row>
    <row r="3232" spans="1:14" x14ac:dyDescent="0.4">
      <c r="A3232" s="53">
        <v>78</v>
      </c>
      <c r="B3232" s="5" t="s">
        <v>166</v>
      </c>
      <c r="C3232" s="5">
        <v>1984</v>
      </c>
      <c r="D3232" s="5" t="s">
        <v>249</v>
      </c>
      <c r="E3232" s="5" t="s">
        <v>247</v>
      </c>
      <c r="F3232" s="62">
        <f t="shared" si="340"/>
        <v>6.578115129350607</v>
      </c>
      <c r="G3232" s="63">
        <v>3564547</v>
      </c>
      <c r="H3232" s="63">
        <f t="shared" si="337"/>
        <v>5.8567049744239306</v>
      </c>
      <c r="I3232" s="63">
        <f>(I2587+I2673+I2759)/3</f>
        <v>101.90921654741901</v>
      </c>
      <c r="J3232" s="63">
        <v>-16888867.8944498</v>
      </c>
      <c r="K3232" s="63">
        <f t="shared" si="338"/>
        <v>52.042889282758075</v>
      </c>
      <c r="L3232" s="63">
        <f t="shared" si="339"/>
        <v>5014.7042689586751</v>
      </c>
      <c r="M3232" s="63">
        <v>57.880055788005571</v>
      </c>
      <c r="N3232" s="62">
        <v>75.3</v>
      </c>
    </row>
    <row r="3233" spans="1:14" x14ac:dyDescent="0.4">
      <c r="A3233" s="53">
        <v>78</v>
      </c>
      <c r="B3233" s="5" t="s">
        <v>166</v>
      </c>
      <c r="C3233" s="5">
        <v>1985</v>
      </c>
      <c r="D3233" s="5" t="s">
        <v>249</v>
      </c>
      <c r="E3233" s="5" t="s">
        <v>247</v>
      </c>
      <c r="F3233" s="62">
        <f t="shared" si="340"/>
        <v>6.5858583908278883</v>
      </c>
      <c r="G3233" s="63">
        <v>3684313</v>
      </c>
      <c r="H3233" s="63">
        <f t="shared" si="337"/>
        <v>6.1649526046567695</v>
      </c>
      <c r="I3233" s="63">
        <f>(I2674+I2588+I2760)/3</f>
        <v>103.24311694436319</v>
      </c>
      <c r="J3233" s="63">
        <v>119235407.17371599</v>
      </c>
      <c r="K3233" s="63">
        <f t="shared" si="338"/>
        <v>54.781988718692716</v>
      </c>
      <c r="L3233" s="63">
        <f t="shared" si="339"/>
        <v>5278.6360725880795</v>
      </c>
      <c r="M3233" s="63">
        <v>58.333333333333336</v>
      </c>
      <c r="N3233" s="62">
        <v>75.45</v>
      </c>
    </row>
    <row r="3234" spans="1:14" x14ac:dyDescent="0.4">
      <c r="A3234" s="53">
        <v>78</v>
      </c>
      <c r="B3234" s="5" t="s">
        <v>166</v>
      </c>
      <c r="C3234" s="5">
        <v>1986</v>
      </c>
      <c r="D3234" s="5" t="s">
        <v>249</v>
      </c>
      <c r="E3234" s="5" t="s">
        <v>247</v>
      </c>
      <c r="F3234" s="62">
        <f t="shared" si="340"/>
        <v>6.5490051203157451</v>
      </c>
      <c r="G3234" s="63">
        <v>3800110</v>
      </c>
      <c r="H3234" s="63">
        <f t="shared" si="337"/>
        <v>6.4894237943755471</v>
      </c>
      <c r="I3234" s="63">
        <f>(I2589+I2675+I2761)/3</f>
        <v>172.51579035008149</v>
      </c>
      <c r="J3234" s="63">
        <v>-176920553.65892199</v>
      </c>
      <c r="K3234" s="63">
        <f t="shared" si="338"/>
        <v>57.66525128283444</v>
      </c>
      <c r="L3234" s="63">
        <f t="shared" si="339"/>
        <v>5556.4590237769262</v>
      </c>
      <c r="M3234" s="63">
        <v>61.95210122006327</v>
      </c>
      <c r="N3234" s="62">
        <v>75.504999999999995</v>
      </c>
    </row>
    <row r="3235" spans="1:14" x14ac:dyDescent="0.4">
      <c r="A3235" s="53">
        <v>78</v>
      </c>
      <c r="B3235" s="5" t="s">
        <v>166</v>
      </c>
      <c r="C3235" s="5">
        <v>1987</v>
      </c>
      <c r="D3235" s="5" t="s">
        <v>249</v>
      </c>
      <c r="E3235" s="5" t="s">
        <v>247</v>
      </c>
      <c r="F3235" s="62">
        <f t="shared" si="340"/>
        <v>6.599481876908186</v>
      </c>
      <c r="G3235" s="63">
        <v>3911939</v>
      </c>
      <c r="H3235" s="63">
        <f t="shared" si="337"/>
        <v>6.8309724151321554</v>
      </c>
      <c r="I3235" s="63">
        <f>(I2676+I2590+I2762)/3</f>
        <v>95.337243741681618</v>
      </c>
      <c r="J3235" s="63">
        <v>-97633681.285453796</v>
      </c>
      <c r="K3235" s="63">
        <f t="shared" si="338"/>
        <v>60.700264508246782</v>
      </c>
      <c r="L3235" s="63">
        <f t="shared" si="339"/>
        <v>5848.9042355546599</v>
      </c>
      <c r="M3235" s="63">
        <v>60.817941952506601</v>
      </c>
      <c r="N3235" s="62">
        <v>75.56</v>
      </c>
    </row>
    <row r="3236" spans="1:14" x14ac:dyDescent="0.4">
      <c r="A3236" s="53">
        <v>78</v>
      </c>
      <c r="B3236" s="5" t="s">
        <v>166</v>
      </c>
      <c r="C3236" s="5">
        <v>1988</v>
      </c>
      <c r="D3236" s="5" t="s">
        <v>249</v>
      </c>
      <c r="E3236" s="5" t="s">
        <v>247</v>
      </c>
      <c r="F3236" s="62">
        <f t="shared" si="340"/>
        <v>6.6090881752597346</v>
      </c>
      <c r="G3236" s="63">
        <v>4021565</v>
      </c>
      <c r="H3236" s="63">
        <f t="shared" si="337"/>
        <v>7.1904972790864798</v>
      </c>
      <c r="I3236" s="63">
        <f>(I2591+I2763+I2677)/3</f>
        <v>90.572548800153925</v>
      </c>
      <c r="J3236" s="63">
        <v>97982197.046321899</v>
      </c>
      <c r="K3236" s="63">
        <f t="shared" si="338"/>
        <v>63.895015271838723</v>
      </c>
      <c r="L3236" s="63">
        <f t="shared" si="339"/>
        <v>6156.7413005838525</v>
      </c>
      <c r="M3236" s="63">
        <v>65.095846645367416</v>
      </c>
      <c r="N3236" s="62">
        <v>75.614000000000004</v>
      </c>
    </row>
    <row r="3237" spans="1:14" x14ac:dyDescent="0.4">
      <c r="A3237" s="53">
        <v>78</v>
      </c>
      <c r="B3237" s="5" t="s">
        <v>166</v>
      </c>
      <c r="C3237" s="5">
        <v>1989</v>
      </c>
      <c r="D3237" s="5" t="s">
        <v>249</v>
      </c>
      <c r="E3237" s="5" t="s">
        <v>247</v>
      </c>
      <c r="F3237" s="62">
        <f t="shared" si="340"/>
        <v>6.4384453087793156</v>
      </c>
      <c r="G3237" s="63">
        <v>4130042</v>
      </c>
      <c r="H3237" s="63">
        <f t="shared" si="337"/>
        <v>7.568944504301558</v>
      </c>
      <c r="I3237" s="63">
        <f>(I2592+I2678+I2764)/3</f>
        <v>98.775741624416796</v>
      </c>
      <c r="J3237" s="63">
        <v>125166197.303941</v>
      </c>
      <c r="K3237" s="63">
        <f t="shared" si="338"/>
        <v>67.257910812461816</v>
      </c>
      <c r="L3237" s="63">
        <f t="shared" si="339"/>
        <v>6480.7803164040561</v>
      </c>
      <c r="M3237" s="63">
        <v>65.521105715353002</v>
      </c>
      <c r="N3237" s="62">
        <v>75.668999999999997</v>
      </c>
    </row>
    <row r="3238" spans="1:14" x14ac:dyDescent="0.4">
      <c r="A3238" s="53">
        <v>78</v>
      </c>
      <c r="B3238" s="5" t="s">
        <v>166</v>
      </c>
      <c r="C3238" s="5">
        <v>1990</v>
      </c>
      <c r="D3238" s="5" t="s">
        <v>249</v>
      </c>
      <c r="E3238" s="5" t="s">
        <v>247</v>
      </c>
      <c r="F3238" s="62">
        <v>6.7509121466855069</v>
      </c>
      <c r="G3238" s="63">
        <v>4236983</v>
      </c>
      <c r="H3238" s="63">
        <f t="shared" si="337"/>
        <v>7.9673100045279561</v>
      </c>
      <c r="I3238" s="63">
        <f>(I2679+I2593+I2765)/3</f>
        <v>95.317027149297061</v>
      </c>
      <c r="J3238" s="63">
        <v>158911104.55497301</v>
      </c>
      <c r="K3238" s="63">
        <v>70.797800855222974</v>
      </c>
      <c r="L3238" s="63">
        <v>6821.8740172674279</v>
      </c>
      <c r="M3238" s="63">
        <v>62.950058072009284</v>
      </c>
      <c r="N3238" s="62">
        <v>75.722999999999999</v>
      </c>
    </row>
    <row r="3239" spans="1:14" x14ac:dyDescent="0.4">
      <c r="A3239" s="53">
        <v>78</v>
      </c>
      <c r="B3239" s="5" t="s">
        <v>166</v>
      </c>
      <c r="C3239" s="5">
        <v>1991</v>
      </c>
      <c r="D3239" s="5" t="s">
        <v>249</v>
      </c>
      <c r="E3239" s="5" t="s">
        <v>247</v>
      </c>
      <c r="F3239" s="62">
        <v>6.6379070703143794</v>
      </c>
      <c r="G3239" s="63">
        <v>4341971</v>
      </c>
      <c r="H3239" s="63">
        <f t="shared" si="337"/>
        <v>8.3866421100294275</v>
      </c>
      <c r="I3239" s="63">
        <f>(I2680+I2594+I2766)/3</f>
        <v>87.947261280476312</v>
      </c>
      <c r="J3239" s="63">
        <v>91903803.108073607</v>
      </c>
      <c r="K3239" s="63">
        <v>64.596370114686565</v>
      </c>
      <c r="L3239" s="63">
        <v>7368.0328835586033</v>
      </c>
      <c r="M3239" s="63">
        <v>61.574434918160556</v>
      </c>
      <c r="N3239" s="62">
        <v>75.777000000000001</v>
      </c>
    </row>
    <row r="3240" spans="1:14" x14ac:dyDescent="0.4">
      <c r="A3240" s="53">
        <v>78</v>
      </c>
      <c r="B3240" s="5" t="s">
        <v>166</v>
      </c>
      <c r="C3240" s="5">
        <v>1992</v>
      </c>
      <c r="D3240" s="5" t="s">
        <v>249</v>
      </c>
      <c r="E3240" s="5" t="s">
        <v>247</v>
      </c>
      <c r="F3240" s="62">
        <v>5.9265167093380615</v>
      </c>
      <c r="G3240" s="63">
        <v>4444820</v>
      </c>
      <c r="H3240" s="63">
        <f t="shared" si="337"/>
        <v>8.8280443263467667</v>
      </c>
      <c r="I3240" s="63">
        <f>(I2595+I2681+I2767)/3</f>
        <v>85.476347879867419</v>
      </c>
      <c r="J3240" s="63">
        <v>99093118.919445306</v>
      </c>
      <c r="K3240" s="63">
        <v>56.058065192327845</v>
      </c>
      <c r="L3240" s="63">
        <v>7623.9319676138057</v>
      </c>
      <c r="M3240" s="63">
        <v>59.779614325068877</v>
      </c>
      <c r="N3240" s="62">
        <v>75.831999999999994</v>
      </c>
    </row>
    <row r="3241" spans="1:14" x14ac:dyDescent="0.4">
      <c r="A3241" s="53">
        <v>78</v>
      </c>
      <c r="B3241" s="5" t="s">
        <v>166</v>
      </c>
      <c r="C3241" s="5">
        <v>1993</v>
      </c>
      <c r="D3241" s="5" t="s">
        <v>249</v>
      </c>
      <c r="E3241" s="5" t="s">
        <v>247</v>
      </c>
      <c r="F3241" s="62">
        <v>6.7307154942716894</v>
      </c>
      <c r="G3241" s="63">
        <v>4544970</v>
      </c>
      <c r="H3241" s="63">
        <f t="shared" si="337"/>
        <v>9.2926782382597555</v>
      </c>
      <c r="I3241" s="63">
        <f>(I2682+I2596+I2768)/3</f>
        <v>88.121474206605399</v>
      </c>
      <c r="J3241" s="63">
        <v>58152864.198683597</v>
      </c>
      <c r="K3241" s="63">
        <v>59.792113159022719</v>
      </c>
      <c r="L3241" s="63">
        <v>6745.9256873385993</v>
      </c>
      <c r="M3241" s="63">
        <v>58.517409210033698</v>
      </c>
      <c r="N3241" s="62">
        <v>75.885999999999996</v>
      </c>
    </row>
    <row r="3242" spans="1:14" x14ac:dyDescent="0.4">
      <c r="A3242" s="53">
        <v>78</v>
      </c>
      <c r="B3242" s="5" t="s">
        <v>166</v>
      </c>
      <c r="C3242" s="5">
        <v>1994</v>
      </c>
      <c r="D3242" s="5" t="s">
        <v>249</v>
      </c>
      <c r="E3242" s="5" t="s">
        <v>247</v>
      </c>
      <c r="F3242" s="62">
        <v>8.3278032687421799</v>
      </c>
      <c r="G3242" s="63">
        <v>4641296</v>
      </c>
      <c r="H3242" s="63">
        <f t="shared" si="337"/>
        <v>9.7817665665892175</v>
      </c>
      <c r="I3242" s="63">
        <f>(I2597+I2683+I2769)/3</f>
        <v>81.434262806751917</v>
      </c>
      <c r="J3242" s="63">
        <v>-72624307.461170405</v>
      </c>
      <c r="K3242" s="63">
        <v>53.152402929667907</v>
      </c>
      <c r="L3242" s="63">
        <v>6164.3412756333801</v>
      </c>
      <c r="M3242" s="63">
        <v>58.226221079691513</v>
      </c>
      <c r="N3242" s="62">
        <v>75.94</v>
      </c>
    </row>
    <row r="3243" spans="1:14" x14ac:dyDescent="0.4">
      <c r="A3243" s="53">
        <v>78</v>
      </c>
      <c r="B3243" s="5" t="s">
        <v>166</v>
      </c>
      <c r="C3243" s="5">
        <v>1995</v>
      </c>
      <c r="D3243" s="5" t="s">
        <v>249</v>
      </c>
      <c r="E3243" s="5" t="s">
        <v>247</v>
      </c>
      <c r="F3243" s="62">
        <v>9.1889332552725378</v>
      </c>
      <c r="G3243" s="63">
        <v>4733063</v>
      </c>
      <c r="H3243" s="63">
        <f t="shared" si="337"/>
        <v>10.296596385883387</v>
      </c>
      <c r="I3243" s="63">
        <f>(I2684+I2598+I2770)/3</f>
        <v>94.667946938522277</v>
      </c>
      <c r="J3243" s="63">
        <v>-88486065.3924703</v>
      </c>
      <c r="K3243" s="63">
        <v>51.591760299625463</v>
      </c>
      <c r="L3243" s="63">
        <v>5396.3750739676143</v>
      </c>
      <c r="M3243" s="63">
        <v>56.891317547055252</v>
      </c>
      <c r="N3243" s="62">
        <v>75.994</v>
      </c>
    </row>
    <row r="3244" spans="1:14" x14ac:dyDescent="0.4">
      <c r="A3244" s="53">
        <v>78</v>
      </c>
      <c r="B3244" s="5" t="s">
        <v>166</v>
      </c>
      <c r="C3244" s="5">
        <v>1996</v>
      </c>
      <c r="D3244" s="5" t="s">
        <v>249</v>
      </c>
      <c r="E3244" s="5" t="s">
        <v>247</v>
      </c>
      <c r="F3244" s="62">
        <v>9.4271945653856175</v>
      </c>
      <c r="G3244" s="63">
        <v>4820066</v>
      </c>
      <c r="H3244" s="63">
        <f t="shared" si="337"/>
        <v>10.838522511456198</v>
      </c>
      <c r="I3244" s="63">
        <f>(I2685+I2599+I2771)/3</f>
        <v>101.10761412003127</v>
      </c>
      <c r="J3244" s="63">
        <v>-111721670.754033</v>
      </c>
      <c r="K3244" s="63">
        <v>52.545155993431855</v>
      </c>
      <c r="L3244" s="63">
        <v>5785.1137552657365</v>
      </c>
      <c r="M3244" s="63">
        <v>55.840784539948075</v>
      </c>
      <c r="N3244" s="62">
        <v>76.048000000000002</v>
      </c>
    </row>
    <row r="3245" spans="1:14" x14ac:dyDescent="0.4">
      <c r="A3245" s="53">
        <v>78</v>
      </c>
      <c r="B3245" s="5" t="s">
        <v>166</v>
      </c>
      <c r="C3245" s="5">
        <v>1997</v>
      </c>
      <c r="D3245" s="5" t="s">
        <v>249</v>
      </c>
      <c r="E3245" s="5" t="s">
        <v>247</v>
      </c>
      <c r="F3245" s="62">
        <v>8.6091230606734008</v>
      </c>
      <c r="G3245" s="63">
        <v>4902346</v>
      </c>
      <c r="H3245" s="63">
        <f t="shared" si="337"/>
        <v>11.408971064690736</v>
      </c>
      <c r="I3245" s="63">
        <f>(I2600+I2686+I2772)/3</f>
        <v>102.78337026858851</v>
      </c>
      <c r="J3245" s="63">
        <v>-67915602.733399704</v>
      </c>
      <c r="K3245" s="63">
        <v>48.632412184606686</v>
      </c>
      <c r="L3245" s="63">
        <v>6262.4894679851732</v>
      </c>
      <c r="M3245" s="63">
        <v>55.459021141036771</v>
      </c>
      <c r="N3245" s="62">
        <v>76.114000000000004</v>
      </c>
    </row>
    <row r="3246" spans="1:14" x14ac:dyDescent="0.4">
      <c r="A3246" s="53">
        <v>78</v>
      </c>
      <c r="B3246" s="5" t="s">
        <v>166</v>
      </c>
      <c r="C3246" s="5">
        <v>1998</v>
      </c>
      <c r="D3246" s="5" t="s">
        <v>249</v>
      </c>
      <c r="E3246" s="5" t="s">
        <v>247</v>
      </c>
      <c r="F3246" s="62">
        <v>8.4125114787063229</v>
      </c>
      <c r="G3246" s="63">
        <v>4980962</v>
      </c>
      <c r="H3246" s="63">
        <f t="shared" si="337"/>
        <v>12.009443225990248</v>
      </c>
      <c r="I3246" s="63">
        <f>(I2601+I2773+I2687)/3</f>
        <v>102.41865605969508</v>
      </c>
      <c r="J3246" s="63">
        <v>-127894074.619937</v>
      </c>
      <c r="K3246" s="63">
        <v>40.25270758122744</v>
      </c>
      <c r="L3246" s="63">
        <v>5471.0868909862502</v>
      </c>
      <c r="M3246" s="63">
        <v>57.142857142857139</v>
      </c>
      <c r="N3246" s="62">
        <v>76.192999999999998</v>
      </c>
    </row>
    <row r="3247" spans="1:14" x14ac:dyDescent="0.4">
      <c r="A3247" s="53">
        <v>78</v>
      </c>
      <c r="B3247" s="5" t="s">
        <v>166</v>
      </c>
      <c r="C3247" s="5">
        <v>1999</v>
      </c>
      <c r="D3247" s="5" t="s">
        <v>249</v>
      </c>
      <c r="E3247" s="5" t="s">
        <v>247</v>
      </c>
      <c r="F3247" s="62">
        <v>8.5455154391124708</v>
      </c>
      <c r="G3247" s="63">
        <v>5057998</v>
      </c>
      <c r="H3247" s="63">
        <f t="shared" si="337"/>
        <v>12.641519185252893</v>
      </c>
      <c r="I3247" s="63">
        <f>(I2688+I2602+I2774)/3</f>
        <v>97.438424361551526</v>
      </c>
      <c r="J3247" s="63">
        <v>-128069471.47712301</v>
      </c>
      <c r="K3247" s="63">
        <v>34.801630109073471</v>
      </c>
      <c r="L3247" s="63">
        <v>7112.6716151914134</v>
      </c>
      <c r="M3247" s="63">
        <v>52.506519849319048</v>
      </c>
      <c r="N3247" s="62">
        <v>76.284000000000006</v>
      </c>
    </row>
    <row r="3248" spans="1:14" x14ac:dyDescent="0.4">
      <c r="A3248" s="53">
        <v>78</v>
      </c>
      <c r="B3248" s="5" t="s">
        <v>166</v>
      </c>
      <c r="C3248" s="5">
        <v>2000</v>
      </c>
      <c r="D3248" s="5" t="s">
        <v>249</v>
      </c>
      <c r="E3248" s="5" t="s">
        <v>247</v>
      </c>
      <c r="F3248" s="62">
        <v>8.6763767292169032</v>
      </c>
      <c r="G3248" s="63">
        <v>5154790</v>
      </c>
      <c r="H3248" s="63">
        <v>13.306862300266204</v>
      </c>
      <c r="I3248" s="63">
        <f>(I2689+I2603+I2775)/3</f>
        <v>100.1916578030946</v>
      </c>
      <c r="J3248" s="63">
        <v>141000000</v>
      </c>
      <c r="K3248" s="63">
        <v>45.281093765942245</v>
      </c>
      <c r="L3248" s="63">
        <v>7424.353471567224</v>
      </c>
      <c r="M3248" s="63">
        <v>54.4613710554951</v>
      </c>
      <c r="N3248" s="62">
        <v>76.387</v>
      </c>
    </row>
    <row r="3249" spans="1:14" x14ac:dyDescent="0.4">
      <c r="A3249" s="53">
        <v>78</v>
      </c>
      <c r="B3249" s="5" t="s">
        <v>166</v>
      </c>
      <c r="C3249" s="5">
        <v>2001</v>
      </c>
      <c r="D3249" s="5" t="s">
        <v>249</v>
      </c>
      <c r="E3249" s="5" t="s">
        <v>247</v>
      </c>
      <c r="F3249" s="62">
        <v>8.426385105448988</v>
      </c>
      <c r="G3249" s="63">
        <v>5275916</v>
      </c>
      <c r="H3249" s="63">
        <v>7.1848746565277963</v>
      </c>
      <c r="I3249" s="63">
        <f>(I2604+I2690+I2776)/3</f>
        <v>100.49610591710602</v>
      </c>
      <c r="J3249" s="63">
        <v>-133000000</v>
      </c>
      <c r="K3249" s="63">
        <v>43.173449612403104</v>
      </c>
      <c r="L3249" s="63">
        <v>6465.6222026198348</v>
      </c>
      <c r="M3249" s="63">
        <v>54.314452091053468</v>
      </c>
      <c r="N3249" s="62">
        <v>76.501999999999995</v>
      </c>
    </row>
    <row r="3250" spans="1:14" x14ac:dyDescent="0.4">
      <c r="A3250" s="53">
        <v>78</v>
      </c>
      <c r="B3250" s="5" t="s">
        <v>166</v>
      </c>
      <c r="C3250" s="5">
        <v>2002</v>
      </c>
      <c r="D3250" s="5" t="s">
        <v>249</v>
      </c>
      <c r="E3250" s="5" t="s">
        <v>247</v>
      </c>
      <c r="F3250" s="62">
        <v>8.4354024160614927</v>
      </c>
      <c r="G3250" s="63">
        <v>5405326</v>
      </c>
      <c r="H3250" s="63">
        <v>27.247302775381968</v>
      </c>
      <c r="I3250" s="63">
        <f>(I2992+I2863+I2777)/3</f>
        <v>91.779879684577097</v>
      </c>
      <c r="J3250" s="63">
        <v>145000000</v>
      </c>
      <c r="K3250" s="63">
        <v>78.859757035214514</v>
      </c>
      <c r="L3250" s="63">
        <v>3789.2052697246245</v>
      </c>
      <c r="M3250" s="63">
        <v>56.242150213514186</v>
      </c>
      <c r="N3250" s="62">
        <v>76.629000000000005</v>
      </c>
    </row>
    <row r="3251" spans="1:14" x14ac:dyDescent="0.4">
      <c r="A3251" s="53">
        <v>78</v>
      </c>
      <c r="B3251" s="5" t="s">
        <v>166</v>
      </c>
      <c r="C3251" s="5">
        <v>2003</v>
      </c>
      <c r="D3251" s="5" t="s">
        <v>249</v>
      </c>
      <c r="E3251" s="5" t="s">
        <v>247</v>
      </c>
      <c r="F3251" s="62">
        <v>8.8281921921336775</v>
      </c>
      <c r="G3251" s="63">
        <v>5542641</v>
      </c>
      <c r="H3251" s="63">
        <v>14.36256527297472</v>
      </c>
      <c r="I3251" s="63">
        <f>(I2864+I2993+I2778)/3</f>
        <v>84.609359172754196</v>
      </c>
      <c r="J3251" s="63">
        <v>143000000</v>
      </c>
      <c r="K3251" s="63">
        <v>90.612730517549082</v>
      </c>
      <c r="L3251" s="63">
        <v>4738.8284754506021</v>
      </c>
      <c r="M3251" s="63">
        <v>57.528306432185026</v>
      </c>
      <c r="N3251" s="62">
        <v>76.768000000000001</v>
      </c>
    </row>
    <row r="3252" spans="1:14" x14ac:dyDescent="0.4">
      <c r="A3252" s="53">
        <v>78</v>
      </c>
      <c r="B3252" s="5" t="s">
        <v>166</v>
      </c>
      <c r="C3252" s="5">
        <v>2004</v>
      </c>
      <c r="D3252" s="5" t="s">
        <v>249</v>
      </c>
      <c r="E3252" s="5" t="s">
        <v>247</v>
      </c>
      <c r="F3252" s="62">
        <v>8.5219275812856932</v>
      </c>
      <c r="G3252" s="63">
        <v>5687563</v>
      </c>
      <c r="H3252" s="63">
        <v>22.605342495158155</v>
      </c>
      <c r="I3252" s="63">
        <f>(I2908+I2779+I3166)/3</f>
        <v>111.68830132371563</v>
      </c>
      <c r="J3252" s="63">
        <v>357000000</v>
      </c>
      <c r="K3252" s="63">
        <v>96.129332079240115</v>
      </c>
      <c r="L3252" s="63">
        <v>5823.6379434052315</v>
      </c>
      <c r="M3252" s="63">
        <v>56.378212685687345</v>
      </c>
      <c r="N3252" s="62">
        <v>76.918999999999997</v>
      </c>
    </row>
    <row r="3253" spans="1:14" x14ac:dyDescent="0.4">
      <c r="A3253" s="53">
        <v>78</v>
      </c>
      <c r="B3253" s="5" t="s">
        <v>166</v>
      </c>
      <c r="C3253" s="5">
        <v>2005</v>
      </c>
      <c r="D3253" s="5" t="s">
        <v>249</v>
      </c>
      <c r="E3253" s="5" t="s">
        <v>247</v>
      </c>
      <c r="F3253" s="62">
        <v>9.0791755924046402</v>
      </c>
      <c r="G3253" s="63">
        <v>5837986</v>
      </c>
      <c r="H3253" s="63">
        <v>28.568503997206307</v>
      </c>
      <c r="I3253" s="63">
        <f>(I3081+I2823+I3167)/3</f>
        <v>99.736081452869868</v>
      </c>
      <c r="J3253" s="63">
        <v>1038000000</v>
      </c>
      <c r="K3253" s="63">
        <v>90.860889685461473</v>
      </c>
      <c r="L3253" s="63">
        <v>8108.0526079423253</v>
      </c>
      <c r="M3253" s="63">
        <v>56.677524429967427</v>
      </c>
      <c r="N3253" s="62">
        <v>77.08</v>
      </c>
    </row>
    <row r="3254" spans="1:14" x14ac:dyDescent="0.4">
      <c r="A3254" s="53">
        <v>78</v>
      </c>
      <c r="B3254" s="5" t="s">
        <v>166</v>
      </c>
      <c r="C3254" s="5">
        <v>2006</v>
      </c>
      <c r="D3254" s="5" t="s">
        <v>249</v>
      </c>
      <c r="E3254" s="5" t="s">
        <v>247</v>
      </c>
      <c r="F3254" s="62">
        <v>8.8610631621786631</v>
      </c>
      <c r="G3254" s="63">
        <v>5973369</v>
      </c>
      <c r="H3254" s="63">
        <v>19.6795130437458</v>
      </c>
      <c r="I3254" s="63">
        <f>(I2781+I2867+I2996)/3</f>
        <v>88.470508159167821</v>
      </c>
      <c r="J3254" s="63">
        <v>2064000000</v>
      </c>
      <c r="K3254" s="63">
        <v>97.738101119738118</v>
      </c>
      <c r="L3254" s="63">
        <v>10060.361041074973</v>
      </c>
      <c r="M3254" s="63">
        <v>58.353279080899945</v>
      </c>
      <c r="N3254" s="62">
        <v>77.253</v>
      </c>
    </row>
    <row r="3255" spans="1:14" x14ac:dyDescent="0.4">
      <c r="A3255" s="53">
        <v>78</v>
      </c>
      <c r="B3255" s="5" t="s">
        <v>166</v>
      </c>
      <c r="C3255" s="5">
        <v>2007</v>
      </c>
      <c r="D3255" s="5" t="s">
        <v>249</v>
      </c>
      <c r="E3255" s="5" t="s">
        <v>247</v>
      </c>
      <c r="F3255" s="62">
        <v>8.1013721596076351</v>
      </c>
      <c r="G3255" s="63">
        <v>6097177</v>
      </c>
      <c r="H3255" s="63">
        <v>2.4393861682751066</v>
      </c>
      <c r="I3255" s="63">
        <f>(I2610+I2696+I2782)/3</f>
        <v>97.365256814734721</v>
      </c>
      <c r="J3255" s="63">
        <v>4689000000</v>
      </c>
      <c r="K3255" s="63">
        <v>102.73231550089346</v>
      </c>
      <c r="L3255" s="63">
        <v>11158.112273778501</v>
      </c>
      <c r="M3255" s="63">
        <v>58.638473439917483</v>
      </c>
      <c r="N3255" s="62">
        <v>77.436999999999998</v>
      </c>
    </row>
    <row r="3256" spans="1:14" x14ac:dyDescent="0.4">
      <c r="A3256" s="53">
        <v>78</v>
      </c>
      <c r="B3256" s="5" t="s">
        <v>166</v>
      </c>
      <c r="C3256" s="5">
        <v>2008</v>
      </c>
      <c r="D3256" s="5" t="s">
        <v>249</v>
      </c>
      <c r="E3256" s="5" t="s">
        <v>247</v>
      </c>
      <c r="F3256" s="62">
        <v>8.5537468069494906</v>
      </c>
      <c r="G3256" s="63">
        <v>6228370</v>
      </c>
      <c r="H3256" s="63">
        <v>23.709371496227163</v>
      </c>
      <c r="I3256" s="63">
        <f>(I2697+I2611+I2783)/3</f>
        <v>100.2551827720762</v>
      </c>
      <c r="J3256" s="63">
        <v>4111300000</v>
      </c>
      <c r="K3256" s="63">
        <v>103.24215804554366</v>
      </c>
      <c r="L3256" s="63">
        <v>13921.899234611245</v>
      </c>
      <c r="M3256" s="63">
        <v>55.367769578671755</v>
      </c>
      <c r="N3256" s="62">
        <v>77.632000000000005</v>
      </c>
    </row>
    <row r="3257" spans="1:14" x14ac:dyDescent="0.4">
      <c r="A3257" s="53">
        <v>78</v>
      </c>
      <c r="B3257" s="5" t="s">
        <v>166</v>
      </c>
      <c r="C3257" s="5">
        <v>2009</v>
      </c>
      <c r="D3257" s="5" t="s">
        <v>249</v>
      </c>
      <c r="E3257" s="5" t="s">
        <v>247</v>
      </c>
      <c r="F3257" s="62">
        <v>8.8682871316285947</v>
      </c>
      <c r="G3257" s="63">
        <v>6360191</v>
      </c>
      <c r="H3257" s="63">
        <v>-24.847267747377572</v>
      </c>
      <c r="I3257" s="63">
        <f>(I2784+I2870+I2999)/3</f>
        <v>98.5499012113238</v>
      </c>
      <c r="J3257" s="63">
        <v>1371000000</v>
      </c>
      <c r="K3257" s="63">
        <v>107.62093050103903</v>
      </c>
      <c r="L3257" s="63">
        <v>9560.8038078710961</v>
      </c>
      <c r="M3257" s="63">
        <v>52.788844621513945</v>
      </c>
      <c r="N3257" s="62">
        <v>77.837000000000003</v>
      </c>
    </row>
    <row r="3258" spans="1:14" x14ac:dyDescent="0.4">
      <c r="A3258" s="53">
        <v>78</v>
      </c>
      <c r="B3258" s="5" t="s">
        <v>166</v>
      </c>
      <c r="C3258" s="5">
        <v>2010</v>
      </c>
      <c r="D3258" s="5" t="s">
        <v>249</v>
      </c>
      <c r="E3258" s="5" t="s">
        <v>247</v>
      </c>
      <c r="F3258" s="62">
        <v>9.1743237972713452</v>
      </c>
      <c r="G3258" s="63">
        <v>6491988</v>
      </c>
      <c r="H3258" s="63">
        <v>19.278545342938955</v>
      </c>
      <c r="I3258" s="63">
        <v>100</v>
      </c>
      <c r="J3258" s="63">
        <v>1784000000</v>
      </c>
      <c r="K3258" s="63">
        <v>98.077213074238983</v>
      </c>
      <c r="L3258" s="63">
        <v>11611.358595426071</v>
      </c>
      <c r="M3258" s="63">
        <v>50.509885535900104</v>
      </c>
      <c r="N3258" s="62">
        <v>78.052000000000007</v>
      </c>
    </row>
    <row r="3259" spans="1:14" x14ac:dyDescent="0.4">
      <c r="A3259" s="53">
        <v>78</v>
      </c>
      <c r="B3259" s="5" t="s">
        <v>166</v>
      </c>
      <c r="C3259" s="5">
        <v>2011</v>
      </c>
      <c r="D3259" s="5" t="s">
        <v>249</v>
      </c>
      <c r="E3259" s="5" t="s">
        <v>247</v>
      </c>
      <c r="F3259" s="62">
        <v>6.7074199451466132</v>
      </c>
      <c r="G3259" s="63">
        <v>6188132</v>
      </c>
      <c r="H3259" s="63">
        <v>24.342753351190538</v>
      </c>
      <c r="I3259" s="63">
        <f>(I2786+I2872+I3001)/3</f>
        <v>102.06454338412784</v>
      </c>
      <c r="J3259" s="63">
        <f>J3258*0.95</f>
        <v>1694800000</v>
      </c>
      <c r="K3259" s="63">
        <v>63.005435289528798</v>
      </c>
      <c r="L3259" s="63">
        <v>7784.1332137146183</v>
      </c>
      <c r="M3259" s="63">
        <v>53.389583939482108</v>
      </c>
      <c r="N3259" s="62">
        <v>78.277000000000001</v>
      </c>
    </row>
    <row r="3260" spans="1:14" x14ac:dyDescent="0.4">
      <c r="A3260" s="53">
        <v>78</v>
      </c>
      <c r="B3260" s="5" t="s">
        <v>166</v>
      </c>
      <c r="C3260" s="5">
        <v>2012</v>
      </c>
      <c r="D3260" s="5" t="s">
        <v>249</v>
      </c>
      <c r="E3260" s="5" t="s">
        <v>247</v>
      </c>
      <c r="F3260" s="62">
        <v>9.9346493193205312</v>
      </c>
      <c r="G3260" s="63">
        <v>5869870</v>
      </c>
      <c r="H3260" s="63">
        <v>5.9819305037218271</v>
      </c>
      <c r="I3260" s="63">
        <f>(I2787+I2873+I3002)/3</f>
        <v>105.2194980528201</v>
      </c>
      <c r="J3260" s="63">
        <v>1425000000</v>
      </c>
      <c r="K3260" s="63">
        <v>98.224318916844823</v>
      </c>
      <c r="L3260" s="63">
        <v>15765.419790667653</v>
      </c>
      <c r="M3260" s="63">
        <v>54.329640515487235</v>
      </c>
      <c r="N3260" s="62">
        <v>78.512</v>
      </c>
    </row>
    <row r="3261" spans="1:14" x14ac:dyDescent="0.4">
      <c r="A3261" s="53">
        <v>78</v>
      </c>
      <c r="B3261" s="5" t="s">
        <v>166</v>
      </c>
      <c r="C3261" s="5">
        <v>2013</v>
      </c>
      <c r="D3261" s="5" t="s">
        <v>249</v>
      </c>
      <c r="E3261" s="5" t="s">
        <v>247</v>
      </c>
      <c r="F3261" s="62">
        <v>9.9858133893468608</v>
      </c>
      <c r="G3261" s="63">
        <v>5985221</v>
      </c>
      <c r="H3261" s="63">
        <v>8.5392342268278298E-2</v>
      </c>
      <c r="I3261" s="63">
        <f>(I2788+I2874+I3003)/3</f>
        <v>104.41473824081015</v>
      </c>
      <c r="J3261" s="63">
        <v>702000000</v>
      </c>
      <c r="K3261" s="63">
        <v>106.3343609181056</v>
      </c>
      <c r="L3261" s="63">
        <v>12589.529714835779</v>
      </c>
      <c r="M3261" s="63">
        <v>53.807843951027188</v>
      </c>
      <c r="N3261" s="62">
        <v>78.756</v>
      </c>
    </row>
    <row r="3262" spans="1:14" x14ac:dyDescent="0.4">
      <c r="A3262" s="53">
        <v>78</v>
      </c>
      <c r="B3262" s="5" t="s">
        <v>166</v>
      </c>
      <c r="C3262" s="5">
        <v>2014</v>
      </c>
      <c r="D3262" s="5" t="s">
        <v>249</v>
      </c>
      <c r="E3262" s="5" t="s">
        <v>247</v>
      </c>
      <c r="F3262" s="62">
        <v>9.7230886600399753</v>
      </c>
      <c r="G3262" s="63">
        <v>6097764</v>
      </c>
      <c r="H3262" s="63">
        <v>-1.0066040166524175</v>
      </c>
      <c r="I3262" s="63">
        <f>(I2789+I2875+I3004)/3</f>
        <v>84.947528458579953</v>
      </c>
      <c r="J3262" s="63">
        <f t="shared" ref="J3262:J3268" si="341">J3263*0.95</f>
        <v>421097389.54453123</v>
      </c>
      <c r="K3262" s="63">
        <v>76.524882638111691</v>
      </c>
      <c r="L3262" s="63">
        <v>9408.752546341153</v>
      </c>
      <c r="M3262" s="63">
        <v>53.194154488517754</v>
      </c>
      <c r="N3262" s="62">
        <v>79.009</v>
      </c>
    </row>
    <row r="3263" spans="1:14" x14ac:dyDescent="0.4">
      <c r="A3263" s="53">
        <v>78</v>
      </c>
      <c r="B3263" s="5" t="s">
        <v>166</v>
      </c>
      <c r="C3263" s="5">
        <v>2015</v>
      </c>
      <c r="D3263" s="5" t="s">
        <v>249</v>
      </c>
      <c r="E3263" s="5" t="s">
        <v>247</v>
      </c>
      <c r="F3263" s="62">
        <v>8.2896078717942707</v>
      </c>
      <c r="G3263" s="63">
        <v>6192235</v>
      </c>
      <c r="H3263" s="63">
        <v>-7.0407072719537922</v>
      </c>
      <c r="I3263" s="63">
        <f>(I2618+I2704+I2790)/3</f>
        <v>96.490265086747584</v>
      </c>
      <c r="J3263" s="63">
        <f t="shared" si="341"/>
        <v>443260410.046875</v>
      </c>
      <c r="K3263" s="63">
        <v>56.90490733268836</v>
      </c>
      <c r="L3263" s="63">
        <v>7867.5157311439043</v>
      </c>
      <c r="M3263" s="63">
        <f t="shared" ref="M3263:M3270" si="342">(M3262+M3261+M3260)/3</f>
        <v>53.777212985010721</v>
      </c>
      <c r="N3263" s="62">
        <v>79.27</v>
      </c>
    </row>
    <row r="3264" spans="1:14" x14ac:dyDescent="0.4">
      <c r="A3264" s="53">
        <v>78</v>
      </c>
      <c r="B3264" s="5" t="s">
        <v>166</v>
      </c>
      <c r="C3264" s="5">
        <v>2016</v>
      </c>
      <c r="D3264" s="5" t="s">
        <v>249</v>
      </c>
      <c r="E3264" s="5" t="s">
        <v>247</v>
      </c>
      <c r="F3264" s="62">
        <v>7.7512385796304351</v>
      </c>
      <c r="G3264" s="63">
        <v>6282196</v>
      </c>
      <c r="H3264" s="63">
        <v>4.6923143181040672</v>
      </c>
      <c r="I3264" s="63">
        <f>(I3006+I2791+I2877)/3</f>
        <v>94.94090852675653</v>
      </c>
      <c r="J3264" s="63">
        <f t="shared" si="341"/>
        <v>466589905.3125</v>
      </c>
      <c r="K3264" s="63">
        <v>41.110176061513457</v>
      </c>
      <c r="L3264" s="63">
        <v>7945.0060501596463</v>
      </c>
      <c r="M3264" s="63">
        <f t="shared" si="342"/>
        <v>53.593070474851885</v>
      </c>
      <c r="N3264" s="62">
        <v>79.540000000000006</v>
      </c>
    </row>
    <row r="3265" spans="1:14" x14ac:dyDescent="0.4">
      <c r="A3265" s="53">
        <v>78</v>
      </c>
      <c r="B3265" s="5" t="s">
        <v>166</v>
      </c>
      <c r="C3265" s="5">
        <v>2017</v>
      </c>
      <c r="D3265" s="5" t="s">
        <v>249</v>
      </c>
      <c r="E3265" s="5" t="s">
        <v>247</v>
      </c>
      <c r="F3265" s="62">
        <v>8.1676024232937472</v>
      </c>
      <c r="G3265" s="63">
        <v>6378261</v>
      </c>
      <c r="H3265" s="63">
        <v>1.806663821783161</v>
      </c>
      <c r="I3265" s="63">
        <f>(I2620+I2706+I2792)/3</f>
        <v>93.982563467755313</v>
      </c>
      <c r="J3265" s="63">
        <f t="shared" si="341"/>
        <v>491147268.75</v>
      </c>
      <c r="K3265" s="63">
        <v>47.548966192121398</v>
      </c>
      <c r="L3265" s="63">
        <v>10529.116268745509</v>
      </c>
      <c r="M3265" s="63">
        <f t="shared" si="342"/>
        <v>53.521479316126793</v>
      </c>
      <c r="N3265" s="62">
        <v>79.816999999999993</v>
      </c>
    </row>
    <row r="3266" spans="1:14" x14ac:dyDescent="0.4">
      <c r="A3266" s="53">
        <v>78</v>
      </c>
      <c r="B3266" s="5" t="s">
        <v>166</v>
      </c>
      <c r="C3266" s="5">
        <v>2018</v>
      </c>
      <c r="D3266" s="5" t="s">
        <v>249</v>
      </c>
      <c r="E3266" s="5" t="s">
        <v>247</v>
      </c>
      <c r="F3266" s="62">
        <v>8.3516253143624688</v>
      </c>
      <c r="G3266" s="63">
        <v>6477793</v>
      </c>
      <c r="H3266" s="63">
        <v>3.5975738926426857</v>
      </c>
      <c r="I3266" s="63">
        <f>(I2879+I2793+I3008)/3</f>
        <v>92.603659665572593</v>
      </c>
      <c r="J3266" s="63">
        <f t="shared" si="341"/>
        <v>516997125</v>
      </c>
      <c r="K3266" s="63">
        <v>63.781133596818307</v>
      </c>
      <c r="L3266" s="63">
        <v>11838.298707210948</v>
      </c>
      <c r="M3266" s="63">
        <f t="shared" si="342"/>
        <v>53.630587591996466</v>
      </c>
      <c r="N3266" s="62">
        <v>80.102000000000004</v>
      </c>
    </row>
    <row r="3267" spans="1:14" x14ac:dyDescent="0.4">
      <c r="A3267" s="53">
        <v>78</v>
      </c>
      <c r="B3267" s="5" t="s">
        <v>166</v>
      </c>
      <c r="C3267" s="5">
        <v>2019</v>
      </c>
      <c r="D3267" s="5" t="s">
        <v>249</v>
      </c>
      <c r="E3267" s="5" t="s">
        <v>247</v>
      </c>
      <c r="F3267" s="62">
        <v>8.3257675951364938</v>
      </c>
      <c r="G3267" s="63">
        <v>6569088</v>
      </c>
      <c r="H3267" s="63">
        <v>4.1746792419080379</v>
      </c>
      <c r="I3267" s="63">
        <f>(I2794+I2923+I3181)/3</f>
        <v>106.01205143056478</v>
      </c>
      <c r="J3267" s="63">
        <f t="shared" si="341"/>
        <v>544207500</v>
      </c>
      <c r="K3267" s="63">
        <v>78.20912785083982</v>
      </c>
      <c r="L3267" s="63">
        <v>10542.429020104197</v>
      </c>
      <c r="M3267" s="63">
        <f t="shared" si="342"/>
        <v>53.581712460991717</v>
      </c>
      <c r="N3267" s="62">
        <v>80.393000000000001</v>
      </c>
    </row>
    <row r="3268" spans="1:14" x14ac:dyDescent="0.4">
      <c r="A3268" s="53">
        <v>78</v>
      </c>
      <c r="B3268" s="5" t="s">
        <v>166</v>
      </c>
      <c r="C3268" s="5">
        <v>2020</v>
      </c>
      <c r="D3268" s="5" t="s">
        <v>249</v>
      </c>
      <c r="E3268" s="5" t="s">
        <v>247</v>
      </c>
      <c r="F3268" s="62">
        <v>6.6828054708021201</v>
      </c>
      <c r="G3268" s="63">
        <v>6653942</v>
      </c>
      <c r="H3268" s="63">
        <v>-4.3975934919535717</v>
      </c>
      <c r="I3268" s="63">
        <f>(I2795+I2924+I3182)/3</f>
        <v>101.2177896145041</v>
      </c>
      <c r="J3268" s="63">
        <f t="shared" si="341"/>
        <v>572850000</v>
      </c>
      <c r="K3268" s="63">
        <f>(K3267+K3266+K3265)/3</f>
        <v>63.179742546593182</v>
      </c>
      <c r="L3268" s="63">
        <v>7034.658364332583</v>
      </c>
      <c r="M3268" s="63">
        <f t="shared" si="342"/>
        <v>53.577926456371664</v>
      </c>
      <c r="N3268" s="62">
        <v>80.691000000000003</v>
      </c>
    </row>
    <row r="3269" spans="1:14" x14ac:dyDescent="0.4">
      <c r="A3269" s="53">
        <v>78</v>
      </c>
      <c r="B3269" s="5" t="s">
        <v>166</v>
      </c>
      <c r="C3269" s="5">
        <v>2021</v>
      </c>
      <c r="D3269" s="5" t="s">
        <v>249</v>
      </c>
      <c r="E3269" s="5" t="s">
        <v>247</v>
      </c>
      <c r="F3269" s="62">
        <f>(F3266+F3267+F3268)/3</f>
        <v>7.7867327934336936</v>
      </c>
      <c r="G3269" s="63">
        <v>6735277</v>
      </c>
      <c r="H3269" s="63">
        <v>110.39904419630781</v>
      </c>
      <c r="I3269" s="63">
        <f>(I2796+I2882+I3011)/3</f>
        <v>140.49841875125816</v>
      </c>
      <c r="J3269" s="63">
        <v>603000000</v>
      </c>
      <c r="K3269" s="63">
        <f>(K3268+K3267+K3266)/3</f>
        <v>68.39000133141711</v>
      </c>
      <c r="L3269" s="63">
        <v>5908.9513231650999</v>
      </c>
      <c r="M3269" s="63">
        <f t="shared" si="342"/>
        <v>53.596742169786616</v>
      </c>
      <c r="N3269" s="62">
        <v>80.994</v>
      </c>
    </row>
    <row r="3270" spans="1:14" s="67" customFormat="1" x14ac:dyDescent="0.4">
      <c r="A3270" s="53">
        <v>78</v>
      </c>
      <c r="B3270" s="68" t="s">
        <v>166</v>
      </c>
      <c r="C3270" s="68">
        <v>2022</v>
      </c>
      <c r="D3270" s="5" t="s">
        <v>249</v>
      </c>
      <c r="E3270" s="5" t="s">
        <v>247</v>
      </c>
      <c r="F3270" s="62">
        <f>(F3267+F3268+F3269)/3</f>
        <v>7.5984352864574349</v>
      </c>
      <c r="G3270" s="66">
        <v>6812341</v>
      </c>
      <c r="H3270" s="66">
        <v>24.102993274171141</v>
      </c>
      <c r="I3270" s="63">
        <f>(I3012+I2797+I2883)/3</f>
        <v>176.88704908971249</v>
      </c>
      <c r="J3270" s="66">
        <f>(J3269+J3268+J3267)/3</f>
        <v>573352500</v>
      </c>
      <c r="K3270" s="66">
        <f>(K3269+K3268+K3267)/3</f>
        <v>69.926290576283364</v>
      </c>
      <c r="L3270" s="66">
        <v>6716.0959846232827</v>
      </c>
      <c r="M3270" s="66">
        <f t="shared" si="342"/>
        <v>53.585460362383337</v>
      </c>
      <c r="N3270" s="62">
        <v>81.302000000000007</v>
      </c>
    </row>
    <row r="3271" spans="1:14" x14ac:dyDescent="0.4">
      <c r="A3271" s="43">
        <v>79</v>
      </c>
      <c r="B3271" s="5" t="s">
        <v>167</v>
      </c>
      <c r="C3271" s="5">
        <v>1980</v>
      </c>
      <c r="D3271" s="5" t="s">
        <v>251</v>
      </c>
      <c r="E3271" s="5" t="s">
        <v>248</v>
      </c>
      <c r="F3271" s="62">
        <f>F3272*0.95</f>
        <v>5.2165743428154938</v>
      </c>
      <c r="G3271" s="63">
        <v>3413202</v>
      </c>
      <c r="H3271" s="63">
        <f t="shared" ref="H3271:H3286" si="343">H3272*0.95</f>
        <v>8.3582378954829597</v>
      </c>
      <c r="I3271" s="63">
        <f t="shared" ref="I3271:I3276" si="344">(I2884+I2927+I3056)/3</f>
        <v>155.49452578591283</v>
      </c>
      <c r="J3271" s="63">
        <f t="shared" ref="J3271:J3280" si="345">J3272*0.95</f>
        <v>5403600.8766263686</v>
      </c>
      <c r="K3271" s="63">
        <f t="shared" ref="K3271:K3280" si="346">K3272*0.95</f>
        <v>39.359470699923421</v>
      </c>
      <c r="L3271" s="63">
        <f t="shared" ref="L3271:L3280" si="347">L3272*0.95</f>
        <v>1004.3192920990336</v>
      </c>
      <c r="M3271" s="63">
        <f t="shared" ref="M3271:M3280" si="348">M3272*0.95</f>
        <v>25.391948432152287</v>
      </c>
      <c r="N3271" s="62">
        <v>61.158000000000001</v>
      </c>
    </row>
    <row r="3272" spans="1:14" x14ac:dyDescent="0.4">
      <c r="A3272" s="43">
        <v>79</v>
      </c>
      <c r="B3272" s="5" t="s">
        <v>167</v>
      </c>
      <c r="C3272" s="5">
        <v>1981</v>
      </c>
      <c r="D3272" s="5" t="s">
        <v>251</v>
      </c>
      <c r="E3272" s="5" t="s">
        <v>248</v>
      </c>
      <c r="F3272" s="62">
        <f t="shared" ref="F3272:F3280" si="349">F3273*0.95</f>
        <v>5.4911308871742044</v>
      </c>
      <c r="G3272" s="63">
        <v>3432947</v>
      </c>
      <c r="H3272" s="63">
        <f t="shared" si="343"/>
        <v>8.7981451531399575</v>
      </c>
      <c r="I3272" s="63">
        <f t="shared" si="344"/>
        <v>166.49063007507075</v>
      </c>
      <c r="J3272" s="63">
        <f t="shared" si="345"/>
        <v>5688000.9227645984</v>
      </c>
      <c r="K3272" s="63">
        <f t="shared" si="346"/>
        <v>41.431021789393078</v>
      </c>
      <c r="L3272" s="63">
        <f t="shared" si="347"/>
        <v>1057.1782022095092</v>
      </c>
      <c r="M3272" s="63">
        <f t="shared" si="348"/>
        <v>26.72836677068662</v>
      </c>
      <c r="N3272" s="62">
        <v>61.945999999999998</v>
      </c>
    </row>
    <row r="3273" spans="1:14" x14ac:dyDescent="0.4">
      <c r="A3273" s="43">
        <v>79</v>
      </c>
      <c r="B3273" s="5" t="s">
        <v>167</v>
      </c>
      <c r="C3273" s="5">
        <v>1982</v>
      </c>
      <c r="D3273" s="5" t="s">
        <v>251</v>
      </c>
      <c r="E3273" s="5" t="s">
        <v>248</v>
      </c>
      <c r="F3273" s="62">
        <f t="shared" si="349"/>
        <v>5.7801377759728467</v>
      </c>
      <c r="G3273" s="63">
        <v>3457179</v>
      </c>
      <c r="H3273" s="63">
        <f t="shared" si="343"/>
        <v>9.2612054243578505</v>
      </c>
      <c r="I3273" s="63">
        <f t="shared" si="344"/>
        <v>178.82388455959241</v>
      </c>
      <c r="J3273" s="63">
        <f t="shared" si="345"/>
        <v>5987369.3923837878</v>
      </c>
      <c r="K3273" s="63">
        <f t="shared" si="346"/>
        <v>43.611601883571666</v>
      </c>
      <c r="L3273" s="63">
        <f t="shared" si="347"/>
        <v>1112.8191602205361</v>
      </c>
      <c r="M3273" s="63">
        <f t="shared" si="348"/>
        <v>28.135122916512234</v>
      </c>
      <c r="N3273" s="62">
        <v>62.73</v>
      </c>
    </row>
    <row r="3274" spans="1:14" x14ac:dyDescent="0.4">
      <c r="A3274" s="43">
        <v>79</v>
      </c>
      <c r="B3274" s="5" t="s">
        <v>167</v>
      </c>
      <c r="C3274" s="5">
        <v>1983</v>
      </c>
      <c r="D3274" s="5" t="s">
        <v>251</v>
      </c>
      <c r="E3274" s="5" t="s">
        <v>248</v>
      </c>
      <c r="F3274" s="62">
        <f t="shared" si="349"/>
        <v>6.0843555536556284</v>
      </c>
      <c r="G3274" s="63">
        <v>3485192</v>
      </c>
      <c r="H3274" s="63">
        <f t="shared" si="343"/>
        <v>9.7486372887977382</v>
      </c>
      <c r="I3274" s="63">
        <f t="shared" si="344"/>
        <v>225.96023902535816</v>
      </c>
      <c r="J3274" s="63">
        <f t="shared" si="345"/>
        <v>6302494.0972460927</v>
      </c>
      <c r="K3274" s="63">
        <f t="shared" si="346"/>
        <v>45.90694935112807</v>
      </c>
      <c r="L3274" s="63">
        <f t="shared" si="347"/>
        <v>1171.3885897058276</v>
      </c>
      <c r="M3274" s="63">
        <f t="shared" si="348"/>
        <v>29.615918859486563</v>
      </c>
      <c r="N3274" s="62">
        <v>63.506</v>
      </c>
    </row>
    <row r="3275" spans="1:14" x14ac:dyDescent="0.4">
      <c r="A3275" s="43">
        <v>79</v>
      </c>
      <c r="B3275" s="5" t="s">
        <v>167</v>
      </c>
      <c r="C3275" s="5">
        <v>1984</v>
      </c>
      <c r="D3275" s="5" t="s">
        <v>251</v>
      </c>
      <c r="E3275" s="5" t="s">
        <v>248</v>
      </c>
      <c r="F3275" s="62">
        <f t="shared" si="349"/>
        <v>6.4045847933217148</v>
      </c>
      <c r="G3275" s="63">
        <v>3514205</v>
      </c>
      <c r="H3275" s="63">
        <f t="shared" si="343"/>
        <v>10.261723461892357</v>
      </c>
      <c r="I3275" s="63">
        <f t="shared" si="344"/>
        <v>67.402221254674558</v>
      </c>
      <c r="J3275" s="63">
        <f t="shared" si="345"/>
        <v>6634204.3128906246</v>
      </c>
      <c r="K3275" s="63">
        <f t="shared" si="346"/>
        <v>48.32310458013481</v>
      </c>
      <c r="L3275" s="63">
        <f t="shared" si="347"/>
        <v>1233.0406207429764</v>
      </c>
      <c r="M3275" s="63">
        <f t="shared" si="348"/>
        <v>31.174651431038487</v>
      </c>
      <c r="N3275" s="62">
        <v>64.277000000000001</v>
      </c>
    </row>
    <row r="3276" spans="1:14" x14ac:dyDescent="0.4">
      <c r="A3276" s="43">
        <v>79</v>
      </c>
      <c r="B3276" s="5" t="s">
        <v>167</v>
      </c>
      <c r="C3276" s="5">
        <v>1985</v>
      </c>
      <c r="D3276" s="5" t="s">
        <v>251</v>
      </c>
      <c r="E3276" s="5" t="s">
        <v>248</v>
      </c>
      <c r="F3276" s="62">
        <f t="shared" si="349"/>
        <v>6.7416682034965421</v>
      </c>
      <c r="G3276" s="63">
        <v>3544543</v>
      </c>
      <c r="H3276" s="63">
        <f t="shared" si="343"/>
        <v>10.801814170413008</v>
      </c>
      <c r="I3276" s="63">
        <f t="shared" si="344"/>
        <v>65.094120072738463</v>
      </c>
      <c r="J3276" s="63">
        <f t="shared" si="345"/>
        <v>6983372.9609375</v>
      </c>
      <c r="K3276" s="63">
        <f t="shared" si="346"/>
        <v>50.866425873826117</v>
      </c>
      <c r="L3276" s="63">
        <f t="shared" si="347"/>
        <v>1297.9374955189226</v>
      </c>
      <c r="M3276" s="63">
        <f t="shared" si="348"/>
        <v>32.815422558987883</v>
      </c>
      <c r="N3276" s="62">
        <v>65.037999999999997</v>
      </c>
    </row>
    <row r="3277" spans="1:14" x14ac:dyDescent="0.4">
      <c r="A3277" s="43">
        <v>79</v>
      </c>
      <c r="B3277" s="5" t="s">
        <v>167</v>
      </c>
      <c r="C3277" s="5">
        <v>1986</v>
      </c>
      <c r="D3277" s="5" t="s">
        <v>251</v>
      </c>
      <c r="E3277" s="5" t="s">
        <v>248</v>
      </c>
      <c r="F3277" s="62">
        <f t="shared" si="349"/>
        <v>7.0964928457858338</v>
      </c>
      <c r="G3277" s="63">
        <v>3578914</v>
      </c>
      <c r="H3277" s="63">
        <f t="shared" si="343"/>
        <v>11.370330705697905</v>
      </c>
      <c r="I3277" s="63">
        <f>(I2890+I3062+I2933)/3</f>
        <v>70.554320794997878</v>
      </c>
      <c r="J3277" s="63">
        <f t="shared" si="345"/>
        <v>7350918.90625</v>
      </c>
      <c r="K3277" s="63">
        <f t="shared" si="346"/>
        <v>53.543606182974862</v>
      </c>
      <c r="L3277" s="63">
        <f t="shared" si="347"/>
        <v>1366.2499952830765</v>
      </c>
      <c r="M3277" s="63">
        <f t="shared" si="348"/>
        <v>34.542550062092509</v>
      </c>
      <c r="N3277" s="62">
        <v>65.793000000000006</v>
      </c>
    </row>
    <row r="3278" spans="1:14" x14ac:dyDescent="0.4">
      <c r="A3278" s="43">
        <v>79</v>
      </c>
      <c r="B3278" s="5" t="s">
        <v>167</v>
      </c>
      <c r="C3278" s="5">
        <v>1987</v>
      </c>
      <c r="D3278" s="5" t="s">
        <v>251</v>
      </c>
      <c r="E3278" s="5" t="s">
        <v>248</v>
      </c>
      <c r="F3278" s="62">
        <f t="shared" si="349"/>
        <v>7.4699924692482469</v>
      </c>
      <c r="G3278" s="63">
        <v>3616367</v>
      </c>
      <c r="H3278" s="63">
        <f t="shared" si="343"/>
        <v>11.968769163892532</v>
      </c>
      <c r="I3278" s="63">
        <f>(I2891+I2934+I3063)/3</f>
        <v>126.47601863786092</v>
      </c>
      <c r="J3278" s="63">
        <f t="shared" si="345"/>
        <v>7737809.375</v>
      </c>
      <c r="K3278" s="63">
        <f t="shared" si="346"/>
        <v>56.361690718920912</v>
      </c>
      <c r="L3278" s="63">
        <f t="shared" si="347"/>
        <v>1438.1578897716595</v>
      </c>
      <c r="M3278" s="63">
        <f t="shared" si="348"/>
        <v>36.360579012728955</v>
      </c>
      <c r="N3278" s="62">
        <v>66.540000000000006</v>
      </c>
    </row>
    <row r="3279" spans="1:14" x14ac:dyDescent="0.4">
      <c r="A3279" s="43">
        <v>79</v>
      </c>
      <c r="B3279" s="5" t="s">
        <v>167</v>
      </c>
      <c r="C3279" s="5">
        <v>1988</v>
      </c>
      <c r="D3279" s="5" t="s">
        <v>251</v>
      </c>
      <c r="E3279" s="5" t="s">
        <v>248</v>
      </c>
      <c r="F3279" s="62">
        <f t="shared" si="349"/>
        <v>7.8631499676297336</v>
      </c>
      <c r="G3279" s="63">
        <v>3655049</v>
      </c>
      <c r="H3279" s="63">
        <f t="shared" si="343"/>
        <v>12.598704383044771</v>
      </c>
      <c r="I3279" s="63">
        <f>(I2892+I2935+I3064)/3</f>
        <v>104.98936329702956</v>
      </c>
      <c r="J3279" s="63">
        <f t="shared" si="345"/>
        <v>8145062.5</v>
      </c>
      <c r="K3279" s="63">
        <f t="shared" si="346"/>
        <v>59.328095493600962</v>
      </c>
      <c r="L3279" s="63">
        <f t="shared" si="347"/>
        <v>1513.8504102859574</v>
      </c>
      <c r="M3279" s="63">
        <f t="shared" si="348"/>
        <v>38.27429369760943</v>
      </c>
      <c r="N3279" s="62">
        <v>67.28</v>
      </c>
    </row>
    <row r="3280" spans="1:14" x14ac:dyDescent="0.4">
      <c r="A3280" s="43">
        <v>79</v>
      </c>
      <c r="B3280" s="5" t="s">
        <v>167</v>
      </c>
      <c r="C3280" s="5">
        <v>1989</v>
      </c>
      <c r="D3280" s="5" t="s">
        <v>251</v>
      </c>
      <c r="E3280" s="5" t="s">
        <v>248</v>
      </c>
      <c r="F3280" s="62">
        <f t="shared" si="349"/>
        <v>8.276999965926036</v>
      </c>
      <c r="G3280" s="63">
        <v>3684255</v>
      </c>
      <c r="H3280" s="63">
        <f t="shared" si="343"/>
        <v>13.261794087415549</v>
      </c>
      <c r="I3280" s="63">
        <f>(I3277+I3278+I3279)/3</f>
        <v>100.67323424329612</v>
      </c>
      <c r="J3280" s="63">
        <f t="shared" si="345"/>
        <v>8573750</v>
      </c>
      <c r="K3280" s="63">
        <f t="shared" si="346"/>
        <v>62.450626835369434</v>
      </c>
      <c r="L3280" s="63">
        <f t="shared" si="347"/>
        <v>1593.5267476694289</v>
      </c>
      <c r="M3280" s="63">
        <f t="shared" si="348"/>
        <v>40.28873020800993</v>
      </c>
      <c r="N3280" s="62">
        <v>67.641999999999996</v>
      </c>
    </row>
    <row r="3281" spans="1:14" x14ac:dyDescent="0.4">
      <c r="A3281" s="43">
        <v>79</v>
      </c>
      <c r="B3281" s="5" t="s">
        <v>167</v>
      </c>
      <c r="C3281" s="5">
        <v>1990</v>
      </c>
      <c r="D3281" s="5" t="s">
        <v>251</v>
      </c>
      <c r="E3281" s="5" t="s">
        <v>248</v>
      </c>
      <c r="F3281" s="62">
        <v>8.7126315430800378</v>
      </c>
      <c r="G3281" s="63">
        <v>3697838</v>
      </c>
      <c r="H3281" s="63">
        <f t="shared" si="343"/>
        <v>13.959783249911105</v>
      </c>
      <c r="I3281" s="63">
        <f t="shared" ref="I3281:I3290" si="350">(I3278+I3279+I3280)/3</f>
        <v>110.71287205939552</v>
      </c>
      <c r="J3281" s="63">
        <f t="shared" ref="J3281:L3282" si="351">J3282*0.95</f>
        <v>9025000</v>
      </c>
      <c r="K3281" s="63">
        <f t="shared" si="351"/>
        <v>65.737501931967827</v>
      </c>
      <c r="L3281" s="63">
        <f t="shared" si="351"/>
        <v>1677.3965764941358</v>
      </c>
      <c r="M3281" s="63">
        <v>42.409189692642038</v>
      </c>
      <c r="N3281" s="62">
        <v>67.582999999999998</v>
      </c>
    </row>
    <row r="3282" spans="1:14" x14ac:dyDescent="0.4">
      <c r="A3282" s="43">
        <v>79</v>
      </c>
      <c r="B3282" s="5" t="s">
        <v>167</v>
      </c>
      <c r="C3282" s="5">
        <v>1991</v>
      </c>
      <c r="D3282" s="5" t="s">
        <v>251</v>
      </c>
      <c r="E3282" s="5" t="s">
        <v>248</v>
      </c>
      <c r="F3282" s="62">
        <v>9.2574944642931385</v>
      </c>
      <c r="G3282" s="63">
        <v>3704134</v>
      </c>
      <c r="H3282" s="63">
        <f t="shared" si="343"/>
        <v>14.694508684116954</v>
      </c>
      <c r="I3282" s="63">
        <f t="shared" si="350"/>
        <v>105.45848986657374</v>
      </c>
      <c r="J3282" s="63">
        <f t="shared" si="351"/>
        <v>9500000</v>
      </c>
      <c r="K3282" s="63">
        <f t="shared" si="351"/>
        <v>69.197370454702977</v>
      </c>
      <c r="L3282" s="63">
        <f t="shared" si="351"/>
        <v>1765.6806068359326</v>
      </c>
      <c r="M3282" s="63">
        <v>42.882147024504079</v>
      </c>
      <c r="N3282" s="62">
        <v>67.522999999999996</v>
      </c>
    </row>
    <row r="3283" spans="1:14" x14ac:dyDescent="0.4">
      <c r="A3283" s="43">
        <v>79</v>
      </c>
      <c r="B3283" s="5" t="s">
        <v>167</v>
      </c>
      <c r="C3283" s="5">
        <v>1992</v>
      </c>
      <c r="D3283" s="5" t="s">
        <v>251</v>
      </c>
      <c r="E3283" s="5" t="s">
        <v>248</v>
      </c>
      <c r="F3283" s="62">
        <v>5.4046983417267684</v>
      </c>
      <c r="G3283" s="63">
        <v>3700114</v>
      </c>
      <c r="H3283" s="63">
        <f t="shared" si="343"/>
        <v>15.467903878017847</v>
      </c>
      <c r="I3283" s="63">
        <f t="shared" si="350"/>
        <v>105.61486538975514</v>
      </c>
      <c r="J3283" s="63">
        <v>10000000</v>
      </c>
      <c r="K3283" s="63">
        <f t="shared" ref="K3283:L3285" si="352">K3284*0.95</f>
        <v>72.839337320739986</v>
      </c>
      <c r="L3283" s="63">
        <f t="shared" si="352"/>
        <v>1858.6111650904554</v>
      </c>
      <c r="M3283" s="63">
        <v>44.9531737773153</v>
      </c>
      <c r="N3283" s="62">
        <v>67.463999999999999</v>
      </c>
    </row>
    <row r="3284" spans="1:14" x14ac:dyDescent="0.4">
      <c r="A3284" s="43">
        <v>79</v>
      </c>
      <c r="B3284" s="5" t="s">
        <v>167</v>
      </c>
      <c r="C3284" s="5">
        <v>1993</v>
      </c>
      <c r="D3284" s="5" t="s">
        <v>251</v>
      </c>
      <c r="E3284" s="5" t="s">
        <v>248</v>
      </c>
      <c r="F3284" s="62">
        <v>4.2779678451143255</v>
      </c>
      <c r="G3284" s="63">
        <v>3682613</v>
      </c>
      <c r="H3284" s="63">
        <f t="shared" si="343"/>
        <v>16.28200408212405</v>
      </c>
      <c r="I3284" s="63">
        <f t="shared" si="350"/>
        <v>107.26207577190814</v>
      </c>
      <c r="J3284" s="63">
        <v>30175186.8400218</v>
      </c>
      <c r="K3284" s="63">
        <f t="shared" si="352"/>
        <v>76.672986653410518</v>
      </c>
      <c r="L3284" s="63">
        <f t="shared" si="352"/>
        <v>1956.4328053583743</v>
      </c>
      <c r="M3284" s="63">
        <v>47.625243981782702</v>
      </c>
      <c r="N3284" s="62">
        <v>67.403999999999996</v>
      </c>
    </row>
    <row r="3285" spans="1:14" x14ac:dyDescent="0.4">
      <c r="A3285" s="43">
        <v>79</v>
      </c>
      <c r="B3285" s="5" t="s">
        <v>167</v>
      </c>
      <c r="C3285" s="5">
        <v>1994</v>
      </c>
      <c r="D3285" s="5" t="s">
        <v>251</v>
      </c>
      <c r="E3285" s="5" t="s">
        <v>248</v>
      </c>
      <c r="F3285" s="62">
        <v>4.0521237337113334</v>
      </c>
      <c r="G3285" s="63">
        <v>3657144</v>
      </c>
      <c r="H3285" s="63">
        <f t="shared" si="343"/>
        <v>17.138951665393737</v>
      </c>
      <c r="I3285" s="63">
        <f t="shared" si="350"/>
        <v>106.11181034274568</v>
      </c>
      <c r="J3285" s="63">
        <v>31304837.637432899</v>
      </c>
      <c r="K3285" s="63">
        <f t="shared" si="352"/>
        <v>80.708407003590025</v>
      </c>
      <c r="L3285" s="63">
        <f t="shared" si="352"/>
        <v>2059.4029530088151</v>
      </c>
      <c r="M3285" s="63">
        <v>50.381150381150384</v>
      </c>
      <c r="N3285" s="62">
        <v>67.344999999999999</v>
      </c>
    </row>
    <row r="3286" spans="1:14" x14ac:dyDescent="0.4">
      <c r="A3286" s="43">
        <v>79</v>
      </c>
      <c r="B3286" s="5" t="s">
        <v>167</v>
      </c>
      <c r="C3286" s="5">
        <v>1995</v>
      </c>
      <c r="D3286" s="5" t="s">
        <v>251</v>
      </c>
      <c r="E3286" s="5" t="s">
        <v>248</v>
      </c>
      <c r="F3286" s="62">
        <v>3.7876587651711082</v>
      </c>
      <c r="G3286" s="63">
        <v>3629102</v>
      </c>
      <c r="H3286" s="63">
        <f t="shared" si="343"/>
        <v>18.041001753046039</v>
      </c>
      <c r="I3286" s="63">
        <f t="shared" si="350"/>
        <v>106.32958383480299</v>
      </c>
      <c r="J3286" s="63">
        <v>72557500</v>
      </c>
      <c r="K3286" s="63">
        <v>84.956217898515817</v>
      </c>
      <c r="L3286" s="63">
        <v>2167.7925821145423</v>
      </c>
      <c r="M3286" s="63">
        <v>47.728965003723012</v>
      </c>
      <c r="N3286" s="62">
        <v>67.284999999999997</v>
      </c>
    </row>
    <row r="3287" spans="1:14" x14ac:dyDescent="0.4">
      <c r="A3287" s="43">
        <v>79</v>
      </c>
      <c r="B3287" s="5" t="s">
        <v>167</v>
      </c>
      <c r="C3287" s="5">
        <v>1996</v>
      </c>
      <c r="D3287" s="5" t="s">
        <v>251</v>
      </c>
      <c r="E3287" s="5" t="s">
        <v>248</v>
      </c>
      <c r="F3287" s="62">
        <v>3.9537285099759472</v>
      </c>
      <c r="G3287" s="63">
        <v>3601613</v>
      </c>
      <c r="H3287" s="63">
        <v>18.990528161101096</v>
      </c>
      <c r="I3287" s="63">
        <f t="shared" si="350"/>
        <v>106.5678233164856</v>
      </c>
      <c r="J3287" s="63">
        <v>152400000</v>
      </c>
      <c r="K3287" s="63">
        <v>93.203131781831374</v>
      </c>
      <c r="L3287" s="63">
        <v>2327.4348569549907</v>
      </c>
      <c r="M3287" s="63">
        <v>51.04241552839683</v>
      </c>
      <c r="N3287" s="62">
        <v>67.224999999999994</v>
      </c>
    </row>
    <row r="3288" spans="1:14" x14ac:dyDescent="0.4">
      <c r="A3288" s="43">
        <v>79</v>
      </c>
      <c r="B3288" s="5" t="s">
        <v>167</v>
      </c>
      <c r="C3288" s="5">
        <v>1997</v>
      </c>
      <c r="D3288" s="5" t="s">
        <v>251</v>
      </c>
      <c r="E3288" s="5" t="s">
        <v>248</v>
      </c>
      <c r="F3288" s="62">
        <v>3.8947038952633148</v>
      </c>
      <c r="G3288" s="63">
        <v>3575137</v>
      </c>
      <c r="H3288" s="63">
        <v>11.448689124975274</v>
      </c>
      <c r="I3288" s="63">
        <f t="shared" si="350"/>
        <v>106.33640583134475</v>
      </c>
      <c r="J3288" s="63">
        <v>362287500</v>
      </c>
      <c r="K3288" s="63">
        <v>100.02560901382691</v>
      </c>
      <c r="L3288" s="63">
        <v>2830.2780708913119</v>
      </c>
      <c r="M3288" s="63">
        <v>49.003690036900373</v>
      </c>
      <c r="N3288" s="62">
        <v>67.165999999999997</v>
      </c>
    </row>
    <row r="3289" spans="1:14" x14ac:dyDescent="0.4">
      <c r="A3289" s="43">
        <v>79</v>
      </c>
      <c r="B3289" s="5" t="s">
        <v>167</v>
      </c>
      <c r="C3289" s="5">
        <v>1998</v>
      </c>
      <c r="D3289" s="5" t="s">
        <v>251</v>
      </c>
      <c r="E3289" s="5" t="s">
        <v>248</v>
      </c>
      <c r="F3289" s="62">
        <v>4.143485068031131</v>
      </c>
      <c r="G3289" s="63">
        <v>3549331</v>
      </c>
      <c r="H3289" s="63">
        <v>3.3514370302113718</v>
      </c>
      <c r="I3289" s="63">
        <f t="shared" si="350"/>
        <v>106.41127099421111</v>
      </c>
      <c r="J3289" s="63">
        <v>918775000</v>
      </c>
      <c r="K3289" s="63">
        <v>89.658287801812094</v>
      </c>
      <c r="L3289" s="63">
        <v>3166.6665326450852</v>
      </c>
      <c r="M3289" s="63">
        <v>52.414275717284816</v>
      </c>
      <c r="N3289" s="62">
        <v>67.105999999999995</v>
      </c>
    </row>
    <row r="3290" spans="1:14" x14ac:dyDescent="0.4">
      <c r="A3290" s="43">
        <v>79</v>
      </c>
      <c r="B3290" s="5" t="s">
        <v>167</v>
      </c>
      <c r="C3290" s="5">
        <v>1999</v>
      </c>
      <c r="D3290" s="5" t="s">
        <v>251</v>
      </c>
      <c r="E3290" s="5" t="s">
        <v>248</v>
      </c>
      <c r="F3290" s="62">
        <v>3.4751341992226403</v>
      </c>
      <c r="G3290" s="63">
        <v>3524238</v>
      </c>
      <c r="H3290" s="63">
        <v>-1.2568921962490549</v>
      </c>
      <c r="I3290" s="63">
        <f t="shared" si="350"/>
        <v>106.43850004734715</v>
      </c>
      <c r="J3290" s="63">
        <v>564537500</v>
      </c>
      <c r="K3290" s="63">
        <v>74.821495163871361</v>
      </c>
      <c r="L3290" s="63">
        <v>3113.1790601985872</v>
      </c>
      <c r="M3290" s="63">
        <v>50.756302521008401</v>
      </c>
      <c r="N3290" s="62">
        <v>67.046000000000006</v>
      </c>
    </row>
    <row r="3291" spans="1:14" x14ac:dyDescent="0.4">
      <c r="A3291" s="43">
        <v>79</v>
      </c>
      <c r="B3291" s="5" t="s">
        <v>167</v>
      </c>
      <c r="C3291" s="5">
        <v>2000</v>
      </c>
      <c r="D3291" s="5" t="s">
        <v>251</v>
      </c>
      <c r="E3291" s="5" t="s">
        <v>248</v>
      </c>
      <c r="F3291" s="62">
        <v>3.0049412264940263</v>
      </c>
      <c r="G3291" s="63">
        <v>3499536</v>
      </c>
      <c r="H3291" s="63">
        <v>1.2985383464518634</v>
      </c>
      <c r="I3291" s="63">
        <f>(I2904+I2947+I3076)/3</f>
        <v>91.881779839418485</v>
      </c>
      <c r="J3291" s="63">
        <v>380272500</v>
      </c>
      <c r="K3291" s="63">
        <v>83.378589328173547</v>
      </c>
      <c r="L3291" s="63">
        <v>3293.2299786708563</v>
      </c>
      <c r="M3291" s="63">
        <v>49.510763209393346</v>
      </c>
      <c r="N3291" s="62">
        <v>66.986000000000004</v>
      </c>
    </row>
    <row r="3292" spans="1:14" x14ac:dyDescent="0.4">
      <c r="A3292" s="43">
        <v>79</v>
      </c>
      <c r="B3292" s="5" t="s">
        <v>167</v>
      </c>
      <c r="C3292" s="5">
        <v>2001</v>
      </c>
      <c r="D3292" s="5" t="s">
        <v>251</v>
      </c>
      <c r="E3292" s="5" t="s">
        <v>248</v>
      </c>
      <c r="F3292" s="62">
        <v>3.2140838269249494</v>
      </c>
      <c r="G3292" s="63">
        <v>3470818</v>
      </c>
      <c r="H3292" s="63">
        <v>-0.32181060141184048</v>
      </c>
      <c r="I3292" s="63">
        <f>(I2905+I2948+I3077)/3</f>
        <v>96.073843446651225</v>
      </c>
      <c r="J3292" s="63">
        <v>442400000</v>
      </c>
      <c r="K3292" s="63">
        <v>93.665697163027417</v>
      </c>
      <c r="L3292" s="63">
        <v>3525.7936318546144</v>
      </c>
      <c r="M3292" s="63">
        <v>50.781968721251147</v>
      </c>
      <c r="N3292" s="62">
        <v>66.918999999999997</v>
      </c>
    </row>
    <row r="3293" spans="1:14" x14ac:dyDescent="0.4">
      <c r="A3293" s="43">
        <v>79</v>
      </c>
      <c r="B3293" s="5" t="s">
        <v>167</v>
      </c>
      <c r="C3293" s="5">
        <v>2002</v>
      </c>
      <c r="D3293" s="5" t="s">
        <v>251</v>
      </c>
      <c r="E3293" s="5" t="s">
        <v>248</v>
      </c>
      <c r="F3293" s="62">
        <v>3.2596519324195552</v>
      </c>
      <c r="G3293" s="63">
        <v>3443067</v>
      </c>
      <c r="H3293" s="63">
        <v>0.31865660761221193</v>
      </c>
      <c r="I3293" s="63">
        <f>(I2906+I2949+I3078)/3</f>
        <v>86.278644545677594</v>
      </c>
      <c r="J3293" s="63">
        <v>660790497.92164803</v>
      </c>
      <c r="K3293" s="63">
        <v>100.49062107419327</v>
      </c>
      <c r="L3293" s="63">
        <v>4141.5927018010188</v>
      </c>
      <c r="M3293" s="63">
        <v>48.673376029277215</v>
      </c>
      <c r="N3293" s="62">
        <v>66.828000000000003</v>
      </c>
    </row>
    <row r="3294" spans="1:14" x14ac:dyDescent="0.4">
      <c r="A3294" s="43">
        <v>79</v>
      </c>
      <c r="B3294" s="5" t="s">
        <v>167</v>
      </c>
      <c r="C3294" s="5">
        <v>2003</v>
      </c>
      <c r="D3294" s="5" t="s">
        <v>251</v>
      </c>
      <c r="E3294" s="5" t="s">
        <v>248</v>
      </c>
      <c r="F3294" s="62">
        <v>3.2890188693940909</v>
      </c>
      <c r="G3294" s="63">
        <v>3415213</v>
      </c>
      <c r="H3294" s="63">
        <v>-0.81349450348946561</v>
      </c>
      <c r="I3294" s="63">
        <f>(I3291+I3292+I3293)/3</f>
        <v>91.41142261058242</v>
      </c>
      <c r="J3294" s="63">
        <v>217398839.89375401</v>
      </c>
      <c r="K3294" s="63">
        <v>98.234906482860424</v>
      </c>
      <c r="L3294" s="63">
        <v>5499.4289891138669</v>
      </c>
      <c r="M3294" s="63">
        <v>47.849954254345832</v>
      </c>
      <c r="N3294" s="62">
        <v>66.736999999999995</v>
      </c>
    </row>
    <row r="3295" spans="1:14" x14ac:dyDescent="0.4">
      <c r="A3295" s="43">
        <v>79</v>
      </c>
      <c r="B3295" s="5" t="s">
        <v>167</v>
      </c>
      <c r="C3295" s="5">
        <v>2004</v>
      </c>
      <c r="D3295" s="5" t="s">
        <v>251</v>
      </c>
      <c r="E3295" s="5" t="s">
        <v>248</v>
      </c>
      <c r="F3295" s="62">
        <v>3.52820118001525</v>
      </c>
      <c r="G3295" s="63">
        <v>3377075</v>
      </c>
      <c r="H3295" s="63">
        <v>2.6817972100969598</v>
      </c>
      <c r="I3295" s="63">
        <f t="shared" ref="I3295:I3300" si="353">(I3292+I3293+I3294)/3</f>
        <v>91.254636867637075</v>
      </c>
      <c r="J3295" s="63">
        <v>879540745.77416801</v>
      </c>
      <c r="K3295" s="63">
        <v>104.60401887652296</v>
      </c>
      <c r="L3295" s="63">
        <v>6700.3271918938217</v>
      </c>
      <c r="M3295" s="63">
        <v>46.626297577854665</v>
      </c>
      <c r="N3295" s="62">
        <v>66.646000000000001</v>
      </c>
    </row>
    <row r="3296" spans="1:14" x14ac:dyDescent="0.4">
      <c r="A3296" s="43">
        <v>79</v>
      </c>
      <c r="B3296" s="5" t="s">
        <v>167</v>
      </c>
      <c r="C3296" s="5">
        <v>2005</v>
      </c>
      <c r="D3296" s="5" t="s">
        <v>251</v>
      </c>
      <c r="E3296" s="5" t="s">
        <v>248</v>
      </c>
      <c r="F3296" s="62">
        <v>3.8612767145980413</v>
      </c>
      <c r="G3296" s="63">
        <v>3322528</v>
      </c>
      <c r="H3296" s="63">
        <v>6.885108591357664</v>
      </c>
      <c r="I3296" s="63">
        <f t="shared" si="353"/>
        <v>89.648234674632363</v>
      </c>
      <c r="J3296" s="63">
        <v>1292550783.5724199</v>
      </c>
      <c r="K3296" s="63">
        <v>117.48357703696053</v>
      </c>
      <c r="L3296" s="63">
        <v>7854.7652786785529</v>
      </c>
      <c r="M3296" s="63">
        <v>46.454767726161371</v>
      </c>
      <c r="N3296" s="62">
        <v>66.635000000000005</v>
      </c>
    </row>
    <row r="3297" spans="1:14" x14ac:dyDescent="0.4">
      <c r="A3297" s="43">
        <v>79</v>
      </c>
      <c r="B3297" s="5" t="s">
        <v>167</v>
      </c>
      <c r="C3297" s="5">
        <v>2006</v>
      </c>
      <c r="D3297" s="5" t="s">
        <v>251</v>
      </c>
      <c r="E3297" s="5" t="s">
        <v>248</v>
      </c>
      <c r="F3297" s="62">
        <v>3.9816704379235017</v>
      </c>
      <c r="G3297" s="63">
        <v>3269909</v>
      </c>
      <c r="H3297" s="63">
        <v>6.735585151556208</v>
      </c>
      <c r="I3297" s="63">
        <f t="shared" si="353"/>
        <v>90.771431384283957</v>
      </c>
      <c r="J3297" s="63">
        <v>2259381844.95682</v>
      </c>
      <c r="K3297" s="63">
        <v>124.33544332873203</v>
      </c>
      <c r="L3297" s="63">
        <v>9230.7079810252089</v>
      </c>
      <c r="M3297" s="63">
        <v>42.258064516129032</v>
      </c>
      <c r="N3297" s="62">
        <v>66.706000000000003</v>
      </c>
    </row>
    <row r="3298" spans="1:14" x14ac:dyDescent="0.4">
      <c r="A3298" s="43">
        <v>79</v>
      </c>
      <c r="B3298" s="5" t="s">
        <v>167</v>
      </c>
      <c r="C3298" s="5">
        <v>2007</v>
      </c>
      <c r="D3298" s="5" t="s">
        <v>251</v>
      </c>
      <c r="E3298" s="5" t="s">
        <v>248</v>
      </c>
      <c r="F3298" s="62">
        <v>4.0880217027605656</v>
      </c>
      <c r="G3298" s="63">
        <v>3231294</v>
      </c>
      <c r="H3298" s="63">
        <v>8.5545856187064118</v>
      </c>
      <c r="I3298" s="63">
        <f t="shared" si="353"/>
        <v>90.558100975517803</v>
      </c>
      <c r="J3298" s="63">
        <v>2601486958.0357099</v>
      </c>
      <c r="K3298" s="63">
        <v>116.38738792740835</v>
      </c>
      <c r="L3298" s="63">
        <v>12285.44705370142</v>
      </c>
      <c r="M3298" s="63">
        <v>37.909018355945733</v>
      </c>
      <c r="N3298" s="62">
        <v>66.777000000000001</v>
      </c>
    </row>
    <row r="3299" spans="1:14" x14ac:dyDescent="0.4">
      <c r="A3299" s="43">
        <v>79</v>
      </c>
      <c r="B3299" s="5" t="s">
        <v>167</v>
      </c>
      <c r="C3299" s="5">
        <v>2008</v>
      </c>
      <c r="D3299" s="5" t="s">
        <v>251</v>
      </c>
      <c r="E3299" s="5" t="s">
        <v>248</v>
      </c>
      <c r="F3299" s="62">
        <v>4.0855085201788111</v>
      </c>
      <c r="G3299" s="63">
        <v>3198231</v>
      </c>
      <c r="H3299" s="63">
        <v>9.7091085717381276</v>
      </c>
      <c r="I3299" s="63">
        <f t="shared" si="353"/>
        <v>90.325922344811374</v>
      </c>
      <c r="J3299" s="63">
        <v>1727292156.1454401</v>
      </c>
      <c r="K3299" s="63">
        <v>126.84908760291276</v>
      </c>
      <c r="L3299" s="63">
        <v>14944.996652175008</v>
      </c>
      <c r="M3299" s="63">
        <v>39.406099518459072</v>
      </c>
      <c r="N3299" s="62">
        <v>66.847999999999999</v>
      </c>
    </row>
    <row r="3300" spans="1:14" x14ac:dyDescent="0.4">
      <c r="A3300" s="43">
        <v>79</v>
      </c>
      <c r="B3300" s="5" t="s">
        <v>167</v>
      </c>
      <c r="C3300" s="5">
        <v>2009</v>
      </c>
      <c r="D3300" s="5" t="s">
        <v>251</v>
      </c>
      <c r="E3300" s="5" t="s">
        <v>248</v>
      </c>
      <c r="F3300" s="62">
        <v>3.696620460359997</v>
      </c>
      <c r="G3300" s="63">
        <v>3162916</v>
      </c>
      <c r="H3300" s="63">
        <v>-3.2960387737051633</v>
      </c>
      <c r="I3300" s="63">
        <f t="shared" si="353"/>
        <v>90.55181823487105</v>
      </c>
      <c r="J3300" s="63">
        <v>-360197700.77457899</v>
      </c>
      <c r="K3300" s="63">
        <v>105.33877829937634</v>
      </c>
      <c r="L3300" s="63">
        <v>11820.776159135927</v>
      </c>
      <c r="M3300" s="63">
        <v>43.439716312056746</v>
      </c>
      <c r="N3300" s="62">
        <v>66.841999999999999</v>
      </c>
    </row>
    <row r="3301" spans="1:14" x14ac:dyDescent="0.4">
      <c r="A3301" s="43">
        <v>79</v>
      </c>
      <c r="B3301" s="5" t="s">
        <v>167</v>
      </c>
      <c r="C3301" s="5">
        <v>2010</v>
      </c>
      <c r="D3301" s="5" t="s">
        <v>251</v>
      </c>
      <c r="E3301" s="5" t="s">
        <v>248</v>
      </c>
      <c r="F3301" s="62">
        <v>4.0690515103242131</v>
      </c>
      <c r="G3301" s="63">
        <v>3097282</v>
      </c>
      <c r="H3301" s="63">
        <v>2.5334836604555164</v>
      </c>
      <c r="I3301" s="63">
        <f>(I2914+I2957+I3086)/3</f>
        <v>86.145423422866415</v>
      </c>
      <c r="J3301" s="63">
        <v>1102696146.6955199</v>
      </c>
      <c r="K3301" s="63">
        <v>129.88738286341365</v>
      </c>
      <c r="L3301" s="63">
        <v>11987.508411647046</v>
      </c>
      <c r="M3301" s="63">
        <v>44.462674323215751</v>
      </c>
      <c r="N3301" s="62">
        <v>66.757000000000005</v>
      </c>
    </row>
    <row r="3302" spans="1:14" x14ac:dyDescent="0.4">
      <c r="A3302" s="43">
        <v>79</v>
      </c>
      <c r="B3302" s="5" t="s">
        <v>167</v>
      </c>
      <c r="C3302" s="5">
        <v>2011</v>
      </c>
      <c r="D3302" s="5" t="s">
        <v>251</v>
      </c>
      <c r="E3302" s="5" t="s">
        <v>248</v>
      </c>
      <c r="F3302" s="62">
        <v>3.9118725675874271</v>
      </c>
      <c r="G3302" s="63">
        <v>3028115</v>
      </c>
      <c r="H3302" s="63">
        <v>5.3499522979577137</v>
      </c>
      <c r="I3302" s="63">
        <f>(I2915+I3087+I2958)/3</f>
        <v>96.872062812026954</v>
      </c>
      <c r="J3302" s="63">
        <v>1880811089.2054801</v>
      </c>
      <c r="K3302" s="63">
        <v>148.44721910997828</v>
      </c>
      <c r="L3302" s="63">
        <v>14376.94786439316</v>
      </c>
      <c r="M3302" s="63">
        <v>39.911894273127757</v>
      </c>
      <c r="N3302" s="62">
        <v>66.741</v>
      </c>
    </row>
    <row r="3303" spans="1:14" x14ac:dyDescent="0.4">
      <c r="A3303" s="43">
        <v>79</v>
      </c>
      <c r="B3303" s="5" t="s">
        <v>167</v>
      </c>
      <c r="C3303" s="5">
        <v>2012</v>
      </c>
      <c r="D3303" s="5" t="s">
        <v>251</v>
      </c>
      <c r="E3303" s="5" t="s">
        <v>248</v>
      </c>
      <c r="F3303" s="62">
        <v>3.9915348321308204</v>
      </c>
      <c r="G3303" s="63">
        <v>2987773</v>
      </c>
      <c r="H3303" s="63">
        <v>2.7342534936863956</v>
      </c>
      <c r="I3303" s="63">
        <f>(I2916+I3088+I2959)/3</f>
        <v>90.051408192874945</v>
      </c>
      <c r="J3303" s="63">
        <v>677182759.66704404</v>
      </c>
      <c r="K3303" s="63">
        <v>155.84316065743229</v>
      </c>
      <c r="L3303" s="63">
        <v>14367.70942487197</v>
      </c>
      <c r="M3303" s="63">
        <v>39.524647887323951</v>
      </c>
      <c r="N3303" s="62">
        <v>66.864000000000004</v>
      </c>
    </row>
    <row r="3304" spans="1:14" x14ac:dyDescent="0.4">
      <c r="A3304" s="43">
        <v>79</v>
      </c>
      <c r="B3304" s="5" t="s">
        <v>167</v>
      </c>
      <c r="C3304" s="5">
        <v>2013</v>
      </c>
      <c r="D3304" s="5" t="s">
        <v>251</v>
      </c>
      <c r="E3304" s="5" t="s">
        <v>248</v>
      </c>
      <c r="F3304" s="62">
        <v>3.8310654027519462</v>
      </c>
      <c r="G3304" s="63">
        <v>2957689</v>
      </c>
      <c r="H3304" s="63">
        <v>1.2813322272774457</v>
      </c>
      <c r="I3304" s="63">
        <f>(I3301+I3302+I3303)/3</f>
        <v>91.022964809256109</v>
      </c>
      <c r="J3304" s="63">
        <v>768657971.98243701</v>
      </c>
      <c r="K3304" s="63">
        <v>155.88679086863607</v>
      </c>
      <c r="L3304" s="63">
        <v>15729.652466651236</v>
      </c>
      <c r="M3304" s="63">
        <v>36.346691519105313</v>
      </c>
      <c r="N3304" s="62">
        <v>66.986000000000004</v>
      </c>
    </row>
    <row r="3305" spans="1:14" x14ac:dyDescent="0.4">
      <c r="A3305" s="43">
        <v>79</v>
      </c>
      <c r="B3305" s="5" t="s">
        <v>167</v>
      </c>
      <c r="C3305" s="5">
        <v>2014</v>
      </c>
      <c r="D3305" s="5" t="s">
        <v>251</v>
      </c>
      <c r="E3305" s="5" t="s">
        <v>248</v>
      </c>
      <c r="F3305" s="62">
        <v>3.7044817377906654</v>
      </c>
      <c r="G3305" s="63">
        <v>2932367</v>
      </c>
      <c r="H3305" s="63">
        <v>0.83359206424866272</v>
      </c>
      <c r="I3305" s="63">
        <f t="shared" ref="I3305:I3313" si="354">(I3302+I3303+I3304)/3</f>
        <v>92.648811938052674</v>
      </c>
      <c r="J3305" s="63">
        <v>357323216.16892499</v>
      </c>
      <c r="K3305" s="63">
        <v>142.72164275359077</v>
      </c>
      <c r="L3305" s="63">
        <v>16551.018202077976</v>
      </c>
      <c r="M3305" s="63">
        <v>30.940834141610086</v>
      </c>
      <c r="N3305" s="62">
        <v>67.108000000000004</v>
      </c>
    </row>
    <row r="3306" spans="1:14" x14ac:dyDescent="0.4">
      <c r="A3306" s="43">
        <v>79</v>
      </c>
      <c r="B3306" s="5" t="s">
        <v>167</v>
      </c>
      <c r="C3306" s="5">
        <v>2015</v>
      </c>
      <c r="D3306" s="5" t="s">
        <v>251</v>
      </c>
      <c r="E3306" s="5" t="s">
        <v>248</v>
      </c>
      <c r="F3306" s="62">
        <v>3.8098942824390432</v>
      </c>
      <c r="G3306" s="63">
        <v>2904910</v>
      </c>
      <c r="H3306" s="63">
        <v>6.3682791466931121E-2</v>
      </c>
      <c r="I3306" s="63">
        <f t="shared" si="354"/>
        <v>91.241061646727914</v>
      </c>
      <c r="J3306" s="63">
        <v>1036954105.5948</v>
      </c>
      <c r="K3306" s="63">
        <v>138.5523173244747</v>
      </c>
      <c r="L3306" s="63">
        <v>14263.964577349474</v>
      </c>
      <c r="M3306" s="63">
        <f t="shared" ref="M3306:M3313" si="355">(M3305+M3304+M3303)/3</f>
        <v>35.604057849346454</v>
      </c>
      <c r="N3306" s="62">
        <v>67.23</v>
      </c>
    </row>
    <row r="3307" spans="1:14" x14ac:dyDescent="0.4">
      <c r="A3307" s="43">
        <v>79</v>
      </c>
      <c r="B3307" s="5" t="s">
        <v>167</v>
      </c>
      <c r="C3307" s="5">
        <v>2016</v>
      </c>
      <c r="D3307" s="5" t="s">
        <v>251</v>
      </c>
      <c r="E3307" s="5" t="s">
        <v>248</v>
      </c>
      <c r="F3307" s="62">
        <v>3.9059266844267428</v>
      </c>
      <c r="G3307" s="63">
        <v>2868231</v>
      </c>
      <c r="H3307" s="63">
        <v>1.57625277213522</v>
      </c>
      <c r="I3307" s="63">
        <f t="shared" si="354"/>
        <v>91.637612798012242</v>
      </c>
      <c r="J3307" s="63">
        <v>1177533775.8812201</v>
      </c>
      <c r="K3307" s="63">
        <v>134.45385843745089</v>
      </c>
      <c r="L3307" s="63">
        <v>15008.313244552579</v>
      </c>
      <c r="M3307" s="63">
        <f t="shared" si="355"/>
        <v>34.29719450335395</v>
      </c>
      <c r="N3307" s="62">
        <v>67.366</v>
      </c>
    </row>
    <row r="3308" spans="1:14" x14ac:dyDescent="0.4">
      <c r="A3308" s="43">
        <v>79</v>
      </c>
      <c r="B3308" s="5" t="s">
        <v>167</v>
      </c>
      <c r="C3308" s="5">
        <v>2017</v>
      </c>
      <c r="D3308" s="5" t="s">
        <v>251</v>
      </c>
      <c r="E3308" s="5" t="s">
        <v>248</v>
      </c>
      <c r="F3308" s="62">
        <v>3.9676807017953246</v>
      </c>
      <c r="G3308" s="63">
        <v>2828403</v>
      </c>
      <c r="H3308" s="63">
        <v>4.2434317896480707</v>
      </c>
      <c r="I3308" s="63">
        <f t="shared" si="354"/>
        <v>91.842495460930948</v>
      </c>
      <c r="J3308" s="63">
        <v>1383731106.4056001</v>
      </c>
      <c r="K3308" s="63">
        <v>144.87335539344897</v>
      </c>
      <c r="L3308" s="63">
        <v>16885.407394837326</v>
      </c>
      <c r="M3308" s="63">
        <f t="shared" si="355"/>
        <v>33.614028831436826</v>
      </c>
      <c r="N3308" s="62">
        <v>67.516000000000005</v>
      </c>
    </row>
    <row r="3309" spans="1:14" x14ac:dyDescent="0.4">
      <c r="A3309" s="43">
        <v>79</v>
      </c>
      <c r="B3309" s="5" t="s">
        <v>167</v>
      </c>
      <c r="C3309" s="5">
        <v>2018</v>
      </c>
      <c r="D3309" s="5" t="s">
        <v>251</v>
      </c>
      <c r="E3309" s="5" t="s">
        <v>248</v>
      </c>
      <c r="F3309" s="62">
        <v>4.1593150631634073</v>
      </c>
      <c r="G3309" s="63">
        <v>2801543</v>
      </c>
      <c r="H3309" s="63">
        <v>3.5271742753475621</v>
      </c>
      <c r="I3309" s="63">
        <f t="shared" si="354"/>
        <v>91.573723301890368</v>
      </c>
      <c r="J3309" s="63">
        <v>1299841764.3737099</v>
      </c>
      <c r="K3309" s="63">
        <v>148.5947801291814</v>
      </c>
      <c r="L3309" s="63">
        <v>19186.359591640987</v>
      </c>
      <c r="M3309" s="63">
        <f t="shared" si="355"/>
        <v>34.505093728045743</v>
      </c>
      <c r="N3309" s="62">
        <v>67.679000000000002</v>
      </c>
    </row>
    <row r="3310" spans="1:14" x14ac:dyDescent="0.4">
      <c r="A3310" s="43">
        <v>79</v>
      </c>
      <c r="B3310" s="5" t="s">
        <v>167</v>
      </c>
      <c r="C3310" s="5">
        <v>2019</v>
      </c>
      <c r="D3310" s="5" t="s">
        <v>251</v>
      </c>
      <c r="E3310" s="5" t="s">
        <v>248</v>
      </c>
      <c r="F3310" s="62">
        <v>4.2001519610527325</v>
      </c>
      <c r="G3310" s="63">
        <v>2794137</v>
      </c>
      <c r="H3310" s="63">
        <v>2.771563062854753</v>
      </c>
      <c r="I3310" s="63">
        <f t="shared" si="354"/>
        <v>91.684610520277843</v>
      </c>
      <c r="J3310" s="63">
        <v>3434299309.82763</v>
      </c>
      <c r="K3310" s="63">
        <v>149.17621135656739</v>
      </c>
      <c r="L3310" s="63">
        <v>19615.549145017467</v>
      </c>
      <c r="M3310" s="63">
        <f t="shared" si="355"/>
        <v>34.138772354278842</v>
      </c>
      <c r="N3310" s="62">
        <v>67.855000000000004</v>
      </c>
    </row>
    <row r="3311" spans="1:14" x14ac:dyDescent="0.4">
      <c r="A3311" s="43">
        <v>79</v>
      </c>
      <c r="B3311" s="5" t="s">
        <v>167</v>
      </c>
      <c r="C3311" s="5">
        <v>2020</v>
      </c>
      <c r="D3311" s="5" t="s">
        <v>251</v>
      </c>
      <c r="E3311" s="5" t="s">
        <v>248</v>
      </c>
      <c r="F3311" s="62">
        <v>4.1840004150439096</v>
      </c>
      <c r="G3311" s="63">
        <v>2794885</v>
      </c>
      <c r="H3311" s="63">
        <v>1.8919647601098148</v>
      </c>
      <c r="I3311" s="63">
        <f t="shared" si="354"/>
        <v>91.700276427699706</v>
      </c>
      <c r="J3311" s="63">
        <v>4505744062.3346901</v>
      </c>
      <c r="K3311" s="63">
        <v>136.91260704251977</v>
      </c>
      <c r="L3311" s="63">
        <v>20381.855782747818</v>
      </c>
      <c r="M3311" s="63">
        <f t="shared" si="355"/>
        <v>34.085964971253809</v>
      </c>
      <c r="N3311" s="62">
        <v>68.046000000000006</v>
      </c>
    </row>
    <row r="3312" spans="1:14" x14ac:dyDescent="0.4">
      <c r="A3312" s="43">
        <v>79</v>
      </c>
      <c r="B3312" s="5" t="s">
        <v>167</v>
      </c>
      <c r="C3312" s="5">
        <v>2021</v>
      </c>
      <c r="D3312" s="5" t="s">
        <v>251</v>
      </c>
      <c r="E3312" s="5" t="s">
        <v>248</v>
      </c>
      <c r="F3312" s="62">
        <f>(F3309+F3310+F3311)/3</f>
        <v>4.1811558130866837</v>
      </c>
      <c r="G3312" s="63">
        <v>2800839</v>
      </c>
      <c r="H3312" s="63">
        <v>6.5472755177669058</v>
      </c>
      <c r="I3312" s="63">
        <f t="shared" si="354"/>
        <v>91.652870083289301</v>
      </c>
      <c r="J3312" s="63">
        <v>2971618905.0310502</v>
      </c>
      <c r="K3312" s="63">
        <v>155.63662571056074</v>
      </c>
      <c r="L3312" s="63">
        <v>23849.6156993566</v>
      </c>
      <c r="M3312" s="63">
        <f t="shared" si="355"/>
        <v>34.243277017859469</v>
      </c>
      <c r="N3312" s="62">
        <v>68.248999999999995</v>
      </c>
    </row>
    <row r="3313" spans="1:14" x14ac:dyDescent="0.4">
      <c r="A3313" s="43">
        <v>79</v>
      </c>
      <c r="B3313" s="5" t="s">
        <v>167</v>
      </c>
      <c r="C3313" s="5">
        <v>2022</v>
      </c>
      <c r="D3313" s="5" t="s">
        <v>251</v>
      </c>
      <c r="E3313" s="5" t="s">
        <v>248</v>
      </c>
      <c r="F3313" s="62">
        <f>(F3310+F3311+F3312)/3</f>
        <v>4.1884360630611086</v>
      </c>
      <c r="G3313" s="63">
        <v>2831639</v>
      </c>
      <c r="H3313" s="63">
        <v>16.493959556748933</v>
      </c>
      <c r="I3313" s="63">
        <f t="shared" si="354"/>
        <v>91.679252343755607</v>
      </c>
      <c r="J3313" s="63">
        <v>745150135.64119101</v>
      </c>
      <c r="K3313" s="63">
        <v>175.70317224889567</v>
      </c>
      <c r="L3313" s="63">
        <v>25064.808914729048</v>
      </c>
      <c r="M3313" s="63">
        <f t="shared" si="355"/>
        <v>34.156004781130711</v>
      </c>
      <c r="N3313" s="62">
        <v>68.465000000000003</v>
      </c>
    </row>
    <row r="3314" spans="1:14" x14ac:dyDescent="0.4">
      <c r="A3314" s="43">
        <v>80</v>
      </c>
      <c r="B3314" s="5" t="s">
        <v>168</v>
      </c>
      <c r="C3314" s="5">
        <v>1980</v>
      </c>
      <c r="D3314" s="5" t="s">
        <v>251</v>
      </c>
      <c r="E3314" s="5" t="s">
        <v>248</v>
      </c>
      <c r="F3314" s="62">
        <f>F3315*0.95</f>
        <v>17.694765901021615</v>
      </c>
      <c r="G3314" s="63">
        <v>364150</v>
      </c>
      <c r="H3314" s="63">
        <v>7.9213528478918533</v>
      </c>
      <c r="I3314" s="63">
        <v>107.80356236030499</v>
      </c>
      <c r="J3314" s="63">
        <f t="shared" ref="J3314:J3335" si="356">J3315*0.95</f>
        <v>1372809244.0882504</v>
      </c>
      <c r="K3314" s="63">
        <v>173.11871398888619</v>
      </c>
      <c r="L3314" s="63">
        <v>16531.114898839685</v>
      </c>
      <c r="M3314" s="63">
        <v>15.353697749196144</v>
      </c>
      <c r="N3314" s="62">
        <v>80.042000000000002</v>
      </c>
    </row>
    <row r="3315" spans="1:14" x14ac:dyDescent="0.4">
      <c r="A3315" s="43">
        <v>80</v>
      </c>
      <c r="B3315" s="5" t="s">
        <v>168</v>
      </c>
      <c r="C3315" s="5">
        <v>1981</v>
      </c>
      <c r="D3315" s="5" t="s">
        <v>251</v>
      </c>
      <c r="E3315" s="5" t="s">
        <v>248</v>
      </c>
      <c r="F3315" s="62">
        <f t="shared" ref="F3315:F3323" si="357">F3316*0.95</f>
        <v>18.626069369496438</v>
      </c>
      <c r="G3315" s="63">
        <v>365225</v>
      </c>
      <c r="H3315" s="63">
        <v>7.1820243014981315</v>
      </c>
      <c r="I3315" s="63">
        <v>104.94414022426</v>
      </c>
      <c r="J3315" s="63">
        <f t="shared" si="356"/>
        <v>1445062362.1981583</v>
      </c>
      <c r="K3315" s="63">
        <v>171.50634841942008</v>
      </c>
      <c r="L3315" s="63">
        <v>13837.12998146172</v>
      </c>
      <c r="M3315" s="63">
        <v>14.245014245014245</v>
      </c>
      <c r="N3315" s="62">
        <v>80.444000000000003</v>
      </c>
    </row>
    <row r="3316" spans="1:14" x14ac:dyDescent="0.4">
      <c r="A3316" s="43">
        <v>80</v>
      </c>
      <c r="B3316" s="5" t="s">
        <v>168</v>
      </c>
      <c r="C3316" s="5">
        <v>1982</v>
      </c>
      <c r="D3316" s="5" t="s">
        <v>251</v>
      </c>
      <c r="E3316" s="5" t="s">
        <v>248</v>
      </c>
      <c r="F3316" s="62">
        <f t="shared" si="357"/>
        <v>19.60638880999625</v>
      </c>
      <c r="G3316" s="63">
        <v>365525</v>
      </c>
      <c r="H3316" s="63">
        <v>10.811372930102749</v>
      </c>
      <c r="I3316" s="63">
        <v>98.730454858337794</v>
      </c>
      <c r="J3316" s="63">
        <f t="shared" si="356"/>
        <v>1521118275.9980614</v>
      </c>
      <c r="K3316" s="63">
        <v>174.93638471821268</v>
      </c>
      <c r="L3316" s="63">
        <v>12590.976795620387</v>
      </c>
      <c r="M3316" s="63">
        <v>11.14488348530902</v>
      </c>
      <c r="N3316" s="62">
        <v>80.501000000000005</v>
      </c>
    </row>
    <row r="3317" spans="1:14" x14ac:dyDescent="0.4">
      <c r="A3317" s="43">
        <v>80</v>
      </c>
      <c r="B3317" s="5" t="s">
        <v>168</v>
      </c>
      <c r="C3317" s="5">
        <v>1983</v>
      </c>
      <c r="D3317" s="5" t="s">
        <v>251</v>
      </c>
      <c r="E3317" s="5" t="s">
        <v>248</v>
      </c>
      <c r="F3317" s="62">
        <f t="shared" si="357"/>
        <v>20.638304010522369</v>
      </c>
      <c r="G3317" s="63">
        <v>365622</v>
      </c>
      <c r="H3317" s="63">
        <v>6.8186879089246872</v>
      </c>
      <c r="I3317" s="63">
        <v>98.865598165807299</v>
      </c>
      <c r="J3317" s="63">
        <f t="shared" si="356"/>
        <v>1601177132.6295383</v>
      </c>
      <c r="K3317" s="63">
        <v>175.62810775443697</v>
      </c>
      <c r="L3317" s="63">
        <v>12374.030423440849</v>
      </c>
      <c r="M3317" s="63">
        <v>10.400866738894909</v>
      </c>
      <c r="N3317" s="62">
        <v>80.557000000000002</v>
      </c>
    </row>
    <row r="3318" spans="1:14" x14ac:dyDescent="0.4">
      <c r="A3318" s="43">
        <v>80</v>
      </c>
      <c r="B3318" s="5" t="s">
        <v>168</v>
      </c>
      <c r="C3318" s="5">
        <v>1984</v>
      </c>
      <c r="D3318" s="5" t="s">
        <v>251</v>
      </c>
      <c r="E3318" s="5" t="s">
        <v>248</v>
      </c>
      <c r="F3318" s="62">
        <f t="shared" si="357"/>
        <v>21.724530537391967</v>
      </c>
      <c r="G3318" s="63">
        <v>365998</v>
      </c>
      <c r="H3318" s="63">
        <v>4.4074920011678387</v>
      </c>
      <c r="I3318" s="63">
        <v>99.369694755892695</v>
      </c>
      <c r="J3318" s="63">
        <f t="shared" si="356"/>
        <v>1685449613.294251</v>
      </c>
      <c r="K3318" s="63">
        <v>195.35064642951798</v>
      </c>
      <c r="L3318" s="63">
        <v>12126.939198790935</v>
      </c>
      <c r="M3318" s="63">
        <v>11.98019801980198</v>
      </c>
      <c r="N3318" s="62">
        <v>80.613</v>
      </c>
    </row>
    <row r="3319" spans="1:14" x14ac:dyDescent="0.4">
      <c r="A3319" s="43">
        <v>80</v>
      </c>
      <c r="B3319" s="5" t="s">
        <v>168</v>
      </c>
      <c r="C3319" s="5">
        <v>1985</v>
      </c>
      <c r="D3319" s="5" t="s">
        <v>251</v>
      </c>
      <c r="E3319" s="5" t="s">
        <v>248</v>
      </c>
      <c r="F3319" s="62">
        <f t="shared" si="357"/>
        <v>22.86792688146523</v>
      </c>
      <c r="G3319" s="63">
        <v>366706</v>
      </c>
      <c r="H3319" s="63">
        <v>3.0924875329050252</v>
      </c>
      <c r="I3319" s="63">
        <v>99.846569032684599</v>
      </c>
      <c r="J3319" s="63">
        <f t="shared" si="356"/>
        <v>1774157487.678159</v>
      </c>
      <c r="K3319" s="63">
        <v>206.57010525740819</v>
      </c>
      <c r="L3319" s="63">
        <v>12481.965844855944</v>
      </c>
      <c r="M3319" s="63">
        <v>12.100677637947726</v>
      </c>
      <c r="N3319" s="62">
        <v>80.668999999999997</v>
      </c>
    </row>
    <row r="3320" spans="1:14" x14ac:dyDescent="0.4">
      <c r="A3320" s="43">
        <v>80</v>
      </c>
      <c r="B3320" s="5" t="s">
        <v>168</v>
      </c>
      <c r="C3320" s="5">
        <v>1986</v>
      </c>
      <c r="D3320" s="5" t="s">
        <v>251</v>
      </c>
      <c r="E3320" s="5" t="s">
        <v>248</v>
      </c>
      <c r="F3320" s="62">
        <f t="shared" si="357"/>
        <v>24.071501980489717</v>
      </c>
      <c r="G3320" s="63">
        <v>368355</v>
      </c>
      <c r="H3320" s="63">
        <v>-8.3777155221454791E-2</v>
      </c>
      <c r="I3320" s="63">
        <v>100.554934527312</v>
      </c>
      <c r="J3320" s="63">
        <f t="shared" si="356"/>
        <v>1867534197.5559568</v>
      </c>
      <c r="K3320" s="63">
        <v>188.53317589700617</v>
      </c>
      <c r="L3320" s="63">
        <v>18149.869250023916</v>
      </c>
      <c r="M3320" s="63">
        <v>13.486513486513488</v>
      </c>
      <c r="N3320" s="62">
        <v>80.724999999999994</v>
      </c>
    </row>
    <row r="3321" spans="1:14" x14ac:dyDescent="0.4">
      <c r="A3321" s="43">
        <v>80</v>
      </c>
      <c r="B3321" s="5" t="s">
        <v>168</v>
      </c>
      <c r="C3321" s="5">
        <v>1987</v>
      </c>
      <c r="D3321" s="5" t="s">
        <v>251</v>
      </c>
      <c r="E3321" s="5" t="s">
        <v>248</v>
      </c>
      <c r="F3321" s="62">
        <f t="shared" si="357"/>
        <v>25.338423137357598</v>
      </c>
      <c r="G3321" s="63">
        <v>370750</v>
      </c>
      <c r="H3321" s="63">
        <v>6.3038626366093808E-2</v>
      </c>
      <c r="I3321" s="63">
        <v>100.40219456575799</v>
      </c>
      <c r="J3321" s="63">
        <f t="shared" si="356"/>
        <v>1965825471.1115336</v>
      </c>
      <c r="K3321" s="63">
        <v>187.43096184324233</v>
      </c>
      <c r="L3321" s="63">
        <v>22443.431463301171</v>
      </c>
      <c r="M3321" s="63">
        <v>13.375796178343949</v>
      </c>
      <c r="N3321" s="62">
        <v>80.78</v>
      </c>
    </row>
    <row r="3322" spans="1:14" x14ac:dyDescent="0.4">
      <c r="A3322" s="43">
        <v>80</v>
      </c>
      <c r="B3322" s="5" t="s">
        <v>168</v>
      </c>
      <c r="C3322" s="5">
        <v>1988</v>
      </c>
      <c r="D3322" s="5" t="s">
        <v>251</v>
      </c>
      <c r="E3322" s="5" t="s">
        <v>248</v>
      </c>
      <c r="F3322" s="62">
        <f t="shared" si="357"/>
        <v>26.672024355113262</v>
      </c>
      <c r="G3322" s="63">
        <v>373450</v>
      </c>
      <c r="H3322" s="63">
        <v>2.7764263054723699</v>
      </c>
      <c r="I3322" s="63">
        <v>99.746598333087206</v>
      </c>
      <c r="J3322" s="63">
        <f t="shared" si="356"/>
        <v>2069289969.5910881</v>
      </c>
      <c r="K3322" s="63">
        <v>188.92057460633268</v>
      </c>
      <c r="L3322" s="63">
        <v>25219.354278173152</v>
      </c>
      <c r="M3322" s="63">
        <v>14.387031408308006</v>
      </c>
      <c r="N3322" s="62">
        <v>80.835999999999999</v>
      </c>
    </row>
    <row r="3323" spans="1:14" x14ac:dyDescent="0.4">
      <c r="A3323" s="43">
        <v>80</v>
      </c>
      <c r="B3323" s="5" t="s">
        <v>168</v>
      </c>
      <c r="C3323" s="5">
        <v>1989</v>
      </c>
      <c r="D3323" s="5" t="s">
        <v>251</v>
      </c>
      <c r="E3323" s="5" t="s">
        <v>248</v>
      </c>
      <c r="F3323" s="62">
        <f t="shared" si="357"/>
        <v>28.075815110645539</v>
      </c>
      <c r="G3323" s="63">
        <v>377100</v>
      </c>
      <c r="H3323" s="63">
        <v>4.0209826274689107</v>
      </c>
      <c r="I3323" s="63">
        <v>99.518732145428601</v>
      </c>
      <c r="J3323" s="63">
        <f t="shared" si="356"/>
        <v>2178199967.9906192</v>
      </c>
      <c r="K3323" s="63">
        <v>191.01181054177545</v>
      </c>
      <c r="L3323" s="63">
        <v>26618.069577496786</v>
      </c>
      <c r="M3323" s="63">
        <v>15.051740357478833</v>
      </c>
      <c r="N3323" s="62">
        <v>80.891000000000005</v>
      </c>
    </row>
    <row r="3324" spans="1:14" x14ac:dyDescent="0.4">
      <c r="A3324" s="43">
        <v>80</v>
      </c>
      <c r="B3324" s="5" t="s">
        <v>168</v>
      </c>
      <c r="C3324" s="5">
        <v>1990</v>
      </c>
      <c r="D3324" s="5" t="s">
        <v>251</v>
      </c>
      <c r="E3324" s="5" t="s">
        <v>248</v>
      </c>
      <c r="F3324" s="62">
        <v>29.553489590153202</v>
      </c>
      <c r="G3324" s="63">
        <v>381850</v>
      </c>
      <c r="H3324" s="63">
        <v>2.5133945663013719</v>
      </c>
      <c r="I3324" s="63">
        <v>101.059447839618</v>
      </c>
      <c r="J3324" s="63">
        <f t="shared" si="356"/>
        <v>2292842071.5690727</v>
      </c>
      <c r="K3324" s="63">
        <v>187.81116710145673</v>
      </c>
      <c r="L3324" s="63">
        <v>33465.47820791899</v>
      </c>
      <c r="M3324" s="63">
        <v>16.108007448789571</v>
      </c>
      <c r="N3324" s="62">
        <v>80.947000000000003</v>
      </c>
    </row>
    <row r="3325" spans="1:14" x14ac:dyDescent="0.4">
      <c r="A3325" s="43">
        <v>80</v>
      </c>
      <c r="B3325" s="5" t="s">
        <v>168</v>
      </c>
      <c r="C3325" s="5">
        <v>1991</v>
      </c>
      <c r="D3325" s="5" t="s">
        <v>251</v>
      </c>
      <c r="E3325" s="5" t="s">
        <v>248</v>
      </c>
      <c r="F3325" s="62">
        <v>30.370542635658914</v>
      </c>
      <c r="G3325" s="63">
        <v>387000</v>
      </c>
      <c r="H3325" s="63">
        <v>1.8228415906620654</v>
      </c>
      <c r="I3325" s="63">
        <v>100.66671146877199</v>
      </c>
      <c r="J3325" s="63">
        <f t="shared" si="356"/>
        <v>2413517970.0727081</v>
      </c>
      <c r="K3325" s="63">
        <v>188.663907871345</v>
      </c>
      <c r="L3325" s="63">
        <v>35747.337799206645</v>
      </c>
      <c r="M3325" s="63">
        <v>16.473731077471061</v>
      </c>
      <c r="N3325" s="62">
        <v>81.13</v>
      </c>
    </row>
    <row r="3326" spans="1:14" x14ac:dyDescent="0.4">
      <c r="A3326" s="43">
        <v>80</v>
      </c>
      <c r="B3326" s="5" t="s">
        <v>168</v>
      </c>
      <c r="C3326" s="5">
        <v>1992</v>
      </c>
      <c r="D3326" s="5" t="s">
        <v>251</v>
      </c>
      <c r="E3326" s="5" t="s">
        <v>248</v>
      </c>
      <c r="F3326" s="62">
        <v>29.15917638809205</v>
      </c>
      <c r="G3326" s="63">
        <v>392175</v>
      </c>
      <c r="H3326" s="63">
        <v>3.7290715712156413</v>
      </c>
      <c r="I3326" s="63">
        <v>101.011568516529</v>
      </c>
      <c r="J3326" s="63">
        <f t="shared" si="356"/>
        <v>2540545231.6554823</v>
      </c>
      <c r="K3326" s="63">
        <v>182.54727407881015</v>
      </c>
      <c r="L3326" s="63">
        <v>39570.861566598593</v>
      </c>
      <c r="M3326" s="63">
        <v>16.040329972502292</v>
      </c>
      <c r="N3326" s="62">
        <v>81.528000000000006</v>
      </c>
    </row>
    <row r="3327" spans="1:14" x14ac:dyDescent="0.4">
      <c r="A3327" s="43">
        <v>80</v>
      </c>
      <c r="B3327" s="5" t="s">
        <v>168</v>
      </c>
      <c r="C3327" s="5">
        <v>1993</v>
      </c>
      <c r="D3327" s="5" t="s">
        <v>251</v>
      </c>
      <c r="E3327" s="5" t="s">
        <v>248</v>
      </c>
      <c r="F3327" s="62">
        <v>29.298194855022327</v>
      </c>
      <c r="G3327" s="63">
        <v>397475</v>
      </c>
      <c r="H3327" s="63">
        <v>5.9727644578634056</v>
      </c>
      <c r="I3327" s="63">
        <v>101.228725086881</v>
      </c>
      <c r="J3327" s="63">
        <f t="shared" si="356"/>
        <v>2674258138.5847182</v>
      </c>
      <c r="K3327" s="63">
        <v>181.40266678342596</v>
      </c>
      <c r="L3327" s="63">
        <v>40066.724251877291</v>
      </c>
      <c r="M3327" s="63">
        <v>15.789473684210526</v>
      </c>
      <c r="N3327" s="62">
        <v>81.856999999999999</v>
      </c>
    </row>
    <row r="3328" spans="1:14" x14ac:dyDescent="0.4">
      <c r="A3328" s="43">
        <v>80</v>
      </c>
      <c r="B3328" s="5" t="s">
        <v>168</v>
      </c>
      <c r="C3328" s="5">
        <v>1994</v>
      </c>
      <c r="D3328" s="5" t="s">
        <v>251</v>
      </c>
      <c r="E3328" s="5" t="s">
        <v>248</v>
      </c>
      <c r="F3328" s="62">
        <v>26.83030340634113</v>
      </c>
      <c r="G3328" s="63">
        <v>402925</v>
      </c>
      <c r="H3328" s="63">
        <v>3.5423773272247274</v>
      </c>
      <c r="I3328" s="63">
        <v>102.15096440342499</v>
      </c>
      <c r="J3328" s="63">
        <f t="shared" si="356"/>
        <v>2815008566.9312825</v>
      </c>
      <c r="K3328" s="63">
        <v>185.78624714886493</v>
      </c>
      <c r="L3328" s="63">
        <v>43933.235442736011</v>
      </c>
      <c r="M3328" s="63">
        <v>13.468992248062017</v>
      </c>
      <c r="N3328" s="62">
        <v>82.481999999999999</v>
      </c>
    </row>
    <row r="3329" spans="1:14" x14ac:dyDescent="0.4">
      <c r="A3329" s="43">
        <v>80</v>
      </c>
      <c r="B3329" s="5" t="s">
        <v>168</v>
      </c>
      <c r="C3329" s="5">
        <v>1995</v>
      </c>
      <c r="D3329" s="5" t="s">
        <v>251</v>
      </c>
      <c r="E3329" s="5" t="s">
        <v>248</v>
      </c>
      <c r="F3329" s="62">
        <v>21.1927806668706</v>
      </c>
      <c r="G3329" s="63">
        <v>408625</v>
      </c>
      <c r="H3329" s="63">
        <v>2.3320697783623956</v>
      </c>
      <c r="I3329" s="63">
        <v>104.055426495996</v>
      </c>
      <c r="J3329" s="63">
        <f t="shared" si="356"/>
        <v>2963166912.5592451</v>
      </c>
      <c r="K3329" s="63">
        <v>189.54444588879605</v>
      </c>
      <c r="L3329" s="63">
        <v>51032.349635317958</v>
      </c>
      <c r="M3329" s="63">
        <v>11.070559610705596</v>
      </c>
      <c r="N3329" s="62">
        <v>82.893000000000001</v>
      </c>
    </row>
    <row r="3330" spans="1:14" x14ac:dyDescent="0.4">
      <c r="A3330" s="43">
        <v>80</v>
      </c>
      <c r="B3330" s="5" t="s">
        <v>168</v>
      </c>
      <c r="C3330" s="5">
        <v>1996</v>
      </c>
      <c r="D3330" s="5" t="s">
        <v>251</v>
      </c>
      <c r="E3330" s="5" t="s">
        <v>248</v>
      </c>
      <c r="F3330" s="62">
        <v>21.091918643249443</v>
      </c>
      <c r="G3330" s="63">
        <v>414225</v>
      </c>
      <c r="H3330" s="63">
        <v>3.783557832514191</v>
      </c>
      <c r="I3330" s="63">
        <v>100.87442360302001</v>
      </c>
      <c r="J3330" s="63">
        <f t="shared" si="356"/>
        <v>3119123065.8518372</v>
      </c>
      <c r="K3330" s="63">
        <v>195.63690664814965</v>
      </c>
      <c r="L3330" s="63">
        <v>50444.359123617498</v>
      </c>
      <c r="M3330" s="63">
        <v>8.7951807228915655</v>
      </c>
      <c r="N3330" s="62">
        <v>82.825000000000003</v>
      </c>
    </row>
    <row r="3331" spans="1:14" x14ac:dyDescent="0.4">
      <c r="A3331" s="43">
        <v>80</v>
      </c>
      <c r="B3331" s="5" t="s">
        <v>168</v>
      </c>
      <c r="C3331" s="5">
        <v>1997</v>
      </c>
      <c r="D3331" s="5" t="s">
        <v>251</v>
      </c>
      <c r="E3331" s="5" t="s">
        <v>248</v>
      </c>
      <c r="F3331" s="62">
        <v>19.650017880557876</v>
      </c>
      <c r="G3331" s="63">
        <v>419450</v>
      </c>
      <c r="H3331" s="63">
        <v>2.619543683251365</v>
      </c>
      <c r="I3331" s="63">
        <v>96.399502667518405</v>
      </c>
      <c r="J3331" s="63">
        <f t="shared" si="356"/>
        <v>3283287437.7387762</v>
      </c>
      <c r="K3331" s="63">
        <v>212.08875793191737</v>
      </c>
      <c r="L3331" s="63">
        <v>46641.640875487603</v>
      </c>
      <c r="M3331" s="63">
        <v>5.7692307692307692</v>
      </c>
      <c r="N3331" s="62">
        <v>82.778999999999996</v>
      </c>
    </row>
    <row r="3332" spans="1:14" x14ac:dyDescent="0.4">
      <c r="A3332" s="43">
        <v>80</v>
      </c>
      <c r="B3332" s="5" t="s">
        <v>168</v>
      </c>
      <c r="C3332" s="5">
        <v>1998</v>
      </c>
      <c r="D3332" s="5" t="s">
        <v>251</v>
      </c>
      <c r="E3332" s="5" t="s">
        <v>248</v>
      </c>
      <c r="F3332" s="62">
        <v>17.813750882976219</v>
      </c>
      <c r="G3332" s="63">
        <v>424700</v>
      </c>
      <c r="H3332" s="63">
        <v>-2.0325464596420773</v>
      </c>
      <c r="I3332" s="63">
        <v>96.085451269409404</v>
      </c>
      <c r="J3332" s="63">
        <f t="shared" si="356"/>
        <v>3456092039.7250276</v>
      </c>
      <c r="K3332" s="63">
        <v>236.57001498757543</v>
      </c>
      <c r="L3332" s="63">
        <v>47445.381081205123</v>
      </c>
      <c r="M3332" s="63">
        <v>2.2471910112359552</v>
      </c>
      <c r="N3332" s="62">
        <v>82.893000000000001</v>
      </c>
    </row>
    <row r="3333" spans="1:14" x14ac:dyDescent="0.4">
      <c r="A3333" s="43">
        <v>80</v>
      </c>
      <c r="B3333" s="5" t="s">
        <v>168</v>
      </c>
      <c r="C3333" s="5">
        <v>1999</v>
      </c>
      <c r="D3333" s="5" t="s">
        <v>251</v>
      </c>
      <c r="E3333" s="5" t="s">
        <v>248</v>
      </c>
      <c r="F3333" s="62">
        <v>18.39897787327952</v>
      </c>
      <c r="G3333" s="63">
        <v>430475</v>
      </c>
      <c r="H3333" s="63">
        <v>4.7646198599860412</v>
      </c>
      <c r="I3333" s="63">
        <v>95.002702981728604</v>
      </c>
      <c r="J3333" s="63">
        <f t="shared" si="356"/>
        <v>3637991620.7631869</v>
      </c>
      <c r="K3333" s="63">
        <v>239.92249957769118</v>
      </c>
      <c r="L3333" s="63">
        <v>50872.449268462427</v>
      </c>
      <c r="M3333" s="63">
        <v>2.4161073825503356</v>
      </c>
      <c r="N3333" s="62">
        <v>83.447999999999993</v>
      </c>
    </row>
    <row r="3334" spans="1:14" x14ac:dyDescent="0.4">
      <c r="A3334" s="43">
        <v>80</v>
      </c>
      <c r="B3334" s="5" t="s">
        <v>168</v>
      </c>
      <c r="C3334" s="5">
        <v>2000</v>
      </c>
      <c r="D3334" s="5" t="s">
        <v>251</v>
      </c>
      <c r="E3334" s="5" t="s">
        <v>248</v>
      </c>
      <c r="F3334" s="62">
        <v>19.6119642447857</v>
      </c>
      <c r="G3334" s="63">
        <v>436300</v>
      </c>
      <c r="H3334" s="63">
        <v>4.608473022609445</v>
      </c>
      <c r="I3334" s="63">
        <v>93.170779621900294</v>
      </c>
      <c r="J3334" s="63">
        <f t="shared" si="356"/>
        <v>3829464863.9612494</v>
      </c>
      <c r="K3334" s="63">
        <v>272.41232684534828</v>
      </c>
      <c r="L3334" s="63">
        <v>48659.59887532334</v>
      </c>
      <c r="M3334" s="63">
        <v>2.8535980148883371</v>
      </c>
      <c r="N3334" s="62">
        <v>84.215999999999994</v>
      </c>
    </row>
    <row r="3335" spans="1:14" x14ac:dyDescent="0.4">
      <c r="A3335" s="43">
        <v>80</v>
      </c>
      <c r="B3335" s="5" t="s">
        <v>168</v>
      </c>
      <c r="C3335" s="5">
        <v>2001</v>
      </c>
      <c r="D3335" s="5" t="s">
        <v>251</v>
      </c>
      <c r="E3335" s="5" t="s">
        <v>248</v>
      </c>
      <c r="F3335" s="62">
        <v>20.652284695090877</v>
      </c>
      <c r="G3335" s="63">
        <v>441525</v>
      </c>
      <c r="H3335" s="63">
        <v>0.79007431458353494</v>
      </c>
      <c r="I3335" s="63">
        <v>93.691205432084303</v>
      </c>
      <c r="J3335" s="63">
        <f t="shared" si="356"/>
        <v>4031015646.2749996</v>
      </c>
      <c r="K3335" s="63">
        <v>270.76563044325707</v>
      </c>
      <c r="L3335" s="63">
        <v>48440.142015135505</v>
      </c>
      <c r="M3335" s="63">
        <v>4.7180667433831998</v>
      </c>
      <c r="N3335" s="62">
        <v>84.843000000000004</v>
      </c>
    </row>
    <row r="3336" spans="1:14" x14ac:dyDescent="0.4">
      <c r="A3336" s="43">
        <v>80</v>
      </c>
      <c r="B3336" s="5" t="s">
        <v>168</v>
      </c>
      <c r="C3336" s="5">
        <v>2002</v>
      </c>
      <c r="D3336" s="5" t="s">
        <v>251</v>
      </c>
      <c r="E3336" s="5" t="s">
        <v>248</v>
      </c>
      <c r="F3336" s="62">
        <v>22.005491118955565</v>
      </c>
      <c r="G3336" s="63">
        <v>446175</v>
      </c>
      <c r="H3336" s="63">
        <v>1.4644111190519169</v>
      </c>
      <c r="I3336" s="63">
        <v>94.856004646349405</v>
      </c>
      <c r="J3336" s="63">
        <v>4243174364.5</v>
      </c>
      <c r="K3336" s="63">
        <v>250.68919816142389</v>
      </c>
      <c r="L3336" s="63">
        <v>53005.733920917868</v>
      </c>
      <c r="M3336" s="63">
        <v>12.286324786324789</v>
      </c>
      <c r="N3336" s="62">
        <v>85.299000000000007</v>
      </c>
    </row>
    <row r="3337" spans="1:14" x14ac:dyDescent="0.4">
      <c r="A3337" s="43">
        <v>80</v>
      </c>
      <c r="B3337" s="5" t="s">
        <v>168</v>
      </c>
      <c r="C3337" s="5">
        <v>2003</v>
      </c>
      <c r="D3337" s="5" t="s">
        <v>251</v>
      </c>
      <c r="E3337" s="5" t="s">
        <v>248</v>
      </c>
      <c r="F3337" s="62">
        <v>22.676970086132453</v>
      </c>
      <c r="G3337" s="63">
        <v>451630</v>
      </c>
      <c r="H3337" s="63">
        <v>2.1859765845399011</v>
      </c>
      <c r="I3337" s="63">
        <v>98.366198072123296</v>
      </c>
      <c r="J3337" s="63">
        <v>4291105683.1900001</v>
      </c>
      <c r="K3337" s="63">
        <v>244.9779460605285</v>
      </c>
      <c r="L3337" s="63">
        <v>65689.32145369114</v>
      </c>
      <c r="M3337" s="63">
        <v>11.788617886178864</v>
      </c>
      <c r="N3337" s="62">
        <v>85.742999999999995</v>
      </c>
    </row>
    <row r="3338" spans="1:14" x14ac:dyDescent="0.4">
      <c r="A3338" s="43">
        <v>80</v>
      </c>
      <c r="B3338" s="5" t="s">
        <v>168</v>
      </c>
      <c r="C3338" s="5">
        <v>2004</v>
      </c>
      <c r="D3338" s="5" t="s">
        <v>251</v>
      </c>
      <c r="E3338" s="5" t="s">
        <v>248</v>
      </c>
      <c r="F3338" s="62">
        <v>25.452799091891421</v>
      </c>
      <c r="G3338" s="63">
        <v>458095</v>
      </c>
      <c r="H3338" s="63">
        <v>3.1173265957131377</v>
      </c>
      <c r="I3338" s="63">
        <v>99.422479216505494</v>
      </c>
      <c r="J3338" s="63">
        <v>5179643438.5649996</v>
      </c>
      <c r="K3338" s="63">
        <v>265.22688485563737</v>
      </c>
      <c r="L3338" s="63">
        <v>76544.917086847316</v>
      </c>
      <c r="M3338" s="63">
        <v>12.19946571682992</v>
      </c>
      <c r="N3338" s="62">
        <v>86.177000000000007</v>
      </c>
    </row>
    <row r="3339" spans="1:14" x14ac:dyDescent="0.4">
      <c r="A3339" s="43">
        <v>80</v>
      </c>
      <c r="B3339" s="5" t="s">
        <v>168</v>
      </c>
      <c r="C3339" s="5">
        <v>2005</v>
      </c>
      <c r="D3339" s="5" t="s">
        <v>251</v>
      </c>
      <c r="E3339" s="5" t="s">
        <v>248</v>
      </c>
      <c r="F3339" s="62">
        <v>25.610437743734387</v>
      </c>
      <c r="G3339" s="63">
        <v>465158</v>
      </c>
      <c r="H3339" s="63">
        <v>4.8173272087173018</v>
      </c>
      <c r="I3339" s="63">
        <v>99.260571327265396</v>
      </c>
      <c r="J3339" s="63">
        <v>4644769483.2860003</v>
      </c>
      <c r="K3339" s="63">
        <v>284.07747686947846</v>
      </c>
      <c r="L3339" s="63">
        <v>80988.137623085844</v>
      </c>
      <c r="M3339" s="63">
        <v>11.759581881533101</v>
      </c>
      <c r="N3339" s="62">
        <v>86.597999999999999</v>
      </c>
    </row>
    <row r="3340" spans="1:14" x14ac:dyDescent="0.4">
      <c r="A3340" s="43">
        <v>80</v>
      </c>
      <c r="B3340" s="5" t="s">
        <v>168</v>
      </c>
      <c r="C3340" s="5">
        <v>2006</v>
      </c>
      <c r="D3340" s="5" t="s">
        <v>251</v>
      </c>
      <c r="E3340" s="5" t="s">
        <v>248</v>
      </c>
      <c r="F3340" s="62">
        <v>24.791118765564274</v>
      </c>
      <c r="G3340" s="63">
        <v>472637</v>
      </c>
      <c r="H3340" s="63">
        <v>6.4546752201781317</v>
      </c>
      <c r="I3340" s="63">
        <v>99.800090200472894</v>
      </c>
      <c r="J3340" s="63">
        <v>32219534640.547001</v>
      </c>
      <c r="K3340" s="63">
        <v>305.87954748852565</v>
      </c>
      <c r="L3340" s="63">
        <v>90788.800487614484</v>
      </c>
      <c r="M3340" s="63">
        <v>12.577502214348984</v>
      </c>
      <c r="N3340" s="62">
        <v>87.009</v>
      </c>
    </row>
    <row r="3341" spans="1:14" x14ac:dyDescent="0.4">
      <c r="A3341" s="43">
        <v>80</v>
      </c>
      <c r="B3341" s="5" t="s">
        <v>168</v>
      </c>
      <c r="C3341" s="5">
        <v>2007</v>
      </c>
      <c r="D3341" s="5" t="s">
        <v>251</v>
      </c>
      <c r="E3341" s="5" t="s">
        <v>248</v>
      </c>
      <c r="F3341" s="62">
        <v>23.155337682007861</v>
      </c>
      <c r="G3341" s="63">
        <v>479993</v>
      </c>
      <c r="H3341" s="63">
        <v>1.8924805401275222</v>
      </c>
      <c r="I3341" s="63">
        <v>100.71488155954199</v>
      </c>
      <c r="J3341" s="63">
        <v>-29679425809.909</v>
      </c>
      <c r="K3341" s="63">
        <v>307.48502008519603</v>
      </c>
      <c r="L3341" s="63">
        <v>107475.32029797773</v>
      </c>
      <c r="M3341" s="63">
        <v>11.880261927034612</v>
      </c>
      <c r="N3341" s="62">
        <v>87.409000000000006</v>
      </c>
    </row>
    <row r="3342" spans="1:14" x14ac:dyDescent="0.4">
      <c r="A3342" s="43">
        <v>80</v>
      </c>
      <c r="B3342" s="5" t="s">
        <v>168</v>
      </c>
      <c r="C3342" s="5">
        <v>2008</v>
      </c>
      <c r="D3342" s="5" t="s">
        <v>251</v>
      </c>
      <c r="E3342" s="5" t="s">
        <v>248</v>
      </c>
      <c r="F3342" s="62">
        <v>22.55704491967666</v>
      </c>
      <c r="G3342" s="63">
        <v>488650</v>
      </c>
      <c r="H3342" s="63">
        <v>6.6099654052112413</v>
      </c>
      <c r="I3342" s="63">
        <v>101.80616733421699</v>
      </c>
      <c r="J3342" s="63">
        <v>7117112828.2130003</v>
      </c>
      <c r="K3342" s="63">
        <v>292.21348078342982</v>
      </c>
      <c r="L3342" s="63">
        <v>120422.1379341569</v>
      </c>
      <c r="M3342" s="63">
        <v>10.357815442561206</v>
      </c>
      <c r="N3342" s="62">
        <v>87.8</v>
      </c>
    </row>
    <row r="3343" spans="1:14" x14ac:dyDescent="0.4">
      <c r="A3343" s="43">
        <v>80</v>
      </c>
      <c r="B3343" s="5" t="s">
        <v>168</v>
      </c>
      <c r="C3343" s="5">
        <v>2009</v>
      </c>
      <c r="D3343" s="5" t="s">
        <v>251</v>
      </c>
      <c r="E3343" s="5" t="s">
        <v>248</v>
      </c>
      <c r="F3343" s="62">
        <v>20.978820088271394</v>
      </c>
      <c r="G3343" s="63">
        <v>497783</v>
      </c>
      <c r="H3343" s="63">
        <v>0.87068790351803216</v>
      </c>
      <c r="I3343" s="63">
        <v>102.630922286849</v>
      </c>
      <c r="J3343" s="63">
        <v>27255154248.912998</v>
      </c>
      <c r="K3343" s="63">
        <v>263.53270154168388</v>
      </c>
      <c r="L3343" s="63">
        <v>109419.74695310641</v>
      </c>
      <c r="M3343" s="63">
        <v>12.313803376365442</v>
      </c>
      <c r="N3343" s="62">
        <v>88.177999999999997</v>
      </c>
    </row>
    <row r="3344" spans="1:14" x14ac:dyDescent="0.4">
      <c r="A3344" s="43">
        <v>80</v>
      </c>
      <c r="B3344" s="5" t="s">
        <v>168</v>
      </c>
      <c r="C3344" s="5">
        <v>2010</v>
      </c>
      <c r="D3344" s="5" t="s">
        <v>251</v>
      </c>
      <c r="E3344" s="5" t="s">
        <v>248</v>
      </c>
      <c r="F3344" s="62">
        <v>21.755665712600575</v>
      </c>
      <c r="G3344" s="63">
        <v>506953</v>
      </c>
      <c r="H3344" s="63">
        <v>4.648418462387454</v>
      </c>
      <c r="I3344" s="63">
        <v>100</v>
      </c>
      <c r="J3344" s="63">
        <v>39128528763.185997</v>
      </c>
      <c r="K3344" s="63">
        <v>293.67187690693862</v>
      </c>
      <c r="L3344" s="63">
        <v>110885.99137872107</v>
      </c>
      <c r="M3344" s="63">
        <v>12.018779342723004</v>
      </c>
      <c r="N3344" s="62">
        <v>88.546999999999997</v>
      </c>
    </row>
    <row r="3345" spans="1:14" x14ac:dyDescent="0.4">
      <c r="A3345" s="43">
        <v>80</v>
      </c>
      <c r="B3345" s="5" t="s">
        <v>168</v>
      </c>
      <c r="C3345" s="5">
        <v>2011</v>
      </c>
      <c r="D3345" s="5" t="s">
        <v>251</v>
      </c>
      <c r="E3345" s="5" t="s">
        <v>248</v>
      </c>
      <c r="F3345" s="62">
        <v>21.041503085770728</v>
      </c>
      <c r="G3345" s="63">
        <v>518347</v>
      </c>
      <c r="H3345" s="63">
        <v>3.4494616796761193</v>
      </c>
      <c r="I3345" s="63">
        <v>100.646675619029</v>
      </c>
      <c r="J3345" s="63">
        <v>8843156716.7810001</v>
      </c>
      <c r="K3345" s="63">
        <v>308.7144538741623</v>
      </c>
      <c r="L3345" s="63">
        <v>119025.05720346651</v>
      </c>
      <c r="M3345" s="63">
        <v>10.371075166508088</v>
      </c>
      <c r="N3345" s="62">
        <v>88.906000000000006</v>
      </c>
    </row>
    <row r="3346" spans="1:14" x14ac:dyDescent="0.4">
      <c r="A3346" s="43">
        <v>80</v>
      </c>
      <c r="B3346" s="5" t="s">
        <v>168</v>
      </c>
      <c r="C3346" s="5">
        <v>2012</v>
      </c>
      <c r="D3346" s="5" t="s">
        <v>251</v>
      </c>
      <c r="E3346" s="5" t="s">
        <v>248</v>
      </c>
      <c r="F3346" s="62">
        <v>20.148941700285906</v>
      </c>
      <c r="G3346" s="63">
        <v>530946</v>
      </c>
      <c r="H3346" s="63">
        <v>3.2659773184067262</v>
      </c>
      <c r="I3346" s="63">
        <v>98.7966374543455</v>
      </c>
      <c r="J3346" s="63">
        <v>2824125587.5029998</v>
      </c>
      <c r="K3346" s="63">
        <v>311.78683520468604</v>
      </c>
      <c r="L3346" s="63">
        <v>112584.6762709582</v>
      </c>
      <c r="M3346" s="63">
        <v>10.755813953488373</v>
      </c>
      <c r="N3346" s="62">
        <v>89.248999999999995</v>
      </c>
    </row>
    <row r="3347" spans="1:14" x14ac:dyDescent="0.4">
      <c r="A3347" s="43">
        <v>80</v>
      </c>
      <c r="B3347" s="5" t="s">
        <v>168</v>
      </c>
      <c r="C3347" s="5">
        <v>2013</v>
      </c>
      <c r="D3347" s="5" t="s">
        <v>251</v>
      </c>
      <c r="E3347" s="5" t="s">
        <v>248</v>
      </c>
      <c r="F3347" s="62">
        <v>18.722946113074205</v>
      </c>
      <c r="G3347" s="63">
        <v>543360</v>
      </c>
      <c r="H3347" s="63">
        <v>2.27602449452651</v>
      </c>
      <c r="I3347" s="63">
        <v>100.56920963549599</v>
      </c>
      <c r="J3347" s="63">
        <v>23299023839.563999</v>
      </c>
      <c r="K3347" s="63">
        <v>320.53350631676807</v>
      </c>
      <c r="L3347" s="63">
        <v>120000.14072985915</v>
      </c>
      <c r="M3347" s="63">
        <v>7.6765609007164795</v>
      </c>
      <c r="N3347" s="62">
        <v>89.573999999999998</v>
      </c>
    </row>
    <row r="3348" spans="1:14" x14ac:dyDescent="0.4">
      <c r="A3348" s="43">
        <v>80</v>
      </c>
      <c r="B3348" s="5" t="s">
        <v>168</v>
      </c>
      <c r="C3348" s="5">
        <v>2014</v>
      </c>
      <c r="D3348" s="5" t="s">
        <v>251</v>
      </c>
      <c r="E3348" s="5" t="s">
        <v>248</v>
      </c>
      <c r="F3348" s="62">
        <v>17.333939700064175</v>
      </c>
      <c r="G3348" s="63">
        <v>556319</v>
      </c>
      <c r="H3348" s="63">
        <v>2.7967022008578084</v>
      </c>
      <c r="I3348" s="63">
        <v>100.789318315514</v>
      </c>
      <c r="J3348" s="63">
        <v>20060313791.133999</v>
      </c>
      <c r="K3348" s="63">
        <v>333.42885319668034</v>
      </c>
      <c r="L3348" s="63">
        <v>123678.70214327476</v>
      </c>
      <c r="M3348" s="63">
        <v>8.3243243243243246</v>
      </c>
      <c r="N3348" s="62">
        <v>89.884</v>
      </c>
    </row>
    <row r="3349" spans="1:14" x14ac:dyDescent="0.4">
      <c r="A3349" s="43">
        <v>80</v>
      </c>
      <c r="B3349" s="5" t="s">
        <v>168</v>
      </c>
      <c r="C3349" s="5">
        <v>2015</v>
      </c>
      <c r="D3349" s="5" t="s">
        <v>251</v>
      </c>
      <c r="E3349" s="5" t="s">
        <v>248</v>
      </c>
      <c r="F3349" s="62">
        <v>16.034648633085439</v>
      </c>
      <c r="G3349" s="63">
        <v>569604</v>
      </c>
      <c r="H3349" s="63">
        <v>2.2191806573309805</v>
      </c>
      <c r="I3349" s="63">
        <v>97.119460859988294</v>
      </c>
      <c r="J3349" s="63">
        <v>45432153555.974998</v>
      </c>
      <c r="K3349" s="63">
        <v>351.13197436149005</v>
      </c>
      <c r="L3349" s="63">
        <v>105462.01258442263</v>
      </c>
      <c r="M3349" s="63">
        <f t="shared" ref="M3349:M3356" si="358">(M3348+M3347+M3346)/3</f>
        <v>8.9188997261763916</v>
      </c>
      <c r="N3349" s="62">
        <v>90.179000000000002</v>
      </c>
    </row>
    <row r="3350" spans="1:14" x14ac:dyDescent="0.4">
      <c r="A3350" s="43">
        <v>80</v>
      </c>
      <c r="B3350" s="5" t="s">
        <v>168</v>
      </c>
      <c r="C3350" s="5">
        <v>2016</v>
      </c>
      <c r="D3350" s="5" t="s">
        <v>251</v>
      </c>
      <c r="E3350" s="5" t="s">
        <v>248</v>
      </c>
      <c r="F3350" s="62">
        <v>15.198775287192403</v>
      </c>
      <c r="G3350" s="63">
        <v>582014</v>
      </c>
      <c r="H3350" s="63">
        <v>-1.107616926404603</v>
      </c>
      <c r="I3350" s="63">
        <v>98.094868381958904</v>
      </c>
      <c r="J3350" s="63">
        <v>17580970091.43</v>
      </c>
      <c r="K3350" s="63">
        <v>348.43740937688875</v>
      </c>
      <c r="L3350" s="63">
        <v>106899.29354955172</v>
      </c>
      <c r="M3350" s="63">
        <f t="shared" si="358"/>
        <v>8.3065949837390658</v>
      </c>
      <c r="N3350" s="62">
        <v>90.46</v>
      </c>
    </row>
    <row r="3351" spans="1:14" x14ac:dyDescent="0.4">
      <c r="A3351" s="43">
        <v>80</v>
      </c>
      <c r="B3351" s="5" t="s">
        <v>168</v>
      </c>
      <c r="C3351" s="5">
        <v>2017</v>
      </c>
      <c r="D3351" s="5" t="s">
        <v>251</v>
      </c>
      <c r="E3351" s="5" t="s">
        <v>248</v>
      </c>
      <c r="F3351" s="62">
        <v>15.103062702905744</v>
      </c>
      <c r="G3351" s="63">
        <v>596336</v>
      </c>
      <c r="H3351" s="63">
        <v>2.1429039969016941</v>
      </c>
      <c r="I3351" s="63">
        <v>98.9233234732733</v>
      </c>
      <c r="J3351" s="63">
        <v>-27369776663.165001</v>
      </c>
      <c r="K3351" s="63">
        <v>353.79399198030342</v>
      </c>
      <c r="L3351" s="63">
        <v>110193.21379722781</v>
      </c>
      <c r="M3351" s="63">
        <f t="shared" si="358"/>
        <v>8.5166063447465934</v>
      </c>
      <c r="N3351" s="62">
        <v>90.727000000000004</v>
      </c>
    </row>
    <row r="3352" spans="1:14" x14ac:dyDescent="0.4">
      <c r="A3352" s="43">
        <v>80</v>
      </c>
      <c r="B3352" s="5" t="s">
        <v>168</v>
      </c>
      <c r="C3352" s="5">
        <v>2018</v>
      </c>
      <c r="D3352" s="5" t="s">
        <v>251</v>
      </c>
      <c r="E3352" s="5" t="s">
        <v>248</v>
      </c>
      <c r="F3352" s="62">
        <v>15.331523974011018</v>
      </c>
      <c r="G3352" s="63">
        <v>607950</v>
      </c>
      <c r="H3352" s="63">
        <v>2.1113391045987129</v>
      </c>
      <c r="I3352" s="63">
        <v>100.31941877577501</v>
      </c>
      <c r="J3352" s="63">
        <v>-83336482547.841003</v>
      </c>
      <c r="K3352" s="63">
        <v>362.42390450058485</v>
      </c>
      <c r="L3352" s="63">
        <v>116786.51165467739</v>
      </c>
      <c r="M3352" s="63">
        <f t="shared" si="358"/>
        <v>8.5807003515540163</v>
      </c>
      <c r="N3352" s="62">
        <v>90.980999999999995</v>
      </c>
    </row>
    <row r="3353" spans="1:14" x14ac:dyDescent="0.4">
      <c r="A3353" s="43">
        <v>80</v>
      </c>
      <c r="B3353" s="5" t="s">
        <v>168</v>
      </c>
      <c r="C3353" s="5">
        <v>2019</v>
      </c>
      <c r="D3353" s="5" t="s">
        <v>251</v>
      </c>
      <c r="E3353" s="5" t="s">
        <v>248</v>
      </c>
      <c r="F3353" s="62">
        <v>15.323039801548706</v>
      </c>
      <c r="G3353" s="63">
        <v>620001</v>
      </c>
      <c r="H3353" s="63">
        <v>0.90073607679332213</v>
      </c>
      <c r="I3353" s="63">
        <v>99.603197377670199</v>
      </c>
      <c r="J3353" s="63">
        <v>163717596800.98901</v>
      </c>
      <c r="K3353" s="63">
        <v>382.34836920300319</v>
      </c>
      <c r="L3353" s="63">
        <v>112726.43967281375</v>
      </c>
      <c r="M3353" s="63">
        <f t="shared" si="358"/>
        <v>8.4679672266798907</v>
      </c>
      <c r="N3353" s="62">
        <v>91.222999999999999</v>
      </c>
    </row>
    <row r="3354" spans="1:14" x14ac:dyDescent="0.4">
      <c r="A3354" s="43">
        <v>80</v>
      </c>
      <c r="B3354" s="5" t="s">
        <v>168</v>
      </c>
      <c r="C3354" s="5">
        <v>2020</v>
      </c>
      <c r="D3354" s="5" t="s">
        <v>251</v>
      </c>
      <c r="E3354" s="5" t="s">
        <v>248</v>
      </c>
      <c r="F3354" s="62">
        <v>12.456953232691275</v>
      </c>
      <c r="G3354" s="63">
        <v>630419</v>
      </c>
      <c r="H3354" s="63">
        <v>4.3010148081046964</v>
      </c>
      <c r="I3354" s="63">
        <v>100.995247945274</v>
      </c>
      <c r="J3354" s="63">
        <v>9838881743.8139992</v>
      </c>
      <c r="K3354" s="63">
        <v>372.27140294363983</v>
      </c>
      <c r="L3354" s="63">
        <v>116905.37039685264</v>
      </c>
      <c r="M3354" s="63">
        <f t="shared" si="358"/>
        <v>8.5217579743268335</v>
      </c>
      <c r="N3354" s="62">
        <v>91.453000000000003</v>
      </c>
    </row>
    <row r="3355" spans="1:14" x14ac:dyDescent="0.4">
      <c r="A3355" s="43">
        <v>80</v>
      </c>
      <c r="B3355" s="5" t="s">
        <v>168</v>
      </c>
      <c r="C3355" s="5">
        <v>2021</v>
      </c>
      <c r="D3355" s="5" t="s">
        <v>251</v>
      </c>
      <c r="E3355" s="5" t="s">
        <v>248</v>
      </c>
      <c r="F3355" s="62">
        <f>(F3352+F3353+F3354)/3</f>
        <v>14.370505669417</v>
      </c>
      <c r="G3355" s="63">
        <v>640064</v>
      </c>
      <c r="H3355" s="63">
        <v>4.6438923181245855</v>
      </c>
      <c r="I3355" s="63">
        <v>101.17136189094499</v>
      </c>
      <c r="J3355" s="63">
        <v>25122591053.278</v>
      </c>
      <c r="K3355" s="63">
        <v>393.1411981560197</v>
      </c>
      <c r="L3355" s="63">
        <v>133711.79443598544</v>
      </c>
      <c r="M3355" s="63">
        <f t="shared" si="358"/>
        <v>8.5234751841869141</v>
      </c>
      <c r="N3355" s="62">
        <v>91.671999999999997</v>
      </c>
    </row>
    <row r="3356" spans="1:14" x14ac:dyDescent="0.4">
      <c r="A3356" s="43">
        <v>80</v>
      </c>
      <c r="B3356" s="5" t="s">
        <v>168</v>
      </c>
      <c r="C3356" s="5">
        <v>2022</v>
      </c>
      <c r="D3356" s="5" t="s">
        <v>251</v>
      </c>
      <c r="E3356" s="5" t="s">
        <v>248</v>
      </c>
      <c r="F3356" s="62">
        <f>(F3353+F3354+F3355)/3</f>
        <v>14.050166234552327</v>
      </c>
      <c r="G3356" s="63">
        <v>653103</v>
      </c>
      <c r="H3356" s="63">
        <v>5.6835466331717726</v>
      </c>
      <c r="I3356" s="63">
        <v>98.185465699379506</v>
      </c>
      <c r="J3356" s="63">
        <v>-322053781286.06702</v>
      </c>
      <c r="K3356" s="63">
        <v>388.51366843374734</v>
      </c>
      <c r="L3356" s="63">
        <v>125006.02181548558</v>
      </c>
      <c r="M3356" s="63">
        <f t="shared" si="358"/>
        <v>8.5044001283978776</v>
      </c>
      <c r="N3356" s="62">
        <v>91.881</v>
      </c>
    </row>
    <row r="3357" spans="1:14" s="67" customFormat="1" x14ac:dyDescent="0.4">
      <c r="A3357" s="44">
        <v>81</v>
      </c>
      <c r="B3357" s="68" t="s">
        <v>169</v>
      </c>
      <c r="C3357" s="68">
        <v>1980</v>
      </c>
      <c r="D3357" s="68" t="s">
        <v>246</v>
      </c>
      <c r="E3357" s="5" t="s">
        <v>247</v>
      </c>
      <c r="F3357" s="62">
        <f>F3358*0.95</f>
        <v>4.4901383084462718E-2</v>
      </c>
      <c r="G3357" s="66">
        <v>8948162</v>
      </c>
      <c r="H3357" s="66">
        <v>47.760907955602562</v>
      </c>
      <c r="I3357" s="66">
        <f t="shared" ref="I3357:I3365" si="359">(I3185+I2325+I2067)/3</f>
        <v>234.62728096023079</v>
      </c>
      <c r="J3357" s="66">
        <v>-790000</v>
      </c>
      <c r="K3357" s="66">
        <v>30.266358406474069</v>
      </c>
      <c r="L3357" s="66">
        <v>581.32813730896021</v>
      </c>
      <c r="M3357" s="63">
        <f>(M3185+M3142+M2497)/3</f>
        <v>36.975678537993581</v>
      </c>
      <c r="N3357" s="62">
        <v>18.524000000000001</v>
      </c>
    </row>
    <row r="3358" spans="1:14" x14ac:dyDescent="0.4">
      <c r="A3358" s="44">
        <v>81</v>
      </c>
      <c r="B3358" s="5" t="s">
        <v>169</v>
      </c>
      <c r="C3358" s="5">
        <v>1981</v>
      </c>
      <c r="D3358" s="68" t="s">
        <v>246</v>
      </c>
      <c r="E3358" s="5" t="s">
        <v>247</v>
      </c>
      <c r="F3358" s="62">
        <f t="shared" ref="F3358:F3366" si="360">F3359*0.95</f>
        <v>4.7264613773118649E-2</v>
      </c>
      <c r="G3358" s="63">
        <v>9207310</v>
      </c>
      <c r="H3358" s="63">
        <v>30.45685279448054</v>
      </c>
      <c r="I3358" s="63">
        <f t="shared" si="359"/>
        <v>227.46022583890749</v>
      </c>
      <c r="J3358" s="63">
        <v>-800000</v>
      </c>
      <c r="K3358" s="63">
        <v>23.533365639293162</v>
      </c>
      <c r="L3358" s="63">
        <v>516.90819559322574</v>
      </c>
      <c r="M3358" s="63">
        <f t="shared" ref="M3358:M3371" si="361">(M3186+M2326+M2068)/3</f>
        <v>36.172932898629988</v>
      </c>
      <c r="N3358" s="62">
        <v>18.988</v>
      </c>
    </row>
    <row r="3359" spans="1:14" x14ac:dyDescent="0.4">
      <c r="A3359" s="44">
        <v>81</v>
      </c>
      <c r="B3359" s="5" t="s">
        <v>169</v>
      </c>
      <c r="C3359" s="5">
        <v>1982</v>
      </c>
      <c r="D3359" s="68" t="s">
        <v>246</v>
      </c>
      <c r="E3359" s="5" t="s">
        <v>247</v>
      </c>
      <c r="F3359" s="62">
        <f t="shared" si="360"/>
        <v>4.975222502433542E-2</v>
      </c>
      <c r="G3359" s="63">
        <v>9470990</v>
      </c>
      <c r="H3359" s="63">
        <v>31.906614785320386</v>
      </c>
      <c r="I3359" s="63">
        <f t="shared" si="359"/>
        <v>227.31725993469112</v>
      </c>
      <c r="J3359" s="63">
        <v>-90000</v>
      </c>
      <c r="K3359" s="63">
        <v>21.377574248427148</v>
      </c>
      <c r="L3359" s="63">
        <v>505.2246202306236</v>
      </c>
      <c r="M3359" s="63">
        <f t="shared" si="361"/>
        <v>36.507209707748565</v>
      </c>
      <c r="N3359" s="62">
        <v>19.460999999999999</v>
      </c>
    </row>
    <row r="3360" spans="1:14" x14ac:dyDescent="0.4">
      <c r="A3360" s="44">
        <v>81</v>
      </c>
      <c r="B3360" s="5" t="s">
        <v>169</v>
      </c>
      <c r="C3360" s="5">
        <v>1983</v>
      </c>
      <c r="D3360" s="68" t="s">
        <v>246</v>
      </c>
      <c r="E3360" s="5" t="s">
        <v>247</v>
      </c>
      <c r="F3360" s="62">
        <f t="shared" si="360"/>
        <v>5.2370763183510971E-2</v>
      </c>
      <c r="G3360" s="63">
        <v>9740088</v>
      </c>
      <c r="H3360" s="63">
        <v>19.469026551055009</v>
      </c>
      <c r="I3360" s="63">
        <f t="shared" si="359"/>
        <v>227.99231008474081</v>
      </c>
      <c r="J3360" s="63">
        <v>3710000</v>
      </c>
      <c r="K3360" s="63">
        <v>19.289697474543743</v>
      </c>
      <c r="L3360" s="63">
        <v>481.15140553421128</v>
      </c>
      <c r="M3360" s="63">
        <f t="shared" si="361"/>
        <v>41.412043756591153</v>
      </c>
      <c r="N3360" s="62">
        <v>19.943000000000001</v>
      </c>
    </row>
    <row r="3361" spans="1:14" x14ac:dyDescent="0.4">
      <c r="A3361" s="44">
        <v>81</v>
      </c>
      <c r="B3361" s="5" t="s">
        <v>169</v>
      </c>
      <c r="C3361" s="5">
        <v>1984</v>
      </c>
      <c r="D3361" s="68" t="s">
        <v>246</v>
      </c>
      <c r="E3361" s="5" t="s">
        <v>247</v>
      </c>
      <c r="F3361" s="62">
        <f t="shared" si="360"/>
        <v>5.5127119140537868E-2</v>
      </c>
      <c r="G3361" s="63">
        <v>10015017</v>
      </c>
      <c r="H3361" s="63">
        <v>9.7204708537204567</v>
      </c>
      <c r="I3361" s="63">
        <f t="shared" si="359"/>
        <v>218.75037938696099</v>
      </c>
      <c r="J3361" s="63">
        <v>8570000</v>
      </c>
      <c r="K3361" s="63">
        <v>23.264670818611702</v>
      </c>
      <c r="L3361" s="63">
        <v>390.0081728130059</v>
      </c>
      <c r="M3361" s="63">
        <f t="shared" si="361"/>
        <v>43.479817614569953</v>
      </c>
      <c r="N3361" s="62">
        <v>20.434000000000001</v>
      </c>
    </row>
    <row r="3362" spans="1:14" x14ac:dyDescent="0.4">
      <c r="A3362" s="44">
        <v>81</v>
      </c>
      <c r="B3362" s="5" t="s">
        <v>169</v>
      </c>
      <c r="C3362" s="5">
        <v>1985</v>
      </c>
      <c r="D3362" s="68" t="s">
        <v>246</v>
      </c>
      <c r="E3362" s="5" t="s">
        <v>247</v>
      </c>
      <c r="F3362" s="62">
        <f t="shared" si="360"/>
        <v>5.8028546463724073E-2</v>
      </c>
      <c r="G3362" s="63">
        <v>10297746</v>
      </c>
      <c r="H3362" s="63">
        <v>10.566050327174196</v>
      </c>
      <c r="I3362" s="63">
        <f t="shared" si="359"/>
        <v>226.097321964103</v>
      </c>
      <c r="J3362" s="63">
        <v>-180000</v>
      </c>
      <c r="K3362" s="63">
        <v>22.439319572317245</v>
      </c>
      <c r="L3362" s="63">
        <v>369.261185396484</v>
      </c>
      <c r="M3362" s="63">
        <f t="shared" si="361"/>
        <v>45.64340536963514</v>
      </c>
      <c r="N3362" s="62">
        <v>20.933</v>
      </c>
    </row>
    <row r="3363" spans="1:14" x14ac:dyDescent="0.4">
      <c r="A3363" s="44">
        <v>81</v>
      </c>
      <c r="B3363" s="5" t="s">
        <v>169</v>
      </c>
      <c r="C3363" s="5">
        <v>1986</v>
      </c>
      <c r="D3363" s="68" t="s">
        <v>246</v>
      </c>
      <c r="E3363" s="5" t="s">
        <v>247</v>
      </c>
      <c r="F3363" s="62">
        <f t="shared" si="360"/>
        <v>6.1082680488130606E-2</v>
      </c>
      <c r="G3363" s="63">
        <v>10588428</v>
      </c>
      <c r="H3363" s="63">
        <v>14.492324376196052</v>
      </c>
      <c r="I3363" s="63">
        <f t="shared" si="359"/>
        <v>176.24700870032271</v>
      </c>
      <c r="J3363" s="63">
        <v>14039999.9</v>
      </c>
      <c r="K3363" s="63">
        <v>21.543017780326021</v>
      </c>
      <c r="L3363" s="63">
        <v>410.6360064112036</v>
      </c>
      <c r="M3363" s="63">
        <f t="shared" si="361"/>
        <v>50.990682175883016</v>
      </c>
      <c r="N3363" s="62">
        <v>21.442</v>
      </c>
    </row>
    <row r="3364" spans="1:14" x14ac:dyDescent="0.4">
      <c r="A3364" s="44">
        <v>81</v>
      </c>
      <c r="B3364" s="5" t="s">
        <v>169</v>
      </c>
      <c r="C3364" s="5">
        <v>1987</v>
      </c>
      <c r="D3364" s="68" t="s">
        <v>246</v>
      </c>
      <c r="E3364" s="5" t="s">
        <v>247</v>
      </c>
      <c r="F3364" s="62">
        <f t="shared" si="360"/>
        <v>6.4297558408558539E-2</v>
      </c>
      <c r="G3364" s="63">
        <v>10890514</v>
      </c>
      <c r="H3364" s="63">
        <v>15.460832553854956</v>
      </c>
      <c r="I3364" s="63">
        <f t="shared" si="359"/>
        <v>181.84017634051918</v>
      </c>
      <c r="J3364" s="63">
        <v>3470000</v>
      </c>
      <c r="K3364" s="63">
        <v>30.129060563044174</v>
      </c>
      <c r="L3364" s="63">
        <v>295.01826597065104</v>
      </c>
      <c r="M3364" s="63">
        <f t="shared" si="361"/>
        <v>50.065283078374172</v>
      </c>
      <c r="N3364" s="62">
        <v>21.959</v>
      </c>
    </row>
    <row r="3365" spans="1:14" x14ac:dyDescent="0.4">
      <c r="A3365" s="44">
        <v>81</v>
      </c>
      <c r="B3365" s="5" t="s">
        <v>169</v>
      </c>
      <c r="C3365" s="5">
        <v>1988</v>
      </c>
      <c r="D3365" s="68" t="s">
        <v>246</v>
      </c>
      <c r="E3365" s="5" t="s">
        <v>247</v>
      </c>
      <c r="F3365" s="62">
        <f t="shared" si="360"/>
        <v>6.7681640430061626E-2</v>
      </c>
      <c r="G3365" s="63">
        <v>11206789</v>
      </c>
      <c r="H3365" s="63">
        <v>26.337557140573708</v>
      </c>
      <c r="I3365" s="63">
        <f t="shared" si="359"/>
        <v>196.99679185584935</v>
      </c>
      <c r="J3365" s="63">
        <v>2910000</v>
      </c>
      <c r="K3365" s="63">
        <v>30.496482888458225</v>
      </c>
      <c r="L3365" s="63">
        <v>284.60042970811747</v>
      </c>
      <c r="M3365" s="63">
        <f t="shared" si="361"/>
        <v>52.750959977546863</v>
      </c>
      <c r="N3365" s="62">
        <v>22.486999999999998</v>
      </c>
    </row>
    <row r="3366" spans="1:14" x14ac:dyDescent="0.4">
      <c r="A3366" s="44">
        <v>81</v>
      </c>
      <c r="B3366" s="5" t="s">
        <v>169</v>
      </c>
      <c r="C3366" s="5">
        <v>1989</v>
      </c>
      <c r="D3366" s="68" t="s">
        <v>246</v>
      </c>
      <c r="E3366" s="5" t="s">
        <v>247</v>
      </c>
      <c r="F3366" s="62">
        <f t="shared" si="360"/>
        <v>7.124383203164382E-2</v>
      </c>
      <c r="G3366" s="63">
        <v>11536734</v>
      </c>
      <c r="H3366" s="63">
        <v>9.0167883725351459</v>
      </c>
      <c r="I3366" s="63">
        <f>(I2334+I3194+I2076)/3</f>
        <v>230.16158910640334</v>
      </c>
      <c r="J3366" s="63">
        <v>12816215.1627363</v>
      </c>
      <c r="K3366" s="63">
        <v>31.762982591962206</v>
      </c>
      <c r="L3366" s="63">
        <v>275.26320123569707</v>
      </c>
      <c r="M3366" s="63">
        <f t="shared" si="361"/>
        <v>55.631378280017763</v>
      </c>
      <c r="N3366" s="62">
        <v>23.021000000000001</v>
      </c>
    </row>
    <row r="3367" spans="1:14" x14ac:dyDescent="0.4">
      <c r="A3367" s="44">
        <v>81</v>
      </c>
      <c r="B3367" s="5" t="s">
        <v>169</v>
      </c>
      <c r="C3367" s="5">
        <v>1990</v>
      </c>
      <c r="D3367" s="68" t="s">
        <v>246</v>
      </c>
      <c r="E3367" s="5" t="s">
        <v>247</v>
      </c>
      <c r="F3367" s="62">
        <v>7.4993507401730344E-2</v>
      </c>
      <c r="G3367" s="63">
        <v>11882762</v>
      </c>
      <c r="H3367" s="63">
        <v>11.858705769931419</v>
      </c>
      <c r="I3367" s="63">
        <f t="shared" ref="I3367:I3377" si="362">(I3195+I2335+I2077)/3</f>
        <v>189.49008747757227</v>
      </c>
      <c r="J3367" s="63">
        <v>22387360.4554662</v>
      </c>
      <c r="K3367" s="63">
        <v>32.380992374316151</v>
      </c>
      <c r="L3367" s="63">
        <v>330.84352568988243</v>
      </c>
      <c r="M3367" s="63">
        <f t="shared" si="361"/>
        <v>58.8068018815394</v>
      </c>
      <c r="N3367" s="62">
        <v>23.565999999999999</v>
      </c>
    </row>
    <row r="3368" spans="1:14" x14ac:dyDescent="0.4">
      <c r="A3368" s="44">
        <v>81</v>
      </c>
      <c r="B3368" s="5" t="s">
        <v>169</v>
      </c>
      <c r="C3368" s="5">
        <v>1991</v>
      </c>
      <c r="D3368" s="68" t="s">
        <v>246</v>
      </c>
      <c r="E3368" s="5" t="s">
        <v>247</v>
      </c>
      <c r="F3368" s="62">
        <v>7.780071635881966E-2</v>
      </c>
      <c r="G3368" s="63">
        <v>12245260</v>
      </c>
      <c r="H3368" s="63">
        <v>8.5401828966237474</v>
      </c>
      <c r="I3368" s="63">
        <f t="shared" si="362"/>
        <v>185.80851188214362</v>
      </c>
      <c r="J3368" s="63">
        <v>13681239.647807499</v>
      </c>
      <c r="K3368" s="63">
        <v>35.756798058041454</v>
      </c>
      <c r="L3368" s="63">
        <v>265.79370760781779</v>
      </c>
      <c r="M3368" s="63">
        <f t="shared" si="361"/>
        <v>60.15925224251373</v>
      </c>
      <c r="N3368" s="62">
        <v>24.119</v>
      </c>
    </row>
    <row r="3369" spans="1:14" x14ac:dyDescent="0.4">
      <c r="A3369" s="44">
        <v>81</v>
      </c>
      <c r="B3369" s="5" t="s">
        <v>169</v>
      </c>
      <c r="C3369" s="5">
        <v>1992</v>
      </c>
      <c r="D3369" s="68" t="s">
        <v>246</v>
      </c>
      <c r="E3369" s="5" t="s">
        <v>247</v>
      </c>
      <c r="F3369" s="62">
        <v>7.641874869586833E-2</v>
      </c>
      <c r="G3369" s="63">
        <v>12623342</v>
      </c>
      <c r="H3369" s="63">
        <v>14.56728513923558</v>
      </c>
      <c r="I3369" s="63">
        <f t="shared" si="362"/>
        <v>189.33721581676954</v>
      </c>
      <c r="J3369" s="63">
        <v>21132352.152220201</v>
      </c>
      <c r="K3369" s="63">
        <v>33.157617767117387</v>
      </c>
      <c r="L3369" s="63">
        <v>294.29343499794351</v>
      </c>
      <c r="M3369" s="63">
        <f t="shared" si="361"/>
        <v>59.697065222390592</v>
      </c>
      <c r="N3369" s="62">
        <v>24.681000000000001</v>
      </c>
    </row>
    <row r="3370" spans="1:14" x14ac:dyDescent="0.4">
      <c r="A3370" s="44">
        <v>81</v>
      </c>
      <c r="B3370" s="5" t="s">
        <v>169</v>
      </c>
      <c r="C3370" s="5">
        <v>1993</v>
      </c>
      <c r="D3370" s="68" t="s">
        <v>246</v>
      </c>
      <c r="E3370" s="5" t="s">
        <v>247</v>
      </c>
      <c r="F3370" s="62">
        <v>7.6552407431586547E-2</v>
      </c>
      <c r="G3370" s="63">
        <v>13020100</v>
      </c>
      <c r="H3370" s="63">
        <v>9.9899165237621617</v>
      </c>
      <c r="I3370" s="63">
        <f t="shared" si="362"/>
        <v>217.5627856836135</v>
      </c>
      <c r="J3370" s="63">
        <v>15357022.02314</v>
      </c>
      <c r="K3370" s="63">
        <v>32.8658889270584</v>
      </c>
      <c r="L3370" s="63">
        <v>312.0789332867493</v>
      </c>
      <c r="M3370" s="63">
        <f t="shared" si="361"/>
        <v>58.309141249637634</v>
      </c>
      <c r="N3370" s="62">
        <v>25.251000000000001</v>
      </c>
    </row>
    <row r="3371" spans="1:14" x14ac:dyDescent="0.4">
      <c r="A3371" s="44">
        <v>81</v>
      </c>
      <c r="B3371" s="5" t="s">
        <v>169</v>
      </c>
      <c r="C3371" s="5">
        <v>1994</v>
      </c>
      <c r="D3371" s="68" t="s">
        <v>246</v>
      </c>
      <c r="E3371" s="5" t="s">
        <v>247</v>
      </c>
      <c r="F3371" s="62">
        <v>9.0287963319175227E-2</v>
      </c>
      <c r="G3371" s="63">
        <v>13436121</v>
      </c>
      <c r="H3371" s="63">
        <v>38.992130570124743</v>
      </c>
      <c r="I3371" s="63">
        <f t="shared" si="362"/>
        <v>200.97978354727763</v>
      </c>
      <c r="J3371" s="63">
        <v>5728097.9177641403</v>
      </c>
      <c r="K3371" s="63">
        <v>43.558917937995837</v>
      </c>
      <c r="L3371" s="63">
        <v>262.14612775728892</v>
      </c>
      <c r="M3371" s="63">
        <f t="shared" si="361"/>
        <v>56.327685120039327</v>
      </c>
      <c r="N3371" s="62">
        <v>25.536000000000001</v>
      </c>
    </row>
    <row r="3372" spans="1:14" x14ac:dyDescent="0.4">
      <c r="A3372" s="44">
        <v>81</v>
      </c>
      <c r="B3372" s="5" t="s">
        <v>169</v>
      </c>
      <c r="C3372" s="5">
        <v>1995</v>
      </c>
      <c r="D3372" s="68" t="s">
        <v>246</v>
      </c>
      <c r="E3372" s="5" t="s">
        <v>247</v>
      </c>
      <c r="F3372" s="62">
        <v>9.8910256715305594E-2</v>
      </c>
      <c r="G3372" s="63">
        <v>13869138</v>
      </c>
      <c r="H3372" s="63">
        <v>49.036119126847638</v>
      </c>
      <c r="I3372" s="63">
        <f t="shared" si="362"/>
        <v>183.84039268547372</v>
      </c>
      <c r="J3372" s="63">
        <v>9710167.9743406493</v>
      </c>
      <c r="K3372" s="63">
        <v>45.374491567832408</v>
      </c>
      <c r="L3372" s="63">
        <v>276.73680251431182</v>
      </c>
      <c r="M3372" s="63">
        <f>(M2340+M3200+M2082)/3</f>
        <v>128.37506487901945</v>
      </c>
      <c r="N3372" s="62">
        <v>25.795999999999999</v>
      </c>
    </row>
    <row r="3373" spans="1:14" x14ac:dyDescent="0.4">
      <c r="A3373" s="44">
        <v>81</v>
      </c>
      <c r="B3373" s="5" t="s">
        <v>169</v>
      </c>
      <c r="C3373" s="5">
        <v>1996</v>
      </c>
      <c r="D3373" s="68" t="s">
        <v>246</v>
      </c>
      <c r="E3373" s="5" t="s">
        <v>247</v>
      </c>
      <c r="F3373" s="62">
        <v>9.1377978235515897E-2</v>
      </c>
      <c r="G3373" s="63">
        <v>14317454</v>
      </c>
      <c r="H3373" s="63">
        <v>19.760816386821276</v>
      </c>
      <c r="I3373" s="63">
        <f t="shared" si="362"/>
        <v>182.28927164422024</v>
      </c>
      <c r="J3373" s="63">
        <v>10161891.7977258</v>
      </c>
      <c r="K3373" s="63">
        <v>35.882460166834512</v>
      </c>
      <c r="L3373" s="63">
        <v>344.46494737874707</v>
      </c>
      <c r="M3373" s="63">
        <f t="shared" ref="M3373:M3380" si="363">(M3201+M2341+M2083)/3</f>
        <v>53.012386593341766</v>
      </c>
      <c r="N3373" s="62">
        <v>26.058</v>
      </c>
    </row>
    <row r="3374" spans="1:14" x14ac:dyDescent="0.4">
      <c r="A3374" s="44">
        <v>81</v>
      </c>
      <c r="B3374" s="5" t="s">
        <v>169</v>
      </c>
      <c r="C3374" s="5">
        <v>1997</v>
      </c>
      <c r="D3374" s="68" t="s">
        <v>246</v>
      </c>
      <c r="E3374" s="5" t="s">
        <v>247</v>
      </c>
      <c r="F3374" s="62">
        <v>9.6043664404590792E-2</v>
      </c>
      <c r="G3374" s="63">
        <v>14778903</v>
      </c>
      <c r="H3374" s="63">
        <v>4.4919734241551765</v>
      </c>
      <c r="I3374" s="63">
        <f t="shared" si="362"/>
        <v>184.81554657150653</v>
      </c>
      <c r="J3374" s="63">
        <v>14005421.125956601</v>
      </c>
      <c r="K3374" s="63">
        <v>36.873747781944061</v>
      </c>
      <c r="L3374" s="63">
        <v>288.44938083360989</v>
      </c>
      <c r="M3374" s="63">
        <f t="shared" si="363"/>
        <v>53.752880299935441</v>
      </c>
      <c r="N3374" s="62">
        <v>26.321000000000002</v>
      </c>
    </row>
    <row r="3375" spans="1:14" x14ac:dyDescent="0.4">
      <c r="A3375" s="44">
        <v>81</v>
      </c>
      <c r="B3375" s="5" t="s">
        <v>169</v>
      </c>
      <c r="C3375" s="5">
        <v>1998</v>
      </c>
      <c r="D3375" s="68" t="s">
        <v>246</v>
      </c>
      <c r="E3375" s="5" t="s">
        <v>247</v>
      </c>
      <c r="F3375" s="62">
        <v>0.10667805657017466</v>
      </c>
      <c r="G3375" s="63">
        <v>15250934</v>
      </c>
      <c r="H3375" s="63">
        <v>6.2099695419688032</v>
      </c>
      <c r="I3375" s="63">
        <f t="shared" si="362"/>
        <v>188.11621406517747</v>
      </c>
      <c r="J3375" s="63">
        <v>16635429.8022046</v>
      </c>
      <c r="K3375" s="63">
        <v>37.332187014797064</v>
      </c>
      <c r="L3375" s="63">
        <v>288.6359374932174</v>
      </c>
      <c r="M3375" s="63">
        <f t="shared" si="363"/>
        <v>54.959676010080386</v>
      </c>
      <c r="N3375" s="62">
        <v>26.585999999999999</v>
      </c>
    </row>
    <row r="3376" spans="1:14" x14ac:dyDescent="0.4">
      <c r="A3376" s="44">
        <v>81</v>
      </c>
      <c r="B3376" s="5" t="s">
        <v>169</v>
      </c>
      <c r="C3376" s="5">
        <v>1999</v>
      </c>
      <c r="D3376" s="68" t="s">
        <v>246</v>
      </c>
      <c r="E3376" s="5" t="s">
        <v>247</v>
      </c>
      <c r="F3376" s="62">
        <v>0.10613706730422352</v>
      </c>
      <c r="G3376" s="63">
        <v>15730885</v>
      </c>
      <c r="H3376" s="63">
        <v>7.1891429470469603</v>
      </c>
      <c r="I3376" s="63">
        <f t="shared" si="362"/>
        <v>212.84030670495017</v>
      </c>
      <c r="J3376" s="63">
        <v>58385285.9149158</v>
      </c>
      <c r="K3376" s="63">
        <v>40.924412020806336</v>
      </c>
      <c r="L3376" s="63">
        <v>271.94298224742636</v>
      </c>
      <c r="M3376" s="63">
        <f t="shared" si="363"/>
        <v>53.308553395553162</v>
      </c>
      <c r="N3376" s="62">
        <v>26.853000000000002</v>
      </c>
    </row>
    <row r="3377" spans="1:14" x14ac:dyDescent="0.4">
      <c r="A3377" s="44">
        <v>81</v>
      </c>
      <c r="B3377" s="5" t="s">
        <v>169</v>
      </c>
      <c r="C3377" s="5">
        <v>2000</v>
      </c>
      <c r="D3377" s="68" t="s">
        <v>246</v>
      </c>
      <c r="E3377" s="5" t="s">
        <v>247</v>
      </c>
      <c r="F3377" s="62">
        <v>0.10199654905570775</v>
      </c>
      <c r="G3377" s="63">
        <v>16216431</v>
      </c>
      <c r="H3377" s="63">
        <v>11.570352966941286</v>
      </c>
      <c r="I3377" s="63">
        <f t="shared" si="362"/>
        <v>239.11246115566294</v>
      </c>
      <c r="J3377" s="63">
        <v>82952580.705498695</v>
      </c>
      <c r="K3377" s="63">
        <v>42.777122663972463</v>
      </c>
      <c r="L3377" s="63">
        <v>285.46646323381759</v>
      </c>
      <c r="M3377" s="63">
        <f t="shared" si="363"/>
        <v>60.001687433797379</v>
      </c>
      <c r="N3377" s="62">
        <v>27.120999999999999</v>
      </c>
    </row>
    <row r="3378" spans="1:14" x14ac:dyDescent="0.4">
      <c r="A3378" s="44">
        <v>81</v>
      </c>
      <c r="B3378" s="5" t="s">
        <v>169</v>
      </c>
      <c r="C3378" s="5">
        <v>2001</v>
      </c>
      <c r="D3378" s="68" t="s">
        <v>246</v>
      </c>
      <c r="E3378" s="5" t="s">
        <v>247</v>
      </c>
      <c r="F3378" s="62">
        <v>9.9884707443267121E-2</v>
      </c>
      <c r="G3378" s="63">
        <v>16709665</v>
      </c>
      <c r="H3378" s="63">
        <v>7.9169448389372974</v>
      </c>
      <c r="I3378" s="63">
        <f>(I2346+I3206+I2088)/3</f>
        <v>166.05841481103508</v>
      </c>
      <c r="J3378" s="63">
        <v>93059224</v>
      </c>
      <c r="K3378" s="63">
        <v>41.035126092385894</v>
      </c>
      <c r="L3378" s="63">
        <v>325.46030108371298</v>
      </c>
      <c r="M3378" s="63">
        <f t="shared" si="363"/>
        <v>54.516518936239684</v>
      </c>
      <c r="N3378" s="62">
        <v>27.390999999999998</v>
      </c>
    </row>
    <row r="3379" spans="1:14" x14ac:dyDescent="0.4">
      <c r="A3379" s="44">
        <v>81</v>
      </c>
      <c r="B3379" s="5" t="s">
        <v>169</v>
      </c>
      <c r="C3379" s="5">
        <v>2002</v>
      </c>
      <c r="D3379" s="68" t="s">
        <v>246</v>
      </c>
      <c r="E3379" s="5" t="s">
        <v>247</v>
      </c>
      <c r="F3379" s="62">
        <v>6.5183261799632741E-2</v>
      </c>
      <c r="G3379" s="63">
        <v>17211934</v>
      </c>
      <c r="H3379" s="63">
        <v>16.498525534896984</v>
      </c>
      <c r="I3379" s="63">
        <f t="shared" ref="I3379:I3386" si="364">(I3207+I2347+I2089)/3</f>
        <v>119.80335466032295</v>
      </c>
      <c r="J3379" s="63">
        <v>14661798.0720596</v>
      </c>
      <c r="K3379" s="63">
        <v>50.181691937929841</v>
      </c>
      <c r="L3379" s="63">
        <v>310.92971094405044</v>
      </c>
      <c r="M3379" s="63">
        <f t="shared" si="363"/>
        <v>53.842062986845256</v>
      </c>
      <c r="N3379" s="62">
        <v>27.663</v>
      </c>
    </row>
    <row r="3380" spans="1:14" x14ac:dyDescent="0.4">
      <c r="A3380" s="44">
        <v>81</v>
      </c>
      <c r="B3380" s="5" t="s">
        <v>169</v>
      </c>
      <c r="C3380" s="5">
        <v>2003</v>
      </c>
      <c r="D3380" s="68" t="s">
        <v>246</v>
      </c>
      <c r="E3380" s="5" t="s">
        <v>247</v>
      </c>
      <c r="F3380" s="62">
        <v>8.7642339814638773E-2</v>
      </c>
      <c r="G3380" s="63">
        <v>17724310</v>
      </c>
      <c r="H3380" s="63">
        <v>-1.7040047987300682</v>
      </c>
      <c r="I3380" s="63">
        <f t="shared" si="364"/>
        <v>92.910964560455682</v>
      </c>
      <c r="J3380" s="63">
        <v>12874087</v>
      </c>
      <c r="K3380" s="63">
        <v>34.030602917474987</v>
      </c>
      <c r="L3380" s="63">
        <v>359.53438467651762</v>
      </c>
      <c r="M3380" s="63">
        <f t="shared" si="363"/>
        <v>50.138256650189739</v>
      </c>
      <c r="N3380" s="62">
        <v>27.936</v>
      </c>
    </row>
    <row r="3381" spans="1:14" x14ac:dyDescent="0.4">
      <c r="A3381" s="44">
        <v>81</v>
      </c>
      <c r="B3381" s="5" t="s">
        <v>169</v>
      </c>
      <c r="C3381" s="5">
        <v>2004</v>
      </c>
      <c r="D3381" s="68" t="s">
        <v>246</v>
      </c>
      <c r="E3381" s="5" t="s">
        <v>247</v>
      </c>
      <c r="F3381" s="62">
        <v>9.0162751453719159E-2</v>
      </c>
      <c r="G3381" s="63">
        <v>18250774</v>
      </c>
      <c r="H3381" s="63">
        <v>13.955801803389932</v>
      </c>
      <c r="I3381" s="63">
        <f t="shared" si="364"/>
        <v>91.094629736096564</v>
      </c>
      <c r="J3381" s="63">
        <v>52910748.000000097</v>
      </c>
      <c r="K3381" s="63">
        <v>48.775381885215637</v>
      </c>
      <c r="L3381" s="63">
        <v>277.50782658828007</v>
      </c>
      <c r="M3381" s="63">
        <f>(M3378+M3379+M3380)/3</f>
        <v>52.832279524424898</v>
      </c>
      <c r="N3381" s="62">
        <v>28.210999999999999</v>
      </c>
    </row>
    <row r="3382" spans="1:14" x14ac:dyDescent="0.4">
      <c r="A3382" s="44">
        <v>81</v>
      </c>
      <c r="B3382" s="5" t="s">
        <v>169</v>
      </c>
      <c r="C3382" s="5">
        <v>2005</v>
      </c>
      <c r="D3382" s="68" t="s">
        <v>246</v>
      </c>
      <c r="E3382" s="5" t="s">
        <v>247</v>
      </c>
      <c r="F3382" s="62">
        <v>9.0976183645838482E-2</v>
      </c>
      <c r="G3382" s="63">
        <v>18792171</v>
      </c>
      <c r="H3382" s="63">
        <v>18.3638246481935</v>
      </c>
      <c r="I3382" s="63">
        <f t="shared" si="364"/>
        <v>94.364206404093082</v>
      </c>
      <c r="J3382" s="63">
        <v>85428623.902193293</v>
      </c>
      <c r="K3382" s="63">
        <v>59.130084935767698</v>
      </c>
      <c r="L3382" s="63">
        <v>311.79312664903489</v>
      </c>
      <c r="M3382" s="63">
        <f t="shared" ref="M3382:M3391" si="365">(M3210+M2350+M2092)/3</f>
        <v>52.607510025927247</v>
      </c>
      <c r="N3382" s="62">
        <v>28.814</v>
      </c>
    </row>
    <row r="3383" spans="1:14" x14ac:dyDescent="0.4">
      <c r="A3383" s="44">
        <v>81</v>
      </c>
      <c r="B3383" s="5" t="s">
        <v>169</v>
      </c>
      <c r="C3383" s="5">
        <v>2006</v>
      </c>
      <c r="D3383" s="68" t="s">
        <v>246</v>
      </c>
      <c r="E3383" s="5" t="s">
        <v>247</v>
      </c>
      <c r="F3383" s="62">
        <v>8.4602827067426709E-2</v>
      </c>
      <c r="G3383" s="63">
        <v>19350299</v>
      </c>
      <c r="H3383" s="63">
        <v>10.765637160438587</v>
      </c>
      <c r="I3383" s="63">
        <f t="shared" si="364"/>
        <v>96.37044078827897</v>
      </c>
      <c r="J3383" s="63">
        <v>294681941.54268301</v>
      </c>
      <c r="K3383" s="63">
        <v>62.102838937024444</v>
      </c>
      <c r="L3383" s="63">
        <v>330.52267000851208</v>
      </c>
      <c r="M3383" s="63">
        <f t="shared" si="365"/>
        <v>52.857248984988246</v>
      </c>
      <c r="N3383" s="62">
        <v>29.425000000000001</v>
      </c>
    </row>
    <row r="3384" spans="1:14" x14ac:dyDescent="0.4">
      <c r="A3384" s="44">
        <v>81</v>
      </c>
      <c r="B3384" s="5" t="s">
        <v>169</v>
      </c>
      <c r="C3384" s="5">
        <v>2007</v>
      </c>
      <c r="D3384" s="68" t="s">
        <v>246</v>
      </c>
      <c r="E3384" s="5" t="s">
        <v>247</v>
      </c>
      <c r="F3384" s="62">
        <v>8.6479479655615824E-2</v>
      </c>
      <c r="G3384" s="63">
        <v>19924958</v>
      </c>
      <c r="H3384" s="63">
        <v>10.287966315995007</v>
      </c>
      <c r="I3384" s="63">
        <f t="shared" si="364"/>
        <v>101.02254013509844</v>
      </c>
      <c r="J3384" s="63">
        <v>789389724.08449697</v>
      </c>
      <c r="K3384" s="63">
        <v>66.702735357004897</v>
      </c>
      <c r="L3384" s="63">
        <v>427.83632916955048</v>
      </c>
      <c r="M3384" s="63">
        <f t="shared" si="365"/>
        <v>55.076214783212357</v>
      </c>
      <c r="N3384" s="62">
        <v>30.042999999999999</v>
      </c>
    </row>
    <row r="3385" spans="1:14" x14ac:dyDescent="0.4">
      <c r="A3385" s="44">
        <v>81</v>
      </c>
      <c r="B3385" s="5" t="s">
        <v>169</v>
      </c>
      <c r="C3385" s="5">
        <v>2008</v>
      </c>
      <c r="D3385" s="68" t="s">
        <v>246</v>
      </c>
      <c r="E3385" s="5" t="s">
        <v>247</v>
      </c>
      <c r="F3385" s="62">
        <v>8.6788281276240206E-2</v>
      </c>
      <c r="G3385" s="63">
        <v>20513599</v>
      </c>
      <c r="H3385" s="63">
        <v>7.4863002764100202</v>
      </c>
      <c r="I3385" s="63">
        <f t="shared" si="364"/>
        <v>106.01796456438865</v>
      </c>
      <c r="J3385" s="63">
        <v>1134497642.4209099</v>
      </c>
      <c r="K3385" s="63">
        <v>74.357353960806023</v>
      </c>
      <c r="L3385" s="63">
        <v>522.83062195253365</v>
      </c>
      <c r="M3385" s="63">
        <f t="shared" si="365"/>
        <v>54.087266409735712</v>
      </c>
      <c r="N3385" s="62">
        <v>30.67</v>
      </c>
    </row>
    <row r="3386" spans="1:14" x14ac:dyDescent="0.4">
      <c r="A3386" s="44">
        <v>81</v>
      </c>
      <c r="B3386" s="5" t="s">
        <v>169</v>
      </c>
      <c r="C3386" s="5">
        <v>2009</v>
      </c>
      <c r="D3386" s="68" t="s">
        <v>246</v>
      </c>
      <c r="E3386" s="5" t="s">
        <v>247</v>
      </c>
      <c r="F3386" s="62">
        <v>7.9850956751052651E-2</v>
      </c>
      <c r="G3386" s="63">
        <v>21117092</v>
      </c>
      <c r="H3386" s="63">
        <v>6.929159085308001</v>
      </c>
      <c r="I3386" s="63">
        <f t="shared" si="364"/>
        <v>100.71216165303464</v>
      </c>
      <c r="J3386" s="63">
        <v>1293330142.2609401</v>
      </c>
      <c r="K3386" s="63">
        <v>62.411697595819625</v>
      </c>
      <c r="L3386" s="63">
        <v>455.40737377276628</v>
      </c>
      <c r="M3386" s="63">
        <f t="shared" si="365"/>
        <v>55.874975200172713</v>
      </c>
      <c r="N3386" s="62">
        <v>31.300999999999998</v>
      </c>
    </row>
    <row r="3387" spans="1:14" x14ac:dyDescent="0.4">
      <c r="A3387" s="44">
        <v>81</v>
      </c>
      <c r="B3387" s="5" t="s">
        <v>169</v>
      </c>
      <c r="C3387" s="5">
        <v>2010</v>
      </c>
      <c r="D3387" s="68" t="s">
        <v>246</v>
      </c>
      <c r="E3387" s="5" t="s">
        <v>247</v>
      </c>
      <c r="F3387" s="62">
        <v>8.604277022378988E-2</v>
      </c>
      <c r="G3387" s="63">
        <v>21731053</v>
      </c>
      <c r="H3387" s="63">
        <v>10.218541029330282</v>
      </c>
      <c r="I3387" s="63">
        <v>100</v>
      </c>
      <c r="J3387" s="63">
        <v>912287179.83556902</v>
      </c>
      <c r="K3387" s="63">
        <v>57.874894510180653</v>
      </c>
      <c r="L3387" s="63">
        <v>459.37540799657933</v>
      </c>
      <c r="M3387" s="63">
        <f t="shared" si="365"/>
        <v>57.877136086065811</v>
      </c>
      <c r="N3387" s="62">
        <v>31.937999999999999</v>
      </c>
    </row>
    <row r="3388" spans="1:14" x14ac:dyDescent="0.4">
      <c r="A3388" s="44">
        <v>81</v>
      </c>
      <c r="B3388" s="5" t="s">
        <v>169</v>
      </c>
      <c r="C3388" s="5">
        <v>2011</v>
      </c>
      <c r="D3388" s="68" t="s">
        <v>246</v>
      </c>
      <c r="E3388" s="5" t="s">
        <v>247</v>
      </c>
      <c r="F3388" s="62">
        <v>9.816871708173891E-2</v>
      </c>
      <c r="G3388" s="63">
        <v>22348158</v>
      </c>
      <c r="H3388" s="63">
        <v>10.386187135887496</v>
      </c>
      <c r="I3388" s="63">
        <f>(I3216+I2356+I2098)/3</f>
        <v>97.147655208598579</v>
      </c>
      <c r="J3388" s="63">
        <v>815534454.53206301</v>
      </c>
      <c r="K3388" s="63">
        <v>56.483092595189312</v>
      </c>
      <c r="L3388" s="63">
        <v>516.90253925509307</v>
      </c>
      <c r="M3388" s="63">
        <f t="shared" si="365"/>
        <v>58.292006650541516</v>
      </c>
      <c r="N3388" s="62">
        <v>32.58</v>
      </c>
    </row>
    <row r="3389" spans="1:14" x14ac:dyDescent="0.4">
      <c r="A3389" s="44">
        <v>81</v>
      </c>
      <c r="B3389" s="5" t="s">
        <v>169</v>
      </c>
      <c r="C3389" s="5">
        <v>2012</v>
      </c>
      <c r="D3389" s="68" t="s">
        <v>246</v>
      </c>
      <c r="E3389" s="5" t="s">
        <v>247</v>
      </c>
      <c r="F3389" s="62">
        <v>0.11938131796933237</v>
      </c>
      <c r="G3389" s="63">
        <v>22966240</v>
      </c>
      <c r="H3389" s="63">
        <v>5.4661748633336913</v>
      </c>
      <c r="I3389" s="63">
        <f>(I3217+I2357+I2099)/3</f>
        <v>96.378251210486368</v>
      </c>
      <c r="J3389" s="63">
        <v>814789934.73020005</v>
      </c>
      <c r="K3389" s="63">
        <v>52.651714081125469</v>
      </c>
      <c r="L3389" s="63">
        <v>504.17373771013212</v>
      </c>
      <c r="M3389" s="63">
        <f t="shared" si="365"/>
        <v>58.296856269590386</v>
      </c>
      <c r="N3389" s="62">
        <v>33.226999999999997</v>
      </c>
    </row>
    <row r="3390" spans="1:14" x14ac:dyDescent="0.4">
      <c r="A3390" s="44">
        <v>81</v>
      </c>
      <c r="B3390" s="5" t="s">
        <v>169</v>
      </c>
      <c r="C3390" s="5">
        <v>2013</v>
      </c>
      <c r="D3390" s="68" t="s">
        <v>246</v>
      </c>
      <c r="E3390" s="5" t="s">
        <v>247</v>
      </c>
      <c r="F3390" s="62">
        <v>0.12422506916949087</v>
      </c>
      <c r="G3390" s="63">
        <v>23588073</v>
      </c>
      <c r="H3390" s="63">
        <v>5.452302454911802</v>
      </c>
      <c r="I3390" s="63">
        <f>(I3218+I2358+I2100)/3</f>
        <v>92.819748033382766</v>
      </c>
      <c r="J3390" s="63">
        <v>565848886.01427698</v>
      </c>
      <c r="K3390" s="63">
        <v>56.367581790093169</v>
      </c>
      <c r="L3390" s="63">
        <v>526.68801963540307</v>
      </c>
      <c r="M3390" s="63">
        <f t="shared" si="365"/>
        <v>58.891405498592597</v>
      </c>
      <c r="N3390" s="62">
        <v>33.878</v>
      </c>
    </row>
    <row r="3391" spans="1:14" x14ac:dyDescent="0.4">
      <c r="A3391" s="44">
        <v>81</v>
      </c>
      <c r="B3391" s="5" t="s">
        <v>169</v>
      </c>
      <c r="C3391" s="5">
        <v>2014</v>
      </c>
      <c r="D3391" s="68" t="s">
        <v>246</v>
      </c>
      <c r="E3391" s="5" t="s">
        <v>247</v>
      </c>
      <c r="F3391" s="62">
        <v>0.12432371092538247</v>
      </c>
      <c r="G3391" s="63">
        <v>24215976</v>
      </c>
      <c r="H3391" s="63">
        <v>6.7317708095171014</v>
      </c>
      <c r="I3391" s="63">
        <f>(I3219+I2101+I2359)/3</f>
        <v>88.439766664561716</v>
      </c>
      <c r="J3391" s="63">
        <v>372872463.26277602</v>
      </c>
      <c r="K3391" s="63">
        <v>61.969432211123355</v>
      </c>
      <c r="L3391" s="63">
        <v>517.13618312258416</v>
      </c>
      <c r="M3391" s="63">
        <f t="shared" si="365"/>
        <v>58.244802156522098</v>
      </c>
      <c r="N3391" s="62">
        <v>34.533999999999999</v>
      </c>
    </row>
    <row r="3392" spans="1:14" x14ac:dyDescent="0.4">
      <c r="A3392" s="44">
        <v>81</v>
      </c>
      <c r="B3392" s="5" t="s">
        <v>169</v>
      </c>
      <c r="C3392" s="5">
        <v>2015</v>
      </c>
      <c r="D3392" s="68" t="s">
        <v>246</v>
      </c>
      <c r="E3392" s="5" t="s">
        <v>247</v>
      </c>
      <c r="F3392" s="62">
        <v>0.13217301642692225</v>
      </c>
      <c r="G3392" s="63">
        <v>24850912</v>
      </c>
      <c r="H3392" s="63">
        <v>6.5037166915161038</v>
      </c>
      <c r="I3392" s="63">
        <f>(I3220+I2360+I2102)/3</f>
        <v>92.103074931302373</v>
      </c>
      <c r="J3392" s="63">
        <v>328059305.56932002</v>
      </c>
      <c r="K3392" s="63">
        <v>61.220378836507805</v>
      </c>
      <c r="L3392" s="63">
        <v>455.63803458407023</v>
      </c>
      <c r="M3392" s="63">
        <f>(M2360+M2102+M3220)/3</f>
        <v>58.477687974901698</v>
      </c>
      <c r="N3392" s="62">
        <v>35.192999999999998</v>
      </c>
    </row>
    <row r="3393" spans="1:14" x14ac:dyDescent="0.4">
      <c r="A3393" s="44">
        <v>81</v>
      </c>
      <c r="B3393" s="5" t="s">
        <v>169</v>
      </c>
      <c r="C3393" s="5">
        <v>2016</v>
      </c>
      <c r="D3393" s="68" t="s">
        <v>246</v>
      </c>
      <c r="E3393" s="5" t="s">
        <v>247</v>
      </c>
      <c r="F3393" s="62">
        <v>0.12476383660365303</v>
      </c>
      <c r="G3393" s="63">
        <v>25501941</v>
      </c>
      <c r="H3393" s="63">
        <v>8.9600807299204064</v>
      </c>
      <c r="I3393" s="63">
        <f>(I3221+I2361+I2103)/3</f>
        <v>99.782172940871718</v>
      </c>
      <c r="J3393" s="63">
        <v>540842779.82933402</v>
      </c>
      <c r="K3393" s="63">
        <v>60.834698483142326</v>
      </c>
      <c r="L3393" s="63">
        <v>464.61615837170973</v>
      </c>
      <c r="M3393" s="63">
        <f>(M3221+M2361+M2103)/3</f>
        <v>58.537965210005467</v>
      </c>
      <c r="N3393" s="62">
        <v>35.856000000000002</v>
      </c>
    </row>
    <row r="3394" spans="1:14" x14ac:dyDescent="0.4">
      <c r="A3394" s="44">
        <v>81</v>
      </c>
      <c r="B3394" s="5" t="s">
        <v>169</v>
      </c>
      <c r="C3394" s="5">
        <v>2017</v>
      </c>
      <c r="D3394" s="68" t="s">
        <v>246</v>
      </c>
      <c r="E3394" s="5" t="s">
        <v>247</v>
      </c>
      <c r="F3394" s="62">
        <v>0.13301723048878733</v>
      </c>
      <c r="G3394" s="63">
        <v>26169542</v>
      </c>
      <c r="H3394" s="63">
        <v>4.9615397560154264</v>
      </c>
      <c r="I3394" s="63">
        <f>(I3391+I3392+I3393)/3</f>
        <v>93.441671512245264</v>
      </c>
      <c r="J3394" s="63">
        <v>464856589.64880902</v>
      </c>
      <c r="K3394" s="63">
        <v>65.343401507291475</v>
      </c>
      <c r="L3394" s="63">
        <v>503.49805868023725</v>
      </c>
      <c r="M3394" s="63">
        <f>(M3392+M3393+M3391)/3</f>
        <v>58.420151780476424</v>
      </c>
      <c r="N3394" s="62">
        <v>36.521999999999998</v>
      </c>
    </row>
    <row r="3395" spans="1:14" x14ac:dyDescent="0.4">
      <c r="A3395" s="44">
        <v>81</v>
      </c>
      <c r="B3395" s="5" t="s">
        <v>169</v>
      </c>
      <c r="C3395" s="5">
        <v>2018</v>
      </c>
      <c r="D3395" s="68" t="s">
        <v>246</v>
      </c>
      <c r="E3395" s="5" t="s">
        <v>247</v>
      </c>
      <c r="F3395" s="62">
        <v>0.12310226483180831</v>
      </c>
      <c r="G3395" s="63">
        <v>26846541</v>
      </c>
      <c r="H3395" s="63">
        <v>8.2979933109484278</v>
      </c>
      <c r="I3395" s="63">
        <f>(I3223+I2105+I2363)/3</f>
        <v>100.15825699456165</v>
      </c>
      <c r="J3395" s="63">
        <v>612036371.422122</v>
      </c>
      <c r="K3395" s="63">
        <v>67.841504668358212</v>
      </c>
      <c r="L3395" s="63">
        <v>512.54399150685788</v>
      </c>
      <c r="M3395" s="63">
        <f>(M3393+M3394+M3392)/3</f>
        <v>58.478601655127868</v>
      </c>
      <c r="N3395" s="62">
        <v>37.191000000000003</v>
      </c>
    </row>
    <row r="3396" spans="1:14" x14ac:dyDescent="0.4">
      <c r="A3396" s="44">
        <v>81</v>
      </c>
      <c r="B3396" s="5" t="s">
        <v>169</v>
      </c>
      <c r="C3396" s="5">
        <v>2019</v>
      </c>
      <c r="D3396" s="68" t="s">
        <v>246</v>
      </c>
      <c r="E3396" s="5" t="s">
        <v>247</v>
      </c>
      <c r="F3396" s="62">
        <v>0.14265357514331639</v>
      </c>
      <c r="G3396" s="63">
        <v>27533134</v>
      </c>
      <c r="H3396" s="63">
        <v>6.5220906407727881</v>
      </c>
      <c r="I3396" s="63">
        <f>(I3224+I2364+I2106)/3</f>
        <v>103.94059377460211</v>
      </c>
      <c r="J3396" s="63">
        <v>474311425.432437</v>
      </c>
      <c r="K3396" s="63">
        <v>62.601323045712796</v>
      </c>
      <c r="L3396" s="63">
        <v>512.27966560240952</v>
      </c>
      <c r="M3396" s="63">
        <f>(M3224+M2364+M2106)/3</f>
        <v>58.47890621520326</v>
      </c>
      <c r="N3396" s="62">
        <v>37.860999999999997</v>
      </c>
    </row>
    <row r="3397" spans="1:14" x14ac:dyDescent="0.4">
      <c r="A3397" s="44">
        <v>81</v>
      </c>
      <c r="B3397" s="5" t="s">
        <v>169</v>
      </c>
      <c r="C3397" s="5">
        <v>2020</v>
      </c>
      <c r="D3397" s="68" t="s">
        <v>246</v>
      </c>
      <c r="E3397" s="5" t="s">
        <v>247</v>
      </c>
      <c r="F3397" s="62">
        <v>9.726954059490929E-2</v>
      </c>
      <c r="G3397" s="63">
        <v>28225177</v>
      </c>
      <c r="H3397" s="63">
        <v>4.3111451358348774</v>
      </c>
      <c r="I3397" s="63">
        <f>(I3225+I2365+I2107)/3</f>
        <v>104.83760705082462</v>
      </c>
      <c r="J3397" s="63">
        <v>358467141.41430199</v>
      </c>
      <c r="K3397" s="63">
        <v>49.010707366437103</v>
      </c>
      <c r="L3397" s="63">
        <v>462.40422881838282</v>
      </c>
      <c r="M3397" s="63">
        <f>(M3225+M2365+M2107)/3</f>
        <v>58.459219883602522</v>
      </c>
      <c r="N3397" s="62">
        <v>38.533999999999999</v>
      </c>
    </row>
    <row r="3398" spans="1:14" x14ac:dyDescent="0.4">
      <c r="A3398" s="44">
        <v>81</v>
      </c>
      <c r="B3398" s="5" t="s">
        <v>169</v>
      </c>
      <c r="C3398" s="5">
        <v>2021</v>
      </c>
      <c r="D3398" s="68" t="s">
        <v>246</v>
      </c>
      <c r="E3398" s="5" t="s">
        <v>247</v>
      </c>
      <c r="F3398" s="62">
        <f>(F3395+F3396+F3397)/3</f>
        <v>0.12100846019001132</v>
      </c>
      <c r="G3398" s="63">
        <v>28915653</v>
      </c>
      <c r="H3398" s="63">
        <v>6.6407434160977488</v>
      </c>
      <c r="I3398" s="63">
        <f>(I3226+I2366+I2108)/3</f>
        <v>103.74712415378974</v>
      </c>
      <c r="J3398" s="63">
        <v>357536665.26470399</v>
      </c>
      <c r="K3398" s="63">
        <v>54.45704159170679</v>
      </c>
      <c r="L3398" s="63">
        <v>503.35208119085786</v>
      </c>
      <c r="M3398" s="63">
        <f>(M3226+M2366+M2108)/3</f>
        <v>58.47224258464454</v>
      </c>
      <c r="N3398" s="62">
        <v>39.207000000000001</v>
      </c>
    </row>
    <row r="3399" spans="1:14" x14ac:dyDescent="0.4">
      <c r="A3399" s="44">
        <v>81</v>
      </c>
      <c r="B3399" s="5" t="s">
        <v>169</v>
      </c>
      <c r="C3399" s="5">
        <v>2022</v>
      </c>
      <c r="D3399" s="68" t="s">
        <v>246</v>
      </c>
      <c r="E3399" s="5" t="s">
        <v>247</v>
      </c>
      <c r="F3399" s="62">
        <f>(F3396+F3397+F3398)/3</f>
        <v>0.12031052530941233</v>
      </c>
      <c r="G3399" s="63">
        <v>29611714</v>
      </c>
      <c r="H3399" s="63">
        <v>8.3309039885634206</v>
      </c>
      <c r="I3399" s="63">
        <f>(I3227+I2367+I2109)/3</f>
        <v>108.47258607696722</v>
      </c>
      <c r="J3399" s="63">
        <v>467848664.235502</v>
      </c>
      <c r="K3399" s="63">
        <v>69.604671976125388</v>
      </c>
      <c r="L3399" s="63">
        <v>516.59261598221303</v>
      </c>
      <c r="M3399" s="63">
        <f>(M3227+M2367+M2109)/3</f>
        <v>58.470122894483431</v>
      </c>
      <c r="N3399" s="62">
        <v>39.881999999999998</v>
      </c>
    </row>
    <row r="3400" spans="1:14" x14ac:dyDescent="0.4">
      <c r="A3400" s="69">
        <v>82</v>
      </c>
      <c r="B3400" s="5" t="s">
        <v>170</v>
      </c>
      <c r="C3400" s="5">
        <v>1980</v>
      </c>
      <c r="D3400" s="5" t="s">
        <v>246</v>
      </c>
      <c r="E3400" s="5" t="s">
        <v>247</v>
      </c>
      <c r="F3400" s="62">
        <f>F3401*0.95</f>
        <v>4.5344304699541496E-2</v>
      </c>
      <c r="G3400" s="63">
        <v>6267369</v>
      </c>
      <c r="H3400" s="63">
        <f>H3401*0.95</f>
        <v>15.585452031667248</v>
      </c>
      <c r="I3400" s="63">
        <v>200.40512523074</v>
      </c>
      <c r="J3400" s="63">
        <v>9481641.5424147099</v>
      </c>
      <c r="K3400" s="63">
        <f t="shared" ref="K3400:K3413" si="366">(K3357+K3185+K2325)/3</f>
        <v>53.298842218435034</v>
      </c>
      <c r="L3400" s="63">
        <v>287.38642558121199</v>
      </c>
      <c r="M3400" s="63">
        <f>(M3228+M3185+M2540)/3</f>
        <v>39.087360654631297</v>
      </c>
      <c r="N3400" s="62">
        <v>9.0500000000000007</v>
      </c>
    </row>
    <row r="3401" spans="1:14" x14ac:dyDescent="0.4">
      <c r="A3401" s="69">
        <v>82</v>
      </c>
      <c r="B3401" s="5" t="s">
        <v>170</v>
      </c>
      <c r="C3401" s="5">
        <v>1981</v>
      </c>
      <c r="D3401" s="5" t="s">
        <v>246</v>
      </c>
      <c r="E3401" s="5" t="s">
        <v>247</v>
      </c>
      <c r="F3401" s="62">
        <f t="shared" ref="F3401:F3409" si="367">F3402*0.95</f>
        <v>4.7730847052148945E-2</v>
      </c>
      <c r="G3401" s="63">
        <v>6519891</v>
      </c>
      <c r="H3401" s="63">
        <v>16.405738980702367</v>
      </c>
      <c r="I3401" s="63">
        <v>205.164503405163</v>
      </c>
      <c r="J3401" s="63">
        <v>1116945.1859526001</v>
      </c>
      <c r="K3401" s="63">
        <f t="shared" si="366"/>
        <v>48.53273001076807</v>
      </c>
      <c r="L3401" s="63">
        <v>276.26135306923794</v>
      </c>
      <c r="M3401" s="63">
        <f t="shared" ref="M3401:M3406" si="368">(M3358+M3186+M2326)/3</f>
        <v>37.752774724603107</v>
      </c>
      <c r="N3401" s="62">
        <v>9.2629999999999999</v>
      </c>
    </row>
    <row r="3402" spans="1:14" x14ac:dyDescent="0.4">
      <c r="A3402" s="69">
        <v>82</v>
      </c>
      <c r="B3402" s="5" t="s">
        <v>170</v>
      </c>
      <c r="C3402" s="5">
        <v>1982</v>
      </c>
      <c r="D3402" s="5" t="s">
        <v>246</v>
      </c>
      <c r="E3402" s="5" t="s">
        <v>247</v>
      </c>
      <c r="F3402" s="62">
        <f t="shared" si="367"/>
        <v>5.024299689699889E-2</v>
      </c>
      <c r="G3402" s="63">
        <v>6784347</v>
      </c>
      <c r="H3402" s="63">
        <v>9.6632584247117563</v>
      </c>
      <c r="I3402" s="63">
        <v>198.01588560075001</v>
      </c>
      <c r="J3402" s="63">
        <v>6000000</v>
      </c>
      <c r="K3402" s="63">
        <f t="shared" si="366"/>
        <v>48.445160897196793</v>
      </c>
      <c r="L3402" s="63">
        <v>253.13851053416971</v>
      </c>
      <c r="M3402" s="63">
        <f t="shared" si="368"/>
        <v>38.529892341206171</v>
      </c>
      <c r="N3402" s="62">
        <v>9.4809999999999999</v>
      </c>
    </row>
    <row r="3403" spans="1:14" x14ac:dyDescent="0.4">
      <c r="A3403" s="69">
        <v>82</v>
      </c>
      <c r="B3403" s="5" t="s">
        <v>170</v>
      </c>
      <c r="C3403" s="5">
        <v>1983</v>
      </c>
      <c r="D3403" s="5" t="s">
        <v>246</v>
      </c>
      <c r="E3403" s="5" t="s">
        <v>247</v>
      </c>
      <c r="F3403" s="62">
        <f t="shared" si="367"/>
        <v>5.2887365154735674E-2</v>
      </c>
      <c r="G3403" s="63">
        <v>7058317</v>
      </c>
      <c r="H3403" s="63">
        <v>11.229776745872527</v>
      </c>
      <c r="I3403" s="63">
        <v>202.302955351756</v>
      </c>
      <c r="J3403" s="63">
        <v>2553705.8548027198</v>
      </c>
      <c r="K3403" s="63">
        <f t="shared" si="366"/>
        <v>44.338715456274663</v>
      </c>
      <c r="L3403" s="63">
        <v>252.20573823444946</v>
      </c>
      <c r="M3403" s="63">
        <f t="shared" si="368"/>
        <v>42.857487088495141</v>
      </c>
      <c r="N3403" s="62">
        <v>9.7040000000000006</v>
      </c>
    </row>
    <row r="3404" spans="1:14" x14ac:dyDescent="0.4">
      <c r="A3404" s="69">
        <v>82</v>
      </c>
      <c r="B3404" s="5" t="s">
        <v>170</v>
      </c>
      <c r="C3404" s="5">
        <v>1984</v>
      </c>
      <c r="D3404" s="5" t="s">
        <v>246</v>
      </c>
      <c r="E3404" s="5" t="s">
        <v>247</v>
      </c>
      <c r="F3404" s="62">
        <f t="shared" si="367"/>
        <v>5.5670910689195448E-2</v>
      </c>
      <c r="G3404" s="63">
        <v>7339002</v>
      </c>
      <c r="H3404" s="63">
        <v>12.772054823873205</v>
      </c>
      <c r="I3404" s="63">
        <v>214.677097985438</v>
      </c>
      <c r="J3404" s="63">
        <v>27289999.899999999</v>
      </c>
      <c r="K3404" s="63">
        <f t="shared" si="366"/>
        <v>58.172400047957126</v>
      </c>
      <c r="L3404" s="63">
        <v>239.54601131377586</v>
      </c>
      <c r="M3404" s="63">
        <f t="shared" si="368"/>
        <v>45.026959438728689</v>
      </c>
      <c r="N3404" s="62">
        <v>9.9309999999999992</v>
      </c>
    </row>
    <row r="3405" spans="1:14" x14ac:dyDescent="0.4">
      <c r="A3405" s="69">
        <v>82</v>
      </c>
      <c r="B3405" s="5" t="s">
        <v>170</v>
      </c>
      <c r="C3405" s="5">
        <v>1985</v>
      </c>
      <c r="D3405" s="5" t="s">
        <v>246</v>
      </c>
      <c r="E3405" s="5" t="s">
        <v>247</v>
      </c>
      <c r="F3405" s="62">
        <f t="shared" si="367"/>
        <v>5.8600958620205736E-2</v>
      </c>
      <c r="G3405" s="63">
        <v>7625078</v>
      </c>
      <c r="H3405" s="63">
        <v>8.9308300091565513</v>
      </c>
      <c r="I3405" s="63">
        <v>204.04810417868799</v>
      </c>
      <c r="J3405" s="63">
        <v>523530.76919359103</v>
      </c>
      <c r="K3405" s="63">
        <f t="shared" si="366"/>
        <v>57.582925817608803</v>
      </c>
      <c r="L3405" s="63">
        <v>215.92464666458008</v>
      </c>
      <c r="M3405" s="63">
        <f t="shared" si="368"/>
        <v>47.300581141722894</v>
      </c>
      <c r="N3405" s="62">
        <v>10.163</v>
      </c>
    </row>
    <row r="3406" spans="1:14" x14ac:dyDescent="0.4">
      <c r="A3406" s="69">
        <v>82</v>
      </c>
      <c r="B3406" s="5" t="s">
        <v>170</v>
      </c>
      <c r="C3406" s="5">
        <v>1986</v>
      </c>
      <c r="D3406" s="5" t="s">
        <v>246</v>
      </c>
      <c r="E3406" s="5" t="s">
        <v>247</v>
      </c>
      <c r="F3406" s="62">
        <f t="shared" si="367"/>
        <v>6.1685219600216563E-2</v>
      </c>
      <c r="G3406" s="63">
        <v>7909819</v>
      </c>
      <c r="H3406" s="63">
        <v>13.509284187899311</v>
      </c>
      <c r="I3406" s="63">
        <v>182.61672563508901</v>
      </c>
      <c r="J3406" s="63">
        <v>-2930000</v>
      </c>
      <c r="K3406" s="63">
        <f t="shared" si="366"/>
        <v>44.810291130651201</v>
      </c>
      <c r="L3406" s="63">
        <v>217.77821962357777</v>
      </c>
      <c r="M3406" s="63">
        <f t="shared" si="368"/>
        <v>52.060183653694885</v>
      </c>
      <c r="N3406" s="62">
        <v>10.4</v>
      </c>
    </row>
    <row r="3407" spans="1:14" x14ac:dyDescent="0.4">
      <c r="A3407" s="69">
        <v>82</v>
      </c>
      <c r="B3407" s="5" t="s">
        <v>170</v>
      </c>
      <c r="C3407" s="5">
        <v>1987</v>
      </c>
      <c r="D3407" s="5" t="s">
        <v>246</v>
      </c>
      <c r="E3407" s="5" t="s">
        <v>247</v>
      </c>
      <c r="F3407" s="62">
        <f t="shared" si="367"/>
        <v>6.4931810105491122E-2</v>
      </c>
      <c r="G3407" s="63">
        <v>8295993</v>
      </c>
      <c r="H3407" s="63">
        <v>16.723866656822992</v>
      </c>
      <c r="I3407" s="63">
        <v>164.86431617833799</v>
      </c>
      <c r="J3407" s="63">
        <v>90549.260495508206</v>
      </c>
      <c r="K3407" s="63">
        <f t="shared" si="366"/>
        <v>54.739806698518578</v>
      </c>
      <c r="L3407" s="63">
        <v>207.53534971734317</v>
      </c>
      <c r="M3407" s="63">
        <f>(M3364+M2332+M3192)/3</f>
        <v>52.01816392707314</v>
      </c>
      <c r="N3407" s="62">
        <v>10.641</v>
      </c>
    </row>
    <row r="3408" spans="1:14" x14ac:dyDescent="0.4">
      <c r="A3408" s="69">
        <v>82</v>
      </c>
      <c r="B3408" s="5" t="s">
        <v>170</v>
      </c>
      <c r="C3408" s="5">
        <v>1988</v>
      </c>
      <c r="D3408" s="5" t="s">
        <v>246</v>
      </c>
      <c r="E3408" s="5" t="s">
        <v>247</v>
      </c>
      <c r="F3408" s="62">
        <f t="shared" si="367"/>
        <v>6.8349273795253823E-2</v>
      </c>
      <c r="G3408" s="63">
        <v>8754781</v>
      </c>
      <c r="H3408" s="63">
        <v>31.091805802597548</v>
      </c>
      <c r="I3408" s="63">
        <v>180.26813677341599</v>
      </c>
      <c r="J3408" s="63">
        <v>17440000</v>
      </c>
      <c r="K3408" s="63">
        <f t="shared" si="366"/>
        <v>61.31941998178737</v>
      </c>
      <c r="L3408" s="63">
        <v>229.3820380284894</v>
      </c>
      <c r="M3408" s="63">
        <f t="shared" ref="M3408:M3414" si="369">(M3365+M3193+M2333)/3</f>
        <v>54.795013987071023</v>
      </c>
      <c r="N3408" s="62">
        <v>10.933999999999999</v>
      </c>
    </row>
    <row r="3409" spans="1:14" x14ac:dyDescent="0.4">
      <c r="A3409" s="69">
        <v>82</v>
      </c>
      <c r="B3409" s="5" t="s">
        <v>170</v>
      </c>
      <c r="C3409" s="5">
        <v>1989</v>
      </c>
      <c r="D3409" s="5" t="s">
        <v>246</v>
      </c>
      <c r="E3409" s="5" t="s">
        <v>247</v>
      </c>
      <c r="F3409" s="62">
        <f t="shared" si="367"/>
        <v>7.1946603995004021E-2</v>
      </c>
      <c r="G3409" s="63">
        <v>9174895</v>
      </c>
      <c r="H3409" s="63">
        <v>22.509486099669914</v>
      </c>
      <c r="I3409" s="63">
        <v>187.782566853416</v>
      </c>
      <c r="J3409" s="63">
        <v>9289999.9000000004</v>
      </c>
      <c r="K3409" s="63">
        <f t="shared" si="366"/>
        <v>59.798818554374854</v>
      </c>
      <c r="L3409" s="63">
        <v>252.23232848908404</v>
      </c>
      <c r="M3409" s="63">
        <f t="shared" si="369"/>
        <v>57.759168832298236</v>
      </c>
      <c r="N3409" s="62">
        <v>11.243</v>
      </c>
    </row>
    <row r="3410" spans="1:14" x14ac:dyDescent="0.4">
      <c r="A3410" s="69">
        <v>82</v>
      </c>
      <c r="B3410" s="5" t="s">
        <v>170</v>
      </c>
      <c r="C3410" s="5">
        <v>1990</v>
      </c>
      <c r="D3410" s="5" t="s">
        <v>246</v>
      </c>
      <c r="E3410" s="5" t="s">
        <v>247</v>
      </c>
      <c r="F3410" s="62">
        <v>7.5733267363162132E-2</v>
      </c>
      <c r="G3410" s="63">
        <v>9539665</v>
      </c>
      <c r="H3410" s="63">
        <v>10.660885520544539</v>
      </c>
      <c r="I3410" s="63">
        <v>186.93325188294901</v>
      </c>
      <c r="J3410" s="63">
        <v>23300000</v>
      </c>
      <c r="K3410" s="63">
        <f t="shared" si="366"/>
        <v>58.237071013663744</v>
      </c>
      <c r="L3410" s="63">
        <v>286.91655960758243</v>
      </c>
      <c r="M3410" s="63">
        <f t="shared" si="369"/>
        <v>60.989872669424734</v>
      </c>
      <c r="N3410" s="62">
        <v>11.56</v>
      </c>
    </row>
    <row r="3411" spans="1:14" x14ac:dyDescent="0.4">
      <c r="A3411" s="69">
        <v>82</v>
      </c>
      <c r="B3411" s="5" t="s">
        <v>170</v>
      </c>
      <c r="C3411" s="5">
        <v>1991</v>
      </c>
      <c r="D3411" s="5" t="s">
        <v>246</v>
      </c>
      <c r="E3411" s="5" t="s">
        <v>247</v>
      </c>
      <c r="F3411" s="62">
        <v>8.0558738042618566E-2</v>
      </c>
      <c r="G3411" s="63">
        <v>9831584</v>
      </c>
      <c r="H3411" s="63">
        <v>10.692314162780491</v>
      </c>
      <c r="I3411" s="63">
        <v>198.072667149647</v>
      </c>
      <c r="J3411" s="63">
        <v>-28699999.899999999</v>
      </c>
      <c r="K3411" s="63">
        <f t="shared" si="366"/>
        <v>52.861710847239976</v>
      </c>
      <c r="L3411" s="63">
        <v>326.17163525407449</v>
      </c>
      <c r="M3411" s="63">
        <f t="shared" si="369"/>
        <v>62.47105432467211</v>
      </c>
      <c r="N3411" s="62">
        <v>11.885</v>
      </c>
    </row>
    <row r="3412" spans="1:14" x14ac:dyDescent="0.4">
      <c r="A3412" s="69">
        <v>82</v>
      </c>
      <c r="B3412" s="5" t="s">
        <v>170</v>
      </c>
      <c r="C3412" s="5">
        <v>1992</v>
      </c>
      <c r="D3412" s="5" t="s">
        <v>246</v>
      </c>
      <c r="E3412" s="5" t="s">
        <v>247</v>
      </c>
      <c r="F3412" s="62">
        <v>7.8364516747698065E-2</v>
      </c>
      <c r="G3412" s="63">
        <v>10115420</v>
      </c>
      <c r="H3412" s="63">
        <v>13.276424969605259</v>
      </c>
      <c r="I3412" s="63">
        <v>181.70691858785199</v>
      </c>
      <c r="J3412" s="63">
        <v>-7099999.9000000004</v>
      </c>
      <c r="K3412" s="63">
        <f t="shared" si="366"/>
        <v>109.95985846702727</v>
      </c>
      <c r="L3412" s="63">
        <v>258.89561036764474</v>
      </c>
      <c r="M3412" s="63">
        <f t="shared" si="369"/>
        <v>63.251895415892839</v>
      </c>
      <c r="N3412" s="62">
        <v>12.218</v>
      </c>
    </row>
    <row r="3413" spans="1:14" x14ac:dyDescent="0.4">
      <c r="A3413" s="69">
        <v>82</v>
      </c>
      <c r="B3413" s="5" t="s">
        <v>170</v>
      </c>
      <c r="C3413" s="5">
        <v>1993</v>
      </c>
      <c r="D3413" s="5" t="s">
        <v>246</v>
      </c>
      <c r="E3413" s="5" t="s">
        <v>247</v>
      </c>
      <c r="F3413" s="62">
        <v>8.6329324877381652E-2</v>
      </c>
      <c r="G3413" s="63">
        <v>10257233</v>
      </c>
      <c r="H3413" s="63">
        <v>28.17466011282545</v>
      </c>
      <c r="I3413" s="63">
        <v>185.32238110591601</v>
      </c>
      <c r="J3413" s="63">
        <v>8000000</v>
      </c>
      <c r="K3413" s="63">
        <f t="shared" si="366"/>
        <v>50.566581817486629</v>
      </c>
      <c r="L3413" s="63">
        <v>293.78221767986639</v>
      </c>
      <c r="M3413" s="63">
        <f t="shared" si="369"/>
        <v>60.724752556602574</v>
      </c>
      <c r="N3413" s="62">
        <v>12.558</v>
      </c>
    </row>
    <row r="3414" spans="1:14" x14ac:dyDescent="0.4">
      <c r="A3414" s="69">
        <v>82</v>
      </c>
      <c r="B3414" s="5" t="s">
        <v>170</v>
      </c>
      <c r="C3414" s="5">
        <v>1994</v>
      </c>
      <c r="D3414" s="5" t="s">
        <v>246</v>
      </c>
      <c r="E3414" s="5" t="s">
        <v>247</v>
      </c>
      <c r="F3414" s="62">
        <v>8.9572444143433946E-2</v>
      </c>
      <c r="G3414" s="63">
        <v>10131799</v>
      </c>
      <c r="H3414" s="63">
        <v>26.171881312568004</v>
      </c>
      <c r="I3414" s="63">
        <v>131.457461420073</v>
      </c>
      <c r="J3414" s="63">
        <v>24992617.8909746</v>
      </c>
      <c r="K3414" s="63">
        <f>(K3199+K3371+K2339)/3</f>
        <v>57.309005417858735</v>
      </c>
      <c r="L3414" s="63">
        <v>169.74919866711539</v>
      </c>
      <c r="M3414" s="63">
        <f t="shared" si="369"/>
        <v>58.664774151347075</v>
      </c>
      <c r="N3414" s="62">
        <v>12.907</v>
      </c>
    </row>
    <row r="3415" spans="1:14" x14ac:dyDescent="0.4">
      <c r="A3415" s="69">
        <v>82</v>
      </c>
      <c r="B3415" s="5" t="s">
        <v>170</v>
      </c>
      <c r="C3415" s="5">
        <v>1995</v>
      </c>
      <c r="D3415" s="5" t="s">
        <v>246</v>
      </c>
      <c r="E3415" s="5" t="s">
        <v>247</v>
      </c>
      <c r="F3415" s="62">
        <v>8.991264154316661E-2</v>
      </c>
      <c r="G3415" s="63">
        <v>10112816</v>
      </c>
      <c r="H3415" s="63">
        <v>77.219604974574167</v>
      </c>
      <c r="I3415" s="63">
        <v>115.311664188373</v>
      </c>
      <c r="J3415" s="63">
        <v>5643045.5792718204</v>
      </c>
      <c r="K3415" s="63">
        <f>(K3200+K3372+K2340)/3</f>
        <v>57.969942000435573</v>
      </c>
      <c r="L3415" s="63">
        <v>201.10140419551291</v>
      </c>
      <c r="M3415" s="63">
        <f>(M3372+M3200+M24518)/3</f>
        <v>106.9792207325162</v>
      </c>
      <c r="N3415" s="62">
        <v>13.263</v>
      </c>
    </row>
    <row r="3416" spans="1:14" x14ac:dyDescent="0.4">
      <c r="A3416" s="69">
        <v>82</v>
      </c>
      <c r="B3416" s="5" t="s">
        <v>170</v>
      </c>
      <c r="C3416" s="5">
        <v>1996</v>
      </c>
      <c r="D3416" s="5" t="s">
        <v>246</v>
      </c>
      <c r="E3416" s="5" t="s">
        <v>247</v>
      </c>
      <c r="F3416" s="62">
        <v>8.9868336519720426E-2</v>
      </c>
      <c r="G3416" s="63">
        <v>10310528</v>
      </c>
      <c r="H3416" s="63">
        <v>52.34558811210303</v>
      </c>
      <c r="I3416" s="63">
        <v>166.370421098604</v>
      </c>
      <c r="J3416" s="63">
        <v>15797661.1266005</v>
      </c>
      <c r="K3416" s="63">
        <f t="shared" ref="K3416:K3432" si="370">(K3373+K3201+K2341)/3</f>
        <v>51.224433734976095</v>
      </c>
      <c r="L3416" s="63">
        <v>321.95962705420112</v>
      </c>
      <c r="M3416" s="63">
        <f>(M3373+M2341+M3201)/3</f>
        <v>55.01065180935273</v>
      </c>
      <c r="N3416" s="62">
        <v>13.629</v>
      </c>
    </row>
    <row r="3417" spans="1:14" x14ac:dyDescent="0.4">
      <c r="A3417" s="69">
        <v>82</v>
      </c>
      <c r="B3417" s="5" t="s">
        <v>170</v>
      </c>
      <c r="C3417" s="5">
        <v>1997</v>
      </c>
      <c r="D3417" s="5" t="s">
        <v>246</v>
      </c>
      <c r="E3417" s="5" t="s">
        <v>247</v>
      </c>
      <c r="F3417" s="62">
        <v>8.7740726007207684E-2</v>
      </c>
      <c r="G3417" s="63">
        <v>10512678</v>
      </c>
      <c r="H3417" s="63">
        <v>20.834849667314501</v>
      </c>
      <c r="I3417" s="63">
        <v>173.19502586050899</v>
      </c>
      <c r="J3417" s="63">
        <v>14868714.3613082</v>
      </c>
      <c r="K3417" s="63">
        <f t="shared" si="370"/>
        <v>61.509964141406378</v>
      </c>
      <c r="L3417" s="63">
        <v>368.67731165962033</v>
      </c>
      <c r="M3417" s="63">
        <f t="shared" ref="M3417:M3423" si="371">(M3374+M3202+M2342)/3</f>
        <v>55.844234120089119</v>
      </c>
      <c r="N3417" s="62">
        <v>14.002000000000001</v>
      </c>
    </row>
    <row r="3418" spans="1:14" x14ac:dyDescent="0.4">
      <c r="A3418" s="69">
        <v>82</v>
      </c>
      <c r="B3418" s="5" t="s">
        <v>170</v>
      </c>
      <c r="C3418" s="5">
        <v>1998</v>
      </c>
      <c r="D3418" s="5" t="s">
        <v>246</v>
      </c>
      <c r="E3418" s="5" t="s">
        <v>247</v>
      </c>
      <c r="F3418" s="62">
        <v>8.3527013760876359E-2</v>
      </c>
      <c r="G3418" s="63">
        <v>10732456</v>
      </c>
      <c r="H3418" s="63">
        <v>19.548479857810548</v>
      </c>
      <c r="I3418" s="63">
        <v>129.104620236198</v>
      </c>
      <c r="J3418" s="63">
        <v>12104230.402425</v>
      </c>
      <c r="K3418" s="63">
        <f t="shared" si="370"/>
        <v>58.205769734996629</v>
      </c>
      <c r="L3418" s="63">
        <v>237.37433352345792</v>
      </c>
      <c r="M3418" s="63">
        <f t="shared" si="371"/>
        <v>56.976052709293448</v>
      </c>
      <c r="N3418" s="62">
        <v>14.384</v>
      </c>
    </row>
    <row r="3419" spans="1:14" x14ac:dyDescent="0.4">
      <c r="A3419" s="69">
        <v>82</v>
      </c>
      <c r="B3419" s="5" t="s">
        <v>170</v>
      </c>
      <c r="C3419" s="5">
        <v>1999</v>
      </c>
      <c r="D3419" s="5" t="s">
        <v>246</v>
      </c>
      <c r="E3419" s="5" t="s">
        <v>247</v>
      </c>
      <c r="F3419" s="62">
        <v>8.4990317074353131E-2</v>
      </c>
      <c r="G3419" s="63">
        <v>10973956</v>
      </c>
      <c r="H3419" s="63">
        <v>39.6907697261083</v>
      </c>
      <c r="I3419" s="63">
        <v>129.755361666005</v>
      </c>
      <c r="J3419" s="63">
        <v>58528206.283045404</v>
      </c>
      <c r="K3419" s="63">
        <f t="shared" si="370"/>
        <v>65.557064148328138</v>
      </c>
      <c r="L3419" s="63">
        <v>235.510232049482</v>
      </c>
      <c r="M3419" s="63">
        <f t="shared" si="371"/>
        <v>56.526143107467171</v>
      </c>
      <c r="N3419" s="62">
        <v>14.522</v>
      </c>
    </row>
    <row r="3420" spans="1:14" x14ac:dyDescent="0.4">
      <c r="A3420" s="69">
        <v>82</v>
      </c>
      <c r="B3420" s="5" t="s">
        <v>170</v>
      </c>
      <c r="C3420" s="5">
        <v>2000</v>
      </c>
      <c r="D3420" s="5" t="s">
        <v>246</v>
      </c>
      <c r="E3420" s="5" t="s">
        <v>247</v>
      </c>
      <c r="F3420" s="62">
        <v>7.7941030975243797E-2</v>
      </c>
      <c r="G3420" s="63">
        <v>11229387</v>
      </c>
      <c r="H3420" s="63">
        <v>30.533953677205204</v>
      </c>
      <c r="I3420" s="63">
        <v>134.28914115315101</v>
      </c>
      <c r="J3420" s="63">
        <v>25999996.361222599</v>
      </c>
      <c r="K3420" s="63">
        <f t="shared" si="370"/>
        <v>58.96446685515803</v>
      </c>
      <c r="L3420" s="63">
        <v>225.95245673945371</v>
      </c>
      <c r="M3420" s="63">
        <f t="shared" si="371"/>
        <v>61.48380008058205</v>
      </c>
      <c r="N3420" s="62">
        <v>14.61</v>
      </c>
    </row>
    <row r="3421" spans="1:14" x14ac:dyDescent="0.4">
      <c r="A3421" s="69">
        <v>82</v>
      </c>
      <c r="B3421" s="5" t="s">
        <v>170</v>
      </c>
      <c r="C3421" s="5">
        <v>2001</v>
      </c>
      <c r="D3421" s="5" t="s">
        <v>246</v>
      </c>
      <c r="E3421" s="5" t="s">
        <v>247</v>
      </c>
      <c r="F3421" s="62">
        <v>7.368409518265269E-2</v>
      </c>
      <c r="G3421" s="63">
        <v>11498818</v>
      </c>
      <c r="H3421" s="63">
        <v>25.622469973349155</v>
      </c>
      <c r="I3421" s="63">
        <v>145.154315923741</v>
      </c>
      <c r="J3421" s="63">
        <v>19299991.0892369</v>
      </c>
      <c r="K3421" s="63">
        <f t="shared" si="370"/>
        <v>54.284662250938688</v>
      </c>
      <c r="L3421" s="63">
        <v>217.24047329639404</v>
      </c>
      <c r="M3421" s="63">
        <f t="shared" si="371"/>
        <v>56.492116968821229</v>
      </c>
      <c r="N3421" s="62">
        <v>14.698</v>
      </c>
    </row>
    <row r="3422" spans="1:14" x14ac:dyDescent="0.4">
      <c r="A3422" s="69">
        <v>82</v>
      </c>
      <c r="B3422" s="5" t="s">
        <v>170</v>
      </c>
      <c r="C3422" s="5">
        <v>2002</v>
      </c>
      <c r="D3422" s="5" t="s">
        <v>246</v>
      </c>
      <c r="E3422" s="5" t="s">
        <v>247</v>
      </c>
      <c r="F3422" s="62">
        <v>7.2970439640279966E-2</v>
      </c>
      <c r="G3422" s="63">
        <v>11784498</v>
      </c>
      <c r="H3422" s="63">
        <v>112.69364910407248</v>
      </c>
      <c r="I3422" s="63">
        <v>158.33793857026899</v>
      </c>
      <c r="J3422" s="63">
        <v>5899999.3588624196</v>
      </c>
      <c r="K3422" s="63">
        <f t="shared" si="370"/>
        <v>55.360426631535212</v>
      </c>
      <c r="L3422" s="63">
        <v>431.69666097560508</v>
      </c>
      <c r="M3422" s="63">
        <f t="shared" si="371"/>
        <v>55.796151514895335</v>
      </c>
      <c r="N3422" s="62">
        <v>14.786</v>
      </c>
    </row>
    <row r="3423" spans="1:14" x14ac:dyDescent="0.4">
      <c r="A3423" s="69">
        <v>82</v>
      </c>
      <c r="B3423" s="5" t="s">
        <v>170</v>
      </c>
      <c r="C3423" s="5">
        <v>2003</v>
      </c>
      <c r="D3423" s="5" t="s">
        <v>246</v>
      </c>
      <c r="E3423" s="5" t="s">
        <v>247</v>
      </c>
      <c r="F3423" s="62">
        <v>7.3911531014525605E-2</v>
      </c>
      <c r="G3423" s="63">
        <v>12087965</v>
      </c>
      <c r="H3423" s="63">
        <v>10.346096672330816</v>
      </c>
      <c r="I3423" s="63">
        <v>110.674824267498</v>
      </c>
      <c r="J3423" s="63">
        <v>65885630.022228204</v>
      </c>
      <c r="K3423" s="63">
        <f t="shared" si="370"/>
        <v>51.8682169158973</v>
      </c>
      <c r="L3423" s="63">
        <v>386.31724201357474</v>
      </c>
      <c r="M3423" s="63">
        <f t="shared" si="371"/>
        <v>53.313815606170259</v>
      </c>
      <c r="N3423" s="62">
        <v>14.875</v>
      </c>
    </row>
    <row r="3424" spans="1:14" x14ac:dyDescent="0.4">
      <c r="A3424" s="69">
        <v>82</v>
      </c>
      <c r="B3424" s="5" t="s">
        <v>170</v>
      </c>
      <c r="C3424" s="5">
        <v>2004</v>
      </c>
      <c r="D3424" s="5" t="s">
        <v>246</v>
      </c>
      <c r="E3424" s="5" t="s">
        <v>247</v>
      </c>
      <c r="F3424" s="62">
        <v>7.2399100758000226E-2</v>
      </c>
      <c r="G3424" s="63">
        <v>12411342</v>
      </c>
      <c r="H3424" s="63">
        <v>14.846626115217916</v>
      </c>
      <c r="I3424" s="63">
        <v>98.743455472840694</v>
      </c>
      <c r="J3424" s="63">
        <v>107811374.01292001</v>
      </c>
      <c r="K3424" s="63">
        <f t="shared" si="370"/>
        <v>56.179900156074609</v>
      </c>
      <c r="L3424" s="63">
        <v>407.5889900132442</v>
      </c>
      <c r="M3424" s="63">
        <f>(M3421+M3422+M3423)/3</f>
        <v>55.200694696628943</v>
      </c>
      <c r="N3424" s="62">
        <v>14.964</v>
      </c>
    </row>
    <row r="3425" spans="1:14" x14ac:dyDescent="0.4">
      <c r="A3425" s="69">
        <v>82</v>
      </c>
      <c r="B3425" s="5" t="s">
        <v>170</v>
      </c>
      <c r="C3425" s="5">
        <v>2005</v>
      </c>
      <c r="D3425" s="5" t="s">
        <v>246</v>
      </c>
      <c r="E3425" s="5" t="s">
        <v>247</v>
      </c>
      <c r="F3425" s="62">
        <v>6.6976369997039736E-2</v>
      </c>
      <c r="G3425" s="63">
        <v>12755648</v>
      </c>
      <c r="H3425" s="63">
        <v>10.741236815262383</v>
      </c>
      <c r="I3425" s="63">
        <v>100.560198534734</v>
      </c>
      <c r="J3425" s="63">
        <v>139696402.63468999</v>
      </c>
      <c r="K3425" s="63">
        <f t="shared" si="370"/>
        <v>58.735702067925523</v>
      </c>
      <c r="L3425" s="63">
        <v>417.10226336407499</v>
      </c>
      <c r="M3425" s="63">
        <f>(M3210+M3382+M2350)/3</f>
        <v>55.741872014387091</v>
      </c>
      <c r="N3425" s="62">
        <v>15.054</v>
      </c>
    </row>
    <row r="3426" spans="1:14" x14ac:dyDescent="0.4">
      <c r="A3426" s="69">
        <v>82</v>
      </c>
      <c r="B3426" s="5" t="s">
        <v>170</v>
      </c>
      <c r="C3426" s="5">
        <v>2006</v>
      </c>
      <c r="D3426" s="5" t="s">
        <v>246</v>
      </c>
      <c r="E3426" s="5" t="s">
        <v>247</v>
      </c>
      <c r="F3426" s="62">
        <v>6.5705429824138128E-2</v>
      </c>
      <c r="G3426" s="63">
        <v>13118307</v>
      </c>
      <c r="H3426" s="63">
        <v>19.967259545060003</v>
      </c>
      <c r="I3426" s="63">
        <v>97.166326392788903</v>
      </c>
      <c r="J3426" s="63">
        <v>35561803.981251702</v>
      </c>
      <c r="K3426" s="63">
        <f t="shared" si="370"/>
        <v>59.458110987721874</v>
      </c>
      <c r="L3426" s="63">
        <v>443.52367566512521</v>
      </c>
      <c r="M3426" s="63">
        <f t="shared" ref="M3426:M3431" si="372">(M3383+M3211+M2351)/3</f>
        <v>55.904625240480918</v>
      </c>
      <c r="N3426" s="62">
        <v>15.144</v>
      </c>
    </row>
    <row r="3427" spans="1:14" x14ac:dyDescent="0.4">
      <c r="A3427" s="69">
        <v>82</v>
      </c>
      <c r="B3427" s="5" t="s">
        <v>170</v>
      </c>
      <c r="C3427" s="5">
        <v>2007</v>
      </c>
      <c r="D3427" s="5" t="s">
        <v>246</v>
      </c>
      <c r="E3427" s="5" t="s">
        <v>247</v>
      </c>
      <c r="F3427" s="62">
        <v>6.8703830316899833E-2</v>
      </c>
      <c r="G3427" s="63">
        <v>13495463</v>
      </c>
      <c r="H3427" s="63">
        <v>4.0997248677262235</v>
      </c>
      <c r="I3427" s="63">
        <v>95.149624928327697</v>
      </c>
      <c r="J3427" s="63">
        <v>124388649.054177</v>
      </c>
      <c r="K3427" s="63">
        <f t="shared" si="370"/>
        <v>66.106327635307011</v>
      </c>
      <c r="L3427" s="63">
        <v>478.0280764814687</v>
      </c>
      <c r="M3427" s="63">
        <f t="shared" si="372"/>
        <v>58.319471359145687</v>
      </c>
      <c r="N3427" s="62">
        <v>15.234999999999999</v>
      </c>
    </row>
    <row r="3428" spans="1:14" x14ac:dyDescent="0.4">
      <c r="A3428" s="69">
        <v>82</v>
      </c>
      <c r="B3428" s="5" t="s">
        <v>170</v>
      </c>
      <c r="C3428" s="5">
        <v>2008</v>
      </c>
      <c r="D3428" s="5" t="s">
        <v>246</v>
      </c>
      <c r="E3428" s="5" t="s">
        <v>247</v>
      </c>
      <c r="F3428" s="62">
        <v>7.2709787872397583E-2</v>
      </c>
      <c r="G3428" s="63">
        <v>13889423</v>
      </c>
      <c r="H3428" s="63">
        <v>11.964667527033043</v>
      </c>
      <c r="I3428" s="63">
        <v>97.981821640710393</v>
      </c>
      <c r="J3428" s="63">
        <v>195425887.191773</v>
      </c>
      <c r="K3428" s="63">
        <f t="shared" si="370"/>
        <v>67.713154722665635</v>
      </c>
      <c r="L3428" s="63">
        <v>557.51900940840164</v>
      </c>
      <c r="M3428" s="63">
        <f t="shared" si="372"/>
        <v>57.284204270661952</v>
      </c>
      <c r="N3428" s="62">
        <v>15.326000000000001</v>
      </c>
    </row>
    <row r="3429" spans="1:14" x14ac:dyDescent="0.4">
      <c r="A3429" s="69">
        <v>82</v>
      </c>
      <c r="B3429" s="5" t="s">
        <v>170</v>
      </c>
      <c r="C3429" s="5">
        <v>2009</v>
      </c>
      <c r="D3429" s="5" t="s">
        <v>246</v>
      </c>
      <c r="E3429" s="5" t="s">
        <v>247</v>
      </c>
      <c r="F3429" s="62">
        <v>7.2501218972158193E-2</v>
      </c>
      <c r="G3429" s="63">
        <v>14298932</v>
      </c>
      <c r="H3429" s="63">
        <v>7.8998229507883764</v>
      </c>
      <c r="I3429" s="63">
        <v>107.247143215218</v>
      </c>
      <c r="J3429" s="63">
        <v>49130371.225841597</v>
      </c>
      <c r="K3429" s="63">
        <f t="shared" si="370"/>
        <v>62.451637533393018</v>
      </c>
      <c r="L3429" s="63">
        <v>630.10915408370317</v>
      </c>
      <c r="M3429" s="63">
        <f t="shared" si="372"/>
        <v>58.844909462960601</v>
      </c>
      <c r="N3429" s="62">
        <v>15.429</v>
      </c>
    </row>
    <row r="3430" spans="1:14" x14ac:dyDescent="0.4">
      <c r="A3430" s="69">
        <v>82</v>
      </c>
      <c r="B3430" s="5" t="s">
        <v>170</v>
      </c>
      <c r="C3430" s="5">
        <v>2010</v>
      </c>
      <c r="D3430" s="5" t="s">
        <v>246</v>
      </c>
      <c r="E3430" s="5" t="s">
        <v>247</v>
      </c>
      <c r="F3430" s="62">
        <v>6.6886246365269325E-2</v>
      </c>
      <c r="G3430" s="63">
        <v>14718422</v>
      </c>
      <c r="H3430" s="63">
        <v>12.127222061322811</v>
      </c>
      <c r="I3430" s="63">
        <v>100</v>
      </c>
      <c r="J3430" s="63">
        <v>97010558.692678899</v>
      </c>
      <c r="K3430" s="63">
        <f t="shared" si="370"/>
        <v>62.093002984500011</v>
      </c>
      <c r="L3430" s="63">
        <v>688.13919118536774</v>
      </c>
      <c r="M3430" s="63">
        <f t="shared" si="372"/>
        <v>60.903654032085626</v>
      </c>
      <c r="N3430" s="62">
        <v>15.544</v>
      </c>
    </row>
    <row r="3431" spans="1:14" x14ac:dyDescent="0.4">
      <c r="A3431" s="69">
        <v>82</v>
      </c>
      <c r="B3431" s="5" t="s">
        <v>170</v>
      </c>
      <c r="C3431" s="5">
        <v>2011</v>
      </c>
      <c r="D3431" s="5" t="s">
        <v>246</v>
      </c>
      <c r="E3431" s="5" t="s">
        <v>247</v>
      </c>
      <c r="F3431" s="62">
        <v>7.0816277780924891E-2</v>
      </c>
      <c r="G3431" s="63">
        <v>15146094</v>
      </c>
      <c r="H3431" s="63">
        <v>13.990237742852102</v>
      </c>
      <c r="I3431" s="63">
        <v>96.750805825693206</v>
      </c>
      <c r="J3431" s="63">
        <v>812751769.84863305</v>
      </c>
      <c r="K3431" s="63">
        <f t="shared" si="370"/>
        <v>67.329443523123516</v>
      </c>
      <c r="L3431" s="63">
        <v>769.05259919588161</v>
      </c>
      <c r="M3431" s="63">
        <f t="shared" si="372"/>
        <v>61.101496401098053</v>
      </c>
      <c r="N3431" s="62">
        <v>15.672000000000001</v>
      </c>
    </row>
    <row r="3432" spans="1:14" x14ac:dyDescent="0.4">
      <c r="A3432" s="69">
        <v>82</v>
      </c>
      <c r="B3432" s="5" t="s">
        <v>170</v>
      </c>
      <c r="C3432" s="5">
        <v>2012</v>
      </c>
      <c r="D3432" s="5" t="s">
        <v>246</v>
      </c>
      <c r="E3432" s="5" t="s">
        <v>247</v>
      </c>
      <c r="F3432" s="62">
        <v>6.9084311651227498E-2</v>
      </c>
      <c r="G3432" s="63">
        <v>15581251</v>
      </c>
      <c r="H3432" s="63">
        <v>17.639764474192916</v>
      </c>
      <c r="I3432" s="63">
        <v>78.521096547455898</v>
      </c>
      <c r="J3432" s="63">
        <v>-8885976.2190226298</v>
      </c>
      <c r="K3432" s="63">
        <f t="shared" si="370"/>
        <v>60.123079238946012</v>
      </c>
      <c r="L3432" s="63">
        <v>563.06153967772673</v>
      </c>
      <c r="M3432" s="63">
        <f>(M3217+M3389+M2357)/3</f>
        <v>60.837748959523481</v>
      </c>
      <c r="N3432" s="62">
        <v>15.811999999999999</v>
      </c>
    </row>
    <row r="3433" spans="1:14" x14ac:dyDescent="0.4">
      <c r="A3433" s="69">
        <v>82</v>
      </c>
      <c r="B3433" s="5" t="s">
        <v>170</v>
      </c>
      <c r="C3433" s="5">
        <v>2013</v>
      </c>
      <c r="D3433" s="5" t="s">
        <v>246</v>
      </c>
      <c r="E3433" s="5" t="s">
        <v>247</v>
      </c>
      <c r="F3433" s="62">
        <v>7.2034084721938368E-2</v>
      </c>
      <c r="G3433" s="63">
        <v>16024775</v>
      </c>
      <c r="H3433" s="63">
        <v>27.046290996150432</v>
      </c>
      <c r="I3433" s="63">
        <v>65.326362971628498</v>
      </c>
      <c r="J3433" s="63">
        <v>451362406.59584302</v>
      </c>
      <c r="K3433" s="63">
        <f>(K3218+K3390+K2358)/3</f>
        <v>61.926562663374078</v>
      </c>
      <c r="L3433" s="63">
        <v>501.19717297875002</v>
      </c>
      <c r="M3433" s="63">
        <f>(M3390+M3218+M2358)/3</f>
        <v>61.605992966044333</v>
      </c>
      <c r="N3433" s="62">
        <v>15.965999999999999</v>
      </c>
    </row>
    <row r="3434" spans="1:14" x14ac:dyDescent="0.4">
      <c r="A3434" s="69">
        <v>82</v>
      </c>
      <c r="B3434" s="5" t="s">
        <v>170</v>
      </c>
      <c r="C3434" s="5">
        <v>2014</v>
      </c>
      <c r="D3434" s="5" t="s">
        <v>246</v>
      </c>
      <c r="E3434" s="5" t="s">
        <v>247</v>
      </c>
      <c r="F3434" s="62">
        <v>6.3454433635801888E-2</v>
      </c>
      <c r="G3434" s="63">
        <v>16477966</v>
      </c>
      <c r="H3434" s="63">
        <v>20.969281307329865</v>
      </c>
      <c r="I3434" s="63">
        <v>70.635309284831806</v>
      </c>
      <c r="J3434" s="63">
        <v>598086538.121966</v>
      </c>
      <c r="K3434" s="63">
        <f>(K3391+K3219+K2359)/3</f>
        <v>67.864417654601468</v>
      </c>
      <c r="L3434" s="63">
        <v>534.12697714908927</v>
      </c>
      <c r="M3434" s="63">
        <f>(M3391+M2359+M3219)/3</f>
        <v>60.897116535117554</v>
      </c>
      <c r="N3434" s="62">
        <v>16.132000000000001</v>
      </c>
    </row>
    <row r="3435" spans="1:14" x14ac:dyDescent="0.4">
      <c r="A3435" s="69">
        <v>82</v>
      </c>
      <c r="B3435" s="5" t="s">
        <v>170</v>
      </c>
      <c r="C3435" s="5">
        <v>2015</v>
      </c>
      <c r="D3435" s="5" t="s">
        <v>246</v>
      </c>
      <c r="E3435" s="5" t="s">
        <v>247</v>
      </c>
      <c r="F3435" s="62">
        <v>6.4320428040901267E-2</v>
      </c>
      <c r="G3435" s="63">
        <v>16938942</v>
      </c>
      <c r="H3435" s="63">
        <v>19.814669259774334</v>
      </c>
      <c r="I3435" s="63">
        <v>79.824208793729497</v>
      </c>
      <c r="J3435" s="63">
        <v>287746689.24666899</v>
      </c>
      <c r="K3435" s="63">
        <f>(K3220+K3392+K2360)/3</f>
        <v>69.629108707484278</v>
      </c>
      <c r="L3435" s="63">
        <v>544.27687274183609</v>
      </c>
      <c r="M3435" s="63">
        <f>(M3392+M2360+M3220)/3</f>
        <v>61.113619486895118</v>
      </c>
      <c r="N3435" s="62">
        <v>16.312999999999999</v>
      </c>
    </row>
    <row r="3436" spans="1:14" x14ac:dyDescent="0.4">
      <c r="A3436" s="69">
        <v>82</v>
      </c>
      <c r="B3436" s="5" t="s">
        <v>170</v>
      </c>
      <c r="C3436" s="5">
        <v>2016</v>
      </c>
      <c r="D3436" s="5" t="s">
        <v>246</v>
      </c>
      <c r="E3436" s="5" t="s">
        <v>247</v>
      </c>
      <c r="F3436" s="62">
        <v>7.029739353211352E-2</v>
      </c>
      <c r="G3436" s="63">
        <v>17405624</v>
      </c>
      <c r="H3436" s="63">
        <v>20.292682928734692</v>
      </c>
      <c r="I3436" s="63">
        <v>69.096965244318895</v>
      </c>
      <c r="J3436" s="63">
        <v>115700000</v>
      </c>
      <c r="K3436" s="63">
        <f>(K3393+K3221+K2361)/3</f>
        <v>67.798121502571135</v>
      </c>
      <c r="L3436" s="63">
        <v>454.44326606524766</v>
      </c>
      <c r="M3436" s="63">
        <f>(M3393+M3221+M2361)/3</f>
        <v>61.20557632935234</v>
      </c>
      <c r="N3436" s="62">
        <v>16.506</v>
      </c>
    </row>
    <row r="3437" spans="1:14" x14ac:dyDescent="0.4">
      <c r="A3437" s="69">
        <v>82</v>
      </c>
      <c r="B3437" s="5" t="s">
        <v>170</v>
      </c>
      <c r="C3437" s="5">
        <v>2017</v>
      </c>
      <c r="D3437" s="5" t="s">
        <v>246</v>
      </c>
      <c r="E3437" s="5" t="s">
        <v>247</v>
      </c>
      <c r="F3437" s="62">
        <v>7.7992672402198357E-2</v>
      </c>
      <c r="G3437" s="63">
        <v>17881167</v>
      </c>
      <c r="H3437" s="63">
        <v>10.576923076347427</v>
      </c>
      <c r="I3437" s="63">
        <v>72.311262194184806</v>
      </c>
      <c r="J3437" s="63">
        <v>90200000</v>
      </c>
      <c r="K3437" s="63">
        <f>(K3434+K3435+K3436)/3</f>
        <v>68.430549288218955</v>
      </c>
      <c r="L3437" s="63">
        <v>500.16554720332255</v>
      </c>
      <c r="M3437" s="63">
        <f>(M3434+M3435+M3436)/3</f>
        <v>61.072104117121675</v>
      </c>
      <c r="N3437" s="62">
        <v>16.713999999999999</v>
      </c>
    </row>
    <row r="3438" spans="1:14" x14ac:dyDescent="0.4">
      <c r="A3438" s="69">
        <v>82</v>
      </c>
      <c r="B3438" s="5" t="s">
        <v>170</v>
      </c>
      <c r="C3438" s="5">
        <v>2018</v>
      </c>
      <c r="D3438" s="5" t="s">
        <v>246</v>
      </c>
      <c r="E3438" s="5" t="s">
        <v>247</v>
      </c>
      <c r="F3438" s="62">
        <v>8.7620331640831994E-2</v>
      </c>
      <c r="G3438" s="63">
        <v>18367883</v>
      </c>
      <c r="H3438" s="63">
        <v>6.1290940011484309</v>
      </c>
      <c r="I3438" s="63">
        <v>77.917700963392804</v>
      </c>
      <c r="J3438" s="63">
        <v>77012306.002160996</v>
      </c>
      <c r="K3438" s="63">
        <f>(K3395+K3223+K2363)/3</f>
        <v>70.736264905652135</v>
      </c>
      <c r="L3438" s="63">
        <v>537.93220405043792</v>
      </c>
      <c r="M3438" s="63">
        <f>(M3435+M3436+M3437)/3</f>
        <v>61.130433311123049</v>
      </c>
      <c r="N3438" s="62">
        <v>16.937000000000001</v>
      </c>
    </row>
    <row r="3439" spans="1:14" x14ac:dyDescent="0.4">
      <c r="A3439" s="69">
        <v>82</v>
      </c>
      <c r="B3439" s="5" t="s">
        <v>170</v>
      </c>
      <c r="C3439" s="5">
        <v>2019</v>
      </c>
      <c r="D3439" s="5" t="s">
        <v>246</v>
      </c>
      <c r="E3439" s="5" t="s">
        <v>247</v>
      </c>
      <c r="F3439" s="62">
        <v>8.7118812792711553E-2</v>
      </c>
      <c r="G3439" s="63">
        <v>18867337</v>
      </c>
      <c r="H3439" s="63">
        <v>7.7283479795048748</v>
      </c>
      <c r="I3439" s="63">
        <v>87.9132474734147</v>
      </c>
      <c r="J3439" s="63">
        <v>55227831.6285934</v>
      </c>
      <c r="K3439" s="63">
        <f>(K3396+K3224+K2364)/3</f>
        <v>67.36872158795488</v>
      </c>
      <c r="L3439" s="63">
        <v>584.362867276266</v>
      </c>
      <c r="M3439" s="63">
        <f>(M3396+M3224+M2364)/3</f>
        <v>61.136037919199026</v>
      </c>
      <c r="N3439" s="62">
        <v>17.173999999999999</v>
      </c>
    </row>
    <row r="3440" spans="1:14" x14ac:dyDescent="0.4">
      <c r="A3440" s="69">
        <v>82</v>
      </c>
      <c r="B3440" s="5" t="s">
        <v>170</v>
      </c>
      <c r="C3440" s="5">
        <v>2020</v>
      </c>
      <c r="D3440" s="5" t="s">
        <v>246</v>
      </c>
      <c r="E3440" s="5" t="s">
        <v>247</v>
      </c>
      <c r="F3440" s="62">
        <v>8.4636158187250371E-2</v>
      </c>
      <c r="G3440" s="63">
        <v>19377061</v>
      </c>
      <c r="H3440" s="63">
        <v>9.0611694293274212</v>
      </c>
      <c r="I3440" s="63">
        <v>93.925998943876706</v>
      </c>
      <c r="J3440" s="63">
        <v>252179040.15044501</v>
      </c>
      <c r="K3440" s="63">
        <f>(K3397+K3225+K2365)/3</f>
        <v>56.393576367767473</v>
      </c>
      <c r="L3440" s="63">
        <v>622.18459127070616</v>
      </c>
      <c r="M3440" s="63">
        <f>(M3397+M3225+M2365)/3</f>
        <v>61.112858449147922</v>
      </c>
      <c r="N3440" s="62">
        <v>17.427</v>
      </c>
    </row>
    <row r="3441" spans="1:14" x14ac:dyDescent="0.4">
      <c r="A3441" s="69">
        <v>82</v>
      </c>
      <c r="B3441" s="5" t="s">
        <v>170</v>
      </c>
      <c r="C3441" s="5">
        <v>2021</v>
      </c>
      <c r="D3441" s="5" t="s">
        <v>246</v>
      </c>
      <c r="E3441" s="5" t="s">
        <v>247</v>
      </c>
      <c r="F3441" s="62">
        <f>(F3438+F3439+F3440)/3</f>
        <v>8.6458434206931292E-2</v>
      </c>
      <c r="G3441" s="63">
        <v>19889742</v>
      </c>
      <c r="H3441" s="63">
        <v>9.3828164804867384</v>
      </c>
      <c r="I3441" s="63">
        <v>89.521576318453498</v>
      </c>
      <c r="J3441" s="63">
        <v>129497084.50488</v>
      </c>
      <c r="K3441" s="63">
        <f>(K3398+K2366+K3226)/3</f>
        <v>63.236004488353757</v>
      </c>
      <c r="L3441" s="63">
        <v>633.60973317947492</v>
      </c>
      <c r="M3441" s="63">
        <f>(M3398+M3226+M2366)/3</f>
        <v>61.12644322648999</v>
      </c>
      <c r="N3441" s="62">
        <v>17.695</v>
      </c>
    </row>
    <row r="3442" spans="1:14" x14ac:dyDescent="0.4">
      <c r="A3442" s="69">
        <v>82</v>
      </c>
      <c r="B3442" s="5" t="s">
        <v>170</v>
      </c>
      <c r="C3442" s="5">
        <v>2022</v>
      </c>
      <c r="D3442" s="5" t="s">
        <v>246</v>
      </c>
      <c r="E3442" s="5" t="s">
        <v>247</v>
      </c>
      <c r="F3442" s="62">
        <f>(F3439+F3440+F3441)/3</f>
        <v>8.6071135062297743E-2</v>
      </c>
      <c r="G3442" s="63">
        <v>20405317</v>
      </c>
      <c r="H3442" s="63">
        <v>21.890635891770557</v>
      </c>
      <c r="I3442" s="63">
        <v>93.135862968607398</v>
      </c>
      <c r="J3442" s="63">
        <v>243244065.01899901</v>
      </c>
      <c r="K3442" s="63">
        <f>(K3399+K3227+K2367)/3</f>
        <v>68.51456999000267</v>
      </c>
      <c r="L3442" s="63">
        <v>645.15869206718526</v>
      </c>
      <c r="M3442" s="63">
        <f>(M3399+M3227+M2367)/3</f>
        <v>61.125113198278974</v>
      </c>
      <c r="N3442" s="62">
        <v>17.98</v>
      </c>
    </row>
    <row r="3443" spans="1:14" x14ac:dyDescent="0.4">
      <c r="A3443" s="69">
        <v>83</v>
      </c>
      <c r="B3443" s="5" t="s">
        <v>5</v>
      </c>
      <c r="C3443" s="5">
        <v>1980</v>
      </c>
      <c r="D3443" s="5" t="s">
        <v>249</v>
      </c>
      <c r="E3443" s="5" t="s">
        <v>247</v>
      </c>
      <c r="F3443" s="62">
        <f>F3444*0.95</f>
        <v>1.8667532757793668</v>
      </c>
      <c r="G3443" s="63">
        <v>13215707</v>
      </c>
      <c r="H3443" s="63">
        <v>6.875078733969886</v>
      </c>
      <c r="I3443" s="63">
        <v>158.302826460348</v>
      </c>
      <c r="J3443" s="63">
        <v>933903976.26089704</v>
      </c>
      <c r="K3443" s="63">
        <v>112.58722893374353</v>
      </c>
      <c r="L3443" s="63">
        <v>1852.9636497850995</v>
      </c>
      <c r="M3443" s="63">
        <v>34.233853946812999</v>
      </c>
      <c r="N3443" s="62">
        <v>42.043999999999997</v>
      </c>
    </row>
    <row r="3444" spans="1:14" x14ac:dyDescent="0.4">
      <c r="A3444" s="69">
        <v>83</v>
      </c>
      <c r="B3444" s="5" t="s">
        <v>5</v>
      </c>
      <c r="C3444" s="5">
        <v>1981</v>
      </c>
      <c r="D3444" s="5" t="s">
        <v>249</v>
      </c>
      <c r="E3444" s="5" t="s">
        <v>247</v>
      </c>
      <c r="F3444" s="62">
        <f t="shared" ref="F3444:F3452" si="373">F3445*0.95</f>
        <v>1.9650034481888072</v>
      </c>
      <c r="G3444" s="63">
        <v>13564594</v>
      </c>
      <c r="H3444" s="63">
        <v>1.0600191290354672</v>
      </c>
      <c r="I3444" s="63">
        <v>159.083405773961</v>
      </c>
      <c r="J3444" s="63">
        <v>1264688331.1686201</v>
      </c>
      <c r="K3444" s="63">
        <v>110.86213181052887</v>
      </c>
      <c r="L3444" s="63">
        <v>1843.3493690844318</v>
      </c>
      <c r="M3444" s="63">
        <v>32.268244575936883</v>
      </c>
      <c r="N3444" s="62">
        <v>42.807000000000002</v>
      </c>
    </row>
    <row r="3445" spans="1:14" x14ac:dyDescent="0.4">
      <c r="A3445" s="69">
        <v>83</v>
      </c>
      <c r="B3445" s="5" t="s">
        <v>5</v>
      </c>
      <c r="C3445" s="5">
        <v>1982</v>
      </c>
      <c r="D3445" s="5" t="s">
        <v>249</v>
      </c>
      <c r="E3445" s="5" t="s">
        <v>247</v>
      </c>
      <c r="F3445" s="62">
        <f t="shared" si="373"/>
        <v>2.0684246823040078</v>
      </c>
      <c r="G3445" s="63">
        <v>13921029</v>
      </c>
      <c r="H3445" s="63">
        <v>2.5590557316689626</v>
      </c>
      <c r="I3445" s="63">
        <v>169.15779604391301</v>
      </c>
      <c r="J3445" s="63">
        <v>1397196045.41608</v>
      </c>
      <c r="K3445" s="63">
        <v>110.4586335244972</v>
      </c>
      <c r="L3445" s="63">
        <v>1925.4678397214561</v>
      </c>
      <c r="M3445" s="63">
        <v>34.67620481927711</v>
      </c>
      <c r="N3445" s="62">
        <v>43.573999999999998</v>
      </c>
    </row>
    <row r="3446" spans="1:14" x14ac:dyDescent="0.4">
      <c r="A3446" s="69">
        <v>83</v>
      </c>
      <c r="B3446" s="5" t="s">
        <v>5</v>
      </c>
      <c r="C3446" s="5">
        <v>1983</v>
      </c>
      <c r="D3446" s="5" t="s">
        <v>249</v>
      </c>
      <c r="E3446" s="5" t="s">
        <v>247</v>
      </c>
      <c r="F3446" s="62">
        <f t="shared" si="373"/>
        <v>2.1772891392673768</v>
      </c>
      <c r="G3446" s="63">
        <v>14292862</v>
      </c>
      <c r="H3446" s="63">
        <v>5.9103872144689689</v>
      </c>
      <c r="I3446" s="63">
        <v>177.12609562264501</v>
      </c>
      <c r="J3446" s="63">
        <v>1260527733.3550601</v>
      </c>
      <c r="K3446" s="63">
        <v>108.01629663278634</v>
      </c>
      <c r="L3446" s="63">
        <v>2123.2585965590106</v>
      </c>
      <c r="M3446" s="63">
        <v>35.008488964346348</v>
      </c>
      <c r="N3446" s="62">
        <v>44.344999999999999</v>
      </c>
    </row>
    <row r="3447" spans="1:14" x14ac:dyDescent="0.4">
      <c r="A3447" s="69">
        <v>83</v>
      </c>
      <c r="B3447" s="5" t="s">
        <v>5</v>
      </c>
      <c r="C3447" s="5">
        <v>1984</v>
      </c>
      <c r="D3447" s="5" t="s">
        <v>249</v>
      </c>
      <c r="E3447" s="5" t="s">
        <v>247</v>
      </c>
      <c r="F3447" s="62">
        <f t="shared" si="373"/>
        <v>2.2918833044919755</v>
      </c>
      <c r="G3447" s="63">
        <v>14686454</v>
      </c>
      <c r="H3447" s="63">
        <v>4.7927840196209814</v>
      </c>
      <c r="I3447" s="63">
        <v>184.03395659228599</v>
      </c>
      <c r="J3447" s="63">
        <v>797476861.32282805</v>
      </c>
      <c r="K3447" s="63">
        <v>106.62979258328096</v>
      </c>
      <c r="L3447" s="63">
        <v>2311.1703765964567</v>
      </c>
      <c r="M3447" s="63">
        <v>35.842771485676224</v>
      </c>
      <c r="N3447" s="62">
        <v>45.119</v>
      </c>
    </row>
    <row r="3448" spans="1:14" x14ac:dyDescent="0.4">
      <c r="A3448" s="69">
        <v>83</v>
      </c>
      <c r="B3448" s="5" t="s">
        <v>5</v>
      </c>
      <c r="C3448" s="5">
        <v>1985</v>
      </c>
      <c r="D3448" s="5" t="s">
        <v>249</v>
      </c>
      <c r="E3448" s="5" t="s">
        <v>247</v>
      </c>
      <c r="F3448" s="62">
        <f t="shared" si="373"/>
        <v>2.4125087415705004</v>
      </c>
      <c r="G3448" s="63">
        <v>15108135</v>
      </c>
      <c r="H3448" s="63">
        <v>-1.6059221989808918</v>
      </c>
      <c r="I3448" s="63">
        <v>174.88180190656001</v>
      </c>
      <c r="J3448" s="63">
        <v>694712466.22925401</v>
      </c>
      <c r="K3448" s="63">
        <v>104.68310313669808</v>
      </c>
      <c r="L3448" s="63">
        <v>2065.0883350565637</v>
      </c>
      <c r="M3448" s="63">
        <v>38.784194528875389</v>
      </c>
      <c r="N3448" s="62">
        <v>45.893000000000001</v>
      </c>
    </row>
    <row r="3449" spans="1:14" x14ac:dyDescent="0.4">
      <c r="A3449" s="69">
        <v>83</v>
      </c>
      <c r="B3449" s="5" t="s">
        <v>5</v>
      </c>
      <c r="C3449" s="5">
        <v>1986</v>
      </c>
      <c r="D3449" s="5" t="s">
        <v>249</v>
      </c>
      <c r="E3449" s="5" t="s">
        <v>247</v>
      </c>
      <c r="F3449" s="62">
        <f t="shared" si="373"/>
        <v>2.5394828858636846</v>
      </c>
      <c r="G3449" s="63">
        <v>15558740</v>
      </c>
      <c r="H3449" s="63">
        <v>-8.7173198626618813</v>
      </c>
      <c r="I3449" s="63">
        <v>146.83063073763299</v>
      </c>
      <c r="J3449" s="63">
        <v>488874111.042602</v>
      </c>
      <c r="K3449" s="63">
        <v>106.49775120820179</v>
      </c>
      <c r="L3449" s="63">
        <v>1782.5422495492912</v>
      </c>
      <c r="M3449" s="63">
        <v>36.838849365914008</v>
      </c>
      <c r="N3449" s="62">
        <v>46.670999999999999</v>
      </c>
    </row>
    <row r="3450" spans="1:14" x14ac:dyDescent="0.4">
      <c r="A3450" s="69">
        <v>83</v>
      </c>
      <c r="B3450" s="5" t="s">
        <v>5</v>
      </c>
      <c r="C3450" s="5">
        <v>1987</v>
      </c>
      <c r="D3450" s="5" t="s">
        <v>249</v>
      </c>
      <c r="E3450" s="5" t="s">
        <v>247</v>
      </c>
      <c r="F3450" s="62">
        <f t="shared" si="373"/>
        <v>2.6731398798565102</v>
      </c>
      <c r="G3450" s="63">
        <v>16033103</v>
      </c>
      <c r="H3450" s="63">
        <v>7.6667147507537976</v>
      </c>
      <c r="I3450" s="63">
        <v>139.18187235938001</v>
      </c>
      <c r="J3450" s="63">
        <v>422679709.984833</v>
      </c>
      <c r="K3450" s="63">
        <v>111.91959055312326</v>
      </c>
      <c r="L3450" s="63">
        <v>2007.172919550703</v>
      </c>
      <c r="M3450" s="63">
        <v>35.280166024310702</v>
      </c>
      <c r="N3450" s="62">
        <v>47.45</v>
      </c>
    </row>
    <row r="3451" spans="1:14" x14ac:dyDescent="0.4">
      <c r="A3451" s="69">
        <v>83</v>
      </c>
      <c r="B3451" s="5" t="s">
        <v>5</v>
      </c>
      <c r="C3451" s="5">
        <v>1988</v>
      </c>
      <c r="D3451" s="5" t="s">
        <v>249</v>
      </c>
      <c r="E3451" s="5" t="s">
        <v>247</v>
      </c>
      <c r="F3451" s="62">
        <f t="shared" si="373"/>
        <v>2.813831452480537</v>
      </c>
      <c r="G3451" s="63">
        <v>16524616</v>
      </c>
      <c r="H3451" s="63">
        <v>3.6200262502995173</v>
      </c>
      <c r="I3451" s="63">
        <v>126.530266313308</v>
      </c>
      <c r="J3451" s="63">
        <v>719418050.36690199</v>
      </c>
      <c r="K3451" s="63">
        <v>122.62422864566418</v>
      </c>
      <c r="L3451" s="63">
        <v>2134.5191452678141</v>
      </c>
      <c r="M3451" s="63">
        <v>36.2030286034773</v>
      </c>
      <c r="N3451" s="62">
        <v>48.231999999999999</v>
      </c>
    </row>
    <row r="3452" spans="1:14" x14ac:dyDescent="0.4">
      <c r="A3452" s="69">
        <v>83</v>
      </c>
      <c r="B3452" s="5" t="s">
        <v>5</v>
      </c>
      <c r="C3452" s="5">
        <v>1989</v>
      </c>
      <c r="D3452" s="5" t="s">
        <v>249</v>
      </c>
      <c r="E3452" s="5" t="s">
        <v>247</v>
      </c>
      <c r="F3452" s="62">
        <f t="shared" si="373"/>
        <v>2.9619278447163548</v>
      </c>
      <c r="G3452" s="63">
        <v>17020143</v>
      </c>
      <c r="H3452" s="63">
        <v>4.4617035433516889</v>
      </c>
      <c r="I3452" s="63">
        <v>124.372850506265</v>
      </c>
      <c r="J3452" s="63">
        <v>1667871568.7209499</v>
      </c>
      <c r="K3452" s="63">
        <v>136.68906141609571</v>
      </c>
      <c r="L3452" s="63">
        <v>2282.4699706059178</v>
      </c>
      <c r="M3452" s="63">
        <v>35.51625239005736</v>
      </c>
      <c r="N3452" s="62">
        <v>49.012</v>
      </c>
    </row>
    <row r="3453" spans="1:14" x14ac:dyDescent="0.4">
      <c r="A3453" s="69">
        <v>83</v>
      </c>
      <c r="B3453" s="5" t="s">
        <v>5</v>
      </c>
      <c r="C3453" s="5">
        <v>1990</v>
      </c>
      <c r="D3453" s="5" t="s">
        <v>249</v>
      </c>
      <c r="E3453" s="5" t="s">
        <v>247</v>
      </c>
      <c r="F3453" s="62">
        <v>3.1178187839119524</v>
      </c>
      <c r="G3453" s="63">
        <v>17517054</v>
      </c>
      <c r="H3453" s="63">
        <v>3.8078149763084923</v>
      </c>
      <c r="I3453" s="63">
        <v>119.130492907861</v>
      </c>
      <c r="J3453" s="63">
        <v>2332455289.06142</v>
      </c>
      <c r="K3453" s="63">
        <v>146.88825253398946</v>
      </c>
      <c r="L3453" s="63">
        <v>2513.2413954774393</v>
      </c>
      <c r="M3453" s="63">
        <v>38.27384553337366</v>
      </c>
      <c r="N3453" s="62">
        <v>49.793999999999997</v>
      </c>
    </row>
    <row r="3454" spans="1:14" x14ac:dyDescent="0.4">
      <c r="A3454" s="69">
        <v>83</v>
      </c>
      <c r="B3454" s="5" t="s">
        <v>5</v>
      </c>
      <c r="C3454" s="5">
        <v>1991</v>
      </c>
      <c r="D3454" s="5" t="s">
        <v>249</v>
      </c>
      <c r="E3454" s="5" t="s">
        <v>247</v>
      </c>
      <c r="F3454" s="62">
        <v>3.6129501909924726</v>
      </c>
      <c r="G3454" s="63">
        <v>18017464</v>
      </c>
      <c r="H3454" s="63">
        <v>3.584698694941892</v>
      </c>
      <c r="I3454" s="63">
        <v>115.716796984574</v>
      </c>
      <c r="J3454" s="63">
        <v>3998448522.4600601</v>
      </c>
      <c r="K3454" s="63">
        <v>159.31144726325451</v>
      </c>
      <c r="L3454" s="63">
        <v>2727.5285852808283</v>
      </c>
      <c r="M3454" s="63">
        <v>44.151510095110964</v>
      </c>
      <c r="N3454" s="62">
        <v>50.576000000000001</v>
      </c>
    </row>
    <row r="3455" spans="1:14" x14ac:dyDescent="0.4">
      <c r="A3455" s="69">
        <v>83</v>
      </c>
      <c r="B3455" s="5" t="s">
        <v>5</v>
      </c>
      <c r="C3455" s="5">
        <v>1992</v>
      </c>
      <c r="D3455" s="5" t="s">
        <v>249</v>
      </c>
      <c r="E3455" s="5" t="s">
        <v>247</v>
      </c>
      <c r="F3455" s="62">
        <v>3.6258303417962865</v>
      </c>
      <c r="G3455" s="63">
        <v>18526708</v>
      </c>
      <c r="H3455" s="63">
        <v>2.4142424724986</v>
      </c>
      <c r="I3455" s="63">
        <v>123.418240455098</v>
      </c>
      <c r="J3455" s="63">
        <v>5183358086.4023895</v>
      </c>
      <c r="K3455" s="63">
        <v>150.61122098193547</v>
      </c>
      <c r="L3455" s="63">
        <v>3193.6353810377959</v>
      </c>
      <c r="M3455" s="63">
        <v>41.494435612082668</v>
      </c>
      <c r="N3455" s="62">
        <v>51.814</v>
      </c>
    </row>
    <row r="3456" spans="1:14" x14ac:dyDescent="0.4">
      <c r="A3456" s="69">
        <v>83</v>
      </c>
      <c r="B3456" s="5" t="s">
        <v>5</v>
      </c>
      <c r="C3456" s="5">
        <v>1993</v>
      </c>
      <c r="D3456" s="5" t="s">
        <v>249</v>
      </c>
      <c r="E3456" s="5" t="s">
        <v>247</v>
      </c>
      <c r="F3456" s="62">
        <v>3.8343362076699212</v>
      </c>
      <c r="G3456" s="63">
        <v>19050077</v>
      </c>
      <c r="H3456" s="63">
        <v>3.9869713102189479</v>
      </c>
      <c r="I3456" s="63">
        <v>124.143892793698</v>
      </c>
      <c r="J3456" s="63">
        <v>5005642759.8825998</v>
      </c>
      <c r="K3456" s="63">
        <v>157.94046250159704</v>
      </c>
      <c r="L3456" s="63">
        <v>3511.5326289218447</v>
      </c>
      <c r="M3456" s="63">
        <v>44.006495423678778</v>
      </c>
      <c r="N3456" s="62">
        <v>53.109000000000002</v>
      </c>
    </row>
    <row r="3457" spans="1:14" x14ac:dyDescent="0.4">
      <c r="A3457" s="69">
        <v>83</v>
      </c>
      <c r="B3457" s="5" t="s">
        <v>5</v>
      </c>
      <c r="C3457" s="5">
        <v>1994</v>
      </c>
      <c r="D3457" s="5" t="s">
        <v>249</v>
      </c>
      <c r="E3457" s="5" t="s">
        <v>247</v>
      </c>
      <c r="F3457" s="62">
        <v>4.0706778800005292</v>
      </c>
      <c r="G3457" s="63">
        <v>19588703</v>
      </c>
      <c r="H3457" s="63">
        <v>3.9373345120758358</v>
      </c>
      <c r="I3457" s="63">
        <v>120.224347779851</v>
      </c>
      <c r="J3457" s="63">
        <v>4341800916.3229704</v>
      </c>
      <c r="K3457" s="63">
        <v>179.90494267398611</v>
      </c>
      <c r="L3457" s="63">
        <v>3802.1076207945375</v>
      </c>
      <c r="M3457" s="63">
        <v>43.072495546114844</v>
      </c>
      <c r="N3457" s="62">
        <v>54.402000000000001</v>
      </c>
    </row>
    <row r="3458" spans="1:14" x14ac:dyDescent="0.4">
      <c r="A3458" s="69">
        <v>83</v>
      </c>
      <c r="B3458" s="5" t="s">
        <v>5</v>
      </c>
      <c r="C3458" s="5">
        <v>1995</v>
      </c>
      <c r="D3458" s="5" t="s">
        <v>249</v>
      </c>
      <c r="E3458" s="5" t="s">
        <v>247</v>
      </c>
      <c r="F3458" s="62">
        <v>4.2861637806199244</v>
      </c>
      <c r="G3458" s="63">
        <v>20136888</v>
      </c>
      <c r="H3458" s="63">
        <v>3.6334195531012341</v>
      </c>
      <c r="I3458" s="63">
        <v>120.454025449949</v>
      </c>
      <c r="J3458" s="63">
        <v>4178239335.0380998</v>
      </c>
      <c r="K3458" s="63">
        <v>192.1132002535139</v>
      </c>
      <c r="L3458" s="63">
        <v>4405.1167639563428</v>
      </c>
      <c r="M3458" s="63">
        <v>43.63453562900591</v>
      </c>
      <c r="N3458" s="62">
        <v>55.688000000000002</v>
      </c>
    </row>
    <row r="3459" spans="1:14" x14ac:dyDescent="0.4">
      <c r="A3459" s="69">
        <v>83</v>
      </c>
      <c r="B3459" s="5" t="s">
        <v>5</v>
      </c>
      <c r="C3459" s="5">
        <v>1996</v>
      </c>
      <c r="D3459" s="5" t="s">
        <v>249</v>
      </c>
      <c r="E3459" s="5" t="s">
        <v>247</v>
      </c>
      <c r="F3459" s="62">
        <v>4.7679663992321348</v>
      </c>
      <c r="G3459" s="63">
        <v>20689051</v>
      </c>
      <c r="H3459" s="63">
        <v>3.6799033847535867</v>
      </c>
      <c r="I3459" s="63">
        <v>124.889872443953</v>
      </c>
      <c r="J3459" s="63">
        <v>5078414947.8773899</v>
      </c>
      <c r="K3459" s="63">
        <v>181.76698248545711</v>
      </c>
      <c r="L3459" s="63">
        <v>4874.8197252008194</v>
      </c>
      <c r="M3459" s="63">
        <v>42.094839916382448</v>
      </c>
      <c r="N3459" s="62">
        <v>56.969000000000001</v>
      </c>
    </row>
    <row r="3460" spans="1:14" x14ac:dyDescent="0.4">
      <c r="A3460" s="69">
        <v>83</v>
      </c>
      <c r="B3460" s="5" t="s">
        <v>5</v>
      </c>
      <c r="C3460" s="5">
        <v>1997</v>
      </c>
      <c r="D3460" s="5" t="s">
        <v>249</v>
      </c>
      <c r="E3460" s="5" t="s">
        <v>247</v>
      </c>
      <c r="F3460" s="62">
        <v>4.9891435800481316</v>
      </c>
      <c r="G3460" s="63">
        <v>21249178</v>
      </c>
      <c r="H3460" s="63">
        <v>3.4823495826593387</v>
      </c>
      <c r="I3460" s="63">
        <v>120.685944793915</v>
      </c>
      <c r="J3460" s="63">
        <v>5136514575.6747198</v>
      </c>
      <c r="K3460" s="63">
        <v>185.66511116236981</v>
      </c>
      <c r="L3460" s="63">
        <v>4706.3149125988166</v>
      </c>
      <c r="M3460" s="63">
        <v>43.199342037627218</v>
      </c>
      <c r="N3460" s="62">
        <v>58.237000000000002</v>
      </c>
    </row>
    <row r="3461" spans="1:14" x14ac:dyDescent="0.4">
      <c r="A3461" s="69">
        <v>83</v>
      </c>
      <c r="B3461" s="5" t="s">
        <v>5</v>
      </c>
      <c r="C3461" s="5">
        <v>1998</v>
      </c>
      <c r="D3461" s="5" t="s">
        <v>249</v>
      </c>
      <c r="E3461" s="5" t="s">
        <v>247</v>
      </c>
      <c r="F3461" s="62">
        <v>4.8456017278250121</v>
      </c>
      <c r="G3461" s="63">
        <v>21810542</v>
      </c>
      <c r="H3461" s="63">
        <v>8.4987199983485766</v>
      </c>
      <c r="I3461" s="63">
        <v>96.383517452598895</v>
      </c>
      <c r="J3461" s="63">
        <v>2163401815.5757298</v>
      </c>
      <c r="K3461" s="63">
        <v>209.49220280818946</v>
      </c>
      <c r="L3461" s="63">
        <v>3308.8356529993521</v>
      </c>
      <c r="M3461" s="63">
        <v>45.931006244241992</v>
      </c>
      <c r="N3461" s="62">
        <v>59.496000000000002</v>
      </c>
    </row>
    <row r="3462" spans="1:14" x14ac:dyDescent="0.4">
      <c r="A3462" s="69">
        <v>83</v>
      </c>
      <c r="B3462" s="5" t="s">
        <v>5</v>
      </c>
      <c r="C3462" s="5">
        <v>1999</v>
      </c>
      <c r="D3462" s="5" t="s">
        <v>249</v>
      </c>
      <c r="E3462" s="5" t="s">
        <v>247</v>
      </c>
      <c r="F3462" s="62">
        <v>5.1167448378098728</v>
      </c>
      <c r="G3462" s="63">
        <v>22368655</v>
      </c>
      <c r="H3462" s="63">
        <v>4.5452820569551022E-2</v>
      </c>
      <c r="I3462" s="63">
        <v>97.247398412063603</v>
      </c>
      <c r="J3462" s="63">
        <v>3895263157.8947401</v>
      </c>
      <c r="K3462" s="63">
        <v>217.57091939194854</v>
      </c>
      <c r="L3462" s="63">
        <v>3538.3629928858745</v>
      </c>
      <c r="M3462" s="63">
        <v>45.758088788562837</v>
      </c>
      <c r="N3462" s="62">
        <v>60.741999999999997</v>
      </c>
    </row>
    <row r="3463" spans="1:14" x14ac:dyDescent="0.4">
      <c r="A3463" s="69">
        <v>83</v>
      </c>
      <c r="B3463" s="5" t="s">
        <v>5</v>
      </c>
      <c r="C3463" s="5">
        <v>2000</v>
      </c>
      <c r="D3463" s="5" t="s">
        <v>249</v>
      </c>
      <c r="E3463" s="5" t="s">
        <v>247</v>
      </c>
      <c r="F3463" s="62">
        <v>5.4197030745059411</v>
      </c>
      <c r="G3463" s="63">
        <v>22945150</v>
      </c>
      <c r="H3463" s="63">
        <v>8.8552168514483895</v>
      </c>
      <c r="I3463" s="63">
        <v>98.5022409951969</v>
      </c>
      <c r="J3463" s="63">
        <v>3787631578.9473701</v>
      </c>
      <c r="K3463" s="63">
        <v>220.40678898207355</v>
      </c>
      <c r="L3463" s="63">
        <v>4087.5625934938439</v>
      </c>
      <c r="M3463" s="63">
        <v>45.805442058593407</v>
      </c>
      <c r="N3463" s="62">
        <v>61.976999999999997</v>
      </c>
    </row>
    <row r="3464" spans="1:14" x14ac:dyDescent="0.4">
      <c r="A3464" s="69">
        <v>83</v>
      </c>
      <c r="B3464" s="5" t="s">
        <v>5</v>
      </c>
      <c r="C3464" s="5">
        <v>2001</v>
      </c>
      <c r="D3464" s="5" t="s">
        <v>249</v>
      </c>
      <c r="E3464" s="5" t="s">
        <v>247</v>
      </c>
      <c r="F3464" s="62">
        <v>5.4989319960988023</v>
      </c>
      <c r="G3464" s="63">
        <v>23542517</v>
      </c>
      <c r="H3464" s="63">
        <v>-1.5818739118174392</v>
      </c>
      <c r="I3464" s="63">
        <v>103.338161264132</v>
      </c>
      <c r="J3464" s="63">
        <v>553947368.42105305</v>
      </c>
      <c r="K3464" s="63">
        <v>203.3646360106529</v>
      </c>
      <c r="L3464" s="63">
        <v>3941.1226662136869</v>
      </c>
      <c r="M3464" s="63">
        <v>45.544390000830489</v>
      </c>
      <c r="N3464" s="62">
        <v>62.921999999999997</v>
      </c>
    </row>
    <row r="3465" spans="1:14" x14ac:dyDescent="0.4">
      <c r="A3465" s="69">
        <v>83</v>
      </c>
      <c r="B3465" s="5" t="s">
        <v>5</v>
      </c>
      <c r="C3465" s="5">
        <v>2002</v>
      </c>
      <c r="D3465" s="5" t="s">
        <v>249</v>
      </c>
      <c r="E3465" s="5" t="s">
        <v>247</v>
      </c>
      <c r="F3465" s="62">
        <v>5.6488851895489454</v>
      </c>
      <c r="G3465" s="63">
        <v>24142445</v>
      </c>
      <c r="H3465" s="63">
        <v>3.1288831986340853</v>
      </c>
      <c r="I3465" s="63">
        <v>103.46992622543</v>
      </c>
      <c r="J3465" s="63">
        <v>3192894736.8421001</v>
      </c>
      <c r="K3465" s="63">
        <v>199.35623269565491</v>
      </c>
      <c r="L3465" s="63">
        <v>4177.1049417649901</v>
      </c>
      <c r="M3465" s="63">
        <v>45.60765398908832</v>
      </c>
      <c r="N3465" s="62">
        <v>63.856000000000002</v>
      </c>
    </row>
    <row r="3466" spans="1:14" x14ac:dyDescent="0.4">
      <c r="A3466" s="69">
        <v>83</v>
      </c>
      <c r="B3466" s="5" t="s">
        <v>5</v>
      </c>
      <c r="C3466" s="5">
        <v>2003</v>
      </c>
      <c r="D3466" s="5" t="s">
        <v>249</v>
      </c>
      <c r="E3466" s="5" t="s">
        <v>247</v>
      </c>
      <c r="F3466" s="62">
        <v>5.8210763384787132</v>
      </c>
      <c r="G3466" s="63">
        <v>24739411</v>
      </c>
      <c r="H3466" s="63">
        <v>3.2989328768782542</v>
      </c>
      <c r="I3466" s="63">
        <v>97.881676387954101</v>
      </c>
      <c r="J3466" s="63">
        <v>3218947368.4210501</v>
      </c>
      <c r="K3466" s="63">
        <v>194.19512905683087</v>
      </c>
      <c r="L3466" s="63">
        <v>4454.5267638365622</v>
      </c>
      <c r="M3466" s="63">
        <v>46.015366074118717</v>
      </c>
      <c r="N3466" s="62">
        <v>64.78</v>
      </c>
    </row>
    <row r="3467" spans="1:14" x14ac:dyDescent="0.4">
      <c r="A3467" s="69">
        <v>83</v>
      </c>
      <c r="B3467" s="5" t="s">
        <v>5</v>
      </c>
      <c r="C3467" s="5">
        <v>2004</v>
      </c>
      <c r="D3467" s="5" t="s">
        <v>249</v>
      </c>
      <c r="E3467" s="5" t="s">
        <v>247</v>
      </c>
      <c r="F3467" s="62">
        <v>6.2309422870270046</v>
      </c>
      <c r="G3467" s="63">
        <v>25333247</v>
      </c>
      <c r="H3467" s="63">
        <v>6.0092826148210605</v>
      </c>
      <c r="I3467" s="63">
        <v>93.476394032518499</v>
      </c>
      <c r="J3467" s="63">
        <v>4376052631.5789499</v>
      </c>
      <c r="K3467" s="63">
        <v>210.37426589712433</v>
      </c>
      <c r="L3467" s="63">
        <v>4924.3381112658208</v>
      </c>
      <c r="M3467" s="63">
        <v>46.410536372321559</v>
      </c>
      <c r="N3467" s="62">
        <v>65.694000000000003</v>
      </c>
    </row>
    <row r="3468" spans="1:14" x14ac:dyDescent="0.4">
      <c r="A3468" s="69">
        <v>83</v>
      </c>
      <c r="B3468" s="5" t="s">
        <v>5</v>
      </c>
      <c r="C3468" s="5">
        <v>2005</v>
      </c>
      <c r="D3468" s="5" t="s">
        <v>249</v>
      </c>
      <c r="E3468" s="5" t="s">
        <v>247</v>
      </c>
      <c r="F3468" s="62">
        <v>6.4409963208722756</v>
      </c>
      <c r="G3468" s="63">
        <v>25923536</v>
      </c>
      <c r="H3468" s="63">
        <v>8.8625864706771011</v>
      </c>
      <c r="I3468" s="63">
        <v>93.300812989730801</v>
      </c>
      <c r="J3468" s="63">
        <v>3924786634.7386799</v>
      </c>
      <c r="K3468" s="63">
        <v>203.8546445956238</v>
      </c>
      <c r="L3468" s="63">
        <v>5536.837483069492</v>
      </c>
      <c r="M3468" s="63">
        <v>48.379436493164746</v>
      </c>
      <c r="N3468" s="62">
        <v>66.593999999999994</v>
      </c>
    </row>
    <row r="3469" spans="1:14" x14ac:dyDescent="0.4">
      <c r="A3469" s="69">
        <v>83</v>
      </c>
      <c r="B3469" s="5" t="s">
        <v>5</v>
      </c>
      <c r="C3469" s="5">
        <v>2006</v>
      </c>
      <c r="D3469" s="5" t="s">
        <v>249</v>
      </c>
      <c r="E3469" s="5" t="s">
        <v>247</v>
      </c>
      <c r="F3469" s="62">
        <v>6.5498583465427922</v>
      </c>
      <c r="G3469" s="63">
        <v>26509413</v>
      </c>
      <c r="H3469" s="63">
        <v>3.9809316735124156</v>
      </c>
      <c r="I3469" s="63">
        <v>96.288999824116601</v>
      </c>
      <c r="J3469" s="63">
        <v>7690731245.66747</v>
      </c>
      <c r="K3469" s="63">
        <v>202.57714684039786</v>
      </c>
      <c r="L3469" s="63">
        <v>6137.150539963126</v>
      </c>
      <c r="M3469" s="63">
        <v>49.211843976015331</v>
      </c>
      <c r="N3469" s="62">
        <v>67.483000000000004</v>
      </c>
    </row>
    <row r="3470" spans="1:14" x14ac:dyDescent="0.4">
      <c r="A3470" s="69">
        <v>83</v>
      </c>
      <c r="B3470" s="5" t="s">
        <v>5</v>
      </c>
      <c r="C3470" s="5">
        <v>2007</v>
      </c>
      <c r="D3470" s="5" t="s">
        <v>249</v>
      </c>
      <c r="E3470" s="5" t="s">
        <v>247</v>
      </c>
      <c r="F3470" s="62">
        <v>6.9932295913674452</v>
      </c>
      <c r="G3470" s="63">
        <v>27092604</v>
      </c>
      <c r="H3470" s="63">
        <v>4.8813233572794275</v>
      </c>
      <c r="I3470" s="63">
        <v>98.078455160403706</v>
      </c>
      <c r="J3470" s="63">
        <v>9071369834.8385906</v>
      </c>
      <c r="K3470" s="63">
        <v>192.46550635765172</v>
      </c>
      <c r="L3470" s="63">
        <v>7144.0002399818295</v>
      </c>
      <c r="M3470" s="63">
        <v>48.472081788563074</v>
      </c>
      <c r="N3470" s="62">
        <v>68.36</v>
      </c>
    </row>
    <row r="3471" spans="1:14" x14ac:dyDescent="0.4">
      <c r="A3471" s="69">
        <v>83</v>
      </c>
      <c r="B3471" s="5" t="s">
        <v>5</v>
      </c>
      <c r="C3471" s="5">
        <v>2008</v>
      </c>
      <c r="D3471" s="5" t="s">
        <v>249</v>
      </c>
      <c r="E3471" s="5" t="s">
        <v>247</v>
      </c>
      <c r="F3471" s="62">
        <v>7.3184078134502322</v>
      </c>
      <c r="G3471" s="63">
        <v>27664296</v>
      </c>
      <c r="H3471" s="63">
        <v>10.388900399283571</v>
      </c>
      <c r="I3471" s="63">
        <v>97.7930601963253</v>
      </c>
      <c r="J3471" s="63">
        <v>7572512432.3363504</v>
      </c>
      <c r="K3471" s="63">
        <v>176.66832478514812</v>
      </c>
      <c r="L3471" s="63">
        <v>8343.3033817446012</v>
      </c>
      <c r="M3471" s="63">
        <v>51.111578283491873</v>
      </c>
      <c r="N3471" s="62">
        <v>69.224999999999994</v>
      </c>
    </row>
    <row r="3472" spans="1:14" x14ac:dyDescent="0.4">
      <c r="A3472" s="69">
        <v>83</v>
      </c>
      <c r="B3472" s="5" t="s">
        <v>5</v>
      </c>
      <c r="C3472" s="5">
        <v>2009</v>
      </c>
      <c r="D3472" s="5" t="s">
        <v>249</v>
      </c>
      <c r="E3472" s="5" t="s">
        <v>247</v>
      </c>
      <c r="F3472" s="62">
        <v>6.43127859159965</v>
      </c>
      <c r="G3472" s="63">
        <v>28217204</v>
      </c>
      <c r="H3472" s="63">
        <v>-5.9922015556219606</v>
      </c>
      <c r="I3472" s="63">
        <v>94.940996824989895</v>
      </c>
      <c r="J3472" s="63">
        <v>114664434.56228</v>
      </c>
      <c r="K3472" s="63">
        <v>162.5589704526995</v>
      </c>
      <c r="L3472" s="63">
        <v>7167.8771942337344</v>
      </c>
      <c r="M3472" s="63">
        <v>54.126170701537369</v>
      </c>
      <c r="N3472" s="62">
        <v>70.075000000000003</v>
      </c>
    </row>
    <row r="3473" spans="1:14" x14ac:dyDescent="0.4">
      <c r="A3473" s="69">
        <v>83</v>
      </c>
      <c r="B3473" s="5" t="s">
        <v>5</v>
      </c>
      <c r="C3473" s="5">
        <v>2010</v>
      </c>
      <c r="D3473" s="5" t="s">
        <v>249</v>
      </c>
      <c r="E3473" s="5" t="s">
        <v>247</v>
      </c>
      <c r="F3473" s="62">
        <v>6.9597072275661329</v>
      </c>
      <c r="G3473" s="63">
        <v>28717731</v>
      </c>
      <c r="H3473" s="63">
        <v>7.2668459338943876</v>
      </c>
      <c r="I3473" s="63">
        <v>100</v>
      </c>
      <c r="J3473" s="63">
        <v>10885801851.6194</v>
      </c>
      <c r="K3473" s="63">
        <v>157.9447648867712</v>
      </c>
      <c r="L3473" s="63">
        <v>8880.1458045410927</v>
      </c>
      <c r="M3473" s="63">
        <v>56.097560975609753</v>
      </c>
      <c r="N3473" s="62">
        <v>70.912000000000006</v>
      </c>
    </row>
    <row r="3474" spans="1:14" x14ac:dyDescent="0.4">
      <c r="A3474" s="69">
        <v>83</v>
      </c>
      <c r="B3474" s="5" t="s">
        <v>5</v>
      </c>
      <c r="C3474" s="5">
        <v>2011</v>
      </c>
      <c r="D3474" s="5" t="s">
        <v>249</v>
      </c>
      <c r="E3474" s="5" t="s">
        <v>247</v>
      </c>
      <c r="F3474" s="62">
        <v>6.9353199562241574</v>
      </c>
      <c r="G3474" s="63">
        <v>29184133</v>
      </c>
      <c r="H3474" s="63">
        <v>5.4124080900796798</v>
      </c>
      <c r="I3474" s="63">
        <v>99.826529935748297</v>
      </c>
      <c r="J3474" s="63">
        <v>15119439203.9543</v>
      </c>
      <c r="K3474" s="63">
        <v>154.937684607226</v>
      </c>
      <c r="L3474" s="63">
        <v>10209.371944502675</v>
      </c>
      <c r="M3474" s="63">
        <v>57.703959051499012</v>
      </c>
      <c r="N3474" s="62">
        <v>71.608999999999995</v>
      </c>
    </row>
    <row r="3475" spans="1:14" x14ac:dyDescent="0.4">
      <c r="A3475" s="69">
        <v>83</v>
      </c>
      <c r="B3475" s="5" t="s">
        <v>5</v>
      </c>
      <c r="C3475" s="5">
        <v>2012</v>
      </c>
      <c r="D3475" s="5" t="s">
        <v>249</v>
      </c>
      <c r="E3475" s="5" t="s">
        <v>247</v>
      </c>
      <c r="F3475" s="62">
        <v>6.9256349212878181</v>
      </c>
      <c r="G3475" s="63">
        <v>29660212</v>
      </c>
      <c r="H3475" s="63">
        <v>0.99993230347088513</v>
      </c>
      <c r="I3475" s="63">
        <v>99.517281487277103</v>
      </c>
      <c r="J3475" s="63">
        <v>8895774250.7040195</v>
      </c>
      <c r="K3475" s="63">
        <v>147.84175476601337</v>
      </c>
      <c r="L3475" s="63">
        <v>10601.51045589664</v>
      </c>
      <c r="M3475" s="63">
        <v>56.413578647317962</v>
      </c>
      <c r="N3475" s="62">
        <v>72.275000000000006</v>
      </c>
    </row>
    <row r="3476" spans="1:14" x14ac:dyDescent="0.4">
      <c r="A3476" s="69">
        <v>83</v>
      </c>
      <c r="B3476" s="5" t="s">
        <v>5</v>
      </c>
      <c r="C3476" s="5">
        <v>2013</v>
      </c>
      <c r="D3476" s="5" t="s">
        <v>249</v>
      </c>
      <c r="E3476" s="5" t="s">
        <v>247</v>
      </c>
      <c r="F3476" s="62">
        <v>7.4029510127607594</v>
      </c>
      <c r="G3476" s="63">
        <v>30134807</v>
      </c>
      <c r="H3476" s="63">
        <v>0.17447448132143961</v>
      </c>
      <c r="I3476" s="63">
        <v>99.014866103490505</v>
      </c>
      <c r="J3476" s="63">
        <v>11296279513.9209</v>
      </c>
      <c r="K3476" s="63">
        <v>142.72099146487284</v>
      </c>
      <c r="L3476" s="63">
        <v>10727.669021554222</v>
      </c>
      <c r="M3476" s="63">
        <v>54.424990432453122</v>
      </c>
      <c r="N3476" s="62">
        <v>72.930000000000007</v>
      </c>
    </row>
    <row r="3477" spans="1:14" x14ac:dyDescent="0.4">
      <c r="A3477" s="69">
        <v>83</v>
      </c>
      <c r="B3477" s="5" t="s">
        <v>5</v>
      </c>
      <c r="C3477" s="5">
        <v>2014</v>
      </c>
      <c r="D3477" s="5" t="s">
        <v>249</v>
      </c>
      <c r="E3477" s="5" t="s">
        <v>247</v>
      </c>
      <c r="F3477" s="62">
        <v>7.7194359530450747</v>
      </c>
      <c r="G3477" s="63">
        <v>30606459</v>
      </c>
      <c r="H3477" s="63">
        <v>2.4674667836637809</v>
      </c>
      <c r="I3477" s="63">
        <v>97.9640936831602</v>
      </c>
      <c r="J3477" s="63">
        <v>10619431582.9781</v>
      </c>
      <c r="K3477" s="63">
        <v>138.31223117684328</v>
      </c>
      <c r="L3477" s="63">
        <v>11045.580120759947</v>
      </c>
      <c r="M3477" s="63">
        <v>54.035915109740607</v>
      </c>
      <c r="N3477" s="62">
        <v>73.576999999999998</v>
      </c>
    </row>
    <row r="3478" spans="1:14" x14ac:dyDescent="0.4">
      <c r="A3478" s="69">
        <v>83</v>
      </c>
      <c r="B3478" s="5" t="s">
        <v>5</v>
      </c>
      <c r="C3478" s="5">
        <v>2015</v>
      </c>
      <c r="D3478" s="5" t="s">
        <v>249</v>
      </c>
      <c r="E3478" s="5" t="s">
        <v>247</v>
      </c>
      <c r="F3478" s="62">
        <v>7.6034204438898616</v>
      </c>
      <c r="G3478" s="63">
        <v>31068833</v>
      </c>
      <c r="H3478" s="63">
        <v>1.2180557335533848</v>
      </c>
      <c r="I3478" s="63">
        <v>89.571901474142393</v>
      </c>
      <c r="J3478" s="63">
        <v>9857162111.8232899</v>
      </c>
      <c r="K3478" s="63">
        <v>131.37007244525975</v>
      </c>
      <c r="L3478" s="63">
        <v>9699.6004634273631</v>
      </c>
      <c r="M3478" s="63">
        <f t="shared" ref="M3478:M3485" si="374">(M3477+M3476+M3475)/3</f>
        <v>54.958161396503897</v>
      </c>
      <c r="N3478" s="62">
        <v>74.212999999999994</v>
      </c>
    </row>
    <row r="3479" spans="1:14" x14ac:dyDescent="0.4">
      <c r="A3479" s="69">
        <v>83</v>
      </c>
      <c r="B3479" s="5" t="s">
        <v>5</v>
      </c>
      <c r="C3479" s="5">
        <v>2016</v>
      </c>
      <c r="D3479" s="5" t="s">
        <v>249</v>
      </c>
      <c r="E3479" s="5" t="s">
        <v>247</v>
      </c>
      <c r="F3479" s="62">
        <v>7.348421251028264</v>
      </c>
      <c r="G3479" s="63">
        <v>31526418</v>
      </c>
      <c r="H3479" s="63">
        <v>1.65825996642414</v>
      </c>
      <c r="I3479" s="63">
        <v>86.561622761488493</v>
      </c>
      <c r="J3479" s="63">
        <v>13470089920.806999</v>
      </c>
      <c r="K3479" s="63">
        <v>126.89901002569985</v>
      </c>
      <c r="L3479" s="63">
        <v>9555.6695933655883</v>
      </c>
      <c r="M3479" s="63">
        <f t="shared" si="374"/>
        <v>54.473022312899211</v>
      </c>
      <c r="N3479" s="62">
        <v>74.84</v>
      </c>
    </row>
    <row r="3480" spans="1:14" x14ac:dyDescent="0.4">
      <c r="A3480" s="69">
        <v>83</v>
      </c>
      <c r="B3480" s="5" t="s">
        <v>5</v>
      </c>
      <c r="C3480" s="5">
        <v>2017</v>
      </c>
      <c r="D3480" s="5" t="s">
        <v>249</v>
      </c>
      <c r="E3480" s="5" t="s">
        <v>247</v>
      </c>
      <c r="F3480" s="62">
        <v>7.0398256731980426</v>
      </c>
      <c r="G3480" s="63">
        <v>31975806</v>
      </c>
      <c r="H3480" s="63">
        <v>3.7789609430645328</v>
      </c>
      <c r="I3480" s="63">
        <v>85.117359108447701</v>
      </c>
      <c r="J3480" s="63">
        <v>9368469822.6614609</v>
      </c>
      <c r="K3480" s="63">
        <v>133.15517337195615</v>
      </c>
      <c r="L3480" s="63">
        <v>9979.7044728237051</v>
      </c>
      <c r="M3480" s="63">
        <f t="shared" si="374"/>
        <v>54.489032939714576</v>
      </c>
      <c r="N3480" s="62">
        <v>75.447000000000003</v>
      </c>
    </row>
    <row r="3481" spans="1:14" x14ac:dyDescent="0.4">
      <c r="A3481" s="69">
        <v>83</v>
      </c>
      <c r="B3481" s="5" t="s">
        <v>5</v>
      </c>
      <c r="C3481" s="5">
        <v>2018</v>
      </c>
      <c r="D3481" s="5" t="s">
        <v>249</v>
      </c>
      <c r="E3481" s="5" t="s">
        <v>247</v>
      </c>
      <c r="F3481" s="62">
        <v>7.4523713820598001</v>
      </c>
      <c r="G3481" s="63">
        <v>32399271</v>
      </c>
      <c r="H3481" s="63">
        <v>0.62467467458664316</v>
      </c>
      <c r="I3481" s="63">
        <v>88.662096305121096</v>
      </c>
      <c r="J3481" s="63">
        <v>8304480741.6526699</v>
      </c>
      <c r="K3481" s="63">
        <v>130.40262550212626</v>
      </c>
      <c r="L3481" s="63">
        <v>11073.97897046911</v>
      </c>
      <c r="M3481" s="63">
        <f t="shared" si="374"/>
        <v>54.640072216372566</v>
      </c>
      <c r="N3481" s="62">
        <v>76.036000000000001</v>
      </c>
    </row>
    <row r="3482" spans="1:14" x14ac:dyDescent="0.4">
      <c r="A3482" s="69">
        <v>83</v>
      </c>
      <c r="B3482" s="5" t="s">
        <v>5</v>
      </c>
      <c r="C3482" s="5">
        <v>2019</v>
      </c>
      <c r="D3482" s="5" t="s">
        <v>249</v>
      </c>
      <c r="E3482" s="5" t="s">
        <v>247</v>
      </c>
      <c r="F3482" s="62">
        <v>7.464999716498161</v>
      </c>
      <c r="G3482" s="63">
        <v>32804020</v>
      </c>
      <c r="H3482" s="63">
        <v>7.1826909312136422E-2</v>
      </c>
      <c r="I3482" s="63">
        <v>87.487144843009901</v>
      </c>
      <c r="J3482" s="63">
        <v>9154921685.0393391</v>
      </c>
      <c r="K3482" s="63">
        <v>123.02856202794288</v>
      </c>
      <c r="L3482" s="63">
        <v>11132.102742941752</v>
      </c>
      <c r="M3482" s="63">
        <f t="shared" si="374"/>
        <v>54.53404248966212</v>
      </c>
      <c r="N3482" s="62">
        <v>76.606999999999999</v>
      </c>
    </row>
    <row r="3483" spans="1:14" x14ac:dyDescent="0.4">
      <c r="A3483" s="69">
        <v>83</v>
      </c>
      <c r="B3483" s="5" t="s">
        <v>5</v>
      </c>
      <c r="C3483" s="5">
        <v>2020</v>
      </c>
      <c r="D3483" s="5" t="s">
        <v>249</v>
      </c>
      <c r="E3483" s="5" t="s">
        <v>247</v>
      </c>
      <c r="F3483" s="62">
        <v>7.3837154122291526</v>
      </c>
      <c r="G3483" s="63">
        <v>33199993</v>
      </c>
      <c r="H3483" s="63">
        <v>-0.818007729183023</v>
      </c>
      <c r="I3483" s="63">
        <v>84.400549564146701</v>
      </c>
      <c r="J3483" s="63">
        <v>4058769678.6423101</v>
      </c>
      <c r="K3483" s="63">
        <v>116.78818243763847</v>
      </c>
      <c r="L3483" s="63">
        <v>10164.344431072957</v>
      </c>
      <c r="M3483" s="63">
        <f t="shared" si="374"/>
        <v>54.554382548583085</v>
      </c>
      <c r="N3483" s="62">
        <v>77.16</v>
      </c>
    </row>
    <row r="3484" spans="1:14" x14ac:dyDescent="0.4">
      <c r="A3484" s="69">
        <v>83</v>
      </c>
      <c r="B3484" s="5" t="s">
        <v>5</v>
      </c>
      <c r="C3484" s="5">
        <v>2021</v>
      </c>
      <c r="D3484" s="5" t="s">
        <v>249</v>
      </c>
      <c r="E3484" s="5" t="s">
        <v>247</v>
      </c>
      <c r="F3484" s="62">
        <f>(F3481+F3482+F3483)/3</f>
        <v>7.4336955035957049</v>
      </c>
      <c r="G3484" s="63">
        <v>33573874</v>
      </c>
      <c r="H3484" s="63">
        <v>5.7075156936542584</v>
      </c>
      <c r="I3484" s="63">
        <v>83.277041024513196</v>
      </c>
      <c r="J3484" s="63">
        <v>20245157326.802399</v>
      </c>
      <c r="K3484" s="63">
        <v>134.01892634597772</v>
      </c>
      <c r="L3484" s="63">
        <v>11134.622952818867</v>
      </c>
      <c r="M3484" s="63">
        <f t="shared" si="374"/>
        <v>54.576165751539257</v>
      </c>
      <c r="N3484" s="62">
        <v>77.695999999999998</v>
      </c>
    </row>
    <row r="3485" spans="1:14" x14ac:dyDescent="0.4">
      <c r="A3485" s="69">
        <v>83</v>
      </c>
      <c r="B3485" s="5" t="s">
        <v>5</v>
      </c>
      <c r="C3485" s="5">
        <v>2022</v>
      </c>
      <c r="D3485" s="5" t="s">
        <v>249</v>
      </c>
      <c r="E3485" s="5" t="s">
        <v>247</v>
      </c>
      <c r="F3485" s="62">
        <f>(F3482+F3483+F3484)/3</f>
        <v>7.4274702107743389</v>
      </c>
      <c r="G3485" s="63">
        <v>33938221</v>
      </c>
      <c r="H3485" s="63">
        <v>6.4457531551753249</v>
      </c>
      <c r="I3485" s="63">
        <v>82.059281176749195</v>
      </c>
      <c r="J3485" s="63">
        <v>14725970431.5896</v>
      </c>
      <c r="K3485" s="63">
        <v>146.66378637062337</v>
      </c>
      <c r="L3485" s="63">
        <v>11993.187613299353</v>
      </c>
      <c r="M3485" s="63">
        <f t="shared" si="374"/>
        <v>54.554863596594821</v>
      </c>
      <c r="N3485" s="62">
        <v>78.213999999999999</v>
      </c>
    </row>
    <row r="3486" spans="1:14" x14ac:dyDescent="0.4">
      <c r="A3486" s="70">
        <v>84</v>
      </c>
      <c r="B3486" s="5" t="s">
        <v>171</v>
      </c>
      <c r="C3486" s="5">
        <v>1980</v>
      </c>
      <c r="D3486" s="5" t="s">
        <v>249</v>
      </c>
      <c r="E3486" s="5" t="s">
        <v>247</v>
      </c>
      <c r="F3486" s="62">
        <f>F3487*0.95</f>
        <v>0.41706672110071669</v>
      </c>
      <c r="G3486" s="63">
        <v>164887</v>
      </c>
      <c r="H3486" s="63">
        <f t="shared" ref="H3486:H3501" si="375">H3487*0.95</f>
        <v>2.0493748933360529</v>
      </c>
      <c r="I3486" s="63">
        <f>(I2755+I3228+I3443)/3</f>
        <v>113.16507782527181</v>
      </c>
      <c r="J3486" s="63">
        <v>-130000</v>
      </c>
      <c r="K3486" s="63">
        <f>(K2755+K3228+K3443)/3</f>
        <v>78.557349457353567</v>
      </c>
      <c r="L3486" s="63">
        <v>257.53137699721867</v>
      </c>
      <c r="M3486" s="63">
        <f>(M3228+M2755+M3443)/3</f>
        <v>39.781575056299829</v>
      </c>
      <c r="N3486" s="62">
        <v>22.25</v>
      </c>
    </row>
    <row r="3487" spans="1:14" x14ac:dyDescent="0.4">
      <c r="A3487" s="70">
        <v>84</v>
      </c>
      <c r="B3487" s="5" t="s">
        <v>171</v>
      </c>
      <c r="C3487" s="5">
        <v>1981</v>
      </c>
      <c r="D3487" s="5" t="s">
        <v>249</v>
      </c>
      <c r="E3487" s="5" t="s">
        <v>247</v>
      </c>
      <c r="F3487" s="62">
        <f t="shared" ref="F3487:F3495" si="376">F3488*0.95</f>
        <v>0.43901760115864918</v>
      </c>
      <c r="G3487" s="63">
        <v>169663</v>
      </c>
      <c r="H3487" s="63">
        <f t="shared" si="375"/>
        <v>2.1572367298274244</v>
      </c>
      <c r="I3487" s="63">
        <f>(I3229+I2756+I3444)/3</f>
        <v>115.56010568124225</v>
      </c>
      <c r="J3487" s="63">
        <v>-30000</v>
      </c>
      <c r="K3487" s="63">
        <f>(K3229+K2756+K3444)/3</f>
        <v>80.141699880112142</v>
      </c>
      <c r="L3487" s="63">
        <v>263.94356432246502</v>
      </c>
      <c r="M3487" s="63">
        <f>(M2756+M3229+M3444)/3</f>
        <v>38.305858662922617</v>
      </c>
      <c r="N3487" s="62">
        <v>22.905000000000001</v>
      </c>
    </row>
    <row r="3488" spans="1:14" x14ac:dyDescent="0.4">
      <c r="A3488" s="70">
        <v>84</v>
      </c>
      <c r="B3488" s="5" t="s">
        <v>171</v>
      </c>
      <c r="C3488" s="5">
        <v>1982</v>
      </c>
      <c r="D3488" s="5" t="s">
        <v>249</v>
      </c>
      <c r="E3488" s="5" t="s">
        <v>247</v>
      </c>
      <c r="F3488" s="62">
        <f t="shared" si="376"/>
        <v>0.46212379069331494</v>
      </c>
      <c r="G3488" s="63">
        <v>174523</v>
      </c>
      <c r="H3488" s="63">
        <f t="shared" si="375"/>
        <v>2.2707755050814993</v>
      </c>
      <c r="I3488" s="63">
        <f>(I3230+I2757+I3445)/3</f>
        <v>121.51073849040529</v>
      </c>
      <c r="J3488" s="63">
        <v>-2879999.9</v>
      </c>
      <c r="K3488" s="63">
        <f>(K3230+K2757+K3445)/3</f>
        <v>82.28023497476488</v>
      </c>
      <c r="L3488" s="63">
        <v>274.52736993679565</v>
      </c>
      <c r="M3488" s="63">
        <f>(M2757+M3230+M3445)/3</f>
        <v>40.015483779985807</v>
      </c>
      <c r="N3488" s="62">
        <v>23.574000000000002</v>
      </c>
    </row>
    <row r="3489" spans="1:14" x14ac:dyDescent="0.4">
      <c r="A3489" s="70">
        <v>84</v>
      </c>
      <c r="B3489" s="5" t="s">
        <v>171</v>
      </c>
      <c r="C3489" s="5">
        <v>1983</v>
      </c>
      <c r="D3489" s="5" t="s">
        <v>249</v>
      </c>
      <c r="E3489" s="5" t="s">
        <v>247</v>
      </c>
      <c r="F3489" s="62">
        <f t="shared" si="376"/>
        <v>0.4864460954666473</v>
      </c>
      <c r="G3489" s="63">
        <v>179339</v>
      </c>
      <c r="H3489" s="63">
        <f t="shared" si="375"/>
        <v>2.3902900053489469</v>
      </c>
      <c r="I3489" s="63">
        <f>(I2758+I3231+I3446)/3</f>
        <v>126.04979828610749</v>
      </c>
      <c r="J3489" s="63">
        <v>240000</v>
      </c>
      <c r="K3489" s="63">
        <f>(K2758+K3231+K3446)/3</f>
        <v>83.858790596822629</v>
      </c>
      <c r="L3489" s="63">
        <v>322.46074325184458</v>
      </c>
      <c r="M3489" s="63">
        <f>(M2758+M3231+M3446)/3</f>
        <v>42.032800043929143</v>
      </c>
      <c r="N3489" s="62">
        <v>24.257000000000001</v>
      </c>
    </row>
    <row r="3490" spans="1:14" x14ac:dyDescent="0.4">
      <c r="A3490" s="70">
        <v>84</v>
      </c>
      <c r="B3490" s="5" t="s">
        <v>171</v>
      </c>
      <c r="C3490" s="5">
        <v>1984</v>
      </c>
      <c r="D3490" s="5" t="s">
        <v>249</v>
      </c>
      <c r="E3490" s="5" t="s">
        <v>247</v>
      </c>
      <c r="F3490" s="62">
        <f t="shared" si="376"/>
        <v>0.51204852154383929</v>
      </c>
      <c r="G3490" s="63">
        <v>184388</v>
      </c>
      <c r="H3490" s="63">
        <f t="shared" si="375"/>
        <v>2.5160947424725757</v>
      </c>
      <c r="I3490" s="63">
        <f>(I2759+I3232+I3447)/3</f>
        <v>130.29661645669475</v>
      </c>
      <c r="J3490" s="63">
        <v>-140000</v>
      </c>
      <c r="K3490" s="63">
        <f>(K2759+K3232+K3447)/3</f>
        <v>85.915220390104722</v>
      </c>
      <c r="L3490" s="63">
        <v>593.87566489842504</v>
      </c>
      <c r="M3490" s="63">
        <f>(M3232+M2759+M3447)/3</f>
        <v>43.142341648513657</v>
      </c>
      <c r="N3490" s="62">
        <v>24.954000000000001</v>
      </c>
    </row>
    <row r="3491" spans="1:14" x14ac:dyDescent="0.4">
      <c r="A3491" s="70">
        <v>84</v>
      </c>
      <c r="B3491" s="5" t="s">
        <v>171</v>
      </c>
      <c r="C3491" s="5">
        <v>1985</v>
      </c>
      <c r="D3491" s="5" t="s">
        <v>249</v>
      </c>
      <c r="E3491" s="5" t="s">
        <v>247</v>
      </c>
      <c r="F3491" s="62">
        <f t="shared" si="376"/>
        <v>0.53899844373035721</v>
      </c>
      <c r="G3491" s="63">
        <v>190383</v>
      </c>
      <c r="H3491" s="63">
        <f t="shared" si="375"/>
        <v>2.6485207815500798</v>
      </c>
      <c r="I3491" s="63">
        <f>(I3233+I2760+I3448)/3</f>
        <v>128.22175593821166</v>
      </c>
      <c r="J3491" s="63">
        <v>1210000</v>
      </c>
      <c r="K3491" s="63">
        <f>(K3233+K2760+K3448)/3</f>
        <v>87.917479497156634</v>
      </c>
      <c r="L3491" s="63">
        <v>668.07833661613029</v>
      </c>
      <c r="M3491" s="63">
        <f>(M3233+M2760+M3448)/3</f>
        <v>44.900297944195607</v>
      </c>
      <c r="N3491" s="62">
        <v>25.491</v>
      </c>
    </row>
    <row r="3492" spans="1:14" x14ac:dyDescent="0.4">
      <c r="A3492" s="70">
        <v>84</v>
      </c>
      <c r="B3492" s="5" t="s">
        <v>171</v>
      </c>
      <c r="C3492" s="5">
        <v>1986</v>
      </c>
      <c r="D3492" s="5" t="s">
        <v>249</v>
      </c>
      <c r="E3492" s="5" t="s">
        <v>247</v>
      </c>
      <c r="F3492" s="62">
        <f t="shared" si="376"/>
        <v>0.56736678287406028</v>
      </c>
      <c r="G3492" s="63">
        <v>197225</v>
      </c>
      <c r="H3492" s="63">
        <f t="shared" si="375"/>
        <v>2.787916612157979</v>
      </c>
      <c r="I3492" s="63">
        <f>(I3234+I3449+I2761)/3</f>
        <v>212.63167883530335</v>
      </c>
      <c r="J3492" s="63">
        <v>5400000</v>
      </c>
      <c r="K3492" s="63">
        <f>(K3234+K2761+K3449)/3</f>
        <v>91.31305228160123</v>
      </c>
      <c r="L3492" s="63">
        <v>719.39284690164845</v>
      </c>
      <c r="M3492" s="63">
        <f>(M3234+M2761+M3449)/3</f>
        <v>46.117462816511051</v>
      </c>
      <c r="N3492" s="62">
        <v>25.57</v>
      </c>
    </row>
    <row r="3493" spans="1:14" x14ac:dyDescent="0.4">
      <c r="A3493" s="70">
        <v>84</v>
      </c>
      <c r="B3493" s="5" t="s">
        <v>171</v>
      </c>
      <c r="C3493" s="5">
        <v>1987</v>
      </c>
      <c r="D3493" s="5" t="s">
        <v>249</v>
      </c>
      <c r="E3493" s="5" t="s">
        <v>247</v>
      </c>
      <c r="F3493" s="62">
        <f t="shared" si="376"/>
        <v>0.59722819249901082</v>
      </c>
      <c r="G3493" s="63">
        <v>204256</v>
      </c>
      <c r="H3493" s="63">
        <f t="shared" si="375"/>
        <v>2.9346490654294519</v>
      </c>
      <c r="I3493" s="63">
        <f>(I2762+I3235+I3450)/3</f>
        <v>111.54982173731669</v>
      </c>
      <c r="J3493" s="63">
        <v>5100000</v>
      </c>
      <c r="K3493" s="63">
        <f>(K3235+K3450+K2762)/3</f>
        <v>96.057900583182104</v>
      </c>
      <c r="L3493" s="63">
        <v>691.40211001421778</v>
      </c>
      <c r="M3493" s="63">
        <f>(M3235+M3450+M2762)/3</f>
        <v>45.913908926853452</v>
      </c>
      <c r="N3493" s="62">
        <v>25.648</v>
      </c>
    </row>
    <row r="3494" spans="1:14" x14ac:dyDescent="0.4">
      <c r="A3494" s="70">
        <v>84</v>
      </c>
      <c r="B3494" s="5" t="s">
        <v>171</v>
      </c>
      <c r="C3494" s="5">
        <v>1988</v>
      </c>
      <c r="D3494" s="5" t="s">
        <v>249</v>
      </c>
      <c r="E3494" s="5" t="s">
        <v>247</v>
      </c>
      <c r="F3494" s="62">
        <f t="shared" si="376"/>
        <v>0.62866125526211669</v>
      </c>
      <c r="G3494" s="63">
        <v>211160</v>
      </c>
      <c r="H3494" s="63">
        <f t="shared" si="375"/>
        <v>3.089104279399423</v>
      </c>
      <c r="I3494" s="63">
        <f>(I2763+I3236+I3451)/3</f>
        <v>103.75435540707262</v>
      </c>
      <c r="J3494" s="63">
        <v>1200000</v>
      </c>
      <c r="K3494" s="63">
        <f>(K3451+K3236+K2763)/3</f>
        <v>102.71829067010668</v>
      </c>
      <c r="L3494" s="63">
        <v>798.0418326154155</v>
      </c>
      <c r="M3494" s="63">
        <f>(M3236+M2763+M3451)/3</f>
        <v>48.378087821103691</v>
      </c>
      <c r="N3494" s="62">
        <v>25.727</v>
      </c>
    </row>
    <row r="3495" spans="1:14" x14ac:dyDescent="0.4">
      <c r="A3495" s="70">
        <v>84</v>
      </c>
      <c r="B3495" s="5" t="s">
        <v>171</v>
      </c>
      <c r="C3495" s="5">
        <v>1989</v>
      </c>
      <c r="D3495" s="5" t="s">
        <v>249</v>
      </c>
      <c r="E3495" s="5" t="s">
        <v>247</v>
      </c>
      <c r="F3495" s="62">
        <f t="shared" si="376"/>
        <v>0.66174868974959655</v>
      </c>
      <c r="G3495" s="63">
        <v>217937</v>
      </c>
      <c r="H3495" s="63">
        <f t="shared" si="375"/>
        <v>3.2516887151572873</v>
      </c>
      <c r="I3495" s="63">
        <f>(I3237+I2764+I3452)/3</f>
        <v>108.92252245327511</v>
      </c>
      <c r="J3495" s="63">
        <v>4400000</v>
      </c>
      <c r="K3495" s="63">
        <f>(K2764+K3237+K3452)/3</f>
        <v>110.6614918280515</v>
      </c>
      <c r="L3495" s="63">
        <v>869.58356884787599</v>
      </c>
      <c r="M3495" s="63">
        <f>(M2764+M3237+M3452)/3</f>
        <v>49.059957338458311</v>
      </c>
      <c r="N3495" s="62">
        <v>25.806000000000001</v>
      </c>
    </row>
    <row r="3496" spans="1:14" x14ac:dyDescent="0.4">
      <c r="A3496" s="70">
        <v>84</v>
      </c>
      <c r="B3496" s="5" t="s">
        <v>171</v>
      </c>
      <c r="C3496" s="5">
        <v>1990</v>
      </c>
      <c r="D3496" s="5" t="s">
        <v>249</v>
      </c>
      <c r="E3496" s="5" t="s">
        <v>247</v>
      </c>
      <c r="F3496" s="62">
        <v>0.69657756815747007</v>
      </c>
      <c r="G3496" s="63">
        <v>224957</v>
      </c>
      <c r="H3496" s="63">
        <f t="shared" si="375"/>
        <v>3.4228302264813553</v>
      </c>
      <c r="I3496" s="63">
        <f>(I2765+I3453+I3238)/3</f>
        <v>105.00390066500631</v>
      </c>
      <c r="J3496" s="63">
        <v>5600000</v>
      </c>
      <c r="K3496" s="63">
        <f>(K2765+K3453+K3238)/3</f>
        <v>117.48745753521013</v>
      </c>
      <c r="L3496" s="63">
        <v>955.93366665294366</v>
      </c>
      <c r="M3496" s="63">
        <f>(M3238+M2765+M3453)/3</f>
        <v>49.931656959676637</v>
      </c>
      <c r="N3496" s="62">
        <v>25.84</v>
      </c>
    </row>
    <row r="3497" spans="1:14" x14ac:dyDescent="0.4">
      <c r="A3497" s="70">
        <v>84</v>
      </c>
      <c r="B3497" s="5" t="s">
        <v>171</v>
      </c>
      <c r="C3497" s="5">
        <v>1991</v>
      </c>
      <c r="D3497" s="5" t="s">
        <v>249</v>
      </c>
      <c r="E3497" s="5" t="s">
        <v>247</v>
      </c>
      <c r="F3497" s="62">
        <v>0.68748653887572686</v>
      </c>
      <c r="G3497" s="63">
        <v>232150</v>
      </c>
      <c r="H3497" s="63">
        <f t="shared" si="375"/>
        <v>3.6029791857698479</v>
      </c>
      <c r="I3497" s="63">
        <f>(I2766+I3239+I3454)/3</f>
        <v>98.248960193816686</v>
      </c>
      <c r="J3497" s="63">
        <v>6500000</v>
      </c>
      <c r="K3497" s="63">
        <f>(K3454+K2766+K3239)/3</f>
        <v>121.92587569314453</v>
      </c>
      <c r="L3497" s="63">
        <v>1052.7536589418028</v>
      </c>
      <c r="M3497" s="63">
        <f>(M3239+M2766+M3454)/3</f>
        <v>50.686132946376347</v>
      </c>
      <c r="N3497" s="62">
        <v>25.776</v>
      </c>
    </row>
    <row r="3498" spans="1:14" x14ac:dyDescent="0.4">
      <c r="A3498" s="70">
        <v>84</v>
      </c>
      <c r="B3498" s="5" t="s">
        <v>171</v>
      </c>
      <c r="C3498" s="5">
        <v>1992</v>
      </c>
      <c r="D3498" s="5" t="s">
        <v>249</v>
      </c>
      <c r="E3498" s="5" t="s">
        <v>247</v>
      </c>
      <c r="F3498" s="62">
        <v>0.94130536598420977</v>
      </c>
      <c r="G3498" s="63">
        <v>239136</v>
      </c>
      <c r="H3498" s="63">
        <f t="shared" si="375"/>
        <v>3.7926096692314188</v>
      </c>
      <c r="I3498" s="63">
        <f>(I3240+I2767+I3455)/3</f>
        <v>98.934382513821092</v>
      </c>
      <c r="J3498" s="63">
        <v>6600000</v>
      </c>
      <c r="K3498" s="63">
        <f>(K3455+K3240+K2767)/3</f>
        <v>118.6686426551027</v>
      </c>
      <c r="L3498" s="63">
        <v>1191.271113674369</v>
      </c>
      <c r="M3498" s="63">
        <f>(M2767+M3240+M3455)/3</f>
        <v>48.540694247840882</v>
      </c>
      <c r="N3498" s="62">
        <v>25.713000000000001</v>
      </c>
    </row>
    <row r="3499" spans="1:14" x14ac:dyDescent="0.4">
      <c r="A3499" s="70">
        <v>84</v>
      </c>
      <c r="B3499" s="5" t="s">
        <v>171</v>
      </c>
      <c r="C3499" s="5">
        <v>1993</v>
      </c>
      <c r="D3499" s="5" t="s">
        <v>249</v>
      </c>
      <c r="E3499" s="5" t="s">
        <v>247</v>
      </c>
      <c r="F3499" s="62">
        <v>0.8240964835567125</v>
      </c>
      <c r="G3499" s="63">
        <v>245845</v>
      </c>
      <c r="H3499" s="63">
        <f t="shared" si="375"/>
        <v>3.9922207044541254</v>
      </c>
      <c r="I3499" s="63">
        <f>(I2768+I3241+I3456)/3</f>
        <v>100.79058534831005</v>
      </c>
      <c r="J3499" s="63">
        <v>6900000</v>
      </c>
      <c r="K3499" s="63">
        <f>(K3241+K2768+K3456)/3</f>
        <v>100.78903250529891</v>
      </c>
      <c r="L3499" s="63">
        <v>1311.46794590889</v>
      </c>
      <c r="M3499" s="63">
        <f>(M3241+M2768+M3456)/3</f>
        <v>49.959565202235154</v>
      </c>
      <c r="N3499" s="62">
        <v>25.649000000000001</v>
      </c>
    </row>
    <row r="3500" spans="1:14" x14ac:dyDescent="0.4">
      <c r="A3500" s="70">
        <v>84</v>
      </c>
      <c r="B3500" s="5" t="s">
        <v>171</v>
      </c>
      <c r="C3500" s="5">
        <v>1994</v>
      </c>
      <c r="D3500" s="5" t="s">
        <v>249</v>
      </c>
      <c r="E3500" s="5" t="s">
        <v>247</v>
      </c>
      <c r="F3500" s="62">
        <v>0.81125768732082748</v>
      </c>
      <c r="G3500" s="63">
        <v>252201</v>
      </c>
      <c r="H3500" s="63">
        <f t="shared" si="375"/>
        <v>4.2023375836359218</v>
      </c>
      <c r="I3500" s="63">
        <f>(I3242+I2769+I3457)/3</f>
        <v>94.303948859891648</v>
      </c>
      <c r="J3500" s="63">
        <v>8742866.2011335008</v>
      </c>
      <c r="K3500" s="63">
        <f>(K2769+K3242+K3457)/3</f>
        <v>105.74636153750851</v>
      </c>
      <c r="L3500" s="63">
        <v>1411.6317228578027</v>
      </c>
      <c r="M3500" s="63">
        <f>(M3242+M2769+M3457)/3</f>
        <v>51.795793836525043</v>
      </c>
      <c r="N3500" s="62">
        <v>25.585999999999999</v>
      </c>
    </row>
    <row r="3501" spans="1:14" x14ac:dyDescent="0.4">
      <c r="A3501" s="70">
        <v>84</v>
      </c>
      <c r="B3501" s="5" t="s">
        <v>171</v>
      </c>
      <c r="C3501" s="5">
        <v>1995</v>
      </c>
      <c r="D3501" s="5" t="s">
        <v>249</v>
      </c>
      <c r="E3501" s="5" t="s">
        <v>247</v>
      </c>
      <c r="F3501" s="62">
        <v>1.0123621266575782</v>
      </c>
      <c r="G3501" s="63">
        <v>258208</v>
      </c>
      <c r="H3501" s="63">
        <f t="shared" si="375"/>
        <v>4.4235132459325497</v>
      </c>
      <c r="I3501" s="63">
        <f>(I3243+I2770+I3458)/3</f>
        <v>103.35746440918145</v>
      </c>
      <c r="J3501" s="63">
        <v>7230710.7620548904</v>
      </c>
      <c r="K3501" s="63">
        <f>(K2770+K3243+K3458)/3</f>
        <v>108.74245586572812</v>
      </c>
      <c r="L3501" s="63">
        <v>1545.2230564903621</v>
      </c>
      <c r="M3501" s="63">
        <f>(M3243+M2770+M3458)/3</f>
        <v>49.166605058217897</v>
      </c>
      <c r="N3501" s="62">
        <v>25.638000000000002</v>
      </c>
    </row>
    <row r="3502" spans="1:14" x14ac:dyDescent="0.4">
      <c r="A3502" s="70">
        <v>84</v>
      </c>
      <c r="B3502" s="5" t="s">
        <v>171</v>
      </c>
      <c r="C3502" s="5">
        <v>1996</v>
      </c>
      <c r="D3502" s="5" t="s">
        <v>249</v>
      </c>
      <c r="E3502" s="5" t="s">
        <v>247</v>
      </c>
      <c r="F3502" s="62">
        <v>1.0673094780568602</v>
      </c>
      <c r="G3502" s="63">
        <v>263841</v>
      </c>
      <c r="H3502" s="63">
        <v>4.6563297325605788</v>
      </c>
      <c r="I3502" s="63">
        <f>(I2771+I3244+I3459)/3</f>
        <v>109.0785378931764</v>
      </c>
      <c r="J3502" s="63">
        <v>9315251.9497354291</v>
      </c>
      <c r="K3502" s="63">
        <f>(K2771+K3244+K3459)/3</f>
        <v>101.86190392219885</v>
      </c>
      <c r="L3502" s="63">
        <v>1707.0217591368341</v>
      </c>
      <c r="M3502" s="63">
        <f>(M3244+M2771+M3459)/3</f>
        <v>48.940904901064719</v>
      </c>
      <c r="N3502" s="62">
        <v>26.007999999999999</v>
      </c>
    </row>
    <row r="3503" spans="1:14" x14ac:dyDescent="0.4">
      <c r="A3503" s="70">
        <v>84</v>
      </c>
      <c r="B3503" s="5" t="s">
        <v>171</v>
      </c>
      <c r="C3503" s="5">
        <v>1997</v>
      </c>
      <c r="D3503" s="5" t="s">
        <v>249</v>
      </c>
      <c r="E3503" s="5" t="s">
        <v>247</v>
      </c>
      <c r="F3503" s="62">
        <v>1.2574338388343742</v>
      </c>
      <c r="G3503" s="63">
        <v>269040</v>
      </c>
      <c r="H3503" s="63">
        <v>4.1004139802596882</v>
      </c>
      <c r="I3503" s="63">
        <f>(I3245+I2772+I3460)/3</f>
        <v>108.74721433797424</v>
      </c>
      <c r="J3503" s="63">
        <v>11408883.3989708</v>
      </c>
      <c r="K3503" s="63">
        <f>(K3245+K2772+K3460)/3</f>
        <v>102.21902468105473</v>
      </c>
      <c r="L3503" s="63">
        <v>1889.0261759549862</v>
      </c>
      <c r="M3503" s="63">
        <f>(M3460+M3245+M2772)/3</f>
        <v>48.69570552062774</v>
      </c>
      <c r="N3503" s="62">
        <v>26.379000000000001</v>
      </c>
    </row>
    <row r="3504" spans="1:14" x14ac:dyDescent="0.4">
      <c r="A3504" s="70">
        <v>84</v>
      </c>
      <c r="B3504" s="5" t="s">
        <v>171</v>
      </c>
      <c r="C3504" s="5">
        <v>1998</v>
      </c>
      <c r="D3504" s="5" t="s">
        <v>249</v>
      </c>
      <c r="E3504" s="5" t="s">
        <v>247</v>
      </c>
      <c r="F3504" s="62">
        <v>1.1358821896594546</v>
      </c>
      <c r="G3504" s="63">
        <v>273796</v>
      </c>
      <c r="H3504" s="63">
        <v>-1.1379829556989591</v>
      </c>
      <c r="I3504" s="63">
        <f>(I3246+I2773+I3461)/3</f>
        <v>100.40941999173417</v>
      </c>
      <c r="J3504" s="63">
        <v>11517966.623970799</v>
      </c>
      <c r="K3504" s="63">
        <f>(K3246+K2773+K3461)/3</f>
        <v>104.98303104495211</v>
      </c>
      <c r="L3504" s="63">
        <v>1972.6234043633599</v>
      </c>
      <c r="M3504" s="63">
        <f>(M3246+M2773+M3461)/3</f>
        <v>50.252751489238875</v>
      </c>
      <c r="N3504" s="62">
        <v>26.754999999999999</v>
      </c>
    </row>
    <row r="3505" spans="1:14" x14ac:dyDescent="0.4">
      <c r="A3505" s="70">
        <v>84</v>
      </c>
      <c r="B3505" s="5" t="s">
        <v>171</v>
      </c>
      <c r="C3505" s="5">
        <v>1999</v>
      </c>
      <c r="D3505" s="5" t="s">
        <v>249</v>
      </c>
      <c r="E3505" s="5" t="s">
        <v>247</v>
      </c>
      <c r="F3505" s="62">
        <v>1.5457856755036656</v>
      </c>
      <c r="G3505" s="63">
        <v>278111</v>
      </c>
      <c r="H3505" s="63">
        <v>2.753306611979184</v>
      </c>
      <c r="I3505" s="63">
        <f>(I3247+I2774+I3462)/3</f>
        <v>97.30871331224661</v>
      </c>
      <c r="J3505" s="63">
        <v>12322250</v>
      </c>
      <c r="K3505" s="63">
        <f>(K3462+K2774+K3247)/3</f>
        <v>111.65056695226467</v>
      </c>
      <c r="L3505" s="63">
        <v>2118.7214946941153</v>
      </c>
      <c r="M3505" s="63">
        <f>(M2774+M3247+M3462)/3</f>
        <v>49.657371702992549</v>
      </c>
      <c r="N3505" s="62">
        <v>27.134</v>
      </c>
    </row>
    <row r="3506" spans="1:14" x14ac:dyDescent="0.4">
      <c r="A3506" s="70">
        <v>84</v>
      </c>
      <c r="B3506" s="5" t="s">
        <v>171</v>
      </c>
      <c r="C3506" s="5">
        <v>2000</v>
      </c>
      <c r="D3506" s="5" t="s">
        <v>249</v>
      </c>
      <c r="E3506" s="5" t="s">
        <v>247</v>
      </c>
      <c r="F3506" s="62">
        <v>1.6360656550103183</v>
      </c>
      <c r="G3506" s="63">
        <v>282507</v>
      </c>
      <c r="H3506" s="63">
        <v>2.0324124515728812</v>
      </c>
      <c r="I3506" s="63">
        <f t="shared" ref="I3506:I3513" si="377">(I2775+I3248+I3463)/3</f>
        <v>99.430290883226277</v>
      </c>
      <c r="J3506" s="63">
        <v>22312447.824875299</v>
      </c>
      <c r="K3506" s="63">
        <f>(K2775+K3248+K3463)/3</f>
        <v>123.79585846084569</v>
      </c>
      <c r="L3506" s="63">
        <v>2209.9882313876187</v>
      </c>
      <c r="M3506" s="63">
        <f>(M2775+M3248+M3463)/3</f>
        <v>54.66929484755331</v>
      </c>
      <c r="N3506" s="62">
        <v>27.706</v>
      </c>
    </row>
    <row r="3507" spans="1:14" x14ac:dyDescent="0.4">
      <c r="A3507" s="70">
        <v>84</v>
      </c>
      <c r="B3507" s="5" t="s">
        <v>171</v>
      </c>
      <c r="C3507" s="5">
        <v>2001</v>
      </c>
      <c r="D3507" s="5" t="s">
        <v>249</v>
      </c>
      <c r="E3507" s="5" t="s">
        <v>247</v>
      </c>
      <c r="F3507" s="62">
        <v>1.6751124166446243</v>
      </c>
      <c r="G3507" s="63">
        <v>287324</v>
      </c>
      <c r="H3507" s="63">
        <v>50.892827541741525</v>
      </c>
      <c r="I3507" s="63">
        <f t="shared" si="377"/>
        <v>101.23880926146497</v>
      </c>
      <c r="J3507" s="63">
        <v>20541053.256579202</v>
      </c>
      <c r="K3507" s="63">
        <f>(K2776+K3249+K3464)/3</f>
        <v>113.12905137667558</v>
      </c>
      <c r="L3507" s="63">
        <v>3028.0508304172058</v>
      </c>
      <c r="M3507" s="63">
        <f>(M2776+M3249+M3464)/3</f>
        <v>53.867874740990487</v>
      </c>
      <c r="N3507" s="62">
        <v>28.859000000000002</v>
      </c>
    </row>
    <row r="3508" spans="1:14" x14ac:dyDescent="0.4">
      <c r="A3508" s="70">
        <v>84</v>
      </c>
      <c r="B3508" s="5" t="s">
        <v>171</v>
      </c>
      <c r="C3508" s="5">
        <v>2002</v>
      </c>
      <c r="D3508" s="5" t="s">
        <v>249</v>
      </c>
      <c r="E3508" s="5" t="s">
        <v>247</v>
      </c>
      <c r="F3508" s="62">
        <v>2.1020651147514062</v>
      </c>
      <c r="G3508" s="63">
        <v>292284</v>
      </c>
      <c r="H3508" s="63">
        <v>0.49753521643978615</v>
      </c>
      <c r="I3508" s="63">
        <f t="shared" si="377"/>
        <v>94.352956924650854</v>
      </c>
      <c r="J3508" s="63">
        <v>24718599.7690471</v>
      </c>
      <c r="K3508" s="63">
        <f>(K3250+K2777+K3465)/3</f>
        <v>124.08255846021648</v>
      </c>
      <c r="L3508" s="63">
        <v>3069.0398721791134</v>
      </c>
      <c r="M3508" s="63">
        <f>(M2777+M3250+M3465)/3</f>
        <v>57.799283790541608</v>
      </c>
      <c r="N3508" s="62">
        <v>30.042000000000002</v>
      </c>
    </row>
    <row r="3509" spans="1:14" x14ac:dyDescent="0.4">
      <c r="A3509" s="70">
        <v>84</v>
      </c>
      <c r="B3509" s="5" t="s">
        <v>171</v>
      </c>
      <c r="C3509" s="5">
        <v>2003</v>
      </c>
      <c r="D3509" s="5" t="s">
        <v>249</v>
      </c>
      <c r="E3509" s="5" t="s">
        <v>247</v>
      </c>
      <c r="F3509" s="62">
        <v>1.7781082408672189</v>
      </c>
      <c r="G3509" s="63">
        <v>297226</v>
      </c>
      <c r="H3509" s="63">
        <v>3.1113668069122014</v>
      </c>
      <c r="I3509" s="63">
        <f t="shared" si="377"/>
        <v>91.779035912804147</v>
      </c>
      <c r="J3509" s="63">
        <v>31774435.568408601</v>
      </c>
      <c r="K3509" s="63">
        <f>(K3251+K2778+K3466)/3</f>
        <v>125.42373066647524</v>
      </c>
      <c r="L3509" s="63">
        <v>3539.8015515882694</v>
      </c>
      <c r="M3509" s="63">
        <f>(M2778+M3251+M3466)/3</f>
        <v>57.59490470886734</v>
      </c>
      <c r="N3509" s="62">
        <v>31.251999999999999</v>
      </c>
    </row>
    <row r="3510" spans="1:14" x14ac:dyDescent="0.4">
      <c r="A3510" s="70">
        <v>84</v>
      </c>
      <c r="B3510" s="5" t="s">
        <v>171</v>
      </c>
      <c r="C3510" s="5">
        <v>2004</v>
      </c>
      <c r="D3510" s="5" t="s">
        <v>249</v>
      </c>
      <c r="E3510" s="5" t="s">
        <v>247</v>
      </c>
      <c r="F3510" s="62">
        <v>2.2940076455888927</v>
      </c>
      <c r="G3510" s="63">
        <v>302135</v>
      </c>
      <c r="H3510" s="63">
        <v>10.195960665269951</v>
      </c>
      <c r="I3510" s="63">
        <f t="shared" si="377"/>
        <v>101.40808626025203</v>
      </c>
      <c r="J3510" s="63">
        <v>52933701.728092901</v>
      </c>
      <c r="K3510" s="63">
        <f>(K3252+K2779+K3467)/3</f>
        <v>134.30426589243268</v>
      </c>
      <c r="L3510" s="63">
        <v>4060.5344128136276</v>
      </c>
      <c r="M3510" s="63">
        <f>(M3252+M2779+M3467)/3</f>
        <v>56.36523176828333</v>
      </c>
      <c r="N3510" s="62">
        <v>32.49</v>
      </c>
    </row>
    <row r="3511" spans="1:14" x14ac:dyDescent="0.4">
      <c r="A3511" s="70">
        <v>84</v>
      </c>
      <c r="B3511" s="5" t="s">
        <v>171</v>
      </c>
      <c r="C3511" s="5">
        <v>2005</v>
      </c>
      <c r="D3511" s="5" t="s">
        <v>249</v>
      </c>
      <c r="E3511" s="5" t="s">
        <v>247</v>
      </c>
      <c r="F3511" s="62">
        <v>2.0418998234631194</v>
      </c>
      <c r="G3511" s="63">
        <v>307018</v>
      </c>
      <c r="H3511" s="63">
        <v>6.8147307472353589</v>
      </c>
      <c r="I3511" s="63">
        <f t="shared" si="377"/>
        <v>95.985035513082892</v>
      </c>
      <c r="J3511" s="63">
        <v>52991121.058068603</v>
      </c>
      <c r="K3511" s="63">
        <f>(K3253+K2780+K3468)/3</f>
        <v>130.82601243512923</v>
      </c>
      <c r="L3511" s="63">
        <v>3789.2320135225937</v>
      </c>
      <c r="M3511" s="63">
        <f>(M2780+M3253+M3468)/3</f>
        <v>56.084701806425329</v>
      </c>
      <c r="N3511" s="62">
        <v>33.75</v>
      </c>
    </row>
    <row r="3512" spans="1:14" x14ac:dyDescent="0.4">
      <c r="A3512" s="70">
        <v>84</v>
      </c>
      <c r="B3512" s="5" t="s">
        <v>171</v>
      </c>
      <c r="C3512" s="5">
        <v>2006</v>
      </c>
      <c r="D3512" s="5" t="s">
        <v>249</v>
      </c>
      <c r="E3512" s="5" t="s">
        <v>247</v>
      </c>
      <c r="F3512" s="62">
        <v>2.5143049799459924</v>
      </c>
      <c r="G3512" s="63">
        <v>314401</v>
      </c>
      <c r="H3512" s="63">
        <v>9.5423190610042496</v>
      </c>
      <c r="I3512" s="63">
        <f t="shared" si="377"/>
        <v>93.332215988798296</v>
      </c>
      <c r="J3512" s="63">
        <v>63826812.8939882</v>
      </c>
      <c r="K3512" s="63">
        <f>(K2781+K3254+K3469)/3</f>
        <v>130.58959158582442</v>
      </c>
      <c r="L3512" s="63">
        <v>5010.1634248456539</v>
      </c>
      <c r="M3512" s="63">
        <f>(M2781+M3254+M3469)/3</f>
        <v>58.727494227399063</v>
      </c>
      <c r="N3512" s="62">
        <v>34.793999999999997</v>
      </c>
    </row>
    <row r="3513" spans="1:14" x14ac:dyDescent="0.4">
      <c r="A3513" s="70">
        <v>84</v>
      </c>
      <c r="B3513" s="5" t="s">
        <v>171</v>
      </c>
      <c r="C3513" s="5">
        <v>2007</v>
      </c>
      <c r="D3513" s="5" t="s">
        <v>249</v>
      </c>
      <c r="E3513" s="5" t="s">
        <v>247</v>
      </c>
      <c r="F3513" s="62">
        <v>2.493187256632813</v>
      </c>
      <c r="G3513" s="63">
        <v>325126</v>
      </c>
      <c r="H3513" s="63">
        <v>10.725013891357378</v>
      </c>
      <c r="I3513" s="63">
        <f t="shared" si="377"/>
        <v>97.458847871091095</v>
      </c>
      <c r="J3513" s="63">
        <v>132432080.78558201</v>
      </c>
      <c r="K3513" s="63">
        <f>(K3255+K2782+K3470)/3</f>
        <v>129.11981831851423</v>
      </c>
      <c r="L3513" s="63">
        <v>5746.6442543612902</v>
      </c>
      <c r="M3513" s="63">
        <f>(M2782+M3255+M3470)/3</f>
        <v>56.222776916892421</v>
      </c>
      <c r="N3513" s="62">
        <v>35.200000000000003</v>
      </c>
    </row>
    <row r="3514" spans="1:14" x14ac:dyDescent="0.4">
      <c r="A3514" s="70">
        <v>84</v>
      </c>
      <c r="B3514" s="5" t="s">
        <v>171</v>
      </c>
      <c r="C3514" s="5">
        <v>2008</v>
      </c>
      <c r="D3514" s="5" t="s">
        <v>249</v>
      </c>
      <c r="E3514" s="5" t="s">
        <v>247</v>
      </c>
      <c r="F3514" s="62">
        <v>2.5842800022559764</v>
      </c>
      <c r="G3514" s="63">
        <v>336883</v>
      </c>
      <c r="H3514" s="63">
        <v>11.565162417465856</v>
      </c>
      <c r="I3514" s="63">
        <f>(I3256+I2783+I3471)/3</f>
        <v>98.990958641492867</v>
      </c>
      <c r="J3514" s="63">
        <v>181255431.772407</v>
      </c>
      <c r="K3514" s="63">
        <f t="shared" ref="K3514:K3519" si="378">(K2783+K3256+K3471)/3</f>
        <v>124.73509582635251</v>
      </c>
      <c r="L3514" s="63">
        <v>6743.1309628112494</v>
      </c>
      <c r="M3514" s="63">
        <f>(M2783+M3256+M3471)/3</f>
        <v>53.197829875759425</v>
      </c>
      <c r="N3514" s="62">
        <v>35.61</v>
      </c>
    </row>
    <row r="3515" spans="1:14" x14ac:dyDescent="0.4">
      <c r="A3515" s="70">
        <v>84</v>
      </c>
      <c r="B3515" s="5" t="s">
        <v>171</v>
      </c>
      <c r="C3515" s="5">
        <v>2009</v>
      </c>
      <c r="D3515" s="5" t="s">
        <v>249</v>
      </c>
      <c r="E3515" s="5" t="s">
        <v>247</v>
      </c>
      <c r="F3515" s="62">
        <v>2.6260826216131816</v>
      </c>
      <c r="G3515" s="63">
        <v>349037</v>
      </c>
      <c r="H3515" s="63">
        <v>12.41242395182536</v>
      </c>
      <c r="I3515" s="63">
        <f>(I2784+I3257+I3472)/3</f>
        <v>97.873687531983776</v>
      </c>
      <c r="J3515" s="63">
        <v>157963586.77420399</v>
      </c>
      <c r="K3515" s="63">
        <f t="shared" si="378"/>
        <v>115.31532280579727</v>
      </c>
      <c r="L3515" s="63">
        <v>6719.3302677598685</v>
      </c>
      <c r="M3515" s="63">
        <f>(M2784+M3257+M3472)/3</f>
        <v>54.271786886996388</v>
      </c>
      <c r="N3515" s="62">
        <v>36.021000000000001</v>
      </c>
    </row>
    <row r="3516" spans="1:14" x14ac:dyDescent="0.4">
      <c r="A3516" s="70">
        <v>84</v>
      </c>
      <c r="B3516" s="5" t="s">
        <v>171</v>
      </c>
      <c r="C3516" s="5">
        <v>2010</v>
      </c>
      <c r="D3516" s="5" t="s">
        <v>249</v>
      </c>
      <c r="E3516" s="5" t="s">
        <v>247</v>
      </c>
      <c r="F3516" s="62">
        <v>2.6633478531425014</v>
      </c>
      <c r="G3516" s="63">
        <v>361575</v>
      </c>
      <c r="H3516" s="63">
        <v>3.2953781062501406</v>
      </c>
      <c r="I3516" s="63">
        <v>100</v>
      </c>
      <c r="J3516" s="63">
        <v>216468945.67527401</v>
      </c>
      <c r="K3516" s="63">
        <f t="shared" si="378"/>
        <v>110.05341461893147</v>
      </c>
      <c r="L3516" s="63">
        <v>7158.0614213135887</v>
      </c>
      <c r="M3516" s="63">
        <f>(M3258+M2785+M3473)/3</f>
        <v>54.176791275392702</v>
      </c>
      <c r="N3516" s="62">
        <v>36.433999999999997</v>
      </c>
    </row>
    <row r="3517" spans="1:14" x14ac:dyDescent="0.4">
      <c r="A3517" s="70">
        <v>84</v>
      </c>
      <c r="B3517" s="5" t="s">
        <v>171</v>
      </c>
      <c r="C3517" s="5">
        <v>2011</v>
      </c>
      <c r="D3517" s="5" t="s">
        <v>249</v>
      </c>
      <c r="E3517" s="5" t="s">
        <v>247</v>
      </c>
      <c r="F3517" s="62">
        <v>2.7048392265783567</v>
      </c>
      <c r="G3517" s="63">
        <v>374440</v>
      </c>
      <c r="H3517" s="63">
        <v>12.628797902798254</v>
      </c>
      <c r="I3517" s="63">
        <f>(I2786+I3259+I3474)/3</f>
        <v>99.775472505992084</v>
      </c>
      <c r="J3517" s="63">
        <v>423530663.953749</v>
      </c>
      <c r="K3517" s="63">
        <f t="shared" si="378"/>
        <v>97.020325649222571</v>
      </c>
      <c r="L3517" s="63">
        <v>7409.3319031017481</v>
      </c>
      <c r="M3517" s="63">
        <f>(M2786+M3259+M3474)/3</f>
        <v>54.996060403038314</v>
      </c>
      <c r="N3517" s="62">
        <v>36.848999999999997</v>
      </c>
    </row>
    <row r="3518" spans="1:14" x14ac:dyDescent="0.4">
      <c r="A3518" s="70">
        <v>84</v>
      </c>
      <c r="B3518" s="5" t="s">
        <v>171</v>
      </c>
      <c r="C3518" s="5">
        <v>2012</v>
      </c>
      <c r="D3518" s="5" t="s">
        <v>249</v>
      </c>
      <c r="E3518" s="5" t="s">
        <v>247</v>
      </c>
      <c r="F3518" s="62">
        <v>2.9535091952035795</v>
      </c>
      <c r="G3518" s="63">
        <v>387539</v>
      </c>
      <c r="H3518" s="63">
        <v>6.9372126879037523</v>
      </c>
      <c r="I3518" s="63">
        <f>(I2787+I3260+I3475)/3</f>
        <v>100.53559283400018</v>
      </c>
      <c r="J3518" s="63">
        <v>227976866.71889901</v>
      </c>
      <c r="K3518" s="63">
        <f t="shared" si="378"/>
        <v>106.59660205734177</v>
      </c>
      <c r="L3518" s="63">
        <v>7447.4156046143935</v>
      </c>
      <c r="M3518" s="63">
        <f>(M2787+M3260+M3475)/3</f>
        <v>55.604622926682829</v>
      </c>
      <c r="N3518" s="62">
        <v>37.267000000000003</v>
      </c>
    </row>
    <row r="3519" spans="1:14" x14ac:dyDescent="0.4">
      <c r="A3519" s="70">
        <v>84</v>
      </c>
      <c r="B3519" s="5" t="s">
        <v>171</v>
      </c>
      <c r="C3519" s="5">
        <v>2013</v>
      </c>
      <c r="D3519" s="5" t="s">
        <v>249</v>
      </c>
      <c r="E3519" s="5" t="s">
        <v>247</v>
      </c>
      <c r="F3519" s="62">
        <v>2.8161246531313009</v>
      </c>
      <c r="G3519" s="63">
        <v>400728</v>
      </c>
      <c r="H3519" s="63">
        <v>6.7465997395409261</v>
      </c>
      <c r="I3519" s="63">
        <f>(I3261+I2788+I3476)/3</f>
        <v>100.09267562943027</v>
      </c>
      <c r="J3519" s="63">
        <v>360816336.210787</v>
      </c>
      <c r="K3519" s="63">
        <f t="shared" si="378"/>
        <v>104.82098723764408</v>
      </c>
      <c r="L3519" s="63">
        <v>8222.5580357664276</v>
      </c>
      <c r="M3519" s="63">
        <f>(M3261+M2788+M3476)/3</f>
        <v>55.106124808402377</v>
      </c>
      <c r="N3519" s="62">
        <v>37.685000000000002</v>
      </c>
    </row>
    <row r="3520" spans="1:14" x14ac:dyDescent="0.4">
      <c r="A3520" s="70">
        <v>84</v>
      </c>
      <c r="B3520" s="5" t="s">
        <v>171</v>
      </c>
      <c r="C3520" s="5">
        <v>2014</v>
      </c>
      <c r="D3520" s="5" t="s">
        <v>249</v>
      </c>
      <c r="E3520" s="5" t="s">
        <v>247</v>
      </c>
      <c r="F3520" s="62">
        <v>3.2519232707360501</v>
      </c>
      <c r="G3520" s="63">
        <v>416738</v>
      </c>
      <c r="H3520" s="63">
        <v>4.1831965996291558</v>
      </c>
      <c r="I3520" s="63">
        <f>(I2789+I3262+I3477)/3</f>
        <v>91.322565638478224</v>
      </c>
      <c r="J3520" s="63">
        <v>333375218.034334</v>
      </c>
      <c r="K3520" s="63">
        <f>(K3477+K3262+K2789)/3</f>
        <v>93.269716155435233</v>
      </c>
      <c r="L3520" s="63">
        <v>8872.1283794289975</v>
      </c>
      <c r="M3520" s="63">
        <f>(M2789+M3262+M3477)/3</f>
        <v>56.832065609302184</v>
      </c>
      <c r="N3520" s="62">
        <v>38.106000000000002</v>
      </c>
    </row>
    <row r="3521" spans="1:14" x14ac:dyDescent="0.4">
      <c r="A3521" s="70">
        <v>84</v>
      </c>
      <c r="B3521" s="5" t="s">
        <v>171</v>
      </c>
      <c r="C3521" s="5">
        <v>2015</v>
      </c>
      <c r="D3521" s="5" t="s">
        <v>249</v>
      </c>
      <c r="E3521" s="5" t="s">
        <v>247</v>
      </c>
      <c r="F3521" s="62">
        <v>3.0747367889398549</v>
      </c>
      <c r="G3521" s="63">
        <v>435582</v>
      </c>
      <c r="H3521" s="63">
        <v>7.3234491926027658</v>
      </c>
      <c r="I3521" s="63">
        <f>(I3263+I2790+I3478)/3</f>
        <v>94.12310011986186</v>
      </c>
      <c r="J3521" s="63">
        <v>297975993.39252698</v>
      </c>
      <c r="K3521" s="63">
        <f>(K3263+K2790+K3478)/3</f>
        <v>80.441569528404443</v>
      </c>
      <c r="L3521" s="63">
        <v>9480.4315142010146</v>
      </c>
      <c r="M3521" s="63">
        <f>(M2790+M3263+M3478)/3</f>
        <v>55.847604448129125</v>
      </c>
      <c r="N3521" s="62">
        <v>38.529000000000003</v>
      </c>
    </row>
    <row r="3522" spans="1:14" x14ac:dyDescent="0.4">
      <c r="A3522" s="70">
        <v>84</v>
      </c>
      <c r="B3522" s="5" t="s">
        <v>171</v>
      </c>
      <c r="C3522" s="5">
        <v>2016</v>
      </c>
      <c r="D3522" s="5" t="s">
        <v>249</v>
      </c>
      <c r="E3522" s="5" t="s">
        <v>247</v>
      </c>
      <c r="F3522" s="62">
        <v>3.2270633921259568</v>
      </c>
      <c r="G3522" s="63">
        <v>454252</v>
      </c>
      <c r="H3522" s="63">
        <v>0.21887616656015041</v>
      </c>
      <c r="I3522" s="63">
        <f>(I2791+I3264+I3479)/3</f>
        <v>92.867792472161298</v>
      </c>
      <c r="J3522" s="63">
        <v>456639057.30469</v>
      </c>
      <c r="K3522" s="63">
        <f>(K3264+K2791+K3479)/3</f>
        <v>76.106927557876205</v>
      </c>
      <c r="L3522" s="63">
        <v>9708.141347504783</v>
      </c>
      <c r="M3522" s="63">
        <f>(M3264+M2791+M3479)/3</f>
        <v>55.928598288611234</v>
      </c>
      <c r="N3522" s="62">
        <v>38.954000000000001</v>
      </c>
    </row>
    <row r="3523" spans="1:14" x14ac:dyDescent="0.4">
      <c r="A3523" s="70">
        <v>84</v>
      </c>
      <c r="B3523" s="5" t="s">
        <v>171</v>
      </c>
      <c r="C3523" s="5">
        <v>2017</v>
      </c>
      <c r="D3523" s="5" t="s">
        <v>249</v>
      </c>
      <c r="E3523" s="5" t="s">
        <v>247</v>
      </c>
      <c r="F3523" s="62">
        <v>3.2725710245913779</v>
      </c>
      <c r="G3523" s="63">
        <v>472442</v>
      </c>
      <c r="H3523" s="63">
        <v>2.1435830198212216</v>
      </c>
      <c r="I3523" s="63">
        <f>(I2792+I3480+I3265)/3</f>
        <v>92.036131863500941</v>
      </c>
      <c r="J3523" s="63">
        <v>457808313.56653798</v>
      </c>
      <c r="K3523" s="63">
        <f>(K2792+K3265+K3480)/3</f>
        <v>79.176509166682834</v>
      </c>
      <c r="L3523" s="63">
        <v>10194.746147704331</v>
      </c>
      <c r="M3523" s="63">
        <f>(M2792+M3265+M3480)/3</f>
        <v>56.202756115347519</v>
      </c>
      <c r="N3523" s="62">
        <v>39.380000000000003</v>
      </c>
    </row>
    <row r="3524" spans="1:14" x14ac:dyDescent="0.4">
      <c r="A3524" s="70">
        <v>84</v>
      </c>
      <c r="B3524" s="5" t="s">
        <v>171</v>
      </c>
      <c r="C3524" s="5">
        <v>2018</v>
      </c>
      <c r="D3524" s="5" t="s">
        <v>249</v>
      </c>
      <c r="E3524" s="5" t="s">
        <v>247</v>
      </c>
      <c r="F3524" s="62">
        <v>3.6264849170406603</v>
      </c>
      <c r="G3524" s="63">
        <v>489758</v>
      </c>
      <c r="H3524" s="63">
        <v>3.2822150503765357</v>
      </c>
      <c r="I3524" s="63">
        <f>(I2793+I3266+I3481)/3</f>
        <v>92.840274546769578</v>
      </c>
      <c r="J3524" s="63">
        <v>575658028.152192</v>
      </c>
      <c r="K3524" s="63">
        <f>(K2793+K3266+K3481)/3</f>
        <v>85.903905203587783</v>
      </c>
      <c r="L3524" s="63">
        <v>11034.723597163476</v>
      </c>
      <c r="M3524" s="63">
        <f>(M2793+M3481+M3266)/3</f>
        <v>55.992986284029293</v>
      </c>
      <c r="N3524" s="62">
        <v>39.808</v>
      </c>
    </row>
    <row r="3525" spans="1:14" x14ac:dyDescent="0.4">
      <c r="A3525" s="70">
        <v>84</v>
      </c>
      <c r="B3525" s="5" t="s">
        <v>171</v>
      </c>
      <c r="C3525" s="5">
        <v>2019</v>
      </c>
      <c r="D3525" s="5" t="s">
        <v>249</v>
      </c>
      <c r="E3525" s="5" t="s">
        <v>247</v>
      </c>
      <c r="F3525" s="62">
        <v>3.9632671830773747</v>
      </c>
      <c r="G3525" s="63">
        <v>504508</v>
      </c>
      <c r="H3525" s="63">
        <v>-1.3097375523953332</v>
      </c>
      <c r="I3525" s="63">
        <f>(I3482+I3267+I2794)/3</f>
        <v>94.655974444091399</v>
      </c>
      <c r="J3525" s="63">
        <v>961037565.72300303</v>
      </c>
      <c r="K3525" s="63">
        <f>(K3267+K2794+K3482)/3</f>
        <v>88.698768810179729</v>
      </c>
      <c r="L3525" s="63">
        <v>11349.859264223483</v>
      </c>
      <c r="M3525" s="63">
        <f>(M2794+M3267+M3482)/3</f>
        <v>56.041446895996017</v>
      </c>
      <c r="N3525" s="62">
        <v>40.238</v>
      </c>
    </row>
    <row r="3526" spans="1:14" x14ac:dyDescent="0.4">
      <c r="A3526" s="70">
        <v>84</v>
      </c>
      <c r="B3526" s="5" t="s">
        <v>171</v>
      </c>
      <c r="C3526" s="5">
        <v>2020</v>
      </c>
      <c r="D3526" s="5" t="s">
        <v>249</v>
      </c>
      <c r="E3526" s="5" t="s">
        <v>247</v>
      </c>
      <c r="F3526" s="62">
        <v>2.8263852981311643</v>
      </c>
      <c r="G3526" s="63">
        <v>514438</v>
      </c>
      <c r="H3526" s="63">
        <v>-3.3653247345396977</v>
      </c>
      <c r="I3526" s="63">
        <f>(I3268+I2795+I3483)/3</f>
        <v>92.383483526887701</v>
      </c>
      <c r="J3526" s="63">
        <v>440711709.435094</v>
      </c>
      <c r="K3526" s="63">
        <f>(K2795+K3268+K3483)/3</f>
        <v>78.998122450108269</v>
      </c>
      <c r="L3526" s="63">
        <v>7216.8163711094676</v>
      </c>
      <c r="M3526" s="63">
        <f>(M3268+M2795+M3483)/3</f>
        <v>56.079063098457617</v>
      </c>
      <c r="N3526" s="62">
        <v>40.668999999999997</v>
      </c>
    </row>
    <row r="3527" spans="1:14" x14ac:dyDescent="0.4">
      <c r="A3527" s="70">
        <v>84</v>
      </c>
      <c r="B3527" s="5" t="s">
        <v>171</v>
      </c>
      <c r="C3527" s="5">
        <v>2021</v>
      </c>
      <c r="D3527" s="5" t="s">
        <v>249</v>
      </c>
      <c r="E3527" s="5" t="s">
        <v>247</v>
      </c>
      <c r="F3527" s="62">
        <f>(F3524+F3525+F3526)/3</f>
        <v>3.4720457994163998</v>
      </c>
      <c r="G3527" s="63">
        <v>521457</v>
      </c>
      <c r="H3527" s="63">
        <v>2.7320622522009756</v>
      </c>
      <c r="I3527" s="63">
        <f>(I2796+I3269+I3484)/3</f>
        <v>106.81850778490639</v>
      </c>
      <c r="J3527" s="63">
        <v>642830713.61800802</v>
      </c>
      <c r="K3527" s="63">
        <f>(K3269+K2796+K3484)/3</f>
        <v>87.025845418438507</v>
      </c>
      <c r="L3527" s="63">
        <v>10076.31753039658</v>
      </c>
      <c r="M3527" s="63">
        <f>(M3269+M2796+M3484)/3</f>
        <v>56.037832092827642</v>
      </c>
      <c r="N3527" s="62">
        <v>41.101999999999997</v>
      </c>
    </row>
    <row r="3528" spans="1:14" s="67" customFormat="1" x14ac:dyDescent="0.4">
      <c r="A3528" s="70">
        <v>84</v>
      </c>
      <c r="B3528" s="68" t="s">
        <v>171</v>
      </c>
      <c r="C3528" s="68">
        <v>2022</v>
      </c>
      <c r="D3528" s="5" t="s">
        <v>249</v>
      </c>
      <c r="E3528" s="5" t="s">
        <v>247</v>
      </c>
      <c r="F3528" s="62">
        <f>(F3525+F3526+F3527)/3</f>
        <v>3.4205660935416464</v>
      </c>
      <c r="G3528" s="66">
        <v>523787</v>
      </c>
      <c r="H3528" s="66">
        <v>3.1938627312484016</v>
      </c>
      <c r="I3528" s="66">
        <f>(I3270+I2797+I3485)/3</f>
        <v>119.0255169619154</v>
      </c>
      <c r="J3528" s="66">
        <v>721895590.17911804</v>
      </c>
      <c r="K3528" s="66">
        <f>(K2797+K3270+K3485)/3</f>
        <v>94.901234352992262</v>
      </c>
      <c r="L3528" s="66">
        <v>11780.816910242149</v>
      </c>
      <c r="M3528" s="66">
        <f>(M3485+M3270+M2797)/3</f>
        <v>56.052780695760426</v>
      </c>
      <c r="N3528" s="62">
        <v>41.536000000000001</v>
      </c>
    </row>
    <row r="3529" spans="1:14" x14ac:dyDescent="0.4">
      <c r="A3529" s="69">
        <v>85</v>
      </c>
      <c r="B3529" s="5" t="s">
        <v>172</v>
      </c>
      <c r="C3529" s="5">
        <v>1980</v>
      </c>
      <c r="D3529" s="5" t="s">
        <v>246</v>
      </c>
      <c r="E3529" s="5" t="s">
        <v>247</v>
      </c>
      <c r="F3529" s="62">
        <f>F3530*0.95</f>
        <v>2.9184475440794101E-2</v>
      </c>
      <c r="G3529" s="63">
        <v>7372581</v>
      </c>
      <c r="H3529" s="63">
        <v>14.501653026749153</v>
      </c>
      <c r="I3529" s="63">
        <f t="shared" ref="I3529:I3534" si="379">(I3400+I3357+I3185)/3</f>
        <v>218.22449496946868</v>
      </c>
      <c r="J3529" s="63">
        <v>2366532.8101367299</v>
      </c>
      <c r="K3529" s="63">
        <v>44.030614550312016</v>
      </c>
      <c r="L3529" s="63">
        <v>238.68048196417695</v>
      </c>
      <c r="M3529" s="63">
        <f>(M3357+M3314+M2669)/3</f>
        <v>21.94630702475585</v>
      </c>
      <c r="N3529" s="62">
        <v>18.484000000000002</v>
      </c>
    </row>
    <row r="3530" spans="1:14" x14ac:dyDescent="0.4">
      <c r="A3530" s="69">
        <v>85</v>
      </c>
      <c r="B3530" s="5" t="s">
        <v>172</v>
      </c>
      <c r="C3530" s="5">
        <v>1981</v>
      </c>
      <c r="D3530" s="5" t="s">
        <v>246</v>
      </c>
      <c r="E3530" s="5" t="s">
        <v>247</v>
      </c>
      <c r="F3530" s="62">
        <f t="shared" ref="F3530:F3538" si="380">F3531*0.95</f>
        <v>3.0720500463993793E-2</v>
      </c>
      <c r="G3530" s="63">
        <v>7532864</v>
      </c>
      <c r="H3530" s="63">
        <v>10.808507350147778</v>
      </c>
      <c r="I3530" s="63">
        <f t="shared" si="379"/>
        <v>215.76035076287715</v>
      </c>
      <c r="J3530" s="63">
        <v>3680103.9799203598</v>
      </c>
      <c r="K3530" s="63">
        <v>42.102674239348389</v>
      </c>
      <c r="L3530" s="63">
        <v>204.30110305540452</v>
      </c>
      <c r="M3530" s="63">
        <f t="shared" ref="M3530:M3543" si="381">(M3401+M3358+M3186)/3</f>
        <v>37.601197569278433</v>
      </c>
      <c r="N3530" s="62">
        <v>18.97</v>
      </c>
    </row>
    <row r="3531" spans="1:14" x14ac:dyDescent="0.4">
      <c r="A3531" s="69">
        <v>85</v>
      </c>
      <c r="B3531" s="5" t="s">
        <v>172</v>
      </c>
      <c r="C3531" s="5">
        <v>1982</v>
      </c>
      <c r="D3531" s="5" t="s">
        <v>246</v>
      </c>
      <c r="E3531" s="5" t="s">
        <v>247</v>
      </c>
      <c r="F3531" s="62">
        <f t="shared" si="380"/>
        <v>3.2337368909467153E-2</v>
      </c>
      <c r="G3531" s="63">
        <v>7696349</v>
      </c>
      <c r="H3531" s="63">
        <v>13.15369968869517</v>
      </c>
      <c r="I3531" s="63">
        <f t="shared" si="379"/>
        <v>213.18932416357552</v>
      </c>
      <c r="J3531" s="63">
        <v>1521577.86376028</v>
      </c>
      <c r="K3531" s="63">
        <v>43.88838402933726</v>
      </c>
      <c r="L3531" s="63">
        <v>173.29700420283513</v>
      </c>
      <c r="M3531" s="63">
        <f t="shared" si="381"/>
        <v>38.261340096107915</v>
      </c>
      <c r="N3531" s="62">
        <v>19.466000000000001</v>
      </c>
    </row>
    <row r="3532" spans="1:14" x14ac:dyDescent="0.4">
      <c r="A3532" s="69">
        <v>85</v>
      </c>
      <c r="B3532" s="5" t="s">
        <v>172</v>
      </c>
      <c r="C3532" s="5">
        <v>1983</v>
      </c>
      <c r="D3532" s="5" t="s">
        <v>246</v>
      </c>
      <c r="E3532" s="5" t="s">
        <v>247</v>
      </c>
      <c r="F3532" s="62">
        <f t="shared" si="380"/>
        <v>3.403933569417595E-2</v>
      </c>
      <c r="G3532" s="63">
        <v>7863944</v>
      </c>
      <c r="H3532" s="63">
        <v>10.817400274057889</v>
      </c>
      <c r="I3532" s="63">
        <f t="shared" si="379"/>
        <v>214.92578757395722</v>
      </c>
      <c r="J3532" s="63">
        <v>3149060.4949175902</v>
      </c>
      <c r="K3532" s="63">
        <v>48.008812061978759</v>
      </c>
      <c r="L3532" s="63">
        <v>165.02728476992286</v>
      </c>
      <c r="M3532" s="63">
        <f t="shared" si="381"/>
        <v>42.781981206302021</v>
      </c>
      <c r="N3532" s="62">
        <v>19.972000000000001</v>
      </c>
    </row>
    <row r="3533" spans="1:14" x14ac:dyDescent="0.4">
      <c r="A3533" s="69">
        <v>85</v>
      </c>
      <c r="B3533" s="5" t="s">
        <v>172</v>
      </c>
      <c r="C3533" s="5">
        <v>1984</v>
      </c>
      <c r="D3533" s="5" t="s">
        <v>246</v>
      </c>
      <c r="E3533" s="5" t="s">
        <v>247</v>
      </c>
      <c r="F3533" s="62">
        <f t="shared" si="380"/>
        <v>3.5830879678079949E-2</v>
      </c>
      <c r="G3533" s="63">
        <v>8030099</v>
      </c>
      <c r="H3533" s="63">
        <v>9.2519978498074806</v>
      </c>
      <c r="I3533" s="63">
        <f t="shared" si="379"/>
        <v>213.52260011529611</v>
      </c>
      <c r="J3533" s="63">
        <v>10069648.421692001</v>
      </c>
      <c r="K3533" s="63">
        <v>55.943344454679448</v>
      </c>
      <c r="L3533" s="63">
        <v>153.5388423072697</v>
      </c>
      <c r="M3533" s="63">
        <f t="shared" si="381"/>
        <v>44.939715160488142</v>
      </c>
      <c r="N3533" s="62">
        <v>20.488</v>
      </c>
    </row>
    <row r="3534" spans="1:14" x14ac:dyDescent="0.4">
      <c r="A3534" s="69">
        <v>85</v>
      </c>
      <c r="B3534" s="5" t="s">
        <v>172</v>
      </c>
      <c r="C3534" s="5">
        <v>1985</v>
      </c>
      <c r="D3534" s="5" t="s">
        <v>246</v>
      </c>
      <c r="E3534" s="5" t="s">
        <v>247</v>
      </c>
      <c r="F3534" s="62">
        <f t="shared" si="380"/>
        <v>3.7716715450610477E-2</v>
      </c>
      <c r="G3534" s="63">
        <v>8187651</v>
      </c>
      <c r="H3534" s="63">
        <v>-3.4824903286303055</v>
      </c>
      <c r="I3534" s="63">
        <f t="shared" si="379"/>
        <v>213.76676980003936</v>
      </c>
      <c r="J3534" s="63">
        <v>2893628.2487067701</v>
      </c>
      <c r="K3534" s="63">
        <v>59.734711823034878</v>
      </c>
      <c r="L3534" s="63">
        <v>170.0360760365763</v>
      </c>
      <c r="M3534" s="63">
        <f t="shared" si="381"/>
        <v>47.200076746980166</v>
      </c>
      <c r="N3534" s="62">
        <v>21.013000000000002</v>
      </c>
    </row>
    <row r="3535" spans="1:14" x14ac:dyDescent="0.4">
      <c r="A3535" s="69">
        <v>85</v>
      </c>
      <c r="B3535" s="5" t="s">
        <v>172</v>
      </c>
      <c r="C3535" s="5">
        <v>1986</v>
      </c>
      <c r="D3535" s="5" t="s">
        <v>246</v>
      </c>
      <c r="E3535" s="5" t="s">
        <v>247</v>
      </c>
      <c r="F3535" s="62">
        <f t="shared" si="380"/>
        <v>3.9701805737484712E-2</v>
      </c>
      <c r="G3535" s="63">
        <v>8334588</v>
      </c>
      <c r="H3535" s="63">
        <v>-0.13830009711506364</v>
      </c>
      <c r="I3535" s="63">
        <f>(I3363+I3406+I3191)/3</f>
        <v>176.73362628532865</v>
      </c>
      <c r="J3535" s="63">
        <v>-8374099.2291333303</v>
      </c>
      <c r="K3535" s="63">
        <v>49.449409705934613</v>
      </c>
      <c r="L3535" s="63">
        <v>222.22615600834212</v>
      </c>
      <c r="M3535" s="63">
        <f t="shared" si="381"/>
        <v>52.15890290904273</v>
      </c>
      <c r="N3535" s="62">
        <v>21.547999999999998</v>
      </c>
    </row>
    <row r="3536" spans="1:14" x14ac:dyDescent="0.4">
      <c r="A3536" s="69">
        <v>85</v>
      </c>
      <c r="B3536" s="5" t="s">
        <v>172</v>
      </c>
      <c r="C3536" s="5">
        <v>1987</v>
      </c>
      <c r="D3536" s="5" t="s">
        <v>246</v>
      </c>
      <c r="E3536" s="5" t="s">
        <v>247</v>
      </c>
      <c r="F3536" s="62">
        <f t="shared" si="380"/>
        <v>4.1791374460510226E-2</v>
      </c>
      <c r="G3536" s="63">
        <v>8474329</v>
      </c>
      <c r="H3536" s="63">
        <v>-1.9065324223787172</v>
      </c>
      <c r="I3536" s="63">
        <f>(I3407+I3364+I3192)/3</f>
        <v>174.09134447604333</v>
      </c>
      <c r="J3536" s="63">
        <v>-5989287.9109844603</v>
      </c>
      <c r="K3536" s="63">
        <v>46.056509553391315</v>
      </c>
      <c r="L3536" s="63">
        <v>246.70153672065678</v>
      </c>
      <c r="M3536" s="63">
        <f t="shared" si="381"/>
        <v>51.871445654089321</v>
      </c>
      <c r="N3536" s="62">
        <v>22.068999999999999</v>
      </c>
    </row>
    <row r="3537" spans="1:14" x14ac:dyDescent="0.4">
      <c r="A3537" s="69">
        <v>85</v>
      </c>
      <c r="B3537" s="5" t="s">
        <v>172</v>
      </c>
      <c r="C3537" s="5">
        <v>1988</v>
      </c>
      <c r="D3537" s="5" t="s">
        <v>246</v>
      </c>
      <c r="E3537" s="5" t="s">
        <v>247</v>
      </c>
      <c r="F3537" s="62">
        <f t="shared" si="380"/>
        <v>4.3990920484747606E-2</v>
      </c>
      <c r="G3537" s="63">
        <v>8617474</v>
      </c>
      <c r="H3537" s="63">
        <v>-4.2529315547916582</v>
      </c>
      <c r="I3537" s="63">
        <f>(I3408+I3365+I3193)/3</f>
        <v>188.71805284006359</v>
      </c>
      <c r="J3537" s="63">
        <v>7050570.9529640898</v>
      </c>
      <c r="K3537" s="63">
        <v>46.826932475502076</v>
      </c>
      <c r="L3537" s="63">
        <v>251.70259906719042</v>
      </c>
      <c r="M3537" s="63">
        <f t="shared" si="381"/>
        <v>54.644091894185671</v>
      </c>
      <c r="N3537" s="62">
        <v>22.481999999999999</v>
      </c>
    </row>
    <row r="3538" spans="1:14" x14ac:dyDescent="0.4">
      <c r="A3538" s="69">
        <v>85</v>
      </c>
      <c r="B3538" s="5" t="s">
        <v>172</v>
      </c>
      <c r="C3538" s="5">
        <v>1989</v>
      </c>
      <c r="D3538" s="5" t="s">
        <v>246</v>
      </c>
      <c r="E3538" s="5" t="s">
        <v>247</v>
      </c>
      <c r="F3538" s="62">
        <f t="shared" si="380"/>
        <v>4.6306232089208012E-2</v>
      </c>
      <c r="G3538" s="63">
        <v>8774122</v>
      </c>
      <c r="H3538" s="63">
        <v>3.4153784756097139</v>
      </c>
      <c r="I3538" s="63">
        <f>(I3409+I3194+I3366)/3</f>
        <v>254.39551320647479</v>
      </c>
      <c r="J3538" s="63">
        <v>6363470.8039217601</v>
      </c>
      <c r="K3538" s="63">
        <v>44.815424197664768</v>
      </c>
      <c r="L3538" s="63">
        <v>248.66555414649099</v>
      </c>
      <c r="M3538" s="63">
        <f t="shared" si="381"/>
        <v>57.607529303856786</v>
      </c>
      <c r="N3538" s="62">
        <v>22.899000000000001</v>
      </c>
    </row>
    <row r="3539" spans="1:14" x14ac:dyDescent="0.4">
      <c r="A3539" s="69">
        <v>85</v>
      </c>
      <c r="B3539" s="5" t="s">
        <v>172</v>
      </c>
      <c r="C3539" s="5">
        <v>1990</v>
      </c>
      <c r="D3539" s="5" t="s">
        <v>246</v>
      </c>
      <c r="E3539" s="5" t="s">
        <v>247</v>
      </c>
      <c r="F3539" s="62">
        <v>4.8743402199166327E-2</v>
      </c>
      <c r="G3539" s="63">
        <v>8945026</v>
      </c>
      <c r="H3539" s="63">
        <v>7.6021126514211943</v>
      </c>
      <c r="I3539" s="63">
        <f>(I3410+I3367+I3195)/3</f>
        <v>187.27712116967621</v>
      </c>
      <c r="J3539" s="63">
        <v>5729716.3240268696</v>
      </c>
      <c r="K3539" s="63">
        <v>46.584161243898826</v>
      </c>
      <c r="L3539" s="63">
        <v>299.82161580060477</v>
      </c>
      <c r="M3539" s="63">
        <f t="shared" si="381"/>
        <v>60.847436580089045</v>
      </c>
      <c r="N3539" s="62">
        <v>23.321999999999999</v>
      </c>
    </row>
    <row r="3540" spans="1:14" x14ac:dyDescent="0.4">
      <c r="A3540" s="69">
        <v>85</v>
      </c>
      <c r="B3540" s="5" t="s">
        <v>172</v>
      </c>
      <c r="C3540" s="5">
        <v>1991</v>
      </c>
      <c r="D3540" s="5" t="s">
        <v>246</v>
      </c>
      <c r="E3540" s="5" t="s">
        <v>247</v>
      </c>
      <c r="F3540" s="62">
        <v>4.8366889453482359E-2</v>
      </c>
      <c r="G3540" s="63">
        <v>9123969</v>
      </c>
      <c r="H3540" s="63">
        <v>-5.8160572986416526</v>
      </c>
      <c r="I3540" s="63">
        <f>(I3411+I3368+I3196)/3</f>
        <v>189.19286695308708</v>
      </c>
      <c r="J3540" s="63">
        <v>1205216.8500077899</v>
      </c>
      <c r="K3540" s="63">
        <v>47.466981615498085</v>
      </c>
      <c r="L3540" s="63">
        <v>298.56868850191825</v>
      </c>
      <c r="M3540" s="63">
        <f t="shared" si="381"/>
        <v>62.236821116274562</v>
      </c>
      <c r="N3540" s="62">
        <v>23.751000000000001</v>
      </c>
    </row>
    <row r="3541" spans="1:14" x14ac:dyDescent="0.4">
      <c r="A3541" s="69">
        <v>85</v>
      </c>
      <c r="B3541" s="5" t="s">
        <v>172</v>
      </c>
      <c r="C3541" s="5">
        <v>1992</v>
      </c>
      <c r="D3541" s="5" t="s">
        <v>246</v>
      </c>
      <c r="E3541" s="5" t="s">
        <v>247</v>
      </c>
      <c r="F3541" s="62">
        <v>5.1252060560833423E-2</v>
      </c>
      <c r="G3541" s="63">
        <v>9310572</v>
      </c>
      <c r="H3541" s="63">
        <v>0.73881682402854665</v>
      </c>
      <c r="I3541" s="63">
        <f>(I3412+I3369+I3197)/3</f>
        <v>186.39673196576393</v>
      </c>
      <c r="J3541" s="63">
        <v>-21874496.9945479</v>
      </c>
      <c r="K3541" s="63">
        <v>49.502005045245987</v>
      </c>
      <c r="L3541" s="63">
        <v>304.02787048207796</v>
      </c>
      <c r="M3541" s="63">
        <f t="shared" si="381"/>
        <v>62.725754520608199</v>
      </c>
      <c r="N3541" s="62">
        <v>24.186</v>
      </c>
    </row>
    <row r="3542" spans="1:14" x14ac:dyDescent="0.4">
      <c r="A3542" s="69">
        <v>85</v>
      </c>
      <c r="B3542" s="5" t="s">
        <v>172</v>
      </c>
      <c r="C3542" s="5">
        <v>1993</v>
      </c>
      <c r="D3542" s="5" t="s">
        <v>246</v>
      </c>
      <c r="E3542" s="5" t="s">
        <v>247</v>
      </c>
      <c r="F3542" s="62">
        <v>5.4359907053166727E-2</v>
      </c>
      <c r="G3542" s="63">
        <v>9506510</v>
      </c>
      <c r="H3542" s="63">
        <v>3.2350941551597288</v>
      </c>
      <c r="I3542" s="63">
        <f>(I3413+I3370+I3198)/3</f>
        <v>208.55881808799518</v>
      </c>
      <c r="J3542" s="63">
        <v>4061271.09744007</v>
      </c>
      <c r="K3542" s="63">
        <v>46.245604193013371</v>
      </c>
      <c r="L3542" s="63">
        <v>296.45801509559857</v>
      </c>
      <c r="M3542" s="63">
        <f t="shared" si="381"/>
        <v>60.776989044924257</v>
      </c>
      <c r="N3542" s="62">
        <v>24.623999999999999</v>
      </c>
    </row>
    <row r="3543" spans="1:14" x14ac:dyDescent="0.4">
      <c r="A3543" s="69">
        <v>85</v>
      </c>
      <c r="B3543" s="5" t="s">
        <v>172</v>
      </c>
      <c r="C3543" s="5">
        <v>1994</v>
      </c>
      <c r="D3543" s="5" t="s">
        <v>246</v>
      </c>
      <c r="E3543" s="5" t="s">
        <v>247</v>
      </c>
      <c r="F3543" s="62">
        <v>5.832298595203339E-2</v>
      </c>
      <c r="G3543" s="63">
        <v>9711797</v>
      </c>
      <c r="H3543" s="63">
        <v>39.562351908417156</v>
      </c>
      <c r="I3543" s="63">
        <f>(I3414+I3371+I3199)/3</f>
        <v>178.86165363646805</v>
      </c>
      <c r="J3543" s="63">
        <v>17416999.668166898</v>
      </c>
      <c r="K3543" s="63">
        <v>56.434271384883047</v>
      </c>
      <c r="L3543" s="63">
        <v>214.36264552754568</v>
      </c>
      <c r="M3543" s="63">
        <f t="shared" si="381"/>
        <v>58.978254366690528</v>
      </c>
      <c r="N3543" s="62">
        <v>25.068999999999999</v>
      </c>
    </row>
    <row r="3544" spans="1:14" x14ac:dyDescent="0.4">
      <c r="A3544" s="69">
        <v>85</v>
      </c>
      <c r="B3544" s="5" t="s">
        <v>172</v>
      </c>
      <c r="C3544" s="5">
        <v>1995</v>
      </c>
      <c r="D3544" s="5" t="s">
        <v>246</v>
      </c>
      <c r="E3544" s="5" t="s">
        <v>247</v>
      </c>
      <c r="F3544" s="62">
        <v>6.1686342252175008E-2</v>
      </c>
      <c r="G3544" s="63">
        <v>9921094</v>
      </c>
      <c r="H3544" s="63">
        <v>15.808983897355347</v>
      </c>
      <c r="I3544" s="63">
        <f>(I3415+I3200+I3372)/3</f>
        <v>160.36788677368017</v>
      </c>
      <c r="J3544" s="63">
        <v>111429781.43137901</v>
      </c>
      <c r="K3544" s="63">
        <v>56.244228193501655</v>
      </c>
      <c r="L3544" s="63">
        <v>272.7950322206367</v>
      </c>
      <c r="M3544" s="63">
        <f>(M3415+M3200+M3372)/3</f>
        <v>142.63896097668828</v>
      </c>
      <c r="N3544" s="62">
        <v>25.518999999999998</v>
      </c>
    </row>
    <row r="3545" spans="1:14" x14ac:dyDescent="0.4">
      <c r="A3545" s="69">
        <v>85</v>
      </c>
      <c r="B3545" s="5" t="s">
        <v>172</v>
      </c>
      <c r="C3545" s="5">
        <v>1996</v>
      </c>
      <c r="D3545" s="5" t="s">
        <v>246</v>
      </c>
      <c r="E3545" s="5" t="s">
        <v>247</v>
      </c>
      <c r="F3545" s="62">
        <v>6.5859375323853178E-2</v>
      </c>
      <c r="G3545" s="63">
        <v>10131906</v>
      </c>
      <c r="H3545" s="63">
        <v>-1.6521191963627615</v>
      </c>
      <c r="I3545" s="63">
        <f t="shared" ref="I3545:I3558" si="382">(I3416+I3373+I3201)/3</f>
        <v>176.54376604706042</v>
      </c>
      <c r="J3545" s="63">
        <v>27209332.174582802</v>
      </c>
      <c r="K3545" s="63">
        <v>52.494421396572164</v>
      </c>
      <c r="L3545" s="63">
        <v>274.422408697045</v>
      </c>
      <c r="M3545" s="63">
        <f t="shared" ref="M3545:M3552" si="383">(M3416+M3373+M3201)/3</f>
        <v>55.496000702188688</v>
      </c>
      <c r="N3545" s="62">
        <v>25.975000000000001</v>
      </c>
    </row>
    <row r="3546" spans="1:14" x14ac:dyDescent="0.4">
      <c r="A3546" s="69">
        <v>85</v>
      </c>
      <c r="B3546" s="5" t="s">
        <v>172</v>
      </c>
      <c r="C3546" s="5">
        <v>1997</v>
      </c>
      <c r="D3546" s="5" t="s">
        <v>246</v>
      </c>
      <c r="E3546" s="5" t="s">
        <v>247</v>
      </c>
      <c r="F3546" s="62">
        <v>7.191508384590814E-2</v>
      </c>
      <c r="G3546" s="63">
        <v>10359301</v>
      </c>
      <c r="H3546" s="63">
        <v>5.5801978299680428</v>
      </c>
      <c r="I3546" s="63">
        <f t="shared" si="382"/>
        <v>179.99822256198544</v>
      </c>
      <c r="J3546" s="63">
        <v>74360591.896402001</v>
      </c>
      <c r="K3546" s="63">
        <v>57.037422042101127</v>
      </c>
      <c r="L3546" s="63">
        <v>260.35596643693412</v>
      </c>
      <c r="M3546" s="63">
        <f t="shared" si="383"/>
        <v>56.359480437214266</v>
      </c>
      <c r="N3546" s="62">
        <v>26.434000000000001</v>
      </c>
    </row>
    <row r="3547" spans="1:14" x14ac:dyDescent="0.4">
      <c r="A3547" s="69">
        <v>85</v>
      </c>
      <c r="B3547" s="5" t="s">
        <v>172</v>
      </c>
      <c r="C3547" s="5">
        <v>1998</v>
      </c>
      <c r="D3547" s="5" t="s">
        <v>246</v>
      </c>
      <c r="E3547" s="5" t="s">
        <v>247</v>
      </c>
      <c r="F3547" s="62">
        <v>9.0014806305744322E-2</v>
      </c>
      <c r="G3547" s="63">
        <v>10620475</v>
      </c>
      <c r="H3547" s="63">
        <v>1.7395750287744391</v>
      </c>
      <c r="I3547" s="63">
        <f t="shared" si="382"/>
        <v>168.07096487198666</v>
      </c>
      <c r="J3547" s="63">
        <v>9556713.3502308503</v>
      </c>
      <c r="K3547" s="63">
        <v>50.178350015640227</v>
      </c>
      <c r="L3547" s="63">
        <v>274.97439714386263</v>
      </c>
      <c r="M3547" s="63">
        <f t="shared" si="383"/>
        <v>57.464098257386752</v>
      </c>
      <c r="N3547" s="62">
        <v>26.948</v>
      </c>
    </row>
    <row r="3548" spans="1:14" x14ac:dyDescent="0.4">
      <c r="A3548" s="69">
        <v>85</v>
      </c>
      <c r="B3548" s="5" t="s">
        <v>172</v>
      </c>
      <c r="C3548" s="5">
        <v>1999</v>
      </c>
      <c r="D3548" s="5" t="s">
        <v>246</v>
      </c>
      <c r="E3548" s="5" t="s">
        <v>247</v>
      </c>
      <c r="F3548" s="62">
        <v>9.1508714899789706E-2</v>
      </c>
      <c r="G3548" s="63">
        <v>10916993</v>
      </c>
      <c r="H3548" s="63">
        <v>16.286045581710695</v>
      </c>
      <c r="I3548" s="63">
        <f t="shared" si="382"/>
        <v>188.92543275972437</v>
      </c>
      <c r="J3548" s="63">
        <v>30998905.185911201</v>
      </c>
      <c r="K3548" s="63">
        <v>50.026435603630773</v>
      </c>
      <c r="L3548" s="63">
        <v>315.1714679667362</v>
      </c>
      <c r="M3548" s="63">
        <f t="shared" si="383"/>
        <v>56.566220628418556</v>
      </c>
      <c r="N3548" s="62">
        <v>27.646000000000001</v>
      </c>
    </row>
    <row r="3549" spans="1:14" x14ac:dyDescent="0.4">
      <c r="A3549" s="69">
        <v>85</v>
      </c>
      <c r="B3549" s="5" t="s">
        <v>172</v>
      </c>
      <c r="C3549" s="5">
        <v>2000</v>
      </c>
      <c r="D3549" s="5" t="s">
        <v>246</v>
      </c>
      <c r="E3549" s="5" t="s">
        <v>247</v>
      </c>
      <c r="F3549" s="62">
        <v>9.732095120419329E-2</v>
      </c>
      <c r="G3549" s="63">
        <v>11239101</v>
      </c>
      <c r="H3549" s="63">
        <v>-0.61972792038501723</v>
      </c>
      <c r="I3549" s="63">
        <f t="shared" si="382"/>
        <v>212.80113765079469</v>
      </c>
      <c r="J3549" s="63">
        <v>60331623.110039502</v>
      </c>
      <c r="K3549" s="63">
        <v>55.422575432268353</v>
      </c>
      <c r="L3549" s="63">
        <v>263.49838424482851</v>
      </c>
      <c r="M3549" s="63">
        <f t="shared" si="383"/>
        <v>62.014077356580422</v>
      </c>
      <c r="N3549" s="62">
        <v>28.356000000000002</v>
      </c>
    </row>
    <row r="3550" spans="1:14" x14ac:dyDescent="0.4">
      <c r="A3550" s="69">
        <v>85</v>
      </c>
      <c r="B3550" s="5" t="s">
        <v>172</v>
      </c>
      <c r="C3550" s="5">
        <v>2001</v>
      </c>
      <c r="D3550" s="5" t="s">
        <v>246</v>
      </c>
      <c r="E3550" s="5" t="s">
        <v>247</v>
      </c>
      <c r="F3550" s="62">
        <v>0.10332511958054613</v>
      </c>
      <c r="G3550" s="63">
        <v>11583824</v>
      </c>
      <c r="H3550" s="63">
        <v>4.6783620827365127</v>
      </c>
      <c r="I3550" s="63">
        <f t="shared" si="382"/>
        <v>160.67569895703403</v>
      </c>
      <c r="J3550" s="63">
        <v>208998473.655231</v>
      </c>
      <c r="K3550" s="63">
        <v>60.200803018000883</v>
      </c>
      <c r="L3550" s="63">
        <v>299.41217531625438</v>
      </c>
      <c r="M3550" s="63">
        <f t="shared" si="383"/>
        <v>56.8388665298462</v>
      </c>
      <c r="N3550" s="62">
        <v>29.074999999999999</v>
      </c>
    </row>
    <row r="3551" spans="1:14" x14ac:dyDescent="0.4">
      <c r="A3551" s="69">
        <v>85</v>
      </c>
      <c r="B3551" s="5" t="s">
        <v>172</v>
      </c>
      <c r="C3551" s="5">
        <v>2002</v>
      </c>
      <c r="D3551" s="5" t="s">
        <v>246</v>
      </c>
      <c r="E3551" s="5" t="s">
        <v>247</v>
      </c>
      <c r="F3551" s="62">
        <v>0.10403541973083816</v>
      </c>
      <c r="G3551" s="63">
        <v>11952660</v>
      </c>
      <c r="H3551" s="63">
        <v>3.5128817229089577</v>
      </c>
      <c r="I3551" s="63">
        <f t="shared" si="382"/>
        <v>131.29113022869586</v>
      </c>
      <c r="J3551" s="63">
        <v>-12371106.203847</v>
      </c>
      <c r="K3551" s="63">
        <v>57.829291372181636</v>
      </c>
      <c r="L3551" s="63">
        <v>326.96665905493546</v>
      </c>
      <c r="M3551" s="63">
        <f t="shared" si="383"/>
        <v>56.298053730933702</v>
      </c>
      <c r="N3551" s="62">
        <v>29.806000000000001</v>
      </c>
    </row>
    <row r="3552" spans="1:14" x14ac:dyDescent="0.4">
      <c r="A3552" s="69">
        <v>85</v>
      </c>
      <c r="B3552" s="5" t="s">
        <v>172</v>
      </c>
      <c r="C3552" s="5">
        <v>2003</v>
      </c>
      <c r="D3552" s="5" t="s">
        <v>246</v>
      </c>
      <c r="E3552" s="5" t="s">
        <v>247</v>
      </c>
      <c r="F3552" s="62">
        <v>0.10365280321564328</v>
      </c>
      <c r="G3552" s="63">
        <v>12342165</v>
      </c>
      <c r="H3552" s="63">
        <v>-7.5942842697965602</v>
      </c>
      <c r="I3552" s="63">
        <f t="shared" si="382"/>
        <v>98.560777577011223</v>
      </c>
      <c r="J3552" s="63">
        <v>72517997.325087503</v>
      </c>
      <c r="K3552" s="63">
        <v>58.628141702854052</v>
      </c>
      <c r="L3552" s="63">
        <v>381.94854627922678</v>
      </c>
      <c r="M3552" s="63">
        <f t="shared" si="383"/>
        <v>53.479940905005598</v>
      </c>
      <c r="N3552" s="62">
        <v>30.547000000000001</v>
      </c>
    </row>
    <row r="3553" spans="1:14" x14ac:dyDescent="0.4">
      <c r="A3553" s="69">
        <v>85</v>
      </c>
      <c r="B3553" s="5" t="s">
        <v>172</v>
      </c>
      <c r="C3553" s="5">
        <v>2004</v>
      </c>
      <c r="D3553" s="5" t="s">
        <v>246</v>
      </c>
      <c r="E3553" s="5" t="s">
        <v>247</v>
      </c>
      <c r="F3553" s="62">
        <v>0.11380180120835996</v>
      </c>
      <c r="G3553" s="63">
        <v>12751995</v>
      </c>
      <c r="H3553" s="63">
        <v>3.5986241435231818</v>
      </c>
      <c r="I3553" s="63">
        <f t="shared" si="382"/>
        <v>93.328044845944987</v>
      </c>
      <c r="J3553" s="63">
        <v>84992921.533143103</v>
      </c>
      <c r="K3553" s="63">
        <v>55.311617661017031</v>
      </c>
      <c r="L3553" s="63">
        <v>427.71731997461268</v>
      </c>
      <c r="M3553" s="63">
        <f>(M3550+M3551+M3552)/3</f>
        <v>55.5389537219285</v>
      </c>
      <c r="N3553" s="62">
        <v>31.3</v>
      </c>
    </row>
    <row r="3554" spans="1:14" x14ac:dyDescent="0.4">
      <c r="A3554" s="69">
        <v>85</v>
      </c>
      <c r="B3554" s="5" t="s">
        <v>172</v>
      </c>
      <c r="C3554" s="5">
        <v>2005</v>
      </c>
      <c r="D3554" s="5" t="s">
        <v>246</v>
      </c>
      <c r="E3554" s="5" t="s">
        <v>247</v>
      </c>
      <c r="F3554" s="62">
        <v>0.11386473903860315</v>
      </c>
      <c r="G3554" s="63">
        <v>13180551</v>
      </c>
      <c r="H3554" s="63">
        <v>7.5017101308420138</v>
      </c>
      <c r="I3554" s="63">
        <f t="shared" si="382"/>
        <v>95.798842693797567</v>
      </c>
      <c r="J3554" s="63">
        <v>160281952.808321</v>
      </c>
      <c r="K3554" s="63">
        <v>54.125325776284846</v>
      </c>
      <c r="L3554" s="63">
        <v>473.99504680383501</v>
      </c>
      <c r="M3554" s="63">
        <f>(M3425+M3382+M3210)/3</f>
        <v>55.649630299150999</v>
      </c>
      <c r="N3554" s="62">
        <v>32.06</v>
      </c>
    </row>
    <row r="3555" spans="1:14" x14ac:dyDescent="0.4">
      <c r="A3555" s="69">
        <v>85</v>
      </c>
      <c r="B3555" s="5" t="s">
        <v>172</v>
      </c>
      <c r="C3555" s="5">
        <v>2006</v>
      </c>
      <c r="D3555" s="5" t="s">
        <v>246</v>
      </c>
      <c r="E3555" s="5" t="s">
        <v>247</v>
      </c>
      <c r="F3555" s="62">
        <v>0.11610050573488934</v>
      </c>
      <c r="G3555" s="63">
        <v>13623541</v>
      </c>
      <c r="H3555" s="63">
        <v>4.6468733608865165</v>
      </c>
      <c r="I3555" s="63">
        <f t="shared" si="382"/>
        <v>96.342765717927946</v>
      </c>
      <c r="J3555" s="63">
        <v>148327333.70524901</v>
      </c>
      <c r="K3555" s="63">
        <v>60.976673835320163</v>
      </c>
      <c r="L3555" s="63">
        <v>506.91183869957223</v>
      </c>
      <c r="M3555" s="63">
        <f>(M3426+M3383+M3211)/3</f>
        <v>55.655220310671531</v>
      </c>
      <c r="N3555" s="62">
        <v>32.832000000000001</v>
      </c>
    </row>
    <row r="3556" spans="1:14" x14ac:dyDescent="0.4">
      <c r="A3556" s="69">
        <v>85</v>
      </c>
      <c r="B3556" s="5" t="s">
        <v>172</v>
      </c>
      <c r="C3556" s="5">
        <v>2007</v>
      </c>
      <c r="D3556" s="5" t="s">
        <v>246</v>
      </c>
      <c r="E3556" s="5" t="s">
        <v>247</v>
      </c>
      <c r="F3556" s="62">
        <v>0.13048870698147963</v>
      </c>
      <c r="G3556" s="63">
        <v>14080912</v>
      </c>
      <c r="H3556" s="63">
        <v>4.5550460766963425</v>
      </c>
      <c r="I3556" s="63">
        <f t="shared" si="382"/>
        <v>98.292828130100986</v>
      </c>
      <c r="J3556" s="63">
        <v>206337322.64910901</v>
      </c>
      <c r="K3556" s="63">
        <v>56.649746244903575</v>
      </c>
      <c r="L3556" s="63">
        <v>579.25714088167399</v>
      </c>
      <c r="M3556" s="63">
        <f>(M3427+M3384+M3212)/3</f>
        <v>58.00935996938469</v>
      </c>
      <c r="N3556" s="62">
        <v>33.612000000000002</v>
      </c>
    </row>
    <row r="3557" spans="1:14" x14ac:dyDescent="0.4">
      <c r="A3557" s="69">
        <v>85</v>
      </c>
      <c r="B3557" s="5" t="s">
        <v>172</v>
      </c>
      <c r="C3557" s="5">
        <v>2008</v>
      </c>
      <c r="D3557" s="5" t="s">
        <v>246</v>
      </c>
      <c r="E3557" s="5" t="s">
        <v>247</v>
      </c>
      <c r="F3557" s="62">
        <v>0.13858729883073581</v>
      </c>
      <c r="G3557" s="63">
        <v>14551117</v>
      </c>
      <c r="H3557" s="63">
        <v>7.2763676417846312</v>
      </c>
      <c r="I3557" s="63">
        <f t="shared" si="382"/>
        <v>102.38583177780578</v>
      </c>
      <c r="J3557" s="63">
        <v>267511185.91091001</v>
      </c>
      <c r="K3557" s="63">
        <v>63.476016056044173</v>
      </c>
      <c r="L3557" s="63">
        <v>676.12700114400457</v>
      </c>
      <c r="M3557" s="63">
        <f>(M3428+M3385+M3213)/3</f>
        <v>57.008252775179095</v>
      </c>
      <c r="N3557" s="62">
        <v>34.402999999999999</v>
      </c>
    </row>
    <row r="3558" spans="1:14" x14ac:dyDescent="0.4">
      <c r="A3558" s="69">
        <v>85</v>
      </c>
      <c r="B3558" s="5" t="s">
        <v>172</v>
      </c>
      <c r="C3558" s="5">
        <v>2009</v>
      </c>
      <c r="D3558" s="5" t="s">
        <v>246</v>
      </c>
      <c r="E3558" s="5" t="s">
        <v>247</v>
      </c>
      <c r="F3558" s="62">
        <v>0.12931199353938946</v>
      </c>
      <c r="G3558" s="63">
        <v>15032635</v>
      </c>
      <c r="H3558" s="63">
        <v>4.6359321620512048</v>
      </c>
      <c r="I3558" s="63">
        <f t="shared" si="382"/>
        <v>102.61029576303325</v>
      </c>
      <c r="J3558" s="63">
        <v>649211715.16863894</v>
      </c>
      <c r="K3558" s="63">
        <v>50.519192933143628</v>
      </c>
      <c r="L3558" s="63">
        <v>680.64995858755731</v>
      </c>
      <c r="M3558" s="63">
        <f>(M3429+M3214+M3386)/3</f>
        <v>58.577269040057807</v>
      </c>
      <c r="N3558" s="62">
        <v>35.200000000000003</v>
      </c>
    </row>
    <row r="3559" spans="1:14" x14ac:dyDescent="0.4">
      <c r="A3559" s="69">
        <v>85</v>
      </c>
      <c r="B3559" s="5" t="s">
        <v>172</v>
      </c>
      <c r="C3559" s="5">
        <v>2010</v>
      </c>
      <c r="D3559" s="5" t="s">
        <v>246</v>
      </c>
      <c r="E3559" s="5" t="s">
        <v>247</v>
      </c>
      <c r="F3559" s="62">
        <v>0.13870660661370357</v>
      </c>
      <c r="G3559" s="63">
        <v>15529181</v>
      </c>
      <c r="H3559" s="63">
        <v>4.3649997350522938</v>
      </c>
      <c r="I3559" s="63">
        <v>100</v>
      </c>
      <c r="J3559" s="63">
        <v>371932364.723095</v>
      </c>
      <c r="K3559" s="63">
        <v>57.985297240145897</v>
      </c>
      <c r="L3559" s="63">
        <v>688.32786585855831</v>
      </c>
      <c r="M3559" s="63">
        <f t="shared" ref="M3559:M3565" si="384">(M3430+M3387+M3215)/3</f>
        <v>60.79210324767417</v>
      </c>
      <c r="N3559" s="62">
        <v>35.999000000000002</v>
      </c>
    </row>
    <row r="3560" spans="1:14" x14ac:dyDescent="0.4">
      <c r="A3560" s="69">
        <v>85</v>
      </c>
      <c r="B3560" s="5" t="s">
        <v>172</v>
      </c>
      <c r="C3560" s="5">
        <v>2011</v>
      </c>
      <c r="D3560" s="5" t="s">
        <v>246</v>
      </c>
      <c r="E3560" s="5" t="s">
        <v>247</v>
      </c>
      <c r="F3560" s="62">
        <v>0.14630541878063563</v>
      </c>
      <c r="G3560" s="63">
        <v>16039734</v>
      </c>
      <c r="H3560" s="63">
        <v>12.182890128791769</v>
      </c>
      <c r="I3560" s="63">
        <f>(I3431+I3388+I3216)/3</f>
        <v>97.590720466767053</v>
      </c>
      <c r="J3560" s="63">
        <v>556875894.54428899</v>
      </c>
      <c r="K3560" s="63">
        <v>53.913557782920087</v>
      </c>
      <c r="L3560" s="63">
        <v>810.18255603612874</v>
      </c>
      <c r="M3560" s="63">
        <f t="shared" si="384"/>
        <v>60.90198602259278</v>
      </c>
      <c r="N3560" s="62">
        <v>36.798999999999999</v>
      </c>
    </row>
    <row r="3561" spans="1:14" x14ac:dyDescent="0.4">
      <c r="A3561" s="69">
        <v>85</v>
      </c>
      <c r="B3561" s="5" t="s">
        <v>172</v>
      </c>
      <c r="C3561" s="5">
        <v>2012</v>
      </c>
      <c r="D3561" s="5" t="s">
        <v>246</v>
      </c>
      <c r="E3561" s="5" t="s">
        <v>247</v>
      </c>
      <c r="F3561" s="62">
        <v>0.1520283127376256</v>
      </c>
      <c r="G3561" s="63">
        <v>16514687</v>
      </c>
      <c r="H3561" s="63">
        <v>4.6054076276253539</v>
      </c>
      <c r="I3561" s="63">
        <f>(I3389+I3432+I3217)/3</f>
        <v>91.306655432655859</v>
      </c>
      <c r="J3561" s="63">
        <v>397842480.25392199</v>
      </c>
      <c r="K3561" s="63">
        <v>59.120594550686675</v>
      </c>
      <c r="L3561" s="63">
        <v>753.39213750190527</v>
      </c>
      <c r="M3561" s="63">
        <f t="shared" si="384"/>
        <v>60.687817270289571</v>
      </c>
      <c r="N3561" s="62">
        <v>37.598999999999997</v>
      </c>
    </row>
    <row r="3562" spans="1:14" x14ac:dyDescent="0.4">
      <c r="A3562" s="69">
        <v>85</v>
      </c>
      <c r="B3562" s="5" t="s">
        <v>172</v>
      </c>
      <c r="C3562" s="5">
        <v>2013</v>
      </c>
      <c r="D3562" s="5" t="s">
        <v>246</v>
      </c>
      <c r="E3562" s="5" t="s">
        <v>247</v>
      </c>
      <c r="F3562" s="62">
        <v>0.16546662782882154</v>
      </c>
      <c r="G3562" s="63">
        <v>17004033</v>
      </c>
      <c r="H3562" s="63">
        <v>0.65263180244787122</v>
      </c>
      <c r="I3562" s="63">
        <f>(I3433+I3390+I3218)/3</f>
        <v>84.9848361876588</v>
      </c>
      <c r="J3562" s="63">
        <v>307940910.77401203</v>
      </c>
      <c r="K3562" s="63">
        <v>64.817660873075084</v>
      </c>
      <c r="L3562" s="63">
        <v>778.79705279881625</v>
      </c>
      <c r="M3562" s="63">
        <f t="shared" si="384"/>
        <v>61.467830785094463</v>
      </c>
      <c r="N3562" s="62">
        <v>38.398000000000003</v>
      </c>
    </row>
    <row r="3563" spans="1:14" x14ac:dyDescent="0.4">
      <c r="A3563" s="69">
        <v>85</v>
      </c>
      <c r="B3563" s="5" t="s">
        <v>172</v>
      </c>
      <c r="C3563" s="5">
        <v>2014</v>
      </c>
      <c r="D3563" s="5" t="s">
        <v>246</v>
      </c>
      <c r="E3563" s="5" t="s">
        <v>247</v>
      </c>
      <c r="F3563" s="62">
        <v>0.18085879898225904</v>
      </c>
      <c r="G3563" s="63">
        <v>17551814</v>
      </c>
      <c r="H3563" s="63">
        <v>1.2686434400342108</v>
      </c>
      <c r="I3563" s="63">
        <f>(I3434+I3391+I3219)/3</f>
        <v>84.231769414620757</v>
      </c>
      <c r="J3563" s="63">
        <v>144214831.23699999</v>
      </c>
      <c r="K3563" s="63">
        <v>60.638707488009302</v>
      </c>
      <c r="L3563" s="63">
        <v>818.4303413922155</v>
      </c>
      <c r="M3563" s="63">
        <f t="shared" si="384"/>
        <v>60.782022751412235</v>
      </c>
      <c r="N3563" s="62">
        <v>39.195999999999998</v>
      </c>
    </row>
    <row r="3564" spans="1:14" x14ac:dyDescent="0.4">
      <c r="A3564" s="69">
        <v>85</v>
      </c>
      <c r="B3564" s="5" t="s">
        <v>172</v>
      </c>
      <c r="C3564" s="5">
        <v>2015</v>
      </c>
      <c r="D3564" s="5" t="s">
        <v>246</v>
      </c>
      <c r="E3564" s="5" t="s">
        <v>247</v>
      </c>
      <c r="F3564" s="62">
        <v>0.1846086881581184</v>
      </c>
      <c r="G3564" s="63">
        <v>18112907</v>
      </c>
      <c r="H3564" s="63">
        <v>2.8835093750612941</v>
      </c>
      <c r="I3564" s="63">
        <f>(I3435+I3392+I3220)/3</f>
        <v>90.273327253752669</v>
      </c>
      <c r="J3564" s="63">
        <v>275525536.04037702</v>
      </c>
      <c r="K3564" s="63">
        <v>63.639639686151618</v>
      </c>
      <c r="L3564" s="63">
        <v>723.50420494766263</v>
      </c>
      <c r="M3564" s="63">
        <f t="shared" si="384"/>
        <v>60.979223602265421</v>
      </c>
      <c r="N3564" s="62">
        <v>39.991</v>
      </c>
    </row>
    <row r="3565" spans="1:14" x14ac:dyDescent="0.4">
      <c r="A3565" s="69">
        <v>85</v>
      </c>
      <c r="B3565" s="5" t="s">
        <v>172</v>
      </c>
      <c r="C3565" s="5">
        <v>2016</v>
      </c>
      <c r="D3565" s="5" t="s">
        <v>246</v>
      </c>
      <c r="E3565" s="5" t="s">
        <v>247</v>
      </c>
      <c r="F3565" s="62">
        <v>0.18227704163815969</v>
      </c>
      <c r="G3565" s="63">
        <v>18700106</v>
      </c>
      <c r="H3565" s="63">
        <v>1.3511223137048063</v>
      </c>
      <c r="I3565" s="63">
        <f>(I3436+I3393+I3221)/3</f>
        <v>90.901377151631593</v>
      </c>
      <c r="J3565" s="63">
        <v>356476591.902583</v>
      </c>
      <c r="K3565" s="63">
        <v>63.76329642447017</v>
      </c>
      <c r="L3565" s="63">
        <v>750.05180910229512</v>
      </c>
      <c r="M3565" s="63">
        <f t="shared" si="384"/>
        <v>61.07635904625738</v>
      </c>
      <c r="N3565" s="62">
        <v>40.783000000000001</v>
      </c>
    </row>
    <row r="3566" spans="1:14" x14ac:dyDescent="0.4">
      <c r="A3566" s="69">
        <v>85</v>
      </c>
      <c r="B3566" s="5" t="s">
        <v>172</v>
      </c>
      <c r="C3566" s="5">
        <v>2017</v>
      </c>
      <c r="D3566" s="5" t="s">
        <v>246</v>
      </c>
      <c r="E3566" s="5" t="s">
        <v>247</v>
      </c>
      <c r="F3566" s="62">
        <v>0.18796195295462179</v>
      </c>
      <c r="G3566" s="63">
        <v>19311355</v>
      </c>
      <c r="H3566" s="63">
        <v>1.9342732111872181</v>
      </c>
      <c r="I3566" s="63">
        <f>(I3563+I3564+I3565)/3</f>
        <v>88.468824606668349</v>
      </c>
      <c r="J3566" s="63">
        <v>560747464.36876404</v>
      </c>
      <c r="K3566" s="63">
        <v>58.068448326394652</v>
      </c>
      <c r="L3566" s="63">
        <v>795.68280155376476</v>
      </c>
      <c r="M3566" s="63">
        <f>(M3563+M3564+M3565)/3</f>
        <v>60.94586846664501</v>
      </c>
      <c r="N3566" s="62">
        <v>41.572000000000003</v>
      </c>
    </row>
    <row r="3567" spans="1:14" x14ac:dyDescent="0.4">
      <c r="A3567" s="69">
        <v>85</v>
      </c>
      <c r="B3567" s="5" t="s">
        <v>172</v>
      </c>
      <c r="C3567" s="5">
        <v>2018</v>
      </c>
      <c r="D3567" s="5" t="s">
        <v>246</v>
      </c>
      <c r="E3567" s="5" t="s">
        <v>247</v>
      </c>
      <c r="F3567" s="62">
        <v>0.1940324158894384</v>
      </c>
      <c r="G3567" s="63">
        <v>19934298</v>
      </c>
      <c r="H3567" s="63">
        <v>1.4579639111606042</v>
      </c>
      <c r="I3567" s="63">
        <f>(I3438+I3395+I3223)/3</f>
        <v>94.063421102004966</v>
      </c>
      <c r="J3567" s="63">
        <v>467295391.07783997</v>
      </c>
      <c r="K3567" s="63">
        <v>60.144782803817478</v>
      </c>
      <c r="L3567" s="63">
        <v>856.35659655060283</v>
      </c>
      <c r="M3567" s="63">
        <f>(M3564+M3565+M3566)/3</f>
        <v>61.000483705055935</v>
      </c>
      <c r="N3567" s="62">
        <v>42.356000000000002</v>
      </c>
    </row>
    <row r="3568" spans="1:14" x14ac:dyDescent="0.4">
      <c r="A3568" s="69">
        <v>85</v>
      </c>
      <c r="B3568" s="5" t="s">
        <v>172</v>
      </c>
      <c r="C3568" s="5">
        <v>2019</v>
      </c>
      <c r="D3568" s="5" t="s">
        <v>246</v>
      </c>
      <c r="E3568" s="5" t="s">
        <v>247</v>
      </c>
      <c r="F3568" s="62">
        <v>0.19143865561384837</v>
      </c>
      <c r="G3568" s="63">
        <v>20567424</v>
      </c>
      <c r="H3568" s="63">
        <v>1.9305420689580615</v>
      </c>
      <c r="I3568" s="63">
        <f>(I3396+I3439+I3224)/3</f>
        <v>99.858973899597501</v>
      </c>
      <c r="J3568" s="63">
        <v>859091549.18896604</v>
      </c>
      <c r="K3568" s="63">
        <v>63.658702766051711</v>
      </c>
      <c r="L3568" s="63">
        <v>840.17574636629922</v>
      </c>
      <c r="M3568" s="63">
        <f>(M3439+M3396+M3224)/3</f>
        <v>61.007570405986122</v>
      </c>
      <c r="N3568" s="62">
        <v>43.136000000000003</v>
      </c>
    </row>
    <row r="3569" spans="1:14" x14ac:dyDescent="0.4">
      <c r="A3569" s="69">
        <v>85</v>
      </c>
      <c r="B3569" s="5" t="s">
        <v>172</v>
      </c>
      <c r="C3569" s="5">
        <v>2020</v>
      </c>
      <c r="D3569" s="5" t="s">
        <v>246</v>
      </c>
      <c r="E3569" s="5" t="s">
        <v>247</v>
      </c>
      <c r="F3569" s="62">
        <v>0.19556597141731732</v>
      </c>
      <c r="G3569" s="63">
        <v>21224040</v>
      </c>
      <c r="H3569" s="63">
        <v>0.53234018150966733</v>
      </c>
      <c r="I3569" s="63">
        <f>(I3440+I3397+I3225)/3</f>
        <v>102.41890154039227</v>
      </c>
      <c r="J3569" s="63">
        <v>536851812.89727497</v>
      </c>
      <c r="K3569" s="63">
        <v>66.990574279504088</v>
      </c>
      <c r="L3569" s="63">
        <v>822.90613683213166</v>
      </c>
      <c r="M3569" s="63">
        <f>(M3440+M3397+M3225)/3</f>
        <v>60.984640859229025</v>
      </c>
      <c r="N3569" s="62">
        <v>43.908999999999999</v>
      </c>
    </row>
    <row r="3570" spans="1:14" x14ac:dyDescent="0.4">
      <c r="A3570" s="69">
        <v>85</v>
      </c>
      <c r="B3570" s="5" t="s">
        <v>172</v>
      </c>
      <c r="C3570" s="5">
        <v>2021</v>
      </c>
      <c r="D3570" s="5" t="s">
        <v>246</v>
      </c>
      <c r="E3570" s="5" t="s">
        <v>247</v>
      </c>
      <c r="F3570" s="62">
        <f>(F3567+F3568+F3569)/3</f>
        <v>0.19367901430686804</v>
      </c>
      <c r="G3570" s="63">
        <v>21904983</v>
      </c>
      <c r="H3570" s="63">
        <v>3.3589739985495015</v>
      </c>
      <c r="I3570" s="63">
        <f>(I3441+I3398+I3226)/3</f>
        <v>100.03770040708478</v>
      </c>
      <c r="J3570" s="63">
        <v>639944165.35895896</v>
      </c>
      <c r="K3570" s="63">
        <v>67.20994466911732</v>
      </c>
      <c r="L3570" s="63">
        <v>881.51008873358535</v>
      </c>
      <c r="M3570" s="63">
        <f>(M3441+M3398+M3226)/3</f>
        <v>60.99756499009036</v>
      </c>
      <c r="N3570" s="62">
        <v>44.677</v>
      </c>
    </row>
    <row r="3571" spans="1:14" x14ac:dyDescent="0.4">
      <c r="A3571" s="69">
        <v>85</v>
      </c>
      <c r="B3571" s="5" t="s">
        <v>172</v>
      </c>
      <c r="C3571" s="5">
        <v>2022</v>
      </c>
      <c r="D3571" s="5" t="s">
        <v>246</v>
      </c>
      <c r="E3571" s="5" t="s">
        <v>247</v>
      </c>
      <c r="F3571" s="62">
        <f>(F3568+F3569+F3570)/3</f>
        <v>0.19356121377934457</v>
      </c>
      <c r="G3571" s="63">
        <v>22593590</v>
      </c>
      <c r="H3571" s="63">
        <v>5.7337848295373419</v>
      </c>
      <c r="I3571" s="63">
        <f>(I3442+I3227+I3399)/3</f>
        <v>104.43202391731317</v>
      </c>
      <c r="J3571" s="63">
        <v>252912731.324</v>
      </c>
      <c r="K3571" s="63">
        <v>68.828228226935082</v>
      </c>
      <c r="L3571" s="63">
        <v>833.29725509307082</v>
      </c>
      <c r="M3571" s="63">
        <f>(M3442+M3399+M3227)/3</f>
        <v>60.996592085101831</v>
      </c>
      <c r="N3571" s="62">
        <v>45.436999999999998</v>
      </c>
    </row>
    <row r="3572" spans="1:14" x14ac:dyDescent="0.4">
      <c r="A3572" s="69">
        <v>86</v>
      </c>
      <c r="B3572" s="5" t="s">
        <v>173</v>
      </c>
      <c r="C3572" s="5">
        <v>1980</v>
      </c>
      <c r="D3572" s="5" t="s">
        <v>251</v>
      </c>
      <c r="E3572" s="5" t="s">
        <v>248</v>
      </c>
      <c r="F3572" s="62">
        <f>F3573*0.95</f>
        <v>3.9129133454588221</v>
      </c>
      <c r="G3572" s="63">
        <v>316645</v>
      </c>
      <c r="H3572" s="63">
        <v>12.392568100508925</v>
      </c>
      <c r="I3572" s="63">
        <v>108.318978188024</v>
      </c>
      <c r="J3572" s="63">
        <v>26633728.413074799</v>
      </c>
      <c r="K3572" s="63">
        <v>167.34000712563949</v>
      </c>
      <c r="L3572" s="63">
        <v>3948.4031261497635</v>
      </c>
      <c r="M3572" s="63">
        <v>64.646464646464651</v>
      </c>
      <c r="N3572" s="62">
        <v>89.784999999999997</v>
      </c>
    </row>
    <row r="3573" spans="1:14" x14ac:dyDescent="0.4">
      <c r="A3573" s="69">
        <v>86</v>
      </c>
      <c r="B3573" s="5" t="s">
        <v>173</v>
      </c>
      <c r="C3573" s="5">
        <v>1981</v>
      </c>
      <c r="D3573" s="5" t="s">
        <v>251</v>
      </c>
      <c r="E3573" s="5" t="s">
        <v>248</v>
      </c>
      <c r="F3573" s="62">
        <f t="shared" ref="F3573:F3581" si="385">F3574*0.95</f>
        <v>4.1188561531145496</v>
      </c>
      <c r="G3573" s="63">
        <v>318982</v>
      </c>
      <c r="H3573" s="63">
        <v>7.7803394927792766</v>
      </c>
      <c r="I3573" s="63">
        <v>117.540379026211</v>
      </c>
      <c r="J3573" s="63">
        <v>39048273.852650799</v>
      </c>
      <c r="K3573" s="63">
        <v>153.1058803489492</v>
      </c>
      <c r="L3573" s="63">
        <v>3898.2430374390519</v>
      </c>
      <c r="M3573" s="63">
        <v>68.141592920353986</v>
      </c>
      <c r="N3573" s="62">
        <v>89.793999999999997</v>
      </c>
    </row>
    <row r="3574" spans="1:14" x14ac:dyDescent="0.4">
      <c r="A3574" s="69">
        <v>86</v>
      </c>
      <c r="B3574" s="5" t="s">
        <v>173</v>
      </c>
      <c r="C3574" s="5">
        <v>1982</v>
      </c>
      <c r="D3574" s="5" t="s">
        <v>251</v>
      </c>
      <c r="E3574" s="5" t="s">
        <v>248</v>
      </c>
      <c r="F3574" s="62">
        <f t="shared" si="385"/>
        <v>4.335638055910052</v>
      </c>
      <c r="G3574" s="63">
        <v>325898</v>
      </c>
      <c r="H3574" s="63">
        <v>3.4416914669169358</v>
      </c>
      <c r="I3574" s="63">
        <v>121.49878267087099</v>
      </c>
      <c r="J3574" s="63">
        <v>20866569.259094998</v>
      </c>
      <c r="K3574" s="63">
        <v>138.15944885377846</v>
      </c>
      <c r="L3574" s="63">
        <v>3788.0506324064586</v>
      </c>
      <c r="M3574" s="63">
        <v>70.542635658914733</v>
      </c>
      <c r="N3574" s="62">
        <v>89.802999999999997</v>
      </c>
    </row>
    <row r="3575" spans="1:14" x14ac:dyDescent="0.4">
      <c r="A3575" s="69">
        <v>86</v>
      </c>
      <c r="B3575" s="5" t="s">
        <v>173</v>
      </c>
      <c r="C3575" s="5">
        <v>1983</v>
      </c>
      <c r="D3575" s="5" t="s">
        <v>251</v>
      </c>
      <c r="E3575" s="5" t="s">
        <v>248</v>
      </c>
      <c r="F3575" s="62">
        <f t="shared" si="385"/>
        <v>4.5638295325368974</v>
      </c>
      <c r="G3575" s="63">
        <v>330524</v>
      </c>
      <c r="H3575" s="63">
        <v>-0.30548413235877092</v>
      </c>
      <c r="I3575" s="63">
        <v>118.337058028559</v>
      </c>
      <c r="J3575" s="63">
        <v>24511551.510705199</v>
      </c>
      <c r="K3575" s="63">
        <v>133.46432690968902</v>
      </c>
      <c r="L3575" s="63">
        <v>3527.0400001399421</v>
      </c>
      <c r="M3575" s="63">
        <v>62.886597938144327</v>
      </c>
      <c r="N3575" s="62">
        <v>89.811000000000007</v>
      </c>
    </row>
    <row r="3576" spans="1:14" x14ac:dyDescent="0.4">
      <c r="A3576" s="69">
        <v>86</v>
      </c>
      <c r="B3576" s="5" t="s">
        <v>173</v>
      </c>
      <c r="C3576" s="5">
        <v>1984</v>
      </c>
      <c r="D3576" s="5" t="s">
        <v>251</v>
      </c>
      <c r="E3576" s="5" t="s">
        <v>248</v>
      </c>
      <c r="F3576" s="62">
        <f t="shared" si="385"/>
        <v>4.8040310868809453</v>
      </c>
      <c r="G3576" s="63">
        <v>330593</v>
      </c>
      <c r="H3576" s="63">
        <v>-0.17664755711278701</v>
      </c>
      <c r="I3576" s="63">
        <v>116.776501324961</v>
      </c>
      <c r="J3576" s="63">
        <v>26245343.3921578</v>
      </c>
      <c r="K3576" s="63">
        <v>138.89454138195384</v>
      </c>
      <c r="L3576" s="63">
        <v>3332.8853568225632</v>
      </c>
      <c r="M3576" s="63">
        <v>70.676691729323309</v>
      </c>
      <c r="N3576" s="62">
        <v>89.82</v>
      </c>
    </row>
    <row r="3577" spans="1:14" x14ac:dyDescent="0.4">
      <c r="A3577" s="69">
        <v>86</v>
      </c>
      <c r="B3577" s="5" t="s">
        <v>173</v>
      </c>
      <c r="C3577" s="5">
        <v>1985</v>
      </c>
      <c r="D3577" s="5" t="s">
        <v>251</v>
      </c>
      <c r="E3577" s="5" t="s">
        <v>248</v>
      </c>
      <c r="F3577" s="62">
        <f t="shared" si="385"/>
        <v>5.0568748282957321</v>
      </c>
      <c r="G3577" s="63">
        <v>336452</v>
      </c>
      <c r="H3577" s="63">
        <v>0.63651358374750089</v>
      </c>
      <c r="I3577" s="63">
        <v>113.24539842983</v>
      </c>
      <c r="J3577" s="63">
        <v>18970276.3546413</v>
      </c>
      <c r="K3577" s="63">
        <v>143.65219556727962</v>
      </c>
      <c r="L3577" s="63">
        <v>3322.4212829917033</v>
      </c>
      <c r="M3577" s="63">
        <v>82.758620689655174</v>
      </c>
      <c r="N3577" s="62">
        <v>89.828000000000003</v>
      </c>
    </row>
    <row r="3578" spans="1:14" x14ac:dyDescent="0.4">
      <c r="A3578" s="69">
        <v>86</v>
      </c>
      <c r="B3578" s="5" t="s">
        <v>173</v>
      </c>
      <c r="C3578" s="5">
        <v>1986</v>
      </c>
      <c r="D3578" s="5" t="s">
        <v>251</v>
      </c>
      <c r="E3578" s="5" t="s">
        <v>248</v>
      </c>
      <c r="F3578" s="62">
        <f t="shared" si="385"/>
        <v>5.3230261350481394</v>
      </c>
      <c r="G3578" s="63">
        <v>342121</v>
      </c>
      <c r="H3578" s="63">
        <v>3.5177058992224488</v>
      </c>
      <c r="I3578" s="63">
        <v>107.179505629437</v>
      </c>
      <c r="J3578" s="63">
        <v>21883369.2847757</v>
      </c>
      <c r="K3578" s="63">
        <v>138.15953227271811</v>
      </c>
      <c r="L3578" s="63">
        <v>4194.6539392483191</v>
      </c>
      <c r="M3578" s="63">
        <v>72.192513368983953</v>
      </c>
      <c r="N3578" s="62">
        <v>89.906999999999996</v>
      </c>
    </row>
    <row r="3579" spans="1:14" x14ac:dyDescent="0.4">
      <c r="A3579" s="69">
        <v>86</v>
      </c>
      <c r="B3579" s="5" t="s">
        <v>173</v>
      </c>
      <c r="C3579" s="5">
        <v>1987</v>
      </c>
      <c r="D3579" s="5" t="s">
        <v>251</v>
      </c>
      <c r="E3579" s="5" t="s">
        <v>248</v>
      </c>
      <c r="F3579" s="62">
        <f t="shared" si="385"/>
        <v>5.6031854053138312</v>
      </c>
      <c r="G3579" s="63">
        <v>344485</v>
      </c>
      <c r="H3579" s="63">
        <v>3.0514698981540391</v>
      </c>
      <c r="I3579" s="63">
        <v>103.781607271311</v>
      </c>
      <c r="J3579" s="63">
        <v>19392652.9824646</v>
      </c>
      <c r="K3579" s="63">
        <v>148.04796239432235</v>
      </c>
      <c r="L3579" s="63">
        <v>5083.669139206303</v>
      </c>
      <c r="M3579" s="63">
        <v>72.448979591836732</v>
      </c>
      <c r="N3579" s="62">
        <v>90.028000000000006</v>
      </c>
    </row>
    <row r="3580" spans="1:14" x14ac:dyDescent="0.4">
      <c r="A3580" s="69">
        <v>86</v>
      </c>
      <c r="B3580" s="5" t="s">
        <v>173</v>
      </c>
      <c r="C3580" s="5">
        <v>1988</v>
      </c>
      <c r="D3580" s="5" t="s">
        <v>251</v>
      </c>
      <c r="E3580" s="5" t="s">
        <v>248</v>
      </c>
      <c r="F3580" s="62">
        <f t="shared" si="385"/>
        <v>5.8980899003303486</v>
      </c>
      <c r="G3580" s="63">
        <v>347325</v>
      </c>
      <c r="H3580" s="63">
        <v>1.8595613188318083</v>
      </c>
      <c r="I3580" s="63">
        <v>103.379961687272</v>
      </c>
      <c r="J3580" s="63">
        <v>40803167.534783401</v>
      </c>
      <c r="K3580" s="63">
        <v>150.3181747623118</v>
      </c>
      <c r="L3580" s="63">
        <v>5814.3647713052333</v>
      </c>
      <c r="M3580" s="63">
        <v>74.766355140186917</v>
      </c>
      <c r="N3580" s="62">
        <v>90.147000000000006</v>
      </c>
    </row>
    <row r="3581" spans="1:14" x14ac:dyDescent="0.4">
      <c r="A3581" s="69">
        <v>86</v>
      </c>
      <c r="B3581" s="5" t="s">
        <v>173</v>
      </c>
      <c r="C3581" s="5">
        <v>1989</v>
      </c>
      <c r="D3581" s="5" t="s">
        <v>251</v>
      </c>
      <c r="E3581" s="5" t="s">
        <v>248</v>
      </c>
      <c r="F3581" s="62">
        <f t="shared" si="385"/>
        <v>6.2085156845582619</v>
      </c>
      <c r="G3581" s="63">
        <v>350722</v>
      </c>
      <c r="H3581" s="63">
        <v>2.1470383787649325</v>
      </c>
      <c r="I3581" s="63">
        <v>101.085834395753</v>
      </c>
      <c r="J3581" s="63">
        <v>51651039.835864499</v>
      </c>
      <c r="K3581" s="63">
        <v>154.602522648659</v>
      </c>
      <c r="L3581" s="63">
        <v>6040.6098622594463</v>
      </c>
      <c r="M3581" s="63">
        <v>76.724137931034491</v>
      </c>
      <c r="N3581" s="62">
        <v>90.265000000000001</v>
      </c>
    </row>
    <row r="3582" spans="1:14" x14ac:dyDescent="0.4">
      <c r="A3582" s="69">
        <v>86</v>
      </c>
      <c r="B3582" s="5" t="s">
        <v>173</v>
      </c>
      <c r="C3582" s="5">
        <v>1990</v>
      </c>
      <c r="D3582" s="5" t="s">
        <v>251</v>
      </c>
      <c r="E3582" s="5" t="s">
        <v>248</v>
      </c>
      <c r="F3582" s="62">
        <v>6.5352796679560656</v>
      </c>
      <c r="G3582" s="63">
        <v>354170</v>
      </c>
      <c r="H3582" s="63">
        <v>3.1510498379509642</v>
      </c>
      <c r="I3582" s="63">
        <v>97.358455070343595</v>
      </c>
      <c r="J3582" s="63">
        <v>30019824.412347801</v>
      </c>
      <c r="K3582" s="63">
        <v>164.48373762213993</v>
      </c>
      <c r="L3582" s="63">
        <v>7191.9236025961745</v>
      </c>
      <c r="M3582" s="63">
        <v>76.623376623376629</v>
      </c>
      <c r="N3582" s="62">
        <v>90.381</v>
      </c>
    </row>
    <row r="3583" spans="1:14" x14ac:dyDescent="0.4">
      <c r="A3583" s="69">
        <v>86</v>
      </c>
      <c r="B3583" s="5" t="s">
        <v>173</v>
      </c>
      <c r="C3583" s="5">
        <v>1991</v>
      </c>
      <c r="D3583" s="5" t="s">
        <v>251</v>
      </c>
      <c r="E3583" s="5" t="s">
        <v>248</v>
      </c>
      <c r="F3583" s="62">
        <v>6.075664087729665</v>
      </c>
      <c r="G3583" s="63">
        <v>363845</v>
      </c>
      <c r="H3583" s="63">
        <v>3.3508738747932227</v>
      </c>
      <c r="I3583" s="63">
        <v>95.046596913311603</v>
      </c>
      <c r="J3583" s="63">
        <v>90037665.220384106</v>
      </c>
      <c r="K3583" s="63">
        <v>165.23780976956908</v>
      </c>
      <c r="L3583" s="63">
        <v>7558.2773825748545</v>
      </c>
      <c r="M3583" s="63">
        <v>72.850678733031685</v>
      </c>
      <c r="N3583" s="62">
        <v>90.497</v>
      </c>
    </row>
    <row r="3584" spans="1:14" x14ac:dyDescent="0.4">
      <c r="A3584" s="69">
        <v>86</v>
      </c>
      <c r="B3584" s="5" t="s">
        <v>173</v>
      </c>
      <c r="C3584" s="5">
        <v>1992</v>
      </c>
      <c r="D3584" s="5" t="s">
        <v>251</v>
      </c>
      <c r="E3584" s="5" t="s">
        <v>248</v>
      </c>
      <c r="F3584" s="62">
        <v>5.9004183690678911</v>
      </c>
      <c r="G3584" s="63">
        <v>367618</v>
      </c>
      <c r="H3584" s="63">
        <v>3.5544184241684889</v>
      </c>
      <c r="I3584" s="63">
        <v>91.452130395400303</v>
      </c>
      <c r="J3584" s="63">
        <v>84694336.151844293</v>
      </c>
      <c r="K3584" s="63">
        <v>170.46539583855889</v>
      </c>
      <c r="L3584" s="63">
        <v>8220.245517679401</v>
      </c>
      <c r="M3584" s="63">
        <v>70.967741935483872</v>
      </c>
      <c r="N3584" s="62">
        <v>90.611000000000004</v>
      </c>
    </row>
    <row r="3585" spans="1:14" x14ac:dyDescent="0.4">
      <c r="A3585" s="69">
        <v>86</v>
      </c>
      <c r="B3585" s="5" t="s">
        <v>173</v>
      </c>
      <c r="C3585" s="5">
        <v>1993</v>
      </c>
      <c r="D3585" s="5" t="s">
        <v>251</v>
      </c>
      <c r="E3585" s="5" t="s">
        <v>248</v>
      </c>
      <c r="F3585" s="62">
        <v>7.5578764799034772</v>
      </c>
      <c r="G3585" s="63">
        <v>371308</v>
      </c>
      <c r="H3585" s="63">
        <v>2.8545059184118742</v>
      </c>
      <c r="I3585" s="63">
        <v>86.378330710379601</v>
      </c>
      <c r="J3585" s="63">
        <v>56441543.403425701</v>
      </c>
      <c r="K3585" s="63">
        <v>178.90543482004918</v>
      </c>
      <c r="L3585" s="63">
        <v>7296.3101435538856</v>
      </c>
      <c r="M3585" s="63">
        <v>75.088967971530238</v>
      </c>
      <c r="N3585" s="62">
        <v>90.722999999999999</v>
      </c>
    </row>
    <row r="3586" spans="1:14" x14ac:dyDescent="0.4">
      <c r="A3586" s="69">
        <v>86</v>
      </c>
      <c r="B3586" s="5" t="s">
        <v>173</v>
      </c>
      <c r="C3586" s="5">
        <v>1994</v>
      </c>
      <c r="D3586" s="5" t="s">
        <v>251</v>
      </c>
      <c r="E3586" s="5" t="s">
        <v>248</v>
      </c>
      <c r="F3586" s="62">
        <v>6.688954287254167</v>
      </c>
      <c r="G3586" s="63">
        <v>374797</v>
      </c>
      <c r="H3586" s="63">
        <v>3.5617440694501852</v>
      </c>
      <c r="I3586" s="63">
        <v>87.861179961105904</v>
      </c>
      <c r="J3586" s="63">
        <v>151693045.26319799</v>
      </c>
      <c r="K3586" s="63">
        <v>181.70194942774992</v>
      </c>
      <c r="L3586" s="63">
        <v>8000.5180045223206</v>
      </c>
      <c r="M3586" s="63">
        <v>72.111553784860575</v>
      </c>
      <c r="N3586" s="62">
        <v>90.834999999999994</v>
      </c>
    </row>
    <row r="3587" spans="1:14" x14ac:dyDescent="0.4">
      <c r="A3587" s="69">
        <v>86</v>
      </c>
      <c r="B3587" s="5" t="s">
        <v>173</v>
      </c>
      <c r="C3587" s="5">
        <v>1995</v>
      </c>
      <c r="D3587" s="5" t="s">
        <v>251</v>
      </c>
      <c r="E3587" s="5" t="s">
        <v>248</v>
      </c>
      <c r="F3587" s="62">
        <v>6.3028093445216058</v>
      </c>
      <c r="G3587" s="63">
        <v>377419</v>
      </c>
      <c r="H3587" s="63">
        <v>1.4085778457532143</v>
      </c>
      <c r="I3587" s="63">
        <v>89.316488492666906</v>
      </c>
      <c r="J3587" s="63">
        <v>392188547.16538298</v>
      </c>
      <c r="K3587" s="63">
        <v>258.58568116349329</v>
      </c>
      <c r="L3587" s="63">
        <v>9171.061035149005</v>
      </c>
      <c r="M3587" s="63">
        <v>66.386554621848745</v>
      </c>
      <c r="N3587" s="62">
        <v>90.945999999999998</v>
      </c>
    </row>
    <row r="3588" spans="1:14" x14ac:dyDescent="0.4">
      <c r="A3588" s="69">
        <v>86</v>
      </c>
      <c r="B3588" s="5" t="s">
        <v>173</v>
      </c>
      <c r="C3588" s="5">
        <v>1996</v>
      </c>
      <c r="D3588" s="5" t="s">
        <v>251</v>
      </c>
      <c r="E3588" s="5" t="s">
        <v>248</v>
      </c>
      <c r="F3588" s="62">
        <v>6.1181084744870429</v>
      </c>
      <c r="G3588" s="63">
        <v>379905</v>
      </c>
      <c r="H3588" s="63">
        <v>1.9117115213420561</v>
      </c>
      <c r="I3588" s="63">
        <v>88.889151655756706</v>
      </c>
      <c r="J3588" s="63">
        <v>312996146.99420899</v>
      </c>
      <c r="K3588" s="63">
        <v>237.98246196771407</v>
      </c>
      <c r="L3588" s="63">
        <v>9438.5573274540275</v>
      </c>
      <c r="M3588" s="63">
        <v>70.258620689655174</v>
      </c>
      <c r="N3588" s="62">
        <v>91.180999999999997</v>
      </c>
    </row>
    <row r="3589" spans="1:14" x14ac:dyDescent="0.4">
      <c r="A3589" s="69">
        <v>86</v>
      </c>
      <c r="B3589" s="5" t="s">
        <v>173</v>
      </c>
      <c r="C3589" s="5">
        <v>1997</v>
      </c>
      <c r="D3589" s="5" t="s">
        <v>251</v>
      </c>
      <c r="E3589" s="5" t="s">
        <v>248</v>
      </c>
      <c r="F3589" s="62">
        <v>6.4515623408073859</v>
      </c>
      <c r="G3589" s="63">
        <v>382791</v>
      </c>
      <c r="H3589" s="63">
        <v>5.6150471361279699</v>
      </c>
      <c r="I3589" s="63">
        <v>89.897693490707894</v>
      </c>
      <c r="J3589" s="63">
        <v>136993957.13888901</v>
      </c>
      <c r="K3589" s="63">
        <v>226.28480937014461</v>
      </c>
      <c r="L3589" s="63">
        <v>9724.337969603228</v>
      </c>
      <c r="M3589" s="63">
        <v>64.777327935222672</v>
      </c>
      <c r="N3589" s="62">
        <v>91.492000000000004</v>
      </c>
    </row>
    <row r="3590" spans="1:14" x14ac:dyDescent="0.4">
      <c r="A3590" s="69">
        <v>86</v>
      </c>
      <c r="B3590" s="5" t="s">
        <v>173</v>
      </c>
      <c r="C3590" s="5">
        <v>1998</v>
      </c>
      <c r="D3590" s="5" t="s">
        <v>251</v>
      </c>
      <c r="E3590" s="5" t="s">
        <v>248</v>
      </c>
      <c r="F3590" s="62">
        <v>6.1629382771803876</v>
      </c>
      <c r="G3590" s="63">
        <v>385287</v>
      </c>
      <c r="H3590" s="63">
        <v>1.8035867110855293</v>
      </c>
      <c r="I3590" s="63">
        <v>94.389046544640294</v>
      </c>
      <c r="J3590" s="63">
        <v>323284766.09652001</v>
      </c>
      <c r="K3590" s="63">
        <v>225.35875816628513</v>
      </c>
      <c r="L3590" s="63">
        <v>10273.451812402525</v>
      </c>
      <c r="M3590" s="63">
        <v>68.35443037974683</v>
      </c>
      <c r="N3590" s="62">
        <v>91.793000000000006</v>
      </c>
    </row>
    <row r="3591" spans="1:14" x14ac:dyDescent="0.4">
      <c r="A3591" s="69">
        <v>86</v>
      </c>
      <c r="B3591" s="5" t="s">
        <v>173</v>
      </c>
      <c r="C3591" s="5">
        <v>1999</v>
      </c>
      <c r="D3591" s="5" t="s">
        <v>251</v>
      </c>
      <c r="E3591" s="5" t="s">
        <v>248</v>
      </c>
      <c r="F3591" s="62">
        <v>6.2160390940662262</v>
      </c>
      <c r="G3591" s="63">
        <v>387578</v>
      </c>
      <c r="H3591" s="63">
        <v>2.9363915979169803</v>
      </c>
      <c r="I3591" s="63">
        <v>92.505220603298497</v>
      </c>
      <c r="J3591" s="63">
        <v>667032818.08745599</v>
      </c>
      <c r="K3591" s="63">
        <v>228.17404817404818</v>
      </c>
      <c r="L3591" s="63">
        <v>10720.905876639594</v>
      </c>
      <c r="M3591" s="63">
        <v>70.124481327800822</v>
      </c>
      <c r="N3591" s="62">
        <v>92.084999999999994</v>
      </c>
    </row>
    <row r="3592" spans="1:14" x14ac:dyDescent="0.4">
      <c r="A3592" s="69">
        <v>86</v>
      </c>
      <c r="B3592" s="5" t="s">
        <v>173</v>
      </c>
      <c r="C3592" s="5">
        <v>2000</v>
      </c>
      <c r="D3592" s="5" t="s">
        <v>251</v>
      </c>
      <c r="E3592" s="5" t="s">
        <v>248</v>
      </c>
      <c r="F3592" s="62">
        <v>5.4582695655071811</v>
      </c>
      <c r="G3592" s="63">
        <v>390087</v>
      </c>
      <c r="H3592" s="63">
        <v>-10.118090839981846</v>
      </c>
      <c r="I3592" s="63">
        <v>90.434879732671803</v>
      </c>
      <c r="J3592" s="63">
        <v>743185324.698102</v>
      </c>
      <c r="K3592" s="63">
        <v>248.6257547728429</v>
      </c>
      <c r="L3592" s="63">
        <v>10432.328062167977</v>
      </c>
      <c r="M3592" s="63">
        <v>74.647887323943678</v>
      </c>
      <c r="N3592" s="62">
        <v>92.367999999999995</v>
      </c>
    </row>
    <row r="3593" spans="1:14" x14ac:dyDescent="0.4">
      <c r="A3593" s="69">
        <v>86</v>
      </c>
      <c r="B3593" s="5" t="s">
        <v>173</v>
      </c>
      <c r="C3593" s="5">
        <v>2001</v>
      </c>
      <c r="D3593" s="5" t="s">
        <v>251</v>
      </c>
      <c r="E3593" s="5" t="s">
        <v>248</v>
      </c>
      <c r="F3593" s="62">
        <v>6.3331365704224636</v>
      </c>
      <c r="G3593" s="63">
        <v>393028</v>
      </c>
      <c r="H3593" s="63">
        <v>4.4165248754974016</v>
      </c>
      <c r="I3593" s="63">
        <v>91.441032583136106</v>
      </c>
      <c r="J3593" s="63">
        <v>416889166.28773201</v>
      </c>
      <c r="K3593" s="63">
        <v>221.47878932502954</v>
      </c>
      <c r="L3593" s="63">
        <v>10402.233331361535</v>
      </c>
      <c r="M3593" s="63">
        <v>79.518072289156621</v>
      </c>
      <c r="N3593" s="62">
        <v>92.641000000000005</v>
      </c>
    </row>
    <row r="3594" spans="1:14" x14ac:dyDescent="0.4">
      <c r="A3594" s="69">
        <v>86</v>
      </c>
      <c r="B3594" s="5" t="s">
        <v>173</v>
      </c>
      <c r="C3594" s="5">
        <v>2002</v>
      </c>
      <c r="D3594" s="5" t="s">
        <v>251</v>
      </c>
      <c r="E3594" s="5" t="s">
        <v>248</v>
      </c>
      <c r="F3594" s="62">
        <v>5.8550038008025886</v>
      </c>
      <c r="G3594" s="63">
        <v>395969</v>
      </c>
      <c r="H3594" s="63">
        <v>2.7257425856219726</v>
      </c>
      <c r="I3594" s="63">
        <v>93.855732505474407</v>
      </c>
      <c r="J3594" s="63">
        <v>-497796507.906789</v>
      </c>
      <c r="K3594" s="63">
        <v>223.90616409375593</v>
      </c>
      <c r="L3594" s="63">
        <v>11289.889744716609</v>
      </c>
      <c r="M3594" s="63">
        <v>83.620689655172413</v>
      </c>
      <c r="N3594" s="62">
        <v>92.905000000000001</v>
      </c>
    </row>
    <row r="3595" spans="1:14" x14ac:dyDescent="0.4">
      <c r="A3595" s="69">
        <v>86</v>
      </c>
      <c r="B3595" s="5" t="s">
        <v>173</v>
      </c>
      <c r="C3595" s="5">
        <v>2003</v>
      </c>
      <c r="D3595" s="5" t="s">
        <v>251</v>
      </c>
      <c r="E3595" s="5" t="s">
        <v>248</v>
      </c>
      <c r="F3595" s="62">
        <v>6.5431956285030433</v>
      </c>
      <c r="G3595" s="63">
        <v>398582</v>
      </c>
      <c r="H3595" s="63">
        <v>1.8715847065342359</v>
      </c>
      <c r="I3595" s="63">
        <v>98.906979253830301</v>
      </c>
      <c r="J3595" s="63">
        <v>911474591.33586502</v>
      </c>
      <c r="K3595" s="63">
        <v>217.89367860263334</v>
      </c>
      <c r="L3595" s="63">
        <v>13669.497217166063</v>
      </c>
      <c r="M3595" s="63">
        <v>81.992337164750964</v>
      </c>
      <c r="N3595" s="62">
        <v>93.16</v>
      </c>
    </row>
    <row r="3596" spans="1:14" x14ac:dyDescent="0.4">
      <c r="A3596" s="69">
        <v>86</v>
      </c>
      <c r="B3596" s="5" t="s">
        <v>173</v>
      </c>
      <c r="C3596" s="5">
        <v>2004</v>
      </c>
      <c r="D3596" s="5" t="s">
        <v>251</v>
      </c>
      <c r="E3596" s="5" t="s">
        <v>248</v>
      </c>
      <c r="F3596" s="62">
        <v>6.4744759113609849</v>
      </c>
      <c r="G3596" s="63">
        <v>401268</v>
      </c>
      <c r="H3596" s="63">
        <v>2.1131729996660624</v>
      </c>
      <c r="I3596" s="63">
        <v>102.795318248312</v>
      </c>
      <c r="J3596" s="63">
        <v>7469040204.5131798</v>
      </c>
      <c r="K3596" s="63">
        <v>212.64735625487486</v>
      </c>
      <c r="L3596" s="63">
        <v>15197.056610121028</v>
      </c>
      <c r="M3596" s="63">
        <v>78.461538461538467</v>
      </c>
      <c r="N3596" s="62">
        <v>93.406999999999996</v>
      </c>
    </row>
    <row r="3597" spans="1:14" x14ac:dyDescent="0.4">
      <c r="A3597" s="69">
        <v>86</v>
      </c>
      <c r="B3597" s="5" t="s">
        <v>173</v>
      </c>
      <c r="C3597" s="5">
        <v>2005</v>
      </c>
      <c r="D3597" s="5" t="s">
        <v>251</v>
      </c>
      <c r="E3597" s="5" t="s">
        <v>248</v>
      </c>
      <c r="F3597" s="62">
        <v>6.5036623959349642</v>
      </c>
      <c r="G3597" s="63">
        <v>403834</v>
      </c>
      <c r="H3597" s="63">
        <v>1.9374794824564816</v>
      </c>
      <c r="I3597" s="63">
        <v>101.595459117084</v>
      </c>
      <c r="J3597" s="63">
        <v>21801420447.3894</v>
      </c>
      <c r="K3597" s="63">
        <v>217.60221746758361</v>
      </c>
      <c r="L3597" s="63">
        <v>15888.172456599501</v>
      </c>
      <c r="M3597" s="63">
        <v>86.02941176470587</v>
      </c>
      <c r="N3597" s="62">
        <v>93.644999999999996</v>
      </c>
    </row>
    <row r="3598" spans="1:14" x14ac:dyDescent="0.4">
      <c r="A3598" s="69">
        <v>86</v>
      </c>
      <c r="B3598" s="5" t="s">
        <v>173</v>
      </c>
      <c r="C3598" s="5">
        <v>2006</v>
      </c>
      <c r="D3598" s="5" t="s">
        <v>251</v>
      </c>
      <c r="E3598" s="5" t="s">
        <v>248</v>
      </c>
      <c r="F3598" s="62">
        <v>6.5397179428977461</v>
      </c>
      <c r="G3598" s="63">
        <v>405308</v>
      </c>
      <c r="H3598" s="63">
        <v>2.1601242307134783</v>
      </c>
      <c r="I3598" s="63">
        <v>102.174605569793</v>
      </c>
      <c r="J3598" s="63">
        <v>25035392674.169399</v>
      </c>
      <c r="K3598" s="63">
        <v>253.83660581155448</v>
      </c>
      <c r="L3598" s="63">
        <v>16723.884273535623</v>
      </c>
      <c r="M3598" s="63">
        <v>84.169884169884185</v>
      </c>
      <c r="N3598" s="62">
        <v>93.784000000000006</v>
      </c>
    </row>
    <row r="3599" spans="1:14" x14ac:dyDescent="0.4">
      <c r="A3599" s="69">
        <v>86</v>
      </c>
      <c r="B3599" s="5" t="s">
        <v>173</v>
      </c>
      <c r="C3599" s="5">
        <v>2007</v>
      </c>
      <c r="D3599" s="5" t="s">
        <v>251</v>
      </c>
      <c r="E3599" s="5" t="s">
        <v>248</v>
      </c>
      <c r="F3599" s="62">
        <v>6.6767636038197891</v>
      </c>
      <c r="G3599" s="63">
        <v>406724</v>
      </c>
      <c r="H3599" s="63">
        <v>2.2840004949121777</v>
      </c>
      <c r="I3599" s="63">
        <v>103.688951501034</v>
      </c>
      <c r="J3599" s="63">
        <v>35591477412.033401</v>
      </c>
      <c r="K3599" s="63">
        <v>262.3170579152544</v>
      </c>
      <c r="L3599" s="63">
        <v>19485.871152932381</v>
      </c>
      <c r="M3599" s="63">
        <v>85.454545454545467</v>
      </c>
      <c r="N3599" s="62">
        <v>93.856999999999999</v>
      </c>
    </row>
    <row r="3600" spans="1:14" x14ac:dyDescent="0.4">
      <c r="A3600" s="69">
        <v>86</v>
      </c>
      <c r="B3600" s="5" t="s">
        <v>173</v>
      </c>
      <c r="C3600" s="5">
        <v>2008</v>
      </c>
      <c r="D3600" s="5" t="s">
        <v>251</v>
      </c>
      <c r="E3600" s="5" t="s">
        <v>248</v>
      </c>
      <c r="F3600" s="62">
        <v>6.6547136027983855</v>
      </c>
      <c r="G3600" s="63">
        <v>409379</v>
      </c>
      <c r="H3600" s="63">
        <v>3.2300884548291435</v>
      </c>
      <c r="I3600" s="63">
        <v>105.329124968895</v>
      </c>
      <c r="J3600" s="63">
        <v>14837770104.3279</v>
      </c>
      <c r="K3600" s="63">
        <v>298.81806404102144</v>
      </c>
      <c r="L3600" s="63">
        <v>22205.356770930368</v>
      </c>
      <c r="M3600" s="63">
        <v>76.744186046511615</v>
      </c>
      <c r="N3600" s="62">
        <v>93.929000000000002</v>
      </c>
    </row>
    <row r="3601" spans="1:14" x14ac:dyDescent="0.4">
      <c r="A3601" s="69">
        <v>86</v>
      </c>
      <c r="B3601" s="5" t="s">
        <v>173</v>
      </c>
      <c r="C3601" s="5">
        <v>2009</v>
      </c>
      <c r="D3601" s="5" t="s">
        <v>251</v>
      </c>
      <c r="E3601" s="5" t="s">
        <v>248</v>
      </c>
      <c r="F3601" s="62">
        <v>6.0849453424069706</v>
      </c>
      <c r="G3601" s="63">
        <v>412477</v>
      </c>
      <c r="H3601" s="63">
        <v>2.0208547158216277</v>
      </c>
      <c r="I3601" s="63">
        <v>106.298751987578</v>
      </c>
      <c r="J3601" s="63">
        <v>1444871046.00599</v>
      </c>
      <c r="K3601" s="63">
        <v>294.95009682161145</v>
      </c>
      <c r="L3601" s="63">
        <v>21083.277052836293</v>
      </c>
      <c r="M3601" s="63">
        <v>75.303643724696357</v>
      </c>
      <c r="N3601" s="62">
        <v>94.001000000000005</v>
      </c>
    </row>
    <row r="3602" spans="1:14" x14ac:dyDescent="0.4">
      <c r="A3602" s="69">
        <v>86</v>
      </c>
      <c r="B3602" s="5" t="s">
        <v>173</v>
      </c>
      <c r="C3602" s="5">
        <v>2010</v>
      </c>
      <c r="D3602" s="5" t="s">
        <v>251</v>
      </c>
      <c r="E3602" s="5" t="s">
        <v>248</v>
      </c>
      <c r="F3602" s="62">
        <v>6.2401690679070123</v>
      </c>
      <c r="G3602" s="63">
        <v>414508</v>
      </c>
      <c r="H3602" s="63">
        <v>3.1656946955337446</v>
      </c>
      <c r="I3602" s="63">
        <v>100</v>
      </c>
      <c r="J3602" s="63">
        <v>9244998119.9218102</v>
      </c>
      <c r="K3602" s="63">
        <v>301.83669560899369</v>
      </c>
      <c r="L3602" s="63">
        <v>21798.914293591537</v>
      </c>
      <c r="M3602" s="63">
        <v>72.373540856031141</v>
      </c>
      <c r="N3602" s="62">
        <v>94.072000000000003</v>
      </c>
    </row>
    <row r="3603" spans="1:14" x14ac:dyDescent="0.4">
      <c r="A3603" s="69">
        <v>86</v>
      </c>
      <c r="B3603" s="5" t="s">
        <v>173</v>
      </c>
      <c r="C3603" s="5">
        <v>2011</v>
      </c>
      <c r="D3603" s="5" t="s">
        <v>251</v>
      </c>
      <c r="E3603" s="5" t="s">
        <v>248</v>
      </c>
      <c r="F3603" s="62">
        <v>6.1813543198131971</v>
      </c>
      <c r="G3603" s="63">
        <v>416268</v>
      </c>
      <c r="H3603" s="63">
        <v>1.123901628450767</v>
      </c>
      <c r="I3603" s="63">
        <v>99.732073507200994</v>
      </c>
      <c r="J3603" s="63">
        <v>7806911229.5531301</v>
      </c>
      <c r="K3603" s="63">
        <v>319.70341688598467</v>
      </c>
      <c r="L3603" s="63">
        <v>23155.103527089028</v>
      </c>
      <c r="M3603" s="63">
        <v>73.929961089494171</v>
      </c>
      <c r="N3603" s="62">
        <v>94.141000000000005</v>
      </c>
    </row>
    <row r="3604" spans="1:14" x14ac:dyDescent="0.4">
      <c r="A3604" s="69">
        <v>86</v>
      </c>
      <c r="B3604" s="5" t="s">
        <v>173</v>
      </c>
      <c r="C3604" s="5">
        <v>2012</v>
      </c>
      <c r="D3604" s="5" t="s">
        <v>251</v>
      </c>
      <c r="E3604" s="5" t="s">
        <v>248</v>
      </c>
      <c r="F3604" s="62">
        <v>6.4652832668298306</v>
      </c>
      <c r="G3604" s="63">
        <v>420028</v>
      </c>
      <c r="H3604" s="63">
        <v>2.146096985311118</v>
      </c>
      <c r="I3604" s="63">
        <v>95.242219513658597</v>
      </c>
      <c r="J3604" s="63">
        <v>3323599814.6722598</v>
      </c>
      <c r="K3604" s="63">
        <v>322.67645188488018</v>
      </c>
      <c r="L3604" s="63">
        <v>22526.537020863198</v>
      </c>
      <c r="M3604" s="63">
        <v>74.81481481481481</v>
      </c>
      <c r="N3604" s="62">
        <v>94.210999999999999</v>
      </c>
    </row>
    <row r="3605" spans="1:14" x14ac:dyDescent="0.4">
      <c r="A3605" s="69">
        <v>86</v>
      </c>
      <c r="B3605" s="5" t="s">
        <v>173</v>
      </c>
      <c r="C3605" s="5">
        <v>2013</v>
      </c>
      <c r="D3605" s="5" t="s">
        <v>251</v>
      </c>
      <c r="E3605" s="5" t="s">
        <v>248</v>
      </c>
      <c r="F3605" s="62">
        <v>5.567332680700618</v>
      </c>
      <c r="G3605" s="63">
        <v>425967</v>
      </c>
      <c r="H3605" s="63">
        <v>2.2761713077659209</v>
      </c>
      <c r="I3605" s="63">
        <v>97.1311579940255</v>
      </c>
      <c r="J3605" s="63">
        <v>510057778.08271003</v>
      </c>
      <c r="K3605" s="63">
        <v>304.32862444135986</v>
      </c>
      <c r="L3605" s="63">
        <v>24769.596228712129</v>
      </c>
      <c r="M3605" s="63">
        <v>69.19831223628691</v>
      </c>
      <c r="N3605" s="62">
        <v>94.278999999999996</v>
      </c>
    </row>
    <row r="3606" spans="1:14" x14ac:dyDescent="0.4">
      <c r="A3606" s="69">
        <v>86</v>
      </c>
      <c r="B3606" s="5" t="s">
        <v>173</v>
      </c>
      <c r="C3606" s="5">
        <v>2014</v>
      </c>
      <c r="D3606" s="5" t="s">
        <v>251</v>
      </c>
      <c r="E3606" s="5" t="s">
        <v>248</v>
      </c>
      <c r="F3606" s="62">
        <v>5.4222911556109894</v>
      </c>
      <c r="G3606" s="63">
        <v>434558</v>
      </c>
      <c r="H3606" s="63">
        <v>2.3427291702540032</v>
      </c>
      <c r="I3606" s="63">
        <v>96.4875078901309</v>
      </c>
      <c r="J3606" s="63">
        <v>155878728.130936</v>
      </c>
      <c r="K3606" s="63">
        <v>287.64143106520697</v>
      </c>
      <c r="L3606" s="63">
        <v>26753.273383081359</v>
      </c>
      <c r="M3606" s="63">
        <v>68.376068376068389</v>
      </c>
      <c r="N3606" s="62">
        <v>94.346999999999994</v>
      </c>
    </row>
    <row r="3607" spans="1:14" x14ac:dyDescent="0.4">
      <c r="A3607" s="69">
        <v>86</v>
      </c>
      <c r="B3607" s="5" t="s">
        <v>173</v>
      </c>
      <c r="C3607" s="5">
        <v>2015</v>
      </c>
      <c r="D3607" s="5" t="s">
        <v>251</v>
      </c>
      <c r="E3607" s="5" t="s">
        <v>248</v>
      </c>
      <c r="F3607" s="62">
        <v>3.7233767663626578</v>
      </c>
      <c r="G3607" s="63">
        <v>445053</v>
      </c>
      <c r="H3607" s="63">
        <v>4.2201182169632716</v>
      </c>
      <c r="I3607" s="63">
        <v>89.547984161131893</v>
      </c>
      <c r="J3607" s="63">
        <v>3640705146.7085299</v>
      </c>
      <c r="K3607" s="63">
        <v>299.47015817478064</v>
      </c>
      <c r="L3607" s="63">
        <v>24921.714176998194</v>
      </c>
      <c r="M3607" s="65">
        <f t="shared" ref="M3607:M3614" si="386">(M3606+M3605+M3604)/3</f>
        <v>70.796398475723365</v>
      </c>
      <c r="N3607" s="62">
        <v>94.414000000000001</v>
      </c>
    </row>
    <row r="3608" spans="1:14" x14ac:dyDescent="0.4">
      <c r="A3608" s="69">
        <v>86</v>
      </c>
      <c r="B3608" s="5" t="s">
        <v>173</v>
      </c>
      <c r="C3608" s="5">
        <v>2016</v>
      </c>
      <c r="D3608" s="5" t="s">
        <v>251</v>
      </c>
      <c r="E3608" s="5" t="s">
        <v>248</v>
      </c>
      <c r="F3608" s="62">
        <v>2.9697643162712253</v>
      </c>
      <c r="G3608" s="63">
        <v>455356</v>
      </c>
      <c r="H3608" s="63">
        <v>1.9970175167178752</v>
      </c>
      <c r="I3608" s="63">
        <v>91.218886627913093</v>
      </c>
      <c r="J3608" s="63">
        <v>2776034107.5599999</v>
      </c>
      <c r="K3608" s="63">
        <v>303.01123891513544</v>
      </c>
      <c r="L3608" s="63">
        <v>25623.941632059727</v>
      </c>
      <c r="M3608" s="65">
        <f t="shared" si="386"/>
        <v>69.456926362692883</v>
      </c>
      <c r="N3608" s="62">
        <v>94.48</v>
      </c>
    </row>
    <row r="3609" spans="1:14" x14ac:dyDescent="0.4">
      <c r="A3609" s="69">
        <v>86</v>
      </c>
      <c r="B3609" s="5" t="s">
        <v>173</v>
      </c>
      <c r="C3609" s="5">
        <v>2017</v>
      </c>
      <c r="D3609" s="5" t="s">
        <v>251</v>
      </c>
      <c r="E3609" s="5" t="s">
        <v>248</v>
      </c>
      <c r="F3609" s="62">
        <v>3.2504342957997774</v>
      </c>
      <c r="G3609" s="63">
        <v>467999</v>
      </c>
      <c r="H3609" s="63">
        <v>2.136784357409141</v>
      </c>
      <c r="I3609" s="63">
        <v>92.219511576715604</v>
      </c>
      <c r="J3609" s="63">
        <v>3890244436.9405599</v>
      </c>
      <c r="K3609" s="63">
        <v>296.86961672461234</v>
      </c>
      <c r="L3609" s="63">
        <v>28813.185339651158</v>
      </c>
      <c r="M3609" s="65">
        <f t="shared" si="386"/>
        <v>69.543131071494869</v>
      </c>
      <c r="N3609" s="62">
        <v>94.546000000000006</v>
      </c>
    </row>
    <row r="3610" spans="1:14" x14ac:dyDescent="0.4">
      <c r="A3610" s="69">
        <v>86</v>
      </c>
      <c r="B3610" s="5" t="s">
        <v>173</v>
      </c>
      <c r="C3610" s="5">
        <v>2018</v>
      </c>
      <c r="D3610" s="5" t="s">
        <v>251</v>
      </c>
      <c r="E3610" s="5" t="s">
        <v>248</v>
      </c>
      <c r="F3610" s="62">
        <v>3.2034748158388875</v>
      </c>
      <c r="G3610" s="63">
        <v>484630</v>
      </c>
      <c r="H3610" s="63">
        <v>1.7327977684799265</v>
      </c>
      <c r="I3610" s="63">
        <v>93.519216627511895</v>
      </c>
      <c r="J3610" s="63">
        <v>4486075228.3609304</v>
      </c>
      <c r="K3610" s="63">
        <v>302.69605588560415</v>
      </c>
      <c r="L3610" s="63">
        <v>31785.884830091662</v>
      </c>
      <c r="M3610" s="65">
        <f t="shared" si="386"/>
        <v>69.932151969970377</v>
      </c>
      <c r="N3610" s="62">
        <v>94.611999999999995</v>
      </c>
    </row>
    <row r="3611" spans="1:14" x14ac:dyDescent="0.4">
      <c r="A3611" s="69">
        <v>86</v>
      </c>
      <c r="B3611" s="5" t="s">
        <v>173</v>
      </c>
      <c r="C3611" s="5">
        <v>2019</v>
      </c>
      <c r="D3611" s="5" t="s">
        <v>251</v>
      </c>
      <c r="E3611" s="5" t="s">
        <v>248</v>
      </c>
      <c r="F3611" s="62">
        <v>3.290468236050327</v>
      </c>
      <c r="G3611" s="63">
        <v>504062</v>
      </c>
      <c r="H3611" s="63">
        <v>2.2975073051538573</v>
      </c>
      <c r="I3611" s="63">
        <v>91.805496850310703</v>
      </c>
      <c r="J3611" s="63">
        <v>4363198051.8769598</v>
      </c>
      <c r="K3611" s="63">
        <v>309.61715026096971</v>
      </c>
      <c r="L3611" s="63">
        <v>31727.007074636174</v>
      </c>
      <c r="M3611" s="65">
        <f t="shared" si="386"/>
        <v>69.644069801386038</v>
      </c>
      <c r="N3611" s="62">
        <v>94.677999999999997</v>
      </c>
    </row>
    <row r="3612" spans="1:14" x14ac:dyDescent="0.4">
      <c r="A3612" s="69">
        <v>86</v>
      </c>
      <c r="B3612" s="5" t="s">
        <v>173</v>
      </c>
      <c r="C3612" s="5">
        <v>2020</v>
      </c>
      <c r="D3612" s="5" t="s">
        <v>251</v>
      </c>
      <c r="E3612" s="5" t="s">
        <v>248</v>
      </c>
      <c r="F3612" s="62">
        <v>3.1255578927759191</v>
      </c>
      <c r="G3612" s="63">
        <v>515332</v>
      </c>
      <c r="H3612" s="63">
        <v>1.6915676793511238</v>
      </c>
      <c r="I3612" s="63">
        <v>92.849883141630798</v>
      </c>
      <c r="J3612" s="63">
        <v>4559447772.3912697</v>
      </c>
      <c r="K3612" s="63">
        <v>333.12127606652615</v>
      </c>
      <c r="L3612" s="63">
        <v>29597.636162852079</v>
      </c>
      <c r="M3612" s="65">
        <f t="shared" si="386"/>
        <v>69.7064509476171</v>
      </c>
      <c r="N3612" s="62">
        <v>94.744</v>
      </c>
    </row>
    <row r="3613" spans="1:14" x14ac:dyDescent="0.4">
      <c r="A3613" s="69">
        <v>86</v>
      </c>
      <c r="B3613" s="5" t="s">
        <v>173</v>
      </c>
      <c r="C3613" s="5">
        <v>2021</v>
      </c>
      <c r="D3613" s="5" t="s">
        <v>251</v>
      </c>
      <c r="E3613" s="5" t="s">
        <v>248</v>
      </c>
      <c r="F3613" s="62">
        <f>(F3610+F3611+F3612)/3</f>
        <v>3.2065003148883782</v>
      </c>
      <c r="G3613" s="63">
        <v>518536</v>
      </c>
      <c r="H3613" s="63">
        <v>1.9780817936609196</v>
      </c>
      <c r="I3613" s="63">
        <v>93.123730961596394</v>
      </c>
      <c r="J3613" s="63">
        <v>4761059354.0782099</v>
      </c>
      <c r="K3613" s="63">
        <v>315.30646029241467</v>
      </c>
      <c r="L3613" s="63">
        <v>34881.291272660921</v>
      </c>
      <c r="M3613" s="65">
        <f t="shared" si="386"/>
        <v>69.760890906324505</v>
      </c>
      <c r="N3613" s="62">
        <v>94.81</v>
      </c>
    </row>
    <row r="3614" spans="1:14" x14ac:dyDescent="0.4">
      <c r="A3614" s="69">
        <v>86</v>
      </c>
      <c r="B3614" s="5" t="s">
        <v>173</v>
      </c>
      <c r="C3614" s="5">
        <v>2022</v>
      </c>
      <c r="D3614" s="5" t="s">
        <v>251</v>
      </c>
      <c r="E3614" s="5" t="s">
        <v>248</v>
      </c>
      <c r="F3614" s="62">
        <f>(F3611+F3612+F3613)/3</f>
        <v>3.2075088145715416</v>
      </c>
      <c r="G3614" s="63">
        <v>531113</v>
      </c>
      <c r="H3614" s="63">
        <v>5.2735742729761057</v>
      </c>
      <c r="I3614" s="63">
        <v>89.195832488699594</v>
      </c>
      <c r="J3614" s="63">
        <v>4829250953.31145</v>
      </c>
      <c r="K3614" s="63">
        <v>317.74501378324078</v>
      </c>
      <c r="L3614" s="63">
        <v>34127.510556635563</v>
      </c>
      <c r="M3614" s="65">
        <f t="shared" si="386"/>
        <v>69.70380388510921</v>
      </c>
      <c r="N3614" s="62">
        <v>94.875</v>
      </c>
    </row>
    <row r="3615" spans="1:14" x14ac:dyDescent="0.4">
      <c r="A3615" s="69">
        <v>87</v>
      </c>
      <c r="B3615" s="5" t="s">
        <v>174</v>
      </c>
      <c r="C3615" s="5">
        <v>1980</v>
      </c>
      <c r="D3615" s="5" t="s">
        <v>250</v>
      </c>
      <c r="E3615" s="5" t="s">
        <v>247</v>
      </c>
      <c r="F3615" s="62">
        <f t="shared" ref="F3615:F3623" si="387">(F3616*0.95)</f>
        <v>0.25125123213738754</v>
      </c>
      <c r="G3615" s="63">
        <v>1506694</v>
      </c>
      <c r="H3615" s="63">
        <v>6.5474490169153086</v>
      </c>
      <c r="I3615" s="63">
        <f>(I3158+I3142+I3115)/3</f>
        <v>192.63607425217492</v>
      </c>
      <c r="J3615" s="63">
        <v>27094083.333673801</v>
      </c>
      <c r="K3615" s="63">
        <v>75.225942891002646</v>
      </c>
      <c r="L3615" s="63">
        <v>695.51289484694644</v>
      </c>
      <c r="M3615" s="63">
        <f>(M3158+M3142+M3115)/3</f>
        <v>48.126074133673477</v>
      </c>
      <c r="N3615" s="62">
        <v>27.370999999999999</v>
      </c>
    </row>
    <row r="3616" spans="1:14" x14ac:dyDescent="0.4">
      <c r="A3616" s="69">
        <v>87</v>
      </c>
      <c r="B3616" s="5" t="s">
        <v>174</v>
      </c>
      <c r="C3616" s="5">
        <v>1981</v>
      </c>
      <c r="D3616" s="5" t="s">
        <v>250</v>
      </c>
      <c r="E3616" s="5" t="s">
        <v>247</v>
      </c>
      <c r="F3616" s="62">
        <f t="shared" si="387"/>
        <v>0.26447498119725005</v>
      </c>
      <c r="G3616" s="63">
        <v>1551687</v>
      </c>
      <c r="H3616" s="63">
        <v>7.2651030389064175</v>
      </c>
      <c r="I3616" s="63">
        <f>(I3143+I3158+I3115)/3</f>
        <v>191.15934820959924</v>
      </c>
      <c r="J3616" s="63">
        <v>12444137.6930377</v>
      </c>
      <c r="K3616" s="63">
        <v>87.485109428965615</v>
      </c>
      <c r="L3616" s="63">
        <v>712.44695719777576</v>
      </c>
      <c r="M3616" s="63">
        <f>(M3158+M3143+M3115)/3</f>
        <v>48.133547633227522</v>
      </c>
      <c r="N3616" s="62">
        <v>28.81</v>
      </c>
    </row>
    <row r="3617" spans="1:14" x14ac:dyDescent="0.4">
      <c r="A3617" s="69">
        <v>87</v>
      </c>
      <c r="B3617" s="5" t="s">
        <v>174</v>
      </c>
      <c r="C3617" s="5">
        <v>1982</v>
      </c>
      <c r="D3617" s="5" t="s">
        <v>250</v>
      </c>
      <c r="E3617" s="5" t="s">
        <v>247</v>
      </c>
      <c r="F3617" s="62">
        <f t="shared" si="387"/>
        <v>0.2783947170497369</v>
      </c>
      <c r="G3617" s="63">
        <v>1598332</v>
      </c>
      <c r="H3617" s="63">
        <v>10.085957848527087</v>
      </c>
      <c r="I3617" s="63">
        <f>(I3101+I3144+I3015)/3</f>
        <v>454.66758985738193</v>
      </c>
      <c r="J3617" s="63">
        <v>14970300.854755901</v>
      </c>
      <c r="K3617" s="63">
        <v>90.259342562127074</v>
      </c>
      <c r="L3617" s="63">
        <v>693.70859920459986</v>
      </c>
      <c r="M3617" s="63">
        <f>(M3015+M3101+M3144)/3</f>
        <v>33.87742550442654</v>
      </c>
      <c r="N3617" s="62">
        <v>30.295000000000002</v>
      </c>
    </row>
    <row r="3618" spans="1:14" x14ac:dyDescent="0.4">
      <c r="A3618" s="69">
        <v>87</v>
      </c>
      <c r="B3618" s="5" t="s">
        <v>174</v>
      </c>
      <c r="C3618" s="5">
        <v>1983</v>
      </c>
      <c r="D3618" s="5" t="s">
        <v>250</v>
      </c>
      <c r="E3618" s="5" t="s">
        <v>247</v>
      </c>
      <c r="F3618" s="62">
        <f t="shared" si="387"/>
        <v>0.29304707057867041</v>
      </c>
      <c r="G3618" s="63">
        <v>1646343</v>
      </c>
      <c r="H3618" s="63">
        <v>7.2557987701383979</v>
      </c>
      <c r="I3618" s="63">
        <f>(I3102+I3145+I3016)/3</f>
        <v>633.39487876283954</v>
      </c>
      <c r="J3618" s="63">
        <v>1368321.82931921</v>
      </c>
      <c r="K3618" s="63">
        <v>88.954385505622952</v>
      </c>
      <c r="L3618" s="63">
        <v>707.73299572592987</v>
      </c>
      <c r="M3618" s="63">
        <f>(M3016+M3102+M3145)/3</f>
        <v>29.085618403378618</v>
      </c>
      <c r="N3618" s="62">
        <v>31.821999999999999</v>
      </c>
    </row>
    <row r="3619" spans="1:14" x14ac:dyDescent="0.4">
      <c r="A3619" s="69">
        <v>87</v>
      </c>
      <c r="B3619" s="5" t="s">
        <v>174</v>
      </c>
      <c r="C3619" s="5">
        <v>1984</v>
      </c>
      <c r="D3619" s="5" t="s">
        <v>250</v>
      </c>
      <c r="E3619" s="5" t="s">
        <v>247</v>
      </c>
      <c r="F3619" s="62">
        <f t="shared" si="387"/>
        <v>0.30847060060912679</v>
      </c>
      <c r="G3619" s="63">
        <v>1695675</v>
      </c>
      <c r="H3619" s="63">
        <v>10.912606674063468</v>
      </c>
      <c r="I3619" s="63">
        <f>(I3017+I3103+I3146)/3</f>
        <v>306.74688408814274</v>
      </c>
      <c r="J3619" s="63">
        <v>8526200.3030812908</v>
      </c>
      <c r="K3619" s="63">
        <v>86.649494439333125</v>
      </c>
      <c r="L3619" s="63">
        <v>633.59619637275739</v>
      </c>
      <c r="M3619" s="63">
        <f>(M3146+M3103+M3017)/3</f>
        <v>29.180960420222188</v>
      </c>
      <c r="N3619" s="62">
        <v>33.390999999999998</v>
      </c>
    </row>
    <row r="3620" spans="1:14" x14ac:dyDescent="0.4">
      <c r="A3620" s="69">
        <v>87</v>
      </c>
      <c r="B3620" s="5" t="s">
        <v>174</v>
      </c>
      <c r="C3620" s="5">
        <v>1985</v>
      </c>
      <c r="D3620" s="5" t="s">
        <v>250</v>
      </c>
      <c r="E3620" s="5" t="s">
        <v>247</v>
      </c>
      <c r="F3620" s="62">
        <f t="shared" si="387"/>
        <v>0.32470589537802824</v>
      </c>
      <c r="G3620" s="63">
        <v>1746265</v>
      </c>
      <c r="H3620" s="63">
        <v>10.244925794895181</v>
      </c>
      <c r="I3620" s="63">
        <f>(I3147+I3018+I3104)/3</f>
        <v>174.41727067723946</v>
      </c>
      <c r="J3620" s="63">
        <v>6979308.55552842</v>
      </c>
      <c r="K3620" s="63">
        <v>103.28590329235767</v>
      </c>
      <c r="L3620" s="63">
        <v>578.21884210879023</v>
      </c>
      <c r="M3620" s="63">
        <f>(M3018+M3104+M3147)/3</f>
        <v>27.621236413826765</v>
      </c>
      <c r="N3620" s="62">
        <v>34.994</v>
      </c>
    </row>
    <row r="3621" spans="1:14" x14ac:dyDescent="0.4">
      <c r="A3621" s="69">
        <v>87</v>
      </c>
      <c r="B3621" s="5" t="s">
        <v>174</v>
      </c>
      <c r="C3621" s="5">
        <v>1986</v>
      </c>
      <c r="D3621" s="5" t="s">
        <v>250</v>
      </c>
      <c r="E3621" s="5" t="s">
        <v>247</v>
      </c>
      <c r="F3621" s="62">
        <f t="shared" si="387"/>
        <v>0.34179567934529292</v>
      </c>
      <c r="G3621" s="63">
        <v>1798009</v>
      </c>
      <c r="H3621" s="63">
        <v>7.2602516661686565</v>
      </c>
      <c r="I3621" s="63">
        <f>(I3105+I3019+I3148)/3</f>
        <v>178.40743482186301</v>
      </c>
      <c r="J3621" s="63">
        <v>4490756.3025310701</v>
      </c>
      <c r="K3621" s="63">
        <v>99.290062590257335</v>
      </c>
      <c r="L3621" s="63">
        <v>659.96820845406546</v>
      </c>
      <c r="M3621" s="63">
        <f>(M3105+M3019+M3148)/3</f>
        <v>30.607006505756512</v>
      </c>
      <c r="N3621" s="62">
        <v>36.634</v>
      </c>
    </row>
    <row r="3622" spans="1:14" x14ac:dyDescent="0.4">
      <c r="A3622" s="69">
        <v>87</v>
      </c>
      <c r="B3622" s="5" t="s">
        <v>174</v>
      </c>
      <c r="C3622" s="5">
        <v>1987</v>
      </c>
      <c r="D3622" s="5" t="s">
        <v>250</v>
      </c>
      <c r="E3622" s="5" t="s">
        <v>247</v>
      </c>
      <c r="F3622" s="62">
        <f t="shared" si="387"/>
        <v>0.35978492562662412</v>
      </c>
      <c r="G3622" s="63">
        <v>1851092</v>
      </c>
      <c r="H3622" s="63">
        <v>10.46212787179455</v>
      </c>
      <c r="I3622" s="63">
        <f>(I3106+I3020+I3149)/3</f>
        <v>175.74246342425047</v>
      </c>
      <c r="J3622" s="63">
        <v>1678435.26518826</v>
      </c>
      <c r="K3622" s="63">
        <v>84.89964379918581</v>
      </c>
      <c r="L3622" s="63">
        <v>726.41701474742172</v>
      </c>
      <c r="M3622" s="63">
        <f>(M3020+M3106+M3149)/3</f>
        <v>29.593552829249433</v>
      </c>
      <c r="N3622" s="62">
        <v>38.305</v>
      </c>
    </row>
    <row r="3623" spans="1:14" x14ac:dyDescent="0.4">
      <c r="A3623" s="69">
        <v>87</v>
      </c>
      <c r="B3623" s="5" t="s">
        <v>174</v>
      </c>
      <c r="C3623" s="5">
        <v>1988</v>
      </c>
      <c r="D3623" s="5" t="s">
        <v>250</v>
      </c>
      <c r="E3623" s="5" t="s">
        <v>247</v>
      </c>
      <c r="F3623" s="62">
        <f t="shared" si="387"/>
        <v>0.37872097434381485</v>
      </c>
      <c r="G3623" s="63">
        <v>1905847</v>
      </c>
      <c r="H3623" s="63">
        <v>5.3831948279095059</v>
      </c>
      <c r="I3623" s="63">
        <f>(I3021+I3107+I3150)/3</f>
        <v>182.64958799033289</v>
      </c>
      <c r="J3623" s="63">
        <v>1926632.9321360199</v>
      </c>
      <c r="K3623" s="63">
        <v>83.378365937998993</v>
      </c>
      <c r="L3623" s="63">
        <v>742.42648547696899</v>
      </c>
      <c r="M3623" s="63">
        <f>(M3021+M3107+M3150)/3</f>
        <v>33.277674529189568</v>
      </c>
      <c r="N3623" s="62">
        <v>39.57</v>
      </c>
    </row>
    <row r="3624" spans="1:14" x14ac:dyDescent="0.4">
      <c r="A3624" s="69">
        <v>87</v>
      </c>
      <c r="B3624" s="5" t="s">
        <v>174</v>
      </c>
      <c r="C3624" s="5">
        <v>1989</v>
      </c>
      <c r="D3624" s="5" t="s">
        <v>250</v>
      </c>
      <c r="E3624" s="5" t="s">
        <v>247</v>
      </c>
      <c r="F3624" s="62">
        <f>(F3625*0.95)</f>
        <v>0.39865365720401563</v>
      </c>
      <c r="G3624" s="63">
        <v>1955040</v>
      </c>
      <c r="H3624" s="63">
        <v>7.9761248455558302</v>
      </c>
      <c r="I3624" s="63">
        <f>(I3022+I3108+I3151)/3</f>
        <v>179.62360661343652</v>
      </c>
      <c r="J3624" s="63">
        <v>3467748.7327064099</v>
      </c>
      <c r="K3624" s="63">
        <v>78.689791626333303</v>
      </c>
      <c r="L3624" s="63">
        <v>742.0037539799622</v>
      </c>
      <c r="M3624" s="63">
        <f>(M3108+M3022+M3151)/3</f>
        <v>32.095282643345726</v>
      </c>
      <c r="N3624" s="62">
        <v>39.447000000000003</v>
      </c>
    </row>
    <row r="3625" spans="1:14" x14ac:dyDescent="0.4">
      <c r="A3625" s="69">
        <v>87</v>
      </c>
      <c r="B3625" s="5" t="s">
        <v>174</v>
      </c>
      <c r="C3625" s="5">
        <v>1990</v>
      </c>
      <c r="D3625" s="5" t="s">
        <v>250</v>
      </c>
      <c r="E3625" s="5" t="s">
        <v>247</v>
      </c>
      <c r="F3625" s="62">
        <v>0.41963542863580594</v>
      </c>
      <c r="G3625" s="63">
        <v>2006027</v>
      </c>
      <c r="H3625" s="63">
        <v>2.6424775488110583</v>
      </c>
      <c r="I3625" s="63">
        <f>(I3023+I3109+I3152)/3</f>
        <v>153.34731289196202</v>
      </c>
      <c r="J3625" s="63">
        <v>6736220.5212817397</v>
      </c>
      <c r="K3625" s="63">
        <v>78.12454877955156</v>
      </c>
      <c r="L3625" s="63">
        <v>751.19348235116809</v>
      </c>
      <c r="M3625" s="63">
        <f>(M3023+M3109+M3152)/3</f>
        <v>31.759663098334816</v>
      </c>
      <c r="N3625" s="62">
        <v>39.323</v>
      </c>
    </row>
    <row r="3626" spans="1:14" x14ac:dyDescent="0.4">
      <c r="A3626" s="69">
        <v>87</v>
      </c>
      <c r="B3626" s="5" t="s">
        <v>174</v>
      </c>
      <c r="C3626" s="5">
        <v>1991</v>
      </c>
      <c r="D3626" s="5" t="s">
        <v>250</v>
      </c>
      <c r="E3626" s="5" t="s">
        <v>247</v>
      </c>
      <c r="F3626" s="62">
        <v>0.41765434094338583</v>
      </c>
      <c r="G3626" s="63">
        <v>2066302</v>
      </c>
      <c r="H3626" s="63">
        <v>41.413104560323347</v>
      </c>
      <c r="I3626" s="63">
        <f>(I3110+I3153+I3024)/3</f>
        <v>150.91996278371303</v>
      </c>
      <c r="J3626" s="63">
        <v>2269792.0374230999</v>
      </c>
      <c r="K3626" s="63">
        <v>55.816851167647108</v>
      </c>
      <c r="L3626" s="63">
        <v>1032.6141564730478</v>
      </c>
      <c r="M3626" s="63">
        <f>(M3024+M3110+M3153)/3</f>
        <v>30.003418271862383</v>
      </c>
      <c r="N3626" s="62">
        <v>39.198999999999998</v>
      </c>
    </row>
    <row r="3627" spans="1:14" x14ac:dyDescent="0.4">
      <c r="A3627" s="69">
        <v>87</v>
      </c>
      <c r="B3627" s="5" t="s">
        <v>174</v>
      </c>
      <c r="C3627" s="5">
        <v>1992</v>
      </c>
      <c r="D3627" s="5" t="s">
        <v>250</v>
      </c>
      <c r="E3627" s="5" t="s">
        <v>247</v>
      </c>
      <c r="F3627" s="62">
        <v>0.41755004710068838</v>
      </c>
      <c r="G3627" s="63">
        <v>2147527</v>
      </c>
      <c r="H3627" s="63">
        <v>5.7419426529917956</v>
      </c>
      <c r="I3627" s="63">
        <f>(I3025+I3154+I3111)/3</f>
        <v>133.4476811514169</v>
      </c>
      <c r="J3627" s="63">
        <v>7549402.9134720098</v>
      </c>
      <c r="K3627" s="63">
        <v>42.327920120649935</v>
      </c>
      <c r="L3627" s="63">
        <v>1007.8096459248794</v>
      </c>
      <c r="M3627" s="63">
        <f>(M3111+M3025+M3154)/3</f>
        <v>27.032922640944509</v>
      </c>
      <c r="N3627" s="62">
        <v>39.075000000000003</v>
      </c>
    </row>
    <row r="3628" spans="1:14" x14ac:dyDescent="0.4">
      <c r="A3628" s="69">
        <v>87</v>
      </c>
      <c r="B3628" s="5" t="s">
        <v>174</v>
      </c>
      <c r="C3628" s="5">
        <v>1993</v>
      </c>
      <c r="D3628" s="5" t="s">
        <v>250</v>
      </c>
      <c r="E3628" s="5" t="s">
        <v>247</v>
      </c>
      <c r="F3628" s="62">
        <v>0.40892884602318036</v>
      </c>
      <c r="G3628" s="63">
        <v>2237064</v>
      </c>
      <c r="H3628" s="63">
        <v>11.912884759664522</v>
      </c>
      <c r="I3628" s="63">
        <f>(I3026+I3112+I3155)/3</f>
        <v>124.4106206565823</v>
      </c>
      <c r="J3628" s="63">
        <v>16091938.165237701</v>
      </c>
      <c r="K3628" s="63">
        <v>46.0763040408496</v>
      </c>
      <c r="L3628" s="63">
        <v>825.79363457974318</v>
      </c>
      <c r="M3628" s="63">
        <f>(M3026+M3112+M3155)/3</f>
        <v>23.08503603031112</v>
      </c>
      <c r="N3628" s="62">
        <v>38.951999999999998</v>
      </c>
    </row>
    <row r="3629" spans="1:14" x14ac:dyDescent="0.4">
      <c r="A3629" s="69">
        <v>87</v>
      </c>
      <c r="B3629" s="5" t="s">
        <v>174</v>
      </c>
      <c r="C3629" s="5">
        <v>1994</v>
      </c>
      <c r="D3629" s="5" t="s">
        <v>250</v>
      </c>
      <c r="E3629" s="5" t="s">
        <v>247</v>
      </c>
      <c r="F3629" s="62">
        <v>0.40968542120282947</v>
      </c>
      <c r="G3629" s="63">
        <v>2315191</v>
      </c>
      <c r="H3629" s="63">
        <v>11.092601377314807</v>
      </c>
      <c r="I3629" s="63">
        <f>(I3113+I3027+I3156)/3</f>
        <v>117.04632583127784</v>
      </c>
      <c r="J3629" s="63">
        <v>2079708.6789399199</v>
      </c>
      <c r="K3629" s="63">
        <v>62.685883674437115</v>
      </c>
      <c r="L3629" s="63">
        <v>840.05023991846929</v>
      </c>
      <c r="M3629" s="63">
        <f>(M3027+M3113+M3156)/3</f>
        <v>24.425473765987576</v>
      </c>
      <c r="N3629" s="62">
        <v>38.829000000000001</v>
      </c>
    </row>
    <row r="3630" spans="1:14" x14ac:dyDescent="0.4">
      <c r="A3630" s="69">
        <v>87</v>
      </c>
      <c r="B3630" s="5" t="s">
        <v>174</v>
      </c>
      <c r="C3630" s="5">
        <v>1995</v>
      </c>
      <c r="D3630" s="5" t="s">
        <v>250</v>
      </c>
      <c r="E3630" s="5" t="s">
        <v>247</v>
      </c>
      <c r="F3630" s="62">
        <v>0.42052798317551981</v>
      </c>
      <c r="G3630" s="63">
        <v>2380341</v>
      </c>
      <c r="H3630" s="63">
        <v>2.8419200996490304</v>
      </c>
      <c r="I3630" s="63">
        <f>(I3028+I3157+I3114)/3</f>
        <v>127.48637272437981</v>
      </c>
      <c r="J3630" s="63">
        <v>6989378.5078537604</v>
      </c>
      <c r="K3630" s="63">
        <v>73.416940256179004</v>
      </c>
      <c r="L3630" s="63">
        <v>878.75060818182817</v>
      </c>
      <c r="M3630" s="63">
        <f>(M3028+M3114+M3157)/3</f>
        <v>30.399225284029075</v>
      </c>
      <c r="N3630" s="62">
        <v>38.704999999999998</v>
      </c>
    </row>
    <row r="3631" spans="1:14" x14ac:dyDescent="0.4">
      <c r="A3631" s="69">
        <v>87</v>
      </c>
      <c r="B3631" s="5" t="s">
        <v>174</v>
      </c>
      <c r="C3631" s="5">
        <v>1996</v>
      </c>
      <c r="D3631" s="5" t="s">
        <v>250</v>
      </c>
      <c r="E3631" s="5" t="s">
        <v>247</v>
      </c>
      <c r="F3631" s="62">
        <v>0.43729125631583454</v>
      </c>
      <c r="G3631" s="63">
        <v>2428816</v>
      </c>
      <c r="H3631" s="63">
        <v>1.857063491414678</v>
      </c>
      <c r="I3631" s="63">
        <f>(I3615+I3158+I3142)/3</f>
        <v>191.85999168504233</v>
      </c>
      <c r="J3631" s="63">
        <v>-435540</v>
      </c>
      <c r="K3631" s="63">
        <v>70.455889754927171</v>
      </c>
      <c r="L3631" s="63">
        <v>877.82977767332795</v>
      </c>
      <c r="M3631" s="63">
        <f>(M3615+M3142+M3158)/3</f>
        <v>51.721316976628493</v>
      </c>
      <c r="N3631" s="62">
        <v>38.582000000000001</v>
      </c>
    </row>
    <row r="3632" spans="1:14" x14ac:dyDescent="0.4">
      <c r="A3632" s="69">
        <v>87</v>
      </c>
      <c r="B3632" s="5" t="s">
        <v>174</v>
      </c>
      <c r="C3632" s="5">
        <v>1997</v>
      </c>
      <c r="D3632" s="5" t="s">
        <v>250</v>
      </c>
      <c r="E3632" s="5" t="s">
        <v>247</v>
      </c>
      <c r="F3632" s="62">
        <v>0.4230202899997505</v>
      </c>
      <c r="G3632" s="63">
        <v>2484278</v>
      </c>
      <c r="H3632" s="63">
        <v>12.077063385097503</v>
      </c>
      <c r="I3632" s="63">
        <f>(I3116+I3030+I3159)/3</f>
        <v>142.67914364639563</v>
      </c>
      <c r="J3632" s="63">
        <v>-3329919.9</v>
      </c>
      <c r="K3632" s="63">
        <v>62.749563565712641</v>
      </c>
      <c r="L3632" s="63">
        <v>834.04376001919195</v>
      </c>
      <c r="M3632" s="63">
        <f>(M3116+M3030+M3159)/3</f>
        <v>34.589429576079255</v>
      </c>
      <c r="N3632" s="62">
        <v>38.459000000000003</v>
      </c>
    </row>
    <row r="3633" spans="1:14" x14ac:dyDescent="0.4">
      <c r="A3633" s="69">
        <v>87</v>
      </c>
      <c r="B3633" s="5" t="s">
        <v>174</v>
      </c>
      <c r="C3633" s="5">
        <v>1998</v>
      </c>
      <c r="D3633" s="5" t="s">
        <v>250</v>
      </c>
      <c r="E3633" s="5" t="s">
        <v>247</v>
      </c>
      <c r="F3633" s="62">
        <v>0.38749249657224205</v>
      </c>
      <c r="G3633" s="63">
        <v>2550501</v>
      </c>
      <c r="H3633" s="63">
        <v>18.451612993658756</v>
      </c>
      <c r="I3633" s="63">
        <f t="shared" ref="I3633:I3641" si="388">(I3031+I3117+I3160)/3</f>
        <v>146.86755967904091</v>
      </c>
      <c r="J3633" s="63">
        <v>132643.00020780801</v>
      </c>
      <c r="K3633" s="63">
        <v>51.391012550677239</v>
      </c>
      <c r="L3633" s="63">
        <v>796.84252817384902</v>
      </c>
      <c r="M3633" s="63">
        <f>(M3117+M3031+M3160)/3</f>
        <v>38.896132445666154</v>
      </c>
      <c r="N3633" s="62">
        <v>38.337000000000003</v>
      </c>
    </row>
    <row r="3634" spans="1:14" x14ac:dyDescent="0.4">
      <c r="A3634" s="69">
        <v>87</v>
      </c>
      <c r="B3634" s="5" t="s">
        <v>174</v>
      </c>
      <c r="C3634" s="5">
        <v>1999</v>
      </c>
      <c r="D3634" s="5" t="s">
        <v>250</v>
      </c>
      <c r="E3634" s="5" t="s">
        <v>247</v>
      </c>
      <c r="F3634" s="62">
        <v>0.42326007179241787</v>
      </c>
      <c r="G3634" s="63">
        <v>2620611</v>
      </c>
      <c r="H3634" s="63">
        <v>4.7745193014141023</v>
      </c>
      <c r="I3634" s="63">
        <f t="shared" si="388"/>
        <v>158.37500512892373</v>
      </c>
      <c r="J3634" s="63">
        <v>15119460</v>
      </c>
      <c r="K3634" s="63">
        <v>49.01693803975602</v>
      </c>
      <c r="L3634" s="63">
        <v>757.80906648621703</v>
      </c>
      <c r="M3634" s="63">
        <f>(M3032+M3118+M3161)/3</f>
        <v>40.40826799281178</v>
      </c>
      <c r="N3634" s="62">
        <v>38.213999999999999</v>
      </c>
    </row>
    <row r="3635" spans="1:14" x14ac:dyDescent="0.4">
      <c r="A3635" s="69">
        <v>87</v>
      </c>
      <c r="B3635" s="5" t="s">
        <v>174</v>
      </c>
      <c r="C3635" s="5">
        <v>2000</v>
      </c>
      <c r="D3635" s="5" t="s">
        <v>250</v>
      </c>
      <c r="E3635" s="5" t="s">
        <v>247</v>
      </c>
      <c r="F3635" s="62">
        <v>0.41510157873664705</v>
      </c>
      <c r="G3635" s="63">
        <v>2695003</v>
      </c>
      <c r="H3635" s="63">
        <v>6.3515867580133261</v>
      </c>
      <c r="I3635" s="63">
        <f t="shared" si="388"/>
        <v>164.71441831848855</v>
      </c>
      <c r="J3635" s="63">
        <v>40096000</v>
      </c>
      <c r="K3635" s="63">
        <v>58.940374767066771</v>
      </c>
      <c r="L3635" s="63">
        <v>660.30386106069238</v>
      </c>
      <c r="M3635" s="63">
        <f>(M3162+M3033+M3119)/3</f>
        <v>43.599761115083744</v>
      </c>
      <c r="N3635" s="62">
        <v>38.091000000000001</v>
      </c>
    </row>
    <row r="3636" spans="1:14" x14ac:dyDescent="0.4">
      <c r="A3636" s="69">
        <v>87</v>
      </c>
      <c r="B3636" s="5" t="s">
        <v>174</v>
      </c>
      <c r="C3636" s="5">
        <v>2001</v>
      </c>
      <c r="D3636" s="5" t="s">
        <v>250</v>
      </c>
      <c r="E3636" s="5" t="s">
        <v>247</v>
      </c>
      <c r="F3636" s="62">
        <v>0.42681953188165933</v>
      </c>
      <c r="G3636" s="63">
        <v>2761823</v>
      </c>
      <c r="H3636" s="63">
        <v>5.8266189434353066</v>
      </c>
      <c r="I3636" s="63">
        <f t="shared" si="388"/>
        <v>171.70564820044834</v>
      </c>
      <c r="J3636" s="63">
        <v>76700000</v>
      </c>
      <c r="K3636" s="63">
        <v>60.701212460471531</v>
      </c>
      <c r="L3636" s="63">
        <v>632.21414175113841</v>
      </c>
      <c r="M3636" s="63">
        <f>(M3034+M3120+M3163)/3</f>
        <v>42.464152076765885</v>
      </c>
      <c r="N3636" s="62">
        <v>38.616</v>
      </c>
    </row>
    <row r="3637" spans="1:14" x14ac:dyDescent="0.4">
      <c r="A3637" s="69">
        <v>87</v>
      </c>
      <c r="B3637" s="5" t="s">
        <v>174</v>
      </c>
      <c r="C3637" s="5">
        <v>2002</v>
      </c>
      <c r="D3637" s="5" t="s">
        <v>250</v>
      </c>
      <c r="E3637" s="5" t="s">
        <v>247</v>
      </c>
      <c r="F3637" s="62">
        <v>0.4499764858314288</v>
      </c>
      <c r="G3637" s="63">
        <v>2821703</v>
      </c>
      <c r="H3637" s="63">
        <v>6.7147910646761346</v>
      </c>
      <c r="I3637" s="63">
        <f t="shared" si="388"/>
        <v>87.896482777523033</v>
      </c>
      <c r="J3637" s="63">
        <v>67340352.322999999</v>
      </c>
      <c r="K3637" s="63">
        <v>56.785529600180574</v>
      </c>
      <c r="L3637" s="63">
        <v>629.78190166024945</v>
      </c>
      <c r="M3637" s="63">
        <f>(M3035+M3121+M3164)/3</f>
        <v>40.797383779450961</v>
      </c>
      <c r="N3637" s="62">
        <v>39.479999999999997</v>
      </c>
    </row>
    <row r="3638" spans="1:14" x14ac:dyDescent="0.4">
      <c r="A3638" s="69">
        <v>87</v>
      </c>
      <c r="B3638" s="5" t="s">
        <v>174</v>
      </c>
      <c r="C3638" s="5">
        <v>2003</v>
      </c>
      <c r="D3638" s="5" t="s">
        <v>250</v>
      </c>
      <c r="E3638" s="5" t="s">
        <v>247</v>
      </c>
      <c r="F3638" s="62">
        <v>0.45211675682874564</v>
      </c>
      <c r="G3638" s="63">
        <v>2883326</v>
      </c>
      <c r="H3638" s="63">
        <v>4.4854796181696912</v>
      </c>
      <c r="I3638" s="63">
        <f t="shared" si="388"/>
        <v>90.985805357470824</v>
      </c>
      <c r="J3638" s="63">
        <v>101957951.564</v>
      </c>
      <c r="K3638" s="63">
        <v>55.318024333243798</v>
      </c>
      <c r="L3638" s="63">
        <v>711.38248215320573</v>
      </c>
      <c r="M3638" s="63">
        <f>(M3122+M3036+M3165)/3</f>
        <v>40.162099092418309</v>
      </c>
      <c r="N3638" s="62">
        <v>40.350999999999999</v>
      </c>
    </row>
    <row r="3639" spans="1:14" x14ac:dyDescent="0.4">
      <c r="A3639" s="69">
        <v>87</v>
      </c>
      <c r="B3639" s="5" t="s">
        <v>174</v>
      </c>
      <c r="C3639" s="5">
        <v>2004</v>
      </c>
      <c r="D3639" s="5" t="s">
        <v>250</v>
      </c>
      <c r="E3639" s="5" t="s">
        <v>247</v>
      </c>
      <c r="F3639" s="62">
        <v>0.47970949322518519</v>
      </c>
      <c r="G3639" s="63">
        <v>2946575</v>
      </c>
      <c r="H3639" s="63">
        <v>10.937540471050539</v>
      </c>
      <c r="I3639" s="63">
        <f t="shared" si="388"/>
        <v>96.851656379133374</v>
      </c>
      <c r="J3639" s="63">
        <v>404102025.74000001</v>
      </c>
      <c r="K3639" s="63">
        <v>75.218804678795905</v>
      </c>
      <c r="L3639" s="63">
        <v>801.77868312956275</v>
      </c>
      <c r="M3639" s="63">
        <f>(M3854+M3768+M3940)/3</f>
        <v>48.227309727969448</v>
      </c>
      <c r="N3639" s="62">
        <v>41.228999999999999</v>
      </c>
    </row>
    <row r="3640" spans="1:14" x14ac:dyDescent="0.4">
      <c r="A3640" s="69">
        <v>87</v>
      </c>
      <c r="B3640" s="5" t="s">
        <v>174</v>
      </c>
      <c r="C3640" s="5">
        <v>2005</v>
      </c>
      <c r="D3640" s="5" t="s">
        <v>250</v>
      </c>
      <c r="E3640" s="5" t="s">
        <v>247</v>
      </c>
      <c r="F3640" s="62">
        <v>0.48068623936050137</v>
      </c>
      <c r="G3640" s="63">
        <v>3012360</v>
      </c>
      <c r="H3640" s="63">
        <v>14.58525917317948</v>
      </c>
      <c r="I3640" s="63">
        <f t="shared" si="388"/>
        <v>99.000606295535405</v>
      </c>
      <c r="J3640" s="63">
        <v>811869181.40499997</v>
      </c>
      <c r="K3640" s="63">
        <v>88.235099559649115</v>
      </c>
      <c r="L3640" s="63">
        <v>974.65758594670285</v>
      </c>
      <c r="M3640" s="63">
        <f>(M3038+M3124+M3167)/3</f>
        <v>41.709350599779356</v>
      </c>
      <c r="N3640" s="62">
        <v>42.110999999999997</v>
      </c>
    </row>
    <row r="3641" spans="1:14" x14ac:dyDescent="0.4">
      <c r="A3641" s="69">
        <v>87</v>
      </c>
      <c r="B3641" s="5" t="s">
        <v>174</v>
      </c>
      <c r="C3641" s="5">
        <v>2006</v>
      </c>
      <c r="D3641" s="5" t="s">
        <v>250</v>
      </c>
      <c r="E3641" s="5" t="s">
        <v>247</v>
      </c>
      <c r="F3641" s="62">
        <v>0.47364217330162744</v>
      </c>
      <c r="G3641" s="63">
        <v>3081229</v>
      </c>
      <c r="H3641" s="63">
        <v>14.091062857672114</v>
      </c>
      <c r="I3641" s="63">
        <f t="shared" si="388"/>
        <v>99.838507151003526</v>
      </c>
      <c r="J3641" s="63">
        <v>154601638.12400001</v>
      </c>
      <c r="K3641" s="63">
        <v>82.788501213032262</v>
      </c>
      <c r="L3641" s="63">
        <v>1272.0824339661315</v>
      </c>
      <c r="M3641" s="63">
        <f>(M3125+M3039+M3168)/3</f>
        <v>45.350657975555826</v>
      </c>
      <c r="N3641" s="62">
        <v>42.997999999999998</v>
      </c>
    </row>
    <row r="3642" spans="1:14" x14ac:dyDescent="0.4">
      <c r="A3642" s="69">
        <v>87</v>
      </c>
      <c r="B3642" s="5" t="s">
        <v>174</v>
      </c>
      <c r="C3642" s="5">
        <v>2007</v>
      </c>
      <c r="D3642" s="5" t="s">
        <v>250</v>
      </c>
      <c r="E3642" s="5" t="s">
        <v>247</v>
      </c>
      <c r="F3642" s="62">
        <v>0.54444130156004045</v>
      </c>
      <c r="G3642" s="63">
        <v>3153508</v>
      </c>
      <c r="H3642" s="63">
        <v>8.8955856622167602</v>
      </c>
      <c r="I3642" s="63">
        <f>(I3126+I3040+I3169)/3</f>
        <v>129.75982745791649</v>
      </c>
      <c r="J3642" s="63">
        <v>139372822.30000001</v>
      </c>
      <c r="K3642" s="63">
        <v>86.064055677913245</v>
      </c>
      <c r="L3642" s="63">
        <v>1378.2151036337143</v>
      </c>
      <c r="M3642" s="63">
        <f>(M3040+M3126+M3169)/3</f>
        <v>46.374610746082375</v>
      </c>
      <c r="N3642" s="62">
        <v>43.89</v>
      </c>
    </row>
    <row r="3643" spans="1:14" x14ac:dyDescent="0.4">
      <c r="A3643" s="69">
        <v>87</v>
      </c>
      <c r="B3643" s="5" t="s">
        <v>174</v>
      </c>
      <c r="C3643" s="5">
        <v>2008</v>
      </c>
      <c r="D3643" s="5" t="s">
        <v>250</v>
      </c>
      <c r="E3643" s="5" t="s">
        <v>247</v>
      </c>
      <c r="F3643" s="62">
        <v>0.55580366531656467</v>
      </c>
      <c r="G3643" s="63">
        <v>3233336</v>
      </c>
      <c r="H3643" s="63">
        <v>10.716317113643953</v>
      </c>
      <c r="I3643" s="63">
        <f>(I3041+I3127+I3170)/3</f>
        <v>101.29222647209315</v>
      </c>
      <c r="J3643" s="63">
        <v>342770661.99800003</v>
      </c>
      <c r="K3643" s="63">
        <v>94.120211000425059</v>
      </c>
      <c r="L3643" s="63">
        <v>1610.2369793316047</v>
      </c>
      <c r="M3643" s="63">
        <f>(M3127+M3041+M3170)/3</f>
        <v>44.765812831601131</v>
      </c>
      <c r="N3643" s="62">
        <v>44.787999999999997</v>
      </c>
    </row>
    <row r="3644" spans="1:14" x14ac:dyDescent="0.4">
      <c r="A3644" s="69">
        <v>87</v>
      </c>
      <c r="B3644" s="5" t="s">
        <v>174</v>
      </c>
      <c r="C3644" s="5">
        <v>2009</v>
      </c>
      <c r="D3644" s="5" t="s">
        <v>250</v>
      </c>
      <c r="E3644" s="5" t="s">
        <v>247</v>
      </c>
      <c r="F3644" s="62">
        <v>0.60034021385558844</v>
      </c>
      <c r="G3644" s="63">
        <v>3322616</v>
      </c>
      <c r="H3644" s="63">
        <v>-0.35892816173294761</v>
      </c>
      <c r="I3644" s="63">
        <f>(I3042+I3128+I3171)/3</f>
        <v>96.973928912009271</v>
      </c>
      <c r="J3644" s="63">
        <v>-3072044.3960000002</v>
      </c>
      <c r="K3644" s="63">
        <v>82.008617601815089</v>
      </c>
      <c r="L3644" s="63">
        <v>1418.9408429234725</v>
      </c>
      <c r="M3644" s="63">
        <f>(M3042+M3128+M3171)/3</f>
        <v>40.612117150631612</v>
      </c>
      <c r="N3644" s="62">
        <v>45.686</v>
      </c>
    </row>
    <row r="3645" spans="1:14" x14ac:dyDescent="0.4">
      <c r="A3645" s="69">
        <v>87</v>
      </c>
      <c r="B3645" s="5" t="s">
        <v>174</v>
      </c>
      <c r="C3645" s="5">
        <v>2010</v>
      </c>
      <c r="D3645" s="5" t="s">
        <v>250</v>
      </c>
      <c r="E3645" s="5" t="s">
        <v>247</v>
      </c>
      <c r="F3645" s="62">
        <v>0.60644060569779856</v>
      </c>
      <c r="G3645" s="63">
        <v>3419461</v>
      </c>
      <c r="H3645" s="63">
        <v>22.34316873023279</v>
      </c>
      <c r="I3645" s="63">
        <f>(I3129+I3043+I3172)/3</f>
        <v>98.32273548936017</v>
      </c>
      <c r="J3645" s="63">
        <v>130528391.339</v>
      </c>
      <c r="K3645" s="63">
        <v>93.42074513346077</v>
      </c>
      <c r="L3645" s="63">
        <v>1646.1304275681384</v>
      </c>
      <c r="M3645" s="63">
        <f>(M3043+M3129+M3172)/3</f>
        <v>42.245843496255141</v>
      </c>
      <c r="N3645" s="62">
        <v>46.588000000000001</v>
      </c>
    </row>
    <row r="3646" spans="1:14" x14ac:dyDescent="0.4">
      <c r="A3646" s="69">
        <v>87</v>
      </c>
      <c r="B3646" s="5" t="s">
        <v>174</v>
      </c>
      <c r="C3646" s="5">
        <v>2011</v>
      </c>
      <c r="D3646" s="5" t="s">
        <v>250</v>
      </c>
      <c r="E3646" s="5" t="s">
        <v>247</v>
      </c>
      <c r="F3646" s="62">
        <v>0.6193943730990632</v>
      </c>
      <c r="G3646" s="63">
        <v>3524249</v>
      </c>
      <c r="H3646" s="63">
        <v>17.547765575474457</v>
      </c>
      <c r="I3646" s="63">
        <f>(I3044+I3130+I3173)/3</f>
        <v>102.57611908212731</v>
      </c>
      <c r="J3646" s="63">
        <v>588749564.24000001</v>
      </c>
      <c r="K3646" s="63">
        <v>98.485329604158039</v>
      </c>
      <c r="L3646" s="63">
        <v>1919.4522707967851</v>
      </c>
      <c r="M3646" s="63">
        <f>(M3044+M3130+M3173)/3</f>
        <v>42.472176685135217</v>
      </c>
      <c r="N3646" s="62">
        <v>47.493000000000002</v>
      </c>
    </row>
    <row r="3647" spans="1:14" x14ac:dyDescent="0.4">
      <c r="A3647" s="69">
        <v>87</v>
      </c>
      <c r="B3647" s="5" t="s">
        <v>174</v>
      </c>
      <c r="C3647" s="5">
        <v>2012</v>
      </c>
      <c r="D3647" s="5" t="s">
        <v>250</v>
      </c>
      <c r="E3647" s="5" t="s">
        <v>247</v>
      </c>
      <c r="F3647" s="62">
        <v>0.64777964821225309</v>
      </c>
      <c r="G3647" s="63">
        <v>3636113</v>
      </c>
      <c r="H3647" s="63">
        <v>0.45583717040416616</v>
      </c>
      <c r="I3647" s="63">
        <f>(I3045+I3131+I3174)/3</f>
        <v>104.29332905290039</v>
      </c>
      <c r="J3647" s="63">
        <v>1386098850.60853</v>
      </c>
      <c r="K3647" s="63">
        <v>110.78812274342083</v>
      </c>
      <c r="L3647" s="63">
        <v>1850.3849677447945</v>
      </c>
      <c r="M3647" s="63">
        <f>(M3131+M3045+M3174)/3</f>
        <v>38.087340968435704</v>
      </c>
      <c r="N3647" s="62">
        <v>48.4</v>
      </c>
    </row>
    <row r="3648" spans="1:14" x14ac:dyDescent="0.4">
      <c r="A3648" s="69">
        <v>87</v>
      </c>
      <c r="B3648" s="5" t="s">
        <v>174</v>
      </c>
      <c r="C3648" s="5">
        <v>2013</v>
      </c>
      <c r="D3648" s="5" t="s">
        <v>250</v>
      </c>
      <c r="E3648" s="5" t="s">
        <v>247</v>
      </c>
      <c r="F3648" s="62">
        <v>0.56137403588978663</v>
      </c>
      <c r="G3648" s="63">
        <v>3742959</v>
      </c>
      <c r="H3648" s="63">
        <v>4.4879682733706971</v>
      </c>
      <c r="I3648" s="63">
        <f>(I3046+I3132+I3175)/3</f>
        <v>100.52535467003811</v>
      </c>
      <c r="J3648" s="63">
        <v>1126004759.602</v>
      </c>
      <c r="K3648" s="63">
        <v>102.39882418316873</v>
      </c>
      <c r="L3648" s="63">
        <v>1929.775639296121</v>
      </c>
      <c r="M3648" s="63">
        <f>(M3046+M3132+M3175)/3</f>
        <v>40.720084698033162</v>
      </c>
      <c r="N3648" s="62">
        <v>49.305999999999997</v>
      </c>
    </row>
    <row r="3649" spans="1:14" x14ac:dyDescent="0.4">
      <c r="A3649" s="69">
        <v>87</v>
      </c>
      <c r="B3649" s="5" t="s">
        <v>174</v>
      </c>
      <c r="C3649" s="5">
        <v>2014</v>
      </c>
      <c r="D3649" s="5" t="s">
        <v>250</v>
      </c>
      <c r="E3649" s="5" t="s">
        <v>247</v>
      </c>
      <c r="F3649" s="62">
        <v>0.65948093945265041</v>
      </c>
      <c r="G3649" s="63">
        <v>3843174</v>
      </c>
      <c r="H3649" s="63">
        <v>-11.876323103119319</v>
      </c>
      <c r="I3649" s="63">
        <f>(I3047+I3133+I3176)/3</f>
        <v>81.441385376345607</v>
      </c>
      <c r="J3649" s="63">
        <v>502589833.81816</v>
      </c>
      <c r="K3649" s="63">
        <v>91.610371363604031</v>
      </c>
      <c r="L3649" s="63">
        <v>1715.3888379280197</v>
      </c>
      <c r="M3649" s="63">
        <f>(M3047+M3133+M3176)/3</f>
        <v>38.526690824302676</v>
      </c>
      <c r="N3649" s="62">
        <v>50.203000000000003</v>
      </c>
    </row>
    <row r="3650" spans="1:14" x14ac:dyDescent="0.4">
      <c r="A3650" s="69">
        <v>87</v>
      </c>
      <c r="B3650" s="5" t="s">
        <v>174</v>
      </c>
      <c r="C3650" s="5">
        <v>2015</v>
      </c>
      <c r="D3650" s="5" t="s">
        <v>250</v>
      </c>
      <c r="E3650" s="5" t="s">
        <v>247</v>
      </c>
      <c r="F3650" s="62">
        <v>0.75173203724070126</v>
      </c>
      <c r="G3650" s="63">
        <v>3946220</v>
      </c>
      <c r="H3650" s="63">
        <v>-4.7939085782704183</v>
      </c>
      <c r="I3650" s="63">
        <f>(I3048+I3134+I3177)/3</f>
        <v>86.33400183562037</v>
      </c>
      <c r="J3650" s="63">
        <v>501726765.73381901</v>
      </c>
      <c r="K3650" s="63">
        <v>77.34678649449657</v>
      </c>
      <c r="L3650" s="63">
        <v>1562.7268364882764</v>
      </c>
      <c r="M3650" s="63">
        <f>(M3048+M3134+M3177)/3</f>
        <v>39.001020844248636</v>
      </c>
      <c r="N3650" s="62">
        <v>51.088999999999999</v>
      </c>
    </row>
    <row r="3651" spans="1:14" x14ac:dyDescent="0.4">
      <c r="A3651" s="69">
        <v>87</v>
      </c>
      <c r="B3651" s="5" t="s">
        <v>174</v>
      </c>
      <c r="C3651" s="5">
        <v>2016</v>
      </c>
      <c r="D3651" s="5" t="s">
        <v>250</v>
      </c>
      <c r="E3651" s="5" t="s">
        <v>247</v>
      </c>
      <c r="F3651" s="62">
        <v>0.63777644506637643</v>
      </c>
      <c r="G3651" s="63">
        <v>4051890</v>
      </c>
      <c r="H3651" s="63">
        <v>11.210129758928829</v>
      </c>
      <c r="I3651" s="63">
        <f>(I3135+I3049+I3178)/3</f>
        <v>87.025670448470819</v>
      </c>
      <c r="J3651" s="63">
        <v>271134844.99729103</v>
      </c>
      <c r="K3651" s="63">
        <v>73.153261673671196</v>
      </c>
      <c r="L3651" s="63">
        <v>1579.2007167351153</v>
      </c>
      <c r="M3651" s="63">
        <f>(M3135+M3049+M3178)/3</f>
        <v>39.338301106074972</v>
      </c>
      <c r="N3651" s="62">
        <v>51.962000000000003</v>
      </c>
    </row>
    <row r="3652" spans="1:14" x14ac:dyDescent="0.4">
      <c r="A3652" s="69">
        <v>87</v>
      </c>
      <c r="B3652" s="5" t="s">
        <v>174</v>
      </c>
      <c r="C3652" s="5">
        <v>2017</v>
      </c>
      <c r="D3652" s="5" t="s">
        <v>250</v>
      </c>
      <c r="E3652" s="5" t="s">
        <v>247</v>
      </c>
      <c r="F3652" s="62">
        <v>0.81929993040890492</v>
      </c>
      <c r="G3652" s="63">
        <v>4160015</v>
      </c>
      <c r="H3652" s="63">
        <v>1.5839383402139759</v>
      </c>
      <c r="I3652" s="63">
        <f>(I3050+I3136+I3179)/3</f>
        <v>88.680416180055843</v>
      </c>
      <c r="J3652" s="63">
        <v>588217194.75853896</v>
      </c>
      <c r="K3652" s="63">
        <v>78.8149801833884</v>
      </c>
      <c r="L3652" s="63">
        <v>1634.6421583307445</v>
      </c>
      <c r="M3652" s="63">
        <f>(M3050+M3136+M3179)/3</f>
        <v>38.923067696403912</v>
      </c>
      <c r="N3652" s="62">
        <v>52.823999999999998</v>
      </c>
    </row>
    <row r="3653" spans="1:14" x14ac:dyDescent="0.4">
      <c r="A3653" s="69">
        <v>87</v>
      </c>
      <c r="B3653" s="5" t="s">
        <v>174</v>
      </c>
      <c r="C3653" s="5">
        <v>2018</v>
      </c>
      <c r="D3653" s="5" t="s">
        <v>250</v>
      </c>
      <c r="E3653" s="5" t="s">
        <v>247</v>
      </c>
      <c r="F3653" s="62">
        <v>0.8701359398620182</v>
      </c>
      <c r="G3653" s="63">
        <v>4270712</v>
      </c>
      <c r="H3653" s="63">
        <v>4.554457309094559</v>
      </c>
      <c r="I3653" s="63">
        <f>(I3051+I3137+I3180)/3</f>
        <v>87.322887358664829</v>
      </c>
      <c r="J3653" s="63">
        <v>772890477.18900001</v>
      </c>
      <c r="K3653" s="63">
        <v>89.146729493514798</v>
      </c>
      <c r="L3653" s="63">
        <v>1749.9542364537306</v>
      </c>
      <c r="M3653" s="63">
        <f>(M3051+M3137+M3180)/3</f>
        <v>39.087463215575838</v>
      </c>
      <c r="N3653" s="62">
        <v>53.671999999999997</v>
      </c>
    </row>
    <row r="3654" spans="1:14" x14ac:dyDescent="0.4">
      <c r="A3654" s="69">
        <v>87</v>
      </c>
      <c r="B3654" s="5" t="s">
        <v>174</v>
      </c>
      <c r="C3654" s="5">
        <v>2019</v>
      </c>
      <c r="D3654" s="5" t="s">
        <v>250</v>
      </c>
      <c r="E3654" s="5" t="s">
        <v>247</v>
      </c>
      <c r="F3654" s="62">
        <v>0.87247530651717253</v>
      </c>
      <c r="G3654" s="63">
        <v>4383849</v>
      </c>
      <c r="H3654" s="63">
        <v>5.3280448502922866</v>
      </c>
      <c r="I3654" s="63">
        <f>(I3052+I3138+I3181)/3</f>
        <v>98.46621772138424</v>
      </c>
      <c r="J3654" s="63">
        <v>-883561115.82551897</v>
      </c>
      <c r="K3654" s="63">
        <v>93.486694135131728</v>
      </c>
      <c r="L3654" s="63">
        <v>1800.875186582183</v>
      </c>
      <c r="M3654" s="63">
        <f>(M3052+M3138+M3181)/3</f>
        <v>39.116277339351576</v>
      </c>
      <c r="N3654" s="62">
        <v>54.506999999999998</v>
      </c>
    </row>
    <row r="3655" spans="1:14" x14ac:dyDescent="0.4">
      <c r="A3655" s="69">
        <v>87</v>
      </c>
      <c r="B3655" s="5" t="s">
        <v>174</v>
      </c>
      <c r="C3655" s="5">
        <v>2020</v>
      </c>
      <c r="D3655" s="5" t="s">
        <v>250</v>
      </c>
      <c r="E3655" s="5" t="s">
        <v>247</v>
      </c>
      <c r="F3655" s="62">
        <v>0.85517640583612153</v>
      </c>
      <c r="G3655" s="63">
        <v>4498604</v>
      </c>
      <c r="H3655" s="63">
        <v>6.440873284253783</v>
      </c>
      <c r="I3655" s="63">
        <f>(I3053+I3139+I3182)/3</f>
        <v>110.5722737761148</v>
      </c>
      <c r="J3655" s="63">
        <v>927916265.77428496</v>
      </c>
      <c r="K3655" s="63">
        <v>86.776168132274123</v>
      </c>
      <c r="L3655" s="63">
        <v>1836.2924109859177</v>
      </c>
      <c r="M3655" s="63">
        <f>(M3053+M3139+M3182)/3</f>
        <v>39.042269417110447</v>
      </c>
      <c r="N3655" s="62">
        <v>55.326999999999998</v>
      </c>
    </row>
    <row r="3656" spans="1:14" x14ac:dyDescent="0.4">
      <c r="A3656" s="69">
        <v>87</v>
      </c>
      <c r="B3656" s="5" t="s">
        <v>174</v>
      </c>
      <c r="C3656" s="5">
        <v>2021</v>
      </c>
      <c r="D3656" s="5" t="s">
        <v>250</v>
      </c>
      <c r="E3656" s="5" t="s">
        <v>247</v>
      </c>
      <c r="F3656" s="62">
        <f>(F3653+F3654+F3655)/3</f>
        <v>0.86592921740510409</v>
      </c>
      <c r="G3656" s="63">
        <v>4614974</v>
      </c>
      <c r="H3656" s="63">
        <v>7.4648731050412493</v>
      </c>
      <c r="I3656" s="63">
        <f>(I3140+I3054+I3183)/3</f>
        <v>133.7785513273088</v>
      </c>
      <c r="J3656" s="63">
        <v>1070252545.01958</v>
      </c>
      <c r="K3656" s="63">
        <v>88.306873757123512</v>
      </c>
      <c r="L3656" s="63">
        <v>1998.3940026558594</v>
      </c>
      <c r="M3656" s="63">
        <f>(M3054+M3140+M3183)/3</f>
        <v>39.082003324012618</v>
      </c>
      <c r="N3656" s="62">
        <v>56.133000000000003</v>
      </c>
    </row>
    <row r="3657" spans="1:14" x14ac:dyDescent="0.4">
      <c r="A3657" s="69">
        <v>87</v>
      </c>
      <c r="B3657" s="5" t="s">
        <v>174</v>
      </c>
      <c r="C3657" s="5">
        <v>2022</v>
      </c>
      <c r="D3657" s="5" t="s">
        <v>250</v>
      </c>
      <c r="E3657" s="5" t="s">
        <v>247</v>
      </c>
      <c r="F3657" s="62">
        <f>(F3654+F3655+F3656)/3</f>
        <v>0.86452697658613264</v>
      </c>
      <c r="G3657" s="63">
        <v>4736139</v>
      </c>
      <c r="H3657" s="63">
        <v>2.2312861016402508</v>
      </c>
      <c r="I3657" s="63">
        <f>(I3141+I3055+I3184)/3</f>
        <v>167.90729954165081</v>
      </c>
      <c r="J3657" s="63">
        <v>1401620461.8227501</v>
      </c>
      <c r="K3657" s="63">
        <v>103.95290854394565</v>
      </c>
      <c r="L3657" s="63">
        <v>2065.1555157010553</v>
      </c>
      <c r="M3657" s="63">
        <f>(M3141+M3055+M3184)/3</f>
        <v>39.080183360158209</v>
      </c>
      <c r="N3657" s="62">
        <v>56.923000000000002</v>
      </c>
    </row>
    <row r="3658" spans="1:14" x14ac:dyDescent="0.4">
      <c r="A3658" s="69">
        <v>88</v>
      </c>
      <c r="B3658" s="5" t="s">
        <v>175</v>
      </c>
      <c r="C3658" s="5">
        <v>1980</v>
      </c>
      <c r="D3658" s="5" t="s">
        <v>250</v>
      </c>
      <c r="E3658" s="5" t="s">
        <v>247</v>
      </c>
      <c r="F3658" s="62">
        <f t="shared" ref="F3658:F3668" si="389">F3659*0.95</f>
        <v>0.73575897564980519</v>
      </c>
      <c r="G3658" s="63">
        <v>76299</v>
      </c>
      <c r="H3658" s="63">
        <f t="shared" ref="H3658:H3664" si="390">H3659*0.95</f>
        <v>1.9333126414878332</v>
      </c>
      <c r="I3658" s="63">
        <f>(I3228+I3443+I3486)/3</f>
        <v>119.67362217491494</v>
      </c>
      <c r="J3658" s="63">
        <f t="shared" ref="J3658:L3660" si="391">J3659*0.95</f>
        <v>3533083.0863376306</v>
      </c>
      <c r="K3658" s="63">
        <f t="shared" si="391"/>
        <v>75.191384976525811</v>
      </c>
      <c r="L3658" s="63">
        <f t="shared" si="391"/>
        <v>1098.1015417363171</v>
      </c>
      <c r="M3658" s="63">
        <f>(M3228+M3443+M3486)/3</f>
        <v>43.34833602341152</v>
      </c>
      <c r="N3658" s="62">
        <v>26.445</v>
      </c>
    </row>
    <row r="3659" spans="1:14" x14ac:dyDescent="0.4">
      <c r="A3659" s="69">
        <v>88</v>
      </c>
      <c r="B3659" s="5" t="s">
        <v>175</v>
      </c>
      <c r="C3659" s="5">
        <v>1981</v>
      </c>
      <c r="D3659" s="5" t="s">
        <v>250</v>
      </c>
      <c r="E3659" s="5" t="s">
        <v>247</v>
      </c>
      <c r="F3659" s="62">
        <f t="shared" si="389"/>
        <v>0.77448313226295284</v>
      </c>
      <c r="G3659" s="63">
        <v>78531</v>
      </c>
      <c r="H3659" s="63">
        <f t="shared" si="390"/>
        <v>2.0350659384082457</v>
      </c>
      <c r="I3659" s="63">
        <f>(I3229+I3487+I3444)/3</f>
        <v>122.08767084556594</v>
      </c>
      <c r="J3659" s="63">
        <f t="shared" si="391"/>
        <v>3719034.8277238221</v>
      </c>
      <c r="K3659" s="63">
        <f t="shared" si="391"/>
        <v>79.1488262910798</v>
      </c>
      <c r="L3659" s="63">
        <f t="shared" si="391"/>
        <v>1155.8963597224392</v>
      </c>
      <c r="M3659" s="63">
        <f>(M3229+M3444+M3487)/3</f>
        <v>40.870516057593399</v>
      </c>
      <c r="N3659" s="62">
        <v>26.417000000000002</v>
      </c>
    </row>
    <row r="3660" spans="1:14" x14ac:dyDescent="0.4">
      <c r="A3660" s="69">
        <v>88</v>
      </c>
      <c r="B3660" s="5" t="s">
        <v>175</v>
      </c>
      <c r="C3660" s="5">
        <v>1982</v>
      </c>
      <c r="D3660" s="5" t="s">
        <v>250</v>
      </c>
      <c r="E3660" s="5" t="s">
        <v>247</v>
      </c>
      <c r="F3660" s="62">
        <f t="shared" si="389"/>
        <v>0.81524540238205567</v>
      </c>
      <c r="G3660" s="63">
        <v>80816</v>
      </c>
      <c r="H3660" s="63">
        <f t="shared" si="390"/>
        <v>2.1421746720086796</v>
      </c>
      <c r="I3660" s="63">
        <f>(I3445+I3230+I3488)/3</f>
        <v>128.75957621073402</v>
      </c>
      <c r="J3660" s="63">
        <f t="shared" si="391"/>
        <v>3914773.5028671813</v>
      </c>
      <c r="K3660" s="63">
        <f t="shared" si="391"/>
        <v>83.314553990610321</v>
      </c>
      <c r="L3660" s="63">
        <f t="shared" si="391"/>
        <v>1216.7330102341466</v>
      </c>
      <c r="M3660" s="63">
        <f>(M3230+M3445+M3488)/3</f>
        <v>42.612965573696776</v>
      </c>
      <c r="N3660" s="62">
        <v>26.35</v>
      </c>
    </row>
    <row r="3661" spans="1:14" x14ac:dyDescent="0.4">
      <c r="A3661" s="69">
        <v>88</v>
      </c>
      <c r="B3661" s="5" t="s">
        <v>175</v>
      </c>
      <c r="C3661" s="5">
        <v>1983</v>
      </c>
      <c r="D3661" s="5" t="s">
        <v>250</v>
      </c>
      <c r="E3661" s="5" t="s">
        <v>247</v>
      </c>
      <c r="F3661" s="62">
        <f t="shared" si="389"/>
        <v>0.85815305513900597</v>
      </c>
      <c r="G3661" s="63">
        <v>83153</v>
      </c>
      <c r="H3661" s="63">
        <f t="shared" si="390"/>
        <v>2.2549207073775577</v>
      </c>
      <c r="I3661" s="63">
        <f>(I3658+I3659+I3660)/3</f>
        <v>123.50695641040495</v>
      </c>
      <c r="J3661" s="63">
        <f t="shared" ref="J3661:J3691" si="392">J3662*0.95</f>
        <v>4120814.2135444013</v>
      </c>
      <c r="K3661" s="63">
        <v>87.699530516431921</v>
      </c>
      <c r="L3661" s="63">
        <v>1280.7715897201545</v>
      </c>
      <c r="M3661" s="63">
        <f>(M3659+M3658+M3660)/3</f>
        <v>42.277272551567229</v>
      </c>
      <c r="N3661" s="62">
        <v>26.283000000000001</v>
      </c>
    </row>
    <row r="3662" spans="1:14" x14ac:dyDescent="0.4">
      <c r="A3662" s="69">
        <v>88</v>
      </c>
      <c r="B3662" s="5" t="s">
        <v>175</v>
      </c>
      <c r="C3662" s="5">
        <v>1984</v>
      </c>
      <c r="D3662" s="5" t="s">
        <v>250</v>
      </c>
      <c r="E3662" s="5" t="s">
        <v>247</v>
      </c>
      <c r="F3662" s="62">
        <f t="shared" si="389"/>
        <v>0.90331900540947996</v>
      </c>
      <c r="G3662" s="63">
        <v>85543</v>
      </c>
      <c r="H3662" s="63">
        <f t="shared" si="390"/>
        <v>2.3736007446079554</v>
      </c>
      <c r="I3662" s="63">
        <f t="shared" ref="I3662:I3663" si="393">(I3659+I3660+I3661)/3</f>
        <v>124.78473448890163</v>
      </c>
      <c r="J3662" s="63">
        <f t="shared" si="392"/>
        <v>4337699.1721520014</v>
      </c>
      <c r="K3662" s="63">
        <f>K3663*0.95</f>
        <v>52.040356802637568</v>
      </c>
      <c r="L3662" s="63">
        <f>L3663*0.95</f>
        <v>1120.2752856842612</v>
      </c>
      <c r="M3662" s="63">
        <f t="shared" ref="M3662:M3663" si="394">(M3660+M3659+M3661)/3</f>
        <v>41.920251394285799</v>
      </c>
      <c r="N3662" s="62">
        <v>26.216000000000001</v>
      </c>
    </row>
    <row r="3663" spans="1:14" x14ac:dyDescent="0.4">
      <c r="A3663" s="69">
        <v>88</v>
      </c>
      <c r="B3663" s="5" t="s">
        <v>175</v>
      </c>
      <c r="C3663" s="5">
        <v>1985</v>
      </c>
      <c r="D3663" s="5" t="s">
        <v>250</v>
      </c>
      <c r="E3663" s="5" t="s">
        <v>247</v>
      </c>
      <c r="F3663" s="62">
        <f t="shared" si="389"/>
        <v>0.95086211095734741</v>
      </c>
      <c r="G3663" s="63">
        <v>87966</v>
      </c>
      <c r="H3663" s="63">
        <f t="shared" si="390"/>
        <v>2.4985270995873217</v>
      </c>
      <c r="I3663" s="63">
        <f t="shared" si="393"/>
        <v>125.68375570334688</v>
      </c>
      <c r="J3663" s="63">
        <f t="shared" si="392"/>
        <v>4565999.1285810545</v>
      </c>
      <c r="K3663" s="63">
        <f>K3664*0.95</f>
        <v>54.77932295014481</v>
      </c>
      <c r="L3663" s="63">
        <f>L3664*0.95</f>
        <v>1179.2371428255383</v>
      </c>
      <c r="M3663" s="63">
        <f t="shared" si="394"/>
        <v>42.270163173183271</v>
      </c>
      <c r="N3663" s="62">
        <v>26.149000000000001</v>
      </c>
    </row>
    <row r="3664" spans="1:14" x14ac:dyDescent="0.4">
      <c r="A3664" s="69">
        <v>88</v>
      </c>
      <c r="B3664" s="5" t="s">
        <v>175</v>
      </c>
      <c r="C3664" s="5">
        <v>1986</v>
      </c>
      <c r="D3664" s="5" t="s">
        <v>250</v>
      </c>
      <c r="E3664" s="5" t="s">
        <v>247</v>
      </c>
      <c r="F3664" s="62">
        <f t="shared" si="389"/>
        <v>1.0009074852182605</v>
      </c>
      <c r="G3664" s="63">
        <v>90397</v>
      </c>
      <c r="H3664" s="63">
        <f t="shared" si="390"/>
        <v>2.6300285258813916</v>
      </c>
      <c r="I3664" s="63">
        <f>(I3234+I3449+I3492)/3</f>
        <v>177.32603330767259</v>
      </c>
      <c r="J3664" s="63">
        <f t="shared" si="392"/>
        <v>4806314.8721905835</v>
      </c>
      <c r="K3664" s="63">
        <f t="shared" ref="K3664:K3672" si="395">K3665*0.95</f>
        <v>57.662445210678747</v>
      </c>
      <c r="L3664" s="63">
        <v>1241.3022556058299</v>
      </c>
      <c r="M3664" s="63">
        <f>(M3449+M3234+M3492)/3</f>
        <v>48.302804467496109</v>
      </c>
      <c r="N3664" s="62">
        <v>26.082999999999998</v>
      </c>
    </row>
    <row r="3665" spans="1:14" x14ac:dyDescent="0.4">
      <c r="A3665" s="69">
        <v>88</v>
      </c>
      <c r="B3665" s="5" t="s">
        <v>175</v>
      </c>
      <c r="C3665" s="5">
        <v>1987</v>
      </c>
      <c r="D3665" s="5" t="s">
        <v>250</v>
      </c>
      <c r="E3665" s="5" t="s">
        <v>247</v>
      </c>
      <c r="F3665" s="62">
        <f t="shared" si="389"/>
        <v>1.0535868265455373</v>
      </c>
      <c r="G3665" s="63">
        <v>92845</v>
      </c>
      <c r="H3665" s="63">
        <v>2.7684510798751489</v>
      </c>
      <c r="I3665" s="63">
        <f>(I3235+I3450+I3493)/3</f>
        <v>115.35631261279276</v>
      </c>
      <c r="J3665" s="63">
        <f t="shared" si="392"/>
        <v>5059278.8128321934</v>
      </c>
      <c r="K3665" s="63">
        <f t="shared" si="395"/>
        <v>60.697310748082892</v>
      </c>
      <c r="L3665" s="63">
        <v>1256.9335990091013</v>
      </c>
      <c r="M3665" s="63">
        <f t="shared" ref="M3665:M3668" si="396">(M3450+M3235+M3493)/3</f>
        <v>47.337338967890254</v>
      </c>
      <c r="N3665" s="62">
        <v>26.015999999999998</v>
      </c>
    </row>
    <row r="3666" spans="1:14" x14ac:dyDescent="0.4">
      <c r="A3666" s="69">
        <v>88</v>
      </c>
      <c r="B3666" s="5" t="s">
        <v>175</v>
      </c>
      <c r="C3666" s="5">
        <v>1988</v>
      </c>
      <c r="D3666" s="5" t="s">
        <v>250</v>
      </c>
      <c r="E3666" s="5" t="s">
        <v>247</v>
      </c>
      <c r="F3666" s="62">
        <f t="shared" si="389"/>
        <v>1.1090387647847761</v>
      </c>
      <c r="G3666" s="63">
        <v>94987</v>
      </c>
      <c r="H3666" s="63">
        <v>4.1992461278610733</v>
      </c>
      <c r="I3666" s="63">
        <f>(I3663+I3664+I3665)/3</f>
        <v>139.4553672079374</v>
      </c>
      <c r="J3666" s="63">
        <f t="shared" si="392"/>
        <v>5325556.6450865194</v>
      </c>
      <c r="K3666" s="63">
        <f t="shared" si="395"/>
        <v>63.891906050613571</v>
      </c>
      <c r="L3666" s="63">
        <v>1312.8112267994568</v>
      </c>
      <c r="M3666" s="63">
        <f t="shared" si="396"/>
        <v>49.892321023316136</v>
      </c>
      <c r="N3666" s="62">
        <v>25.95</v>
      </c>
    </row>
    <row r="3667" spans="1:14" x14ac:dyDescent="0.4">
      <c r="A3667" s="69">
        <v>88</v>
      </c>
      <c r="B3667" s="5" t="s">
        <v>175</v>
      </c>
      <c r="C3667" s="5">
        <v>1989</v>
      </c>
      <c r="D3667" s="5" t="s">
        <v>250</v>
      </c>
      <c r="E3667" s="5" t="s">
        <v>247</v>
      </c>
      <c r="F3667" s="62">
        <f t="shared" si="389"/>
        <v>1.1674092260892381</v>
      </c>
      <c r="G3667" s="63">
        <v>96796</v>
      </c>
      <c r="H3667" s="63">
        <v>4.7275045816268459</v>
      </c>
      <c r="I3667" s="63">
        <f t="shared" ref="I3667:I3668" si="397">(I3664+I3665+I3666)/3</f>
        <v>144.04590437613425</v>
      </c>
      <c r="J3667" s="63">
        <f t="shared" si="392"/>
        <v>5605849.1000910737</v>
      </c>
      <c r="K3667" s="63">
        <f t="shared" si="395"/>
        <v>67.254637948014292</v>
      </c>
      <c r="L3667" s="63">
        <v>1396.7519318980123</v>
      </c>
      <c r="M3667" s="63">
        <f t="shared" si="396"/>
        <v>50.032438481289553</v>
      </c>
      <c r="N3667" s="62">
        <v>25.884</v>
      </c>
    </row>
    <row r="3668" spans="1:14" x14ac:dyDescent="0.4">
      <c r="A3668" s="69">
        <v>88</v>
      </c>
      <c r="B3668" s="5" t="s">
        <v>175</v>
      </c>
      <c r="C3668" s="5">
        <v>1990</v>
      </c>
      <c r="D3668" s="5" t="s">
        <v>250</v>
      </c>
      <c r="E3668" s="5" t="s">
        <v>247</v>
      </c>
      <c r="F3668" s="62">
        <f t="shared" si="389"/>
        <v>1.2288518169360403</v>
      </c>
      <c r="G3668" s="63">
        <v>98603</v>
      </c>
      <c r="H3668" s="63">
        <v>4.9496500022292906</v>
      </c>
      <c r="I3668" s="63">
        <f t="shared" si="397"/>
        <v>132.95252806562146</v>
      </c>
      <c r="J3668" s="63">
        <f t="shared" si="392"/>
        <v>5900893.7895695511</v>
      </c>
      <c r="K3668" s="63">
        <f t="shared" si="395"/>
        <v>70.794355734751889</v>
      </c>
      <c r="L3668" s="63">
        <v>1492.855186961857</v>
      </c>
      <c r="M3668" s="63">
        <f t="shared" si="396"/>
        <v>50.38518685501986</v>
      </c>
      <c r="N3668" s="62">
        <v>25.818000000000001</v>
      </c>
    </row>
    <row r="3669" spans="1:14" x14ac:dyDescent="0.4">
      <c r="A3669" s="69">
        <v>88</v>
      </c>
      <c r="B3669" s="5" t="s">
        <v>175</v>
      </c>
      <c r="C3669" s="5">
        <v>1991</v>
      </c>
      <c r="D3669" s="5" t="s">
        <v>250</v>
      </c>
      <c r="E3669" s="5" t="s">
        <v>247</v>
      </c>
      <c r="F3669" s="62">
        <f>F3670*0.95</f>
        <v>1.2935282283537266</v>
      </c>
      <c r="G3669" s="63">
        <v>100427</v>
      </c>
      <c r="H3669" s="63">
        <v>5.1013712207022905</v>
      </c>
      <c r="I3669" s="63">
        <f>(I3239+I3454+I3497)/3</f>
        <v>100.63767281962232</v>
      </c>
      <c r="J3669" s="63">
        <f t="shared" si="392"/>
        <v>6211467.1469153175</v>
      </c>
      <c r="K3669" s="63">
        <f t="shared" si="395"/>
        <v>74.520374457633565</v>
      </c>
      <c r="L3669" s="63">
        <v>1654.9334342358131</v>
      </c>
      <c r="M3669" s="63">
        <f>(M3454+M3497+M3239)/3</f>
        <v>52.13735931988262</v>
      </c>
      <c r="N3669" s="62">
        <v>25.751999999999999</v>
      </c>
    </row>
    <row r="3670" spans="1:14" x14ac:dyDescent="0.4">
      <c r="A3670" s="69">
        <v>88</v>
      </c>
      <c r="B3670" s="5" t="s">
        <v>175</v>
      </c>
      <c r="C3670" s="5">
        <v>1992</v>
      </c>
      <c r="D3670" s="5" t="s">
        <v>250</v>
      </c>
      <c r="E3670" s="5" t="s">
        <v>247</v>
      </c>
      <c r="F3670" s="62">
        <v>1.3616086614249754</v>
      </c>
      <c r="G3670" s="63">
        <v>102893</v>
      </c>
      <c r="H3670" s="63">
        <v>3.030566511086505</v>
      </c>
      <c r="I3670" s="63">
        <f>(I3669+I3667+I3668)/3</f>
        <v>125.87870175379267</v>
      </c>
      <c r="J3670" s="63">
        <f t="shared" si="392"/>
        <v>6538386.4704371765</v>
      </c>
      <c r="K3670" s="63">
        <f t="shared" si="395"/>
        <v>78.442499429087974</v>
      </c>
      <c r="L3670" s="63">
        <v>1730.9243583139767</v>
      </c>
      <c r="M3670" s="63">
        <f>(M3667+M3668+M3669)/3</f>
        <v>50.851661552064009</v>
      </c>
      <c r="N3670" s="62">
        <v>25.686</v>
      </c>
    </row>
    <row r="3671" spans="1:14" x14ac:dyDescent="0.4">
      <c r="A3671" s="69">
        <v>88</v>
      </c>
      <c r="B3671" s="5" t="s">
        <v>175</v>
      </c>
      <c r="C3671" s="5">
        <v>1993</v>
      </c>
      <c r="D3671" s="5" t="s">
        <v>250</v>
      </c>
      <c r="E3671" s="5" t="s">
        <v>247</v>
      </c>
      <c r="F3671" s="62">
        <v>1.411864566632085</v>
      </c>
      <c r="G3671" s="63">
        <v>106030</v>
      </c>
      <c r="H3671" s="63">
        <v>3.0122213065656211</v>
      </c>
      <c r="I3671" s="63">
        <f t="shared" ref="I3671:I3700" si="398">(I3670+I3668+I3669)/3</f>
        <v>119.82296754634548</v>
      </c>
      <c r="J3671" s="63">
        <f t="shared" si="392"/>
        <v>6882512.0741443969</v>
      </c>
      <c r="K3671" s="63">
        <f t="shared" si="395"/>
        <v>82.57105203061893</v>
      </c>
      <c r="L3671" s="63">
        <v>1871.168537206451</v>
      </c>
      <c r="M3671" s="63">
        <f t="shared" ref="M3671:M3700" si="399">(M3668+M3669+M3670)/3</f>
        <v>51.124735908988832</v>
      </c>
      <c r="N3671" s="62">
        <v>25.62</v>
      </c>
    </row>
    <row r="3672" spans="1:14" x14ac:dyDescent="0.4">
      <c r="A3672" s="69">
        <v>88</v>
      </c>
      <c r="B3672" s="5" t="s">
        <v>175</v>
      </c>
      <c r="C3672" s="5">
        <v>1994</v>
      </c>
      <c r="D3672" s="5" t="s">
        <v>250</v>
      </c>
      <c r="E3672" s="5" t="s">
        <v>247</v>
      </c>
      <c r="F3672" s="62">
        <v>1.4626437837639188</v>
      </c>
      <c r="G3672" s="63">
        <v>108844</v>
      </c>
      <c r="H3672" s="63">
        <v>2.6150313118472184</v>
      </c>
      <c r="I3672" s="63">
        <f t="shared" si="398"/>
        <v>115.44644737325349</v>
      </c>
      <c r="J3672" s="63">
        <f t="shared" si="392"/>
        <v>7244749.5517309448</v>
      </c>
      <c r="K3672" s="63">
        <f t="shared" si="395"/>
        <v>86.91689687433572</v>
      </c>
      <c r="L3672" s="63">
        <v>1860.4608430414171</v>
      </c>
      <c r="M3672" s="63">
        <f t="shared" si="399"/>
        <v>51.37125226031182</v>
      </c>
      <c r="N3672" s="62">
        <v>25.553999999999998</v>
      </c>
    </row>
    <row r="3673" spans="1:14" x14ac:dyDescent="0.4">
      <c r="A3673" s="69">
        <v>88</v>
      </c>
      <c r="B3673" s="5" t="s">
        <v>175</v>
      </c>
      <c r="C3673" s="5">
        <v>1995</v>
      </c>
      <c r="D3673" s="5" t="s">
        <v>250</v>
      </c>
      <c r="E3673" s="5" t="s">
        <v>247</v>
      </c>
      <c r="F3673" s="62">
        <v>1.6750054383293453</v>
      </c>
      <c r="G3673" s="63">
        <v>110328</v>
      </c>
      <c r="H3673" s="63">
        <v>2.2477675261390004</v>
      </c>
      <c r="I3673" s="63">
        <f t="shared" si="398"/>
        <v>120.38270555779722</v>
      </c>
      <c r="J3673" s="63">
        <f t="shared" si="392"/>
        <v>7626052.159716784</v>
      </c>
      <c r="K3673" s="63">
        <v>91.491470394037606</v>
      </c>
      <c r="L3673" s="63">
        <v>2008.3324269451091</v>
      </c>
      <c r="M3673" s="63">
        <f t="shared" si="399"/>
        <v>51.115883240454885</v>
      </c>
      <c r="N3673" s="62">
        <v>25.068000000000001</v>
      </c>
    </row>
    <row r="3674" spans="1:14" x14ac:dyDescent="0.4">
      <c r="A3674" s="69">
        <v>88</v>
      </c>
      <c r="B3674" s="5" t="s">
        <v>175</v>
      </c>
      <c r="C3674" s="5">
        <v>1996</v>
      </c>
      <c r="D3674" s="5" t="s">
        <v>250</v>
      </c>
      <c r="E3674" s="5" t="s">
        <v>247</v>
      </c>
      <c r="F3674" s="62">
        <v>1.7249627657173803</v>
      </c>
      <c r="G3674" s="63">
        <v>110785</v>
      </c>
      <c r="H3674" s="63">
        <v>1.8696044083083052</v>
      </c>
      <c r="I3674" s="63">
        <f t="shared" si="398"/>
        <v>118.55070682579873</v>
      </c>
      <c r="J3674" s="63">
        <f t="shared" si="392"/>
        <v>8027423.3260176675</v>
      </c>
      <c r="K3674" s="63">
        <v>102.07692416810694</v>
      </c>
      <c r="L3674" s="63">
        <v>1972.6018865369861</v>
      </c>
      <c r="M3674" s="63">
        <f t="shared" si="399"/>
        <v>51.203957136585181</v>
      </c>
      <c r="N3674" s="62">
        <v>24.472999999999999</v>
      </c>
    </row>
    <row r="3675" spans="1:14" x14ac:dyDescent="0.4">
      <c r="A3675" s="69">
        <v>88</v>
      </c>
      <c r="B3675" s="5" t="s">
        <v>175</v>
      </c>
      <c r="C3675" s="5">
        <v>1997</v>
      </c>
      <c r="D3675" s="5" t="s">
        <v>250</v>
      </c>
      <c r="E3675" s="5" t="s">
        <v>247</v>
      </c>
      <c r="F3675" s="62">
        <v>1.8113431653964169</v>
      </c>
      <c r="G3675" s="63">
        <v>111133</v>
      </c>
      <c r="H3675" s="63">
        <v>0.65120319309272645</v>
      </c>
      <c r="I3675" s="63">
        <f t="shared" si="398"/>
        <v>118.12661991894981</v>
      </c>
      <c r="J3675" s="63">
        <f t="shared" si="392"/>
        <v>8449919.2905449141</v>
      </c>
      <c r="K3675" s="63">
        <v>106.16828545059364</v>
      </c>
      <c r="L3675" s="63">
        <v>1859.2704237265259</v>
      </c>
      <c r="M3675" s="63">
        <f t="shared" si="399"/>
        <v>51.230364212450631</v>
      </c>
      <c r="N3675" s="62">
        <v>23.888999999999999</v>
      </c>
    </row>
    <row r="3676" spans="1:14" x14ac:dyDescent="0.4">
      <c r="A3676" s="69">
        <v>88</v>
      </c>
      <c r="B3676" s="5" t="s">
        <v>175</v>
      </c>
      <c r="C3676" s="5">
        <v>1998</v>
      </c>
      <c r="D3676" s="5" t="s">
        <v>250</v>
      </c>
      <c r="E3676" s="5" t="s">
        <v>247</v>
      </c>
      <c r="F3676" s="62">
        <v>1.9209019262876326</v>
      </c>
      <c r="G3676" s="63">
        <v>111406</v>
      </c>
      <c r="H3676" s="63">
        <v>2.991246825114402</v>
      </c>
      <c r="I3676" s="63">
        <f t="shared" si="398"/>
        <v>119.02001076751526</v>
      </c>
      <c r="J3676" s="63">
        <f t="shared" si="392"/>
        <v>8894651.8847841211</v>
      </c>
      <c r="K3676" s="63">
        <v>101.25547634679639</v>
      </c>
      <c r="L3676" s="63">
        <v>1964.6437355259143</v>
      </c>
      <c r="M3676" s="63">
        <f t="shared" si="399"/>
        <v>51.183401529830235</v>
      </c>
      <c r="N3676" s="62">
        <v>23.314</v>
      </c>
    </row>
    <row r="3677" spans="1:14" x14ac:dyDescent="0.4">
      <c r="A3677" s="69">
        <v>88</v>
      </c>
      <c r="B3677" s="5" t="s">
        <v>175</v>
      </c>
      <c r="C3677" s="5">
        <v>1999</v>
      </c>
      <c r="D3677" s="5" t="s">
        <v>250</v>
      </c>
      <c r="E3677" s="5" t="s">
        <v>247</v>
      </c>
      <c r="F3677" s="62">
        <v>1.7868189601843303</v>
      </c>
      <c r="G3677" s="63">
        <v>111539</v>
      </c>
      <c r="H3677" s="63">
        <v>-0.78459758228372323</v>
      </c>
      <c r="I3677" s="63">
        <f t="shared" si="398"/>
        <v>118.5657791707546</v>
      </c>
      <c r="J3677" s="63">
        <f t="shared" si="392"/>
        <v>9362791.4576674961</v>
      </c>
      <c r="K3677" s="63">
        <v>94.73895080641681</v>
      </c>
      <c r="L3677" s="63">
        <v>1973.6639202431436</v>
      </c>
      <c r="M3677" s="63">
        <f t="shared" si="399"/>
        <v>51.205907626288685</v>
      </c>
      <c r="N3677" s="62">
        <v>22.748999999999999</v>
      </c>
    </row>
    <row r="3678" spans="1:14" x14ac:dyDescent="0.4">
      <c r="A3678" s="69">
        <v>88</v>
      </c>
      <c r="B3678" s="5" t="s">
        <v>175</v>
      </c>
      <c r="C3678" s="5">
        <v>2000</v>
      </c>
      <c r="D3678" s="5" t="s">
        <v>250</v>
      </c>
      <c r="E3678" s="5" t="s">
        <v>247</v>
      </c>
      <c r="F3678" s="62">
        <v>1.6766777967755508</v>
      </c>
      <c r="G3678" s="63">
        <v>111709</v>
      </c>
      <c r="H3678" s="63">
        <v>1.0789062104824581</v>
      </c>
      <c r="I3678" s="63">
        <f t="shared" si="398"/>
        <v>118.57080328573988</v>
      </c>
      <c r="J3678" s="63">
        <f t="shared" si="392"/>
        <v>9855569.9554394707</v>
      </c>
      <c r="K3678" s="63">
        <v>90.588832426379867</v>
      </c>
      <c r="L3678" s="63">
        <v>2088.2095444413612</v>
      </c>
      <c r="M3678" s="63">
        <f t="shared" si="399"/>
        <v>51.206557789523181</v>
      </c>
      <c r="N3678" s="62">
        <v>22.33</v>
      </c>
    </row>
    <row r="3679" spans="1:14" x14ac:dyDescent="0.4">
      <c r="A3679" s="69">
        <v>88</v>
      </c>
      <c r="B3679" s="5" t="s">
        <v>175</v>
      </c>
      <c r="C3679" s="5">
        <v>2001</v>
      </c>
      <c r="D3679" s="5" t="s">
        <v>250</v>
      </c>
      <c r="E3679" s="5" t="s">
        <v>247</v>
      </c>
      <c r="F3679" s="62">
        <v>1.5533997927609249</v>
      </c>
      <c r="G3679" s="63">
        <v>111948</v>
      </c>
      <c r="H3679" s="63">
        <v>1.1088468390226751</v>
      </c>
      <c r="I3679" s="63">
        <f t="shared" si="398"/>
        <v>118.71886440800324</v>
      </c>
      <c r="J3679" s="63">
        <f t="shared" si="392"/>
        <v>10374284.163620496</v>
      </c>
      <c r="K3679" s="63">
        <v>95.732057273305614</v>
      </c>
      <c r="L3679" s="63">
        <v>2152.5252795940974</v>
      </c>
      <c r="M3679" s="63">
        <f t="shared" si="399"/>
        <v>51.198622315214031</v>
      </c>
      <c r="N3679" s="62">
        <v>22.33</v>
      </c>
    </row>
    <row r="3680" spans="1:14" x14ac:dyDescent="0.4">
      <c r="A3680" s="69">
        <v>88</v>
      </c>
      <c r="B3680" s="5" t="s">
        <v>175</v>
      </c>
      <c r="C3680" s="5">
        <v>2002</v>
      </c>
      <c r="D3680" s="5" t="s">
        <v>250</v>
      </c>
      <c r="E3680" s="5" t="s">
        <v>247</v>
      </c>
      <c r="F3680" s="62">
        <v>1.4134938209872134</v>
      </c>
      <c r="G3680" s="63">
        <v>111992</v>
      </c>
      <c r="H3680" s="63">
        <v>9.4182889313259466E-2</v>
      </c>
      <c r="I3680" s="63">
        <f t="shared" si="398"/>
        <v>118.61848228816591</v>
      </c>
      <c r="J3680" s="63">
        <f t="shared" si="392"/>
        <v>10920299.119600523</v>
      </c>
      <c r="K3680" s="63">
        <v>89.814413163272548</v>
      </c>
      <c r="L3680" s="63">
        <v>2165.4868204871777</v>
      </c>
      <c r="M3680" s="63">
        <f t="shared" si="399"/>
        <v>51.203695910341963</v>
      </c>
      <c r="N3680" s="62">
        <v>22.33</v>
      </c>
    </row>
    <row r="3681" spans="1:14" x14ac:dyDescent="0.4">
      <c r="A3681" s="69">
        <v>88</v>
      </c>
      <c r="B3681" s="5" t="s">
        <v>175</v>
      </c>
      <c r="C3681" s="5">
        <v>2003</v>
      </c>
      <c r="D3681" s="5" t="s">
        <v>250</v>
      </c>
      <c r="E3681" s="5" t="s">
        <v>247</v>
      </c>
      <c r="F3681" s="62">
        <v>1.5070882339788025</v>
      </c>
      <c r="G3681" s="63">
        <v>111805</v>
      </c>
      <c r="H3681" s="63">
        <v>-0.36412535644490163</v>
      </c>
      <c r="I3681" s="63">
        <f t="shared" si="398"/>
        <v>118.63604999396968</v>
      </c>
      <c r="J3681" s="63">
        <f t="shared" si="392"/>
        <v>11495051.704842657</v>
      </c>
      <c r="K3681" s="63">
        <v>94.793526051315851</v>
      </c>
      <c r="L3681" s="63">
        <v>2195.1871562094721</v>
      </c>
      <c r="M3681" s="63">
        <f t="shared" si="399"/>
        <v>51.202958671693061</v>
      </c>
      <c r="N3681" s="62">
        <v>22.33</v>
      </c>
    </row>
    <row r="3682" spans="1:14" x14ac:dyDescent="0.4">
      <c r="A3682" s="69">
        <v>88</v>
      </c>
      <c r="B3682" s="5" t="s">
        <v>175</v>
      </c>
      <c r="C3682" s="5">
        <v>2004</v>
      </c>
      <c r="D3682" s="5" t="s">
        <v>250</v>
      </c>
      <c r="E3682" s="5" t="s">
        <v>247</v>
      </c>
      <c r="F3682" s="62">
        <v>1.3433478705647983</v>
      </c>
      <c r="G3682" s="63">
        <v>111438</v>
      </c>
      <c r="H3682" s="63">
        <v>0.99330611340207042</v>
      </c>
      <c r="I3682" s="63">
        <f t="shared" si="398"/>
        <v>118.65779889671295</v>
      </c>
      <c r="J3682" s="63">
        <f t="shared" si="392"/>
        <v>12100054.426150165</v>
      </c>
      <c r="K3682" s="63">
        <v>93.717635991275245</v>
      </c>
      <c r="L3682" s="63">
        <v>2155.7816902672339</v>
      </c>
      <c r="M3682" s="63">
        <f t="shared" si="399"/>
        <v>51.20175896574969</v>
      </c>
      <c r="N3682" s="62">
        <v>22.33</v>
      </c>
    </row>
    <row r="3683" spans="1:14" x14ac:dyDescent="0.4">
      <c r="A3683" s="69">
        <v>88</v>
      </c>
      <c r="B3683" s="5" t="s">
        <v>175</v>
      </c>
      <c r="C3683" s="5">
        <v>2005</v>
      </c>
      <c r="D3683" s="5" t="s">
        <v>250</v>
      </c>
      <c r="E3683" s="5" t="s">
        <v>247</v>
      </c>
      <c r="F3683" s="62">
        <v>1.1014963043086354</v>
      </c>
      <c r="G3683" s="63">
        <v>110940</v>
      </c>
      <c r="H3683" s="63">
        <v>2.0969946720524035</v>
      </c>
      <c r="I3683" s="63">
        <f t="shared" si="398"/>
        <v>118.63744372628285</v>
      </c>
      <c r="J3683" s="63">
        <f t="shared" si="392"/>
        <v>12736899.395947544</v>
      </c>
      <c r="K3683" s="63">
        <v>92.519554949838565</v>
      </c>
      <c r="L3683" s="63">
        <v>2256.0113574905354</v>
      </c>
      <c r="M3683" s="63">
        <f t="shared" si="399"/>
        <v>51.202804515928243</v>
      </c>
      <c r="N3683" s="62">
        <v>22.33</v>
      </c>
    </row>
    <row r="3684" spans="1:14" x14ac:dyDescent="0.4">
      <c r="A3684" s="69">
        <v>88</v>
      </c>
      <c r="B3684" s="5" t="s">
        <v>175</v>
      </c>
      <c r="C3684" s="5">
        <v>2006</v>
      </c>
      <c r="D3684" s="5" t="s">
        <v>250</v>
      </c>
      <c r="E3684" s="5" t="s">
        <v>247</v>
      </c>
      <c r="F3684" s="62">
        <v>1.0951849937897209</v>
      </c>
      <c r="G3684" s="63">
        <v>110301</v>
      </c>
      <c r="H3684" s="63">
        <v>1.3847089390547325</v>
      </c>
      <c r="I3684" s="63">
        <f t="shared" si="398"/>
        <v>118.64376420565516</v>
      </c>
      <c r="J3684" s="63">
        <f t="shared" si="392"/>
        <v>13407262.522050047</v>
      </c>
      <c r="K3684" s="63">
        <v>95.322429941559946</v>
      </c>
      <c r="L3684" s="63">
        <v>2298.6364584183279</v>
      </c>
      <c r="M3684" s="63">
        <f t="shared" si="399"/>
        <v>51.202507384457</v>
      </c>
      <c r="N3684" s="62">
        <v>22.324000000000002</v>
      </c>
    </row>
    <row r="3685" spans="1:14" x14ac:dyDescent="0.4">
      <c r="A3685" s="69">
        <v>88</v>
      </c>
      <c r="B3685" s="5" t="s">
        <v>175</v>
      </c>
      <c r="C3685" s="5">
        <v>2007</v>
      </c>
      <c r="D3685" s="5" t="s">
        <v>250</v>
      </c>
      <c r="E3685" s="5" t="s">
        <v>247</v>
      </c>
      <c r="F3685" s="62">
        <v>1.2379943760727457</v>
      </c>
      <c r="G3685" s="63">
        <v>109532</v>
      </c>
      <c r="H3685" s="63">
        <v>3.1744599354754257</v>
      </c>
      <c r="I3685" s="63">
        <f t="shared" si="398"/>
        <v>118.64633560955032</v>
      </c>
      <c r="J3685" s="63">
        <f t="shared" si="392"/>
        <v>14112907.917947419</v>
      </c>
      <c r="K3685" s="63">
        <v>98.672441617027644</v>
      </c>
      <c r="L3685" s="63">
        <v>2344.4034620019715</v>
      </c>
      <c r="M3685" s="63">
        <f t="shared" si="399"/>
        <v>51.202356955378313</v>
      </c>
      <c r="N3685" s="62">
        <v>22.317</v>
      </c>
    </row>
    <row r="3686" spans="1:14" x14ac:dyDescent="0.4">
      <c r="A3686" s="69">
        <v>88</v>
      </c>
      <c r="B3686" s="5" t="s">
        <v>175</v>
      </c>
      <c r="C3686" s="5">
        <v>2008</v>
      </c>
      <c r="D3686" s="5" t="s">
        <v>250</v>
      </c>
      <c r="E3686" s="5" t="s">
        <v>247</v>
      </c>
      <c r="F3686" s="62">
        <v>1.077237268177804</v>
      </c>
      <c r="G3686" s="63">
        <v>108704</v>
      </c>
      <c r="H3686" s="63">
        <v>5.0049782860530456</v>
      </c>
      <c r="I3686" s="63">
        <f t="shared" si="398"/>
        <v>118.64251451382944</v>
      </c>
      <c r="J3686" s="63">
        <f t="shared" si="392"/>
        <v>14855692.54520781</v>
      </c>
      <c r="K3686" s="63">
        <v>109.28947565430632</v>
      </c>
      <c r="L3686" s="63">
        <v>2420.7490064763028</v>
      </c>
      <c r="M3686" s="63">
        <f t="shared" si="399"/>
        <v>51.202556285254524</v>
      </c>
      <c r="N3686" s="62">
        <v>22.311</v>
      </c>
    </row>
    <row r="3687" spans="1:14" x14ac:dyDescent="0.4">
      <c r="A3687" s="69">
        <v>88</v>
      </c>
      <c r="B3687" s="5" t="s">
        <v>175</v>
      </c>
      <c r="C3687" s="5">
        <v>2009</v>
      </c>
      <c r="D3687" s="5" t="s">
        <v>250</v>
      </c>
      <c r="E3687" s="5" t="s">
        <v>247</v>
      </c>
      <c r="F3687" s="62">
        <v>1.4109837950087143</v>
      </c>
      <c r="G3687" s="63">
        <v>107868</v>
      </c>
      <c r="H3687" s="63">
        <v>5.3616196135863845</v>
      </c>
      <c r="I3687" s="63">
        <f t="shared" si="398"/>
        <v>118.64420477634496</v>
      </c>
      <c r="J3687" s="63">
        <f t="shared" si="392"/>
        <v>15637571.100218747</v>
      </c>
      <c r="K3687" s="63">
        <v>108.7878178108965</v>
      </c>
      <c r="L3687" s="63">
        <v>2598.4036044053842</v>
      </c>
      <c r="M3687" s="63">
        <f t="shared" si="399"/>
        <v>51.202473541696612</v>
      </c>
      <c r="N3687" s="62">
        <v>22.305</v>
      </c>
    </row>
    <row r="3688" spans="1:14" x14ac:dyDescent="0.4">
      <c r="A3688" s="69">
        <v>88</v>
      </c>
      <c r="B3688" s="5" t="s">
        <v>175</v>
      </c>
      <c r="C3688" s="5">
        <v>2010</v>
      </c>
      <c r="D3688" s="5" t="s">
        <v>250</v>
      </c>
      <c r="E3688" s="5" t="s">
        <v>247</v>
      </c>
      <c r="F3688" s="62">
        <v>0.97780421608357815</v>
      </c>
      <c r="G3688" s="63">
        <v>107588</v>
      </c>
      <c r="H3688" s="63">
        <v>3.6029845733359167</v>
      </c>
      <c r="I3688" s="63">
        <f t="shared" si="398"/>
        <v>118.64435163324157</v>
      </c>
      <c r="J3688" s="63">
        <f t="shared" si="392"/>
        <v>16460601.158124998</v>
      </c>
      <c r="K3688" s="63">
        <v>105.81365314212339</v>
      </c>
      <c r="L3688" s="63">
        <v>2760.0113395545973</v>
      </c>
      <c r="M3688" s="63">
        <f t="shared" si="399"/>
        <v>51.202462260776485</v>
      </c>
      <c r="N3688" s="62">
        <v>22.297999999999998</v>
      </c>
    </row>
    <row r="3689" spans="1:14" x14ac:dyDescent="0.4">
      <c r="A3689" s="69">
        <v>88</v>
      </c>
      <c r="B3689" s="5" t="s">
        <v>175</v>
      </c>
      <c r="C3689" s="5">
        <v>2011</v>
      </c>
      <c r="D3689" s="5" t="s">
        <v>250</v>
      </c>
      <c r="E3689" s="5" t="s">
        <v>247</v>
      </c>
      <c r="F3689" s="62">
        <v>1.1057866100642337</v>
      </c>
      <c r="G3689" s="63">
        <v>107887</v>
      </c>
      <c r="H3689" s="63">
        <v>1.5956324343621162</v>
      </c>
      <c r="I3689" s="63">
        <f t="shared" si="398"/>
        <v>118.64369030780533</v>
      </c>
      <c r="J3689" s="63">
        <f t="shared" si="392"/>
        <v>17326948.587499999</v>
      </c>
      <c r="K3689" s="63">
        <v>106.90462239834295</v>
      </c>
      <c r="L3689" s="63">
        <v>2885.4412487139321</v>
      </c>
      <c r="M3689" s="63">
        <f t="shared" si="399"/>
        <v>51.202497362575876</v>
      </c>
      <c r="N3689" s="62">
        <v>22.305</v>
      </c>
    </row>
    <row r="3690" spans="1:14" x14ac:dyDescent="0.4">
      <c r="A3690" s="69">
        <v>88</v>
      </c>
      <c r="B3690" s="5" t="s">
        <v>175</v>
      </c>
      <c r="C3690" s="5">
        <v>2012</v>
      </c>
      <c r="D3690" s="5" t="s">
        <v>250</v>
      </c>
      <c r="E3690" s="5" t="s">
        <v>247</v>
      </c>
      <c r="F3690" s="62">
        <v>1.2232981003769681</v>
      </c>
      <c r="G3690" s="63">
        <v>108232</v>
      </c>
      <c r="H3690" s="63">
        <v>7.1225010157379671</v>
      </c>
      <c r="I3690" s="63">
        <f t="shared" si="398"/>
        <v>118.64408223913063</v>
      </c>
      <c r="J3690" s="63">
        <f t="shared" si="392"/>
        <v>18238893.25</v>
      </c>
      <c r="K3690" s="63">
        <v>111.35891448919431</v>
      </c>
      <c r="L3690" s="63">
        <v>3023.5854460787937</v>
      </c>
      <c r="M3690" s="63">
        <f t="shared" si="399"/>
        <v>51.202477721682989</v>
      </c>
      <c r="N3690" s="62">
        <v>22.324000000000002</v>
      </c>
    </row>
    <row r="3691" spans="1:14" x14ac:dyDescent="0.4">
      <c r="A3691" s="69">
        <v>88</v>
      </c>
      <c r="B3691" s="5" t="s">
        <v>175</v>
      </c>
      <c r="C3691" s="5">
        <v>2013</v>
      </c>
      <c r="D3691" s="5" t="s">
        <v>250</v>
      </c>
      <c r="E3691" s="5" t="s">
        <v>247</v>
      </c>
      <c r="F3691" s="62">
        <v>1.2752166026756531</v>
      </c>
      <c r="G3691" s="63">
        <v>108609</v>
      </c>
      <c r="H3691" s="63">
        <v>0.63694464898350134</v>
      </c>
      <c r="I3691" s="63">
        <f t="shared" si="398"/>
        <v>118.64404139339251</v>
      </c>
      <c r="J3691" s="63">
        <f t="shared" si="392"/>
        <v>19198835</v>
      </c>
      <c r="K3691" s="63">
        <v>113.26134626927401</v>
      </c>
      <c r="L3691" s="63">
        <v>2920.7008627277664</v>
      </c>
      <c r="M3691" s="63">
        <f t="shared" si="399"/>
        <v>51.202479115011784</v>
      </c>
      <c r="N3691" s="62">
        <v>22.355</v>
      </c>
    </row>
    <row r="3692" spans="1:14" x14ac:dyDescent="0.4">
      <c r="A3692" s="69">
        <v>88</v>
      </c>
      <c r="B3692" s="5" t="s">
        <v>175</v>
      </c>
      <c r="C3692" s="5">
        <v>2014</v>
      </c>
      <c r="D3692" s="5" t="s">
        <v>250</v>
      </c>
      <c r="E3692" s="5" t="s">
        <v>247</v>
      </c>
      <c r="F3692" s="62">
        <v>1.2932932198415026</v>
      </c>
      <c r="G3692" s="63">
        <v>109024</v>
      </c>
      <c r="H3692" s="63">
        <v>3.0238942373196522</v>
      </c>
      <c r="I3692" s="63">
        <f t="shared" si="398"/>
        <v>118.6439379801095</v>
      </c>
      <c r="J3692" s="63">
        <v>20209300</v>
      </c>
      <c r="K3692" s="63">
        <v>105.85997108414414</v>
      </c>
      <c r="L3692" s="63">
        <v>2928.4487819195774</v>
      </c>
      <c r="M3692" s="63">
        <f t="shared" si="399"/>
        <v>51.202484733090216</v>
      </c>
      <c r="N3692" s="62">
        <v>22.399000000000001</v>
      </c>
    </row>
    <row r="3693" spans="1:14" x14ac:dyDescent="0.4">
      <c r="A3693" s="69">
        <v>88</v>
      </c>
      <c r="B3693" s="5" t="s">
        <v>175</v>
      </c>
      <c r="C3693" s="5">
        <v>2015</v>
      </c>
      <c r="D3693" s="5" t="s">
        <v>250</v>
      </c>
      <c r="E3693" s="5" t="s">
        <v>247</v>
      </c>
      <c r="F3693" s="62">
        <v>1.3237470537720855</v>
      </c>
      <c r="G3693" s="63">
        <v>109462</v>
      </c>
      <c r="H3693" s="63">
        <v>-5.2503587832600829</v>
      </c>
      <c r="I3693" s="63">
        <f t="shared" si="398"/>
        <v>118.64402053754422</v>
      </c>
      <c r="J3693" s="63">
        <f t="shared" ref="J3693:J3700" si="400">(J3692+J3691+J3690)/3</f>
        <v>19215676.083333332</v>
      </c>
      <c r="K3693" s="63">
        <v>105.29647233608404</v>
      </c>
      <c r="L3693" s="63">
        <v>2891.3221026474939</v>
      </c>
      <c r="M3693" s="63">
        <f t="shared" si="399"/>
        <v>51.202480523261663</v>
      </c>
      <c r="N3693" s="62">
        <v>22.456</v>
      </c>
    </row>
    <row r="3694" spans="1:14" x14ac:dyDescent="0.4">
      <c r="A3694" s="69">
        <v>88</v>
      </c>
      <c r="B3694" s="5" t="s">
        <v>175</v>
      </c>
      <c r="C3694" s="5">
        <v>2016</v>
      </c>
      <c r="D3694" s="5" t="s">
        <v>250</v>
      </c>
      <c r="E3694" s="5" t="s">
        <v>247</v>
      </c>
      <c r="F3694" s="62">
        <v>1.3381851262224245</v>
      </c>
      <c r="G3694" s="63">
        <v>109925</v>
      </c>
      <c r="H3694" s="63">
        <v>4.0478378003630127</v>
      </c>
      <c r="I3694" s="63">
        <f t="shared" si="398"/>
        <v>118.64399997034876</v>
      </c>
      <c r="J3694" s="63">
        <f t="shared" si="400"/>
        <v>19541270.361111108</v>
      </c>
      <c r="K3694" s="63">
        <v>100.63503490585231</v>
      </c>
      <c r="L3694" s="63">
        <v>3022.6536274732771</v>
      </c>
      <c r="M3694" s="63">
        <f t="shared" si="399"/>
        <v>51.202481457121223</v>
      </c>
      <c r="N3694" s="62">
        <v>22.526</v>
      </c>
    </row>
    <row r="3695" spans="1:14" x14ac:dyDescent="0.4">
      <c r="A3695" s="69">
        <v>88</v>
      </c>
      <c r="B3695" s="5" t="s">
        <v>175</v>
      </c>
      <c r="C3695" s="5">
        <v>2017</v>
      </c>
      <c r="D3695" s="5" t="s">
        <v>250</v>
      </c>
      <c r="E3695" s="5" t="s">
        <v>247</v>
      </c>
      <c r="F3695" s="62">
        <v>1.3284433577832109</v>
      </c>
      <c r="G3695" s="63">
        <v>110430</v>
      </c>
      <c r="H3695" s="63">
        <v>7.4710829773492264</v>
      </c>
      <c r="I3695" s="63">
        <f t="shared" si="398"/>
        <v>118.64398616266749</v>
      </c>
      <c r="J3695" s="63">
        <f t="shared" si="400"/>
        <v>19655415.481481481</v>
      </c>
      <c r="K3695" s="63">
        <v>101.02425417299847</v>
      </c>
      <c r="L3695" s="63">
        <v>3320.3549760028977</v>
      </c>
      <c r="M3695" s="63">
        <f t="shared" si="399"/>
        <v>51.20248223782437</v>
      </c>
      <c r="N3695" s="62">
        <v>22.608000000000001</v>
      </c>
    </row>
    <row r="3696" spans="1:14" x14ac:dyDescent="0.4">
      <c r="A3696" s="69">
        <v>88</v>
      </c>
      <c r="B3696" s="5" t="s">
        <v>175</v>
      </c>
      <c r="C3696" s="5">
        <v>2018</v>
      </c>
      <c r="D3696" s="5" t="s">
        <v>250</v>
      </c>
      <c r="E3696" s="5" t="s">
        <v>247</v>
      </c>
      <c r="F3696" s="62">
        <v>1.3323837770105202</v>
      </c>
      <c r="G3696" s="63">
        <v>110929</v>
      </c>
      <c r="H3696" s="63">
        <v>9.3863400122770742</v>
      </c>
      <c r="I3696" s="63">
        <f t="shared" si="398"/>
        <v>118.64400222352016</v>
      </c>
      <c r="J3696" s="63">
        <f t="shared" si="400"/>
        <v>19470787.308641974</v>
      </c>
      <c r="K3696" s="63">
        <v>100.85146180090527</v>
      </c>
      <c r="L3696" s="63">
        <v>3623.3293367829874</v>
      </c>
      <c r="M3696" s="63">
        <f t="shared" si="399"/>
        <v>51.20248140606909</v>
      </c>
      <c r="N3696" s="62">
        <v>22.702999999999999</v>
      </c>
    </row>
    <row r="3697" spans="1:14" x14ac:dyDescent="0.4">
      <c r="A3697" s="69">
        <v>88</v>
      </c>
      <c r="B3697" s="5" t="s">
        <v>175</v>
      </c>
      <c r="C3697" s="5">
        <v>2019</v>
      </c>
      <c r="D3697" s="5" t="s">
        <v>250</v>
      </c>
      <c r="E3697" s="5" t="s">
        <v>247</v>
      </c>
      <c r="F3697" s="62">
        <v>1.3305919428258468</v>
      </c>
      <c r="G3697" s="63">
        <v>111379</v>
      </c>
      <c r="H3697" s="63">
        <v>2.2982186086922525</v>
      </c>
      <c r="I3697" s="63">
        <f t="shared" si="398"/>
        <v>118.64399611884546</v>
      </c>
      <c r="J3697" s="63">
        <f t="shared" si="400"/>
        <v>19555824.383744854</v>
      </c>
      <c r="K3697" s="63">
        <v>104.49519230769231</v>
      </c>
      <c r="L3697" s="63">
        <v>3734.9949272304475</v>
      </c>
      <c r="M3697" s="63">
        <f t="shared" si="399"/>
        <v>51.202481700338232</v>
      </c>
      <c r="N3697" s="62">
        <v>22.812000000000001</v>
      </c>
    </row>
    <row r="3698" spans="1:14" x14ac:dyDescent="0.4">
      <c r="A3698" s="69">
        <v>88</v>
      </c>
      <c r="B3698" s="5" t="s">
        <v>175</v>
      </c>
      <c r="C3698" s="5">
        <v>2020</v>
      </c>
      <c r="D3698" s="5" t="s">
        <v>250</v>
      </c>
      <c r="E3698" s="5" t="s">
        <v>247</v>
      </c>
      <c r="F3698" s="62">
        <v>0.95891388507305586</v>
      </c>
      <c r="G3698" s="63">
        <v>112106</v>
      </c>
      <c r="H3698" s="63">
        <v>0.86870056057301781</v>
      </c>
      <c r="I3698" s="63">
        <f t="shared" si="398"/>
        <v>118.64399483501103</v>
      </c>
      <c r="J3698" s="63">
        <f t="shared" si="400"/>
        <v>19560675.724622771</v>
      </c>
      <c r="K3698" s="63">
        <v>91.421568627450981</v>
      </c>
      <c r="L3698" s="63">
        <v>3639.4126986958772</v>
      </c>
      <c r="M3698" s="63">
        <f t="shared" si="399"/>
        <v>51.202481781410569</v>
      </c>
      <c r="N3698" s="62">
        <v>22.933</v>
      </c>
    </row>
    <row r="3699" spans="1:14" x14ac:dyDescent="0.4">
      <c r="A3699" s="69">
        <v>88</v>
      </c>
      <c r="B3699" s="5" t="s">
        <v>175</v>
      </c>
      <c r="C3699" s="5">
        <v>2021</v>
      </c>
      <c r="D3699" s="5" t="s">
        <v>250</v>
      </c>
      <c r="E3699" s="5" t="s">
        <v>247</v>
      </c>
      <c r="F3699" s="62">
        <f>(F3696+F3697+F3698)/3</f>
        <v>1.2072965349698075</v>
      </c>
      <c r="G3699" s="63">
        <v>113131</v>
      </c>
      <c r="H3699" s="63">
        <v>1.5657916058985535</v>
      </c>
      <c r="I3699" s="63">
        <f t="shared" si="398"/>
        <v>118.6439977257922</v>
      </c>
      <c r="J3699" s="63">
        <f t="shared" si="400"/>
        <v>19529095.805669863</v>
      </c>
      <c r="K3699" s="63">
        <v>95.566502463054192</v>
      </c>
      <c r="L3699" s="63">
        <v>3588.7599331748152</v>
      </c>
      <c r="M3699" s="63">
        <f t="shared" si="399"/>
        <v>51.202481629272633</v>
      </c>
      <c r="N3699" s="62">
        <v>23.068000000000001</v>
      </c>
    </row>
    <row r="3700" spans="1:14" x14ac:dyDescent="0.4">
      <c r="A3700" s="69">
        <v>88</v>
      </c>
      <c r="B3700" s="5" t="s">
        <v>175</v>
      </c>
      <c r="C3700" s="5">
        <v>2022</v>
      </c>
      <c r="D3700" s="5" t="s">
        <v>250</v>
      </c>
      <c r="E3700" s="5" t="s">
        <v>247</v>
      </c>
      <c r="F3700" s="62">
        <f>(F3697+F3698+F3699)/3</f>
        <v>1.1656007876229033</v>
      </c>
      <c r="G3700" s="63">
        <v>114164</v>
      </c>
      <c r="H3700" s="63">
        <v>5.3037766830870368</v>
      </c>
      <c r="I3700" s="63">
        <f t="shared" si="398"/>
        <v>118.64399622654958</v>
      </c>
      <c r="J3700" s="63">
        <f t="shared" si="400"/>
        <v>19548531.971345827</v>
      </c>
      <c r="K3700" s="63">
        <v>107.78301886792451</v>
      </c>
      <c r="L3700" s="63">
        <v>3713.9553624610212</v>
      </c>
      <c r="M3700" s="63">
        <f t="shared" si="399"/>
        <v>51.202481703673811</v>
      </c>
      <c r="N3700" s="62">
        <v>23.216999999999999</v>
      </c>
    </row>
    <row r="3701" spans="1:14" x14ac:dyDescent="0.4">
      <c r="A3701" s="70">
        <v>89</v>
      </c>
      <c r="B3701" s="5" t="s">
        <v>176</v>
      </c>
      <c r="C3701" s="5">
        <v>1980</v>
      </c>
      <c r="D3701" s="5" t="s">
        <v>250</v>
      </c>
      <c r="E3701" s="5" t="s">
        <v>247</v>
      </c>
      <c r="F3701" s="62">
        <f>F3702*0.95</f>
        <v>6.163463148587109</v>
      </c>
      <c r="G3701" s="63">
        <v>2716068</v>
      </c>
      <c r="H3701" s="63">
        <f t="shared" ref="H3701:H3710" si="401">H3702*0.95</f>
        <v>12.258398004027704</v>
      </c>
      <c r="I3701" s="63">
        <f t="shared" ref="I3701:I3710" si="402">I3702*0.95</f>
        <v>37.189979869798236</v>
      </c>
      <c r="J3701" s="63">
        <f t="shared" ref="J3701:J3710" si="403">J3702*0.95</f>
        <v>9186121.4902648255</v>
      </c>
      <c r="K3701" s="63">
        <f t="shared" ref="K3701:K3710" si="404">K3702*0.95</f>
        <v>59.308869192927126</v>
      </c>
      <c r="L3701" s="63">
        <f t="shared" ref="L3701:L3710" si="405">L3702*0.95</f>
        <v>275.00346287217519</v>
      </c>
      <c r="M3701" s="63">
        <f t="shared" ref="M3701:M3710" si="406">M3702*0.95</f>
        <v>26.797990137602397</v>
      </c>
      <c r="N3701" s="62">
        <v>40.387</v>
      </c>
    </row>
    <row r="3702" spans="1:14" x14ac:dyDescent="0.4">
      <c r="A3702" s="70">
        <v>89</v>
      </c>
      <c r="B3702" s="5" t="s">
        <v>176</v>
      </c>
      <c r="C3702" s="5">
        <v>1981</v>
      </c>
      <c r="D3702" s="5" t="s">
        <v>250</v>
      </c>
      <c r="E3702" s="5" t="s">
        <v>247</v>
      </c>
      <c r="F3702" s="62">
        <f t="shared" ref="F3702:F3710" si="407">F3703*0.95</f>
        <v>6.4878559458811678</v>
      </c>
      <c r="G3702" s="63">
        <v>2740175</v>
      </c>
      <c r="H3702" s="63">
        <f t="shared" si="401"/>
        <v>12.903576846344953</v>
      </c>
      <c r="I3702" s="63">
        <f t="shared" si="402"/>
        <v>39.147347231366567</v>
      </c>
      <c r="J3702" s="63">
        <f t="shared" si="403"/>
        <v>9669601.5686998162</v>
      </c>
      <c r="K3702" s="63">
        <f t="shared" si="404"/>
        <v>62.430388624133819</v>
      </c>
      <c r="L3702" s="63">
        <f t="shared" si="405"/>
        <v>289.47732933913181</v>
      </c>
      <c r="M3702" s="63">
        <f t="shared" si="406"/>
        <v>28.208410671160419</v>
      </c>
      <c r="N3702" s="62">
        <v>41.136000000000003</v>
      </c>
    </row>
    <row r="3703" spans="1:14" x14ac:dyDescent="0.4">
      <c r="A3703" s="70">
        <v>89</v>
      </c>
      <c r="B3703" s="5" t="s">
        <v>176</v>
      </c>
      <c r="C3703" s="5">
        <v>1982</v>
      </c>
      <c r="D3703" s="5" t="s">
        <v>250</v>
      </c>
      <c r="E3703" s="5" t="s">
        <v>247</v>
      </c>
      <c r="F3703" s="62">
        <f t="shared" si="407"/>
        <v>6.8293220482959667</v>
      </c>
      <c r="G3703" s="63">
        <v>2765889</v>
      </c>
      <c r="H3703" s="63">
        <f t="shared" si="401"/>
        <v>13.582712469836792</v>
      </c>
      <c r="I3703" s="63">
        <f t="shared" si="402"/>
        <v>41.207733927754283</v>
      </c>
      <c r="J3703" s="63">
        <f t="shared" si="403"/>
        <v>10178527.967052439</v>
      </c>
      <c r="K3703" s="63">
        <f t="shared" si="404"/>
        <v>65.716198551719813</v>
      </c>
      <c r="L3703" s="63">
        <f t="shared" si="405"/>
        <v>304.71297825171769</v>
      </c>
      <c r="M3703" s="63">
        <f t="shared" si="406"/>
        <v>29.69306386437939</v>
      </c>
      <c r="N3703" s="62">
        <v>41.890999999999998</v>
      </c>
    </row>
    <row r="3704" spans="1:14" x14ac:dyDescent="0.4">
      <c r="A3704" s="70">
        <v>89</v>
      </c>
      <c r="B3704" s="5" t="s">
        <v>176</v>
      </c>
      <c r="C3704" s="5">
        <v>1983</v>
      </c>
      <c r="D3704" s="5" t="s">
        <v>250</v>
      </c>
      <c r="E3704" s="5" t="s">
        <v>247</v>
      </c>
      <c r="F3704" s="62">
        <f t="shared" si="407"/>
        <v>7.1887600508378604</v>
      </c>
      <c r="G3704" s="63">
        <v>2792407</v>
      </c>
      <c r="H3704" s="63">
        <f t="shared" si="401"/>
        <v>14.297592073512414</v>
      </c>
      <c r="I3704" s="63">
        <f t="shared" si="402"/>
        <v>43.376562029215037</v>
      </c>
      <c r="J3704" s="63">
        <f t="shared" si="403"/>
        <v>10714239.965318358</v>
      </c>
      <c r="K3704" s="63">
        <f t="shared" si="404"/>
        <v>69.174945843915594</v>
      </c>
      <c r="L3704" s="63">
        <f t="shared" si="405"/>
        <v>320.75050342286073</v>
      </c>
      <c r="M3704" s="63">
        <f t="shared" si="406"/>
        <v>31.255856699346726</v>
      </c>
      <c r="N3704" s="62">
        <v>42.649000000000001</v>
      </c>
    </row>
    <row r="3705" spans="1:14" x14ac:dyDescent="0.4">
      <c r="A3705" s="70">
        <v>89</v>
      </c>
      <c r="B3705" s="5" t="s">
        <v>176</v>
      </c>
      <c r="C3705" s="5">
        <v>1984</v>
      </c>
      <c r="D3705" s="5" t="s">
        <v>250</v>
      </c>
      <c r="E3705" s="5" t="s">
        <v>247</v>
      </c>
      <c r="F3705" s="62">
        <f t="shared" si="407"/>
        <v>7.5671158429872216</v>
      </c>
      <c r="G3705" s="63">
        <v>2819728</v>
      </c>
      <c r="H3705" s="63">
        <f t="shared" si="401"/>
        <v>15.050096919486752</v>
      </c>
      <c r="I3705" s="63">
        <f t="shared" si="402"/>
        <v>45.659538978121091</v>
      </c>
      <c r="J3705" s="63">
        <f t="shared" si="403"/>
        <v>11278147.331914062</v>
      </c>
      <c r="K3705" s="63">
        <f t="shared" si="404"/>
        <v>72.815732467279574</v>
      </c>
      <c r="L3705" s="63">
        <f t="shared" si="405"/>
        <v>337.63210886616923</v>
      </c>
      <c r="M3705" s="63">
        <f t="shared" si="406"/>
        <v>32.90090178878603</v>
      </c>
      <c r="N3705" s="62">
        <v>43.411999999999999</v>
      </c>
    </row>
    <row r="3706" spans="1:14" x14ac:dyDescent="0.4">
      <c r="A3706" s="70">
        <v>89</v>
      </c>
      <c r="B3706" s="5" t="s">
        <v>176</v>
      </c>
      <c r="C3706" s="5">
        <v>1985</v>
      </c>
      <c r="D3706" s="5" t="s">
        <v>250</v>
      </c>
      <c r="E3706" s="5" t="s">
        <v>247</v>
      </c>
      <c r="F3706" s="62">
        <f t="shared" si="407"/>
        <v>7.9653850978812866</v>
      </c>
      <c r="G3706" s="63">
        <v>2847050</v>
      </c>
      <c r="H3706" s="63">
        <f t="shared" si="401"/>
        <v>15.842207283670266</v>
      </c>
      <c r="I3706" s="63">
        <f t="shared" si="402"/>
        <v>48.062672608548517</v>
      </c>
      <c r="J3706" s="63">
        <f t="shared" si="403"/>
        <v>11871734.03359375</v>
      </c>
      <c r="K3706" s="63">
        <f t="shared" si="404"/>
        <v>76.64813943924166</v>
      </c>
      <c r="L3706" s="63">
        <f t="shared" si="405"/>
        <v>355.40221985912552</v>
      </c>
      <c r="M3706" s="63">
        <f t="shared" si="406"/>
        <v>34.632528198722142</v>
      </c>
      <c r="N3706" s="62">
        <v>44.176000000000002</v>
      </c>
    </row>
    <row r="3707" spans="1:14" x14ac:dyDescent="0.4">
      <c r="A3707" s="70">
        <v>89</v>
      </c>
      <c r="B3707" s="5" t="s">
        <v>176</v>
      </c>
      <c r="C3707" s="5">
        <v>1986</v>
      </c>
      <c r="D3707" s="5" t="s">
        <v>250</v>
      </c>
      <c r="E3707" s="5" t="s">
        <v>247</v>
      </c>
      <c r="F3707" s="62">
        <f t="shared" si="407"/>
        <v>8.3846158925066181</v>
      </c>
      <c r="G3707" s="63">
        <v>2875175</v>
      </c>
      <c r="H3707" s="63">
        <f t="shared" si="401"/>
        <v>16.676007667021334</v>
      </c>
      <c r="I3707" s="63">
        <f t="shared" si="402"/>
        <v>50.592286956366863</v>
      </c>
      <c r="J3707" s="63">
        <f t="shared" si="403"/>
        <v>12496562.140625</v>
      </c>
      <c r="K3707" s="63">
        <f t="shared" si="404"/>
        <v>80.682252041307009</v>
      </c>
      <c r="L3707" s="63">
        <f t="shared" si="405"/>
        <v>374.10759985171109</v>
      </c>
      <c r="M3707" s="63">
        <f t="shared" si="406"/>
        <v>36.455292840760151</v>
      </c>
      <c r="N3707" s="62">
        <v>44.944000000000003</v>
      </c>
    </row>
    <row r="3708" spans="1:14" x14ac:dyDescent="0.4">
      <c r="A3708" s="70">
        <v>89</v>
      </c>
      <c r="B3708" s="5" t="s">
        <v>176</v>
      </c>
      <c r="C3708" s="5">
        <v>1987</v>
      </c>
      <c r="D3708" s="5" t="s">
        <v>250</v>
      </c>
      <c r="E3708" s="5" t="s">
        <v>247</v>
      </c>
      <c r="F3708" s="62">
        <f t="shared" si="407"/>
        <v>8.825911465796441</v>
      </c>
      <c r="G3708" s="63">
        <v>2904907</v>
      </c>
      <c r="H3708" s="63">
        <f t="shared" si="401"/>
        <v>17.55369228107509</v>
      </c>
      <c r="I3708" s="63">
        <f t="shared" si="402"/>
        <v>53.255038901438809</v>
      </c>
      <c r="J3708" s="63">
        <f t="shared" si="403"/>
        <v>13154275.9375</v>
      </c>
      <c r="K3708" s="63">
        <f t="shared" si="404"/>
        <v>84.928686359270543</v>
      </c>
      <c r="L3708" s="63">
        <f t="shared" si="405"/>
        <v>393.79747352811694</v>
      </c>
      <c r="M3708" s="63">
        <f t="shared" si="406"/>
        <v>38.373992463958054</v>
      </c>
      <c r="N3708" s="62">
        <v>45.713999999999999</v>
      </c>
    </row>
    <row r="3709" spans="1:14" x14ac:dyDescent="0.4">
      <c r="A3709" s="70">
        <v>89</v>
      </c>
      <c r="B3709" s="5" t="s">
        <v>176</v>
      </c>
      <c r="C3709" s="5">
        <v>1988</v>
      </c>
      <c r="D3709" s="5" t="s">
        <v>250</v>
      </c>
      <c r="E3709" s="5" t="s">
        <v>247</v>
      </c>
      <c r="F3709" s="62">
        <f t="shared" si="407"/>
        <v>9.2904331218909917</v>
      </c>
      <c r="G3709" s="63">
        <v>2931424</v>
      </c>
      <c r="H3709" s="63">
        <f t="shared" si="401"/>
        <v>18.477570822184305</v>
      </c>
      <c r="I3709" s="63">
        <f t="shared" si="402"/>
        <v>56.057935685725063</v>
      </c>
      <c r="J3709" s="63">
        <f t="shared" si="403"/>
        <v>13846606.25</v>
      </c>
      <c r="K3709" s="63">
        <f t="shared" si="404"/>
        <v>89.398617220284791</v>
      </c>
      <c r="L3709" s="63">
        <f t="shared" si="405"/>
        <v>414.52365634538626</v>
      </c>
      <c r="M3709" s="63">
        <f t="shared" si="406"/>
        <v>40.393676277850588</v>
      </c>
      <c r="N3709" s="62">
        <v>46.488</v>
      </c>
    </row>
    <row r="3710" spans="1:14" x14ac:dyDescent="0.4">
      <c r="A3710" s="70">
        <v>89</v>
      </c>
      <c r="B3710" s="5" t="s">
        <v>176</v>
      </c>
      <c r="C3710" s="5">
        <v>1989</v>
      </c>
      <c r="D3710" s="5" t="s">
        <v>250</v>
      </c>
      <c r="E3710" s="5" t="s">
        <v>247</v>
      </c>
      <c r="F3710" s="62">
        <f t="shared" si="407"/>
        <v>9.7794032862010436</v>
      </c>
      <c r="G3710" s="63">
        <v>2952317</v>
      </c>
      <c r="H3710" s="63">
        <f t="shared" si="401"/>
        <v>19.45007454966769</v>
      </c>
      <c r="I3710" s="63">
        <f t="shared" si="402"/>
        <v>59.008353353394803</v>
      </c>
      <c r="J3710" s="63">
        <f t="shared" si="403"/>
        <v>14575375</v>
      </c>
      <c r="K3710" s="63">
        <f t="shared" si="404"/>
        <v>94.103807600299788</v>
      </c>
      <c r="L3710" s="63">
        <f t="shared" si="405"/>
        <v>436.34069088988031</v>
      </c>
      <c r="M3710" s="63">
        <f t="shared" si="406"/>
        <v>42.519659239842724</v>
      </c>
      <c r="N3710" s="62">
        <v>46.856000000000002</v>
      </c>
    </row>
    <row r="3711" spans="1:14" x14ac:dyDescent="0.4">
      <c r="A3711" s="70">
        <v>89</v>
      </c>
      <c r="B3711" s="5" t="s">
        <v>176</v>
      </c>
      <c r="C3711" s="5">
        <v>1990</v>
      </c>
      <c r="D3711" s="5" t="s">
        <v>250</v>
      </c>
      <c r="E3711" s="5" t="s">
        <v>247</v>
      </c>
      <c r="F3711" s="62">
        <v>10.294108722316889</v>
      </c>
      <c r="G3711" s="63">
        <v>2965978</v>
      </c>
      <c r="H3711" s="63">
        <f t="shared" ref="H3711:L3712" si="408">H3712*0.95</f>
        <v>20.473762683860727</v>
      </c>
      <c r="I3711" s="63">
        <f t="shared" si="408"/>
        <v>62.11405616146822</v>
      </c>
      <c r="J3711" s="63">
        <f t="shared" si="408"/>
        <v>15342500</v>
      </c>
      <c r="K3711" s="63">
        <f t="shared" si="408"/>
        <v>99.056639579262935</v>
      </c>
      <c r="L3711" s="63">
        <f t="shared" si="408"/>
        <v>459.30599041040034</v>
      </c>
      <c r="M3711" s="63">
        <v>44.757536041939709</v>
      </c>
      <c r="N3711" s="62">
        <v>46.762</v>
      </c>
    </row>
    <row r="3712" spans="1:14" x14ac:dyDescent="0.4">
      <c r="A3712" s="70">
        <v>89</v>
      </c>
      <c r="B3712" s="5" t="s">
        <v>176</v>
      </c>
      <c r="C3712" s="5">
        <v>1991</v>
      </c>
      <c r="D3712" s="5" t="s">
        <v>250</v>
      </c>
      <c r="E3712" s="5" t="s">
        <v>247</v>
      </c>
      <c r="F3712" s="62">
        <v>8.2737176317851748</v>
      </c>
      <c r="G3712" s="63">
        <v>2973210</v>
      </c>
      <c r="H3712" s="63">
        <f t="shared" si="408"/>
        <v>21.551329140906031</v>
      </c>
      <c r="I3712" s="63">
        <f t="shared" si="408"/>
        <v>65.38321701207181</v>
      </c>
      <c r="J3712" s="63">
        <f t="shared" si="408"/>
        <v>16150000</v>
      </c>
      <c r="K3712" s="63">
        <f t="shared" si="408"/>
        <v>104.27014692553993</v>
      </c>
      <c r="L3712" s="63">
        <f t="shared" si="408"/>
        <v>483.47998990568459</v>
      </c>
      <c r="M3712" s="63">
        <v>51.52501016673444</v>
      </c>
      <c r="N3712" s="62">
        <v>46.668999999999997</v>
      </c>
    </row>
    <row r="3713" spans="1:14" x14ac:dyDescent="0.4">
      <c r="A3713" s="70">
        <v>89</v>
      </c>
      <c r="B3713" s="5" t="s">
        <v>176</v>
      </c>
      <c r="C3713" s="5">
        <v>1992</v>
      </c>
      <c r="D3713" s="5" t="s">
        <v>250</v>
      </c>
      <c r="E3713" s="5" t="s">
        <v>247</v>
      </c>
      <c r="F3713" s="62">
        <v>6.8295659964760302</v>
      </c>
      <c r="G3713" s="63">
        <v>2975621</v>
      </c>
      <c r="H3713" s="63">
        <f>H3714*0.95</f>
        <v>22.68560962200635</v>
      </c>
      <c r="I3713" s="63">
        <f>I3714*0.95</f>
        <v>68.824438960075597</v>
      </c>
      <c r="J3713" s="63">
        <v>17000000</v>
      </c>
      <c r="K3713" s="63">
        <f t="shared" ref="K3713:L3715" si="409">K3714*0.95</f>
        <v>109.75804939530519</v>
      </c>
      <c r="L3713" s="63">
        <f t="shared" si="409"/>
        <v>508.92630516387857</v>
      </c>
      <c r="M3713" s="63">
        <v>66.129032258064527</v>
      </c>
      <c r="N3713" s="62">
        <v>46.575000000000003</v>
      </c>
    </row>
    <row r="3714" spans="1:14" x14ac:dyDescent="0.4">
      <c r="A3714" s="70">
        <v>89</v>
      </c>
      <c r="B3714" s="5" t="s">
        <v>176</v>
      </c>
      <c r="C3714" s="5">
        <v>1993</v>
      </c>
      <c r="D3714" s="5" t="s">
        <v>250</v>
      </c>
      <c r="E3714" s="5" t="s">
        <v>247</v>
      </c>
      <c r="F3714" s="62">
        <v>5.8538390764877297</v>
      </c>
      <c r="G3714" s="63">
        <v>2974817</v>
      </c>
      <c r="H3714" s="63">
        <f>H3715*0.95</f>
        <v>23.879589075796158</v>
      </c>
      <c r="I3714" s="63">
        <f>I3715*0.95</f>
        <v>72.446777852711165</v>
      </c>
      <c r="J3714" s="63">
        <v>14000000</v>
      </c>
      <c r="K3714" s="63">
        <f t="shared" si="409"/>
        <v>115.53478883716336</v>
      </c>
      <c r="L3714" s="63">
        <f t="shared" si="409"/>
        <v>535.71190017250376</v>
      </c>
      <c r="M3714" s="63">
        <v>61.705882352941174</v>
      </c>
      <c r="N3714" s="62">
        <v>46.481000000000002</v>
      </c>
    </row>
    <row r="3715" spans="1:14" x14ac:dyDescent="0.4">
      <c r="A3715" s="70">
        <v>89</v>
      </c>
      <c r="B3715" s="5" t="s">
        <v>176</v>
      </c>
      <c r="C3715" s="5">
        <v>1994</v>
      </c>
      <c r="D3715" s="5" t="s">
        <v>250</v>
      </c>
      <c r="E3715" s="5" t="s">
        <v>247</v>
      </c>
      <c r="F3715" s="62">
        <v>4.7642106291816413</v>
      </c>
      <c r="G3715" s="63">
        <v>2967585</v>
      </c>
      <c r="H3715" s="63">
        <f>H3716*0.95</f>
        <v>25.13640955346964</v>
      </c>
      <c r="I3715" s="63">
        <v>76.259766160748597</v>
      </c>
      <c r="J3715" s="63">
        <v>11568000</v>
      </c>
      <c r="K3715" s="63">
        <f t="shared" si="409"/>
        <v>121.61556719701407</v>
      </c>
      <c r="L3715" s="63">
        <f t="shared" si="409"/>
        <v>563.90726333947771</v>
      </c>
      <c r="M3715" s="63">
        <v>58.435916002896448</v>
      </c>
      <c r="N3715" s="62">
        <v>46.387</v>
      </c>
    </row>
    <row r="3716" spans="1:14" x14ac:dyDescent="0.4">
      <c r="A3716" s="70">
        <v>89</v>
      </c>
      <c r="B3716" s="5" t="s">
        <v>176</v>
      </c>
      <c r="C3716" s="5">
        <v>1995</v>
      </c>
      <c r="D3716" s="5" t="s">
        <v>250</v>
      </c>
      <c r="E3716" s="5" t="s">
        <v>247</v>
      </c>
      <c r="F3716" s="62">
        <v>4.1113029933631315</v>
      </c>
      <c r="G3716" s="63">
        <v>2953200</v>
      </c>
      <c r="H3716" s="63">
        <f>H3717*0.95</f>
        <v>26.459378477336465</v>
      </c>
      <c r="I3716" s="63">
        <v>72.224917992273703</v>
      </c>
      <c r="J3716" s="63">
        <v>66910000</v>
      </c>
      <c r="K3716" s="63">
        <v>128.01638652317271</v>
      </c>
      <c r="L3716" s="63">
        <v>593.58659298892394</v>
      </c>
      <c r="M3716" s="63">
        <v>52.144659377628258</v>
      </c>
      <c r="N3716" s="62">
        <v>46.293999999999997</v>
      </c>
    </row>
    <row r="3717" spans="1:14" x14ac:dyDescent="0.4">
      <c r="A3717" s="70">
        <v>89</v>
      </c>
      <c r="B3717" s="5" t="s">
        <v>176</v>
      </c>
      <c r="C3717" s="5">
        <v>1996</v>
      </c>
      <c r="D3717" s="5" t="s">
        <v>250</v>
      </c>
      <c r="E3717" s="5" t="s">
        <v>247</v>
      </c>
      <c r="F3717" s="62">
        <v>3.5295778193752709</v>
      </c>
      <c r="G3717" s="63">
        <v>2947293</v>
      </c>
      <c r="H3717" s="63">
        <v>27.851977344564702</v>
      </c>
      <c r="I3717" s="63">
        <v>73.504822460408505</v>
      </c>
      <c r="J3717" s="63">
        <v>23740000</v>
      </c>
      <c r="K3717" s="63">
        <v>129.237536040111</v>
      </c>
      <c r="L3717" s="63">
        <v>575.14545513901862</v>
      </c>
      <c r="M3717" s="63">
        <v>58.570029382957891</v>
      </c>
      <c r="N3717" s="62">
        <v>46.2</v>
      </c>
    </row>
    <row r="3718" spans="1:14" x14ac:dyDescent="0.4">
      <c r="A3718" s="70">
        <v>89</v>
      </c>
      <c r="B3718" s="5" t="s">
        <v>176</v>
      </c>
      <c r="C3718" s="5">
        <v>1997</v>
      </c>
      <c r="D3718" s="5" t="s">
        <v>250</v>
      </c>
      <c r="E3718" s="5" t="s">
        <v>247</v>
      </c>
      <c r="F3718" s="62">
        <v>3.2626200742198046</v>
      </c>
      <c r="G3718" s="63">
        <v>2936413</v>
      </c>
      <c r="H3718" s="63">
        <v>12.502939817054241</v>
      </c>
      <c r="I3718" s="63">
        <v>84.793851052635105</v>
      </c>
      <c r="J3718" s="63">
        <v>78740000</v>
      </c>
      <c r="K3718" s="63">
        <v>127.5604002478419</v>
      </c>
      <c r="L3718" s="63">
        <v>657.2921345979496</v>
      </c>
      <c r="M3718" s="63">
        <v>55.316863587540269</v>
      </c>
      <c r="N3718" s="62">
        <v>45.796999999999997</v>
      </c>
    </row>
    <row r="3719" spans="1:14" x14ac:dyDescent="0.4">
      <c r="A3719" s="70">
        <v>89</v>
      </c>
      <c r="B3719" s="5" t="s">
        <v>176</v>
      </c>
      <c r="C3719" s="5">
        <v>1998</v>
      </c>
      <c r="D3719" s="5" t="s">
        <v>250</v>
      </c>
      <c r="E3719" s="5" t="s">
        <v>247</v>
      </c>
      <c r="F3719" s="62">
        <v>2.9466545517603921</v>
      </c>
      <c r="G3719" s="63">
        <v>2935227</v>
      </c>
      <c r="H3719" s="63">
        <v>9.4617301717161268</v>
      </c>
      <c r="I3719" s="63">
        <v>82.359883258920206</v>
      </c>
      <c r="J3719" s="63">
        <v>75510000</v>
      </c>
      <c r="K3719" s="63">
        <v>116.80312445153879</v>
      </c>
      <c r="L3719" s="63">
        <v>578.73462756219317</v>
      </c>
      <c r="M3719" s="63">
        <v>58.837485172004747</v>
      </c>
      <c r="N3719" s="62">
        <v>45.393999999999998</v>
      </c>
    </row>
    <row r="3720" spans="1:14" x14ac:dyDescent="0.4">
      <c r="A3720" s="70">
        <v>89</v>
      </c>
      <c r="B3720" s="5" t="s">
        <v>176</v>
      </c>
      <c r="C3720" s="5">
        <v>1999</v>
      </c>
      <c r="D3720" s="5" t="s">
        <v>250</v>
      </c>
      <c r="E3720" s="5" t="s">
        <v>247</v>
      </c>
      <c r="F3720" s="62">
        <v>2.5088189469675721</v>
      </c>
      <c r="G3720" s="63">
        <v>2930622</v>
      </c>
      <c r="H3720" s="63">
        <v>39.781666013611613</v>
      </c>
      <c r="I3720" s="63">
        <v>62.8342279408485</v>
      </c>
      <c r="J3720" s="63">
        <v>37870000</v>
      </c>
      <c r="K3720" s="63">
        <v>117.52793519388869</v>
      </c>
      <c r="L3720" s="63">
        <v>399.4998185963363</v>
      </c>
      <c r="M3720" s="63">
        <v>61.064425770308119</v>
      </c>
      <c r="N3720" s="62">
        <v>44.991999999999997</v>
      </c>
    </row>
    <row r="3721" spans="1:14" x14ac:dyDescent="0.4">
      <c r="A3721" s="70">
        <v>89</v>
      </c>
      <c r="B3721" s="5" t="s">
        <v>176</v>
      </c>
      <c r="C3721" s="5">
        <v>2000</v>
      </c>
      <c r="D3721" s="5" t="s">
        <v>250</v>
      </c>
      <c r="E3721" s="5" t="s">
        <v>247</v>
      </c>
      <c r="F3721" s="62">
        <v>2.2941407366579729</v>
      </c>
      <c r="G3721" s="63">
        <v>2924668</v>
      </c>
      <c r="H3721" s="63">
        <v>27.328751985975956</v>
      </c>
      <c r="I3721" s="63">
        <v>73.143332224002904</v>
      </c>
      <c r="J3721" s="63">
        <v>127540000</v>
      </c>
      <c r="K3721" s="63">
        <v>126.163100130478</v>
      </c>
      <c r="L3721" s="63">
        <v>440.53868398037235</v>
      </c>
      <c r="M3721" s="63">
        <v>62.232415902140659</v>
      </c>
      <c r="N3721" s="62">
        <v>44.588999999999999</v>
      </c>
    </row>
    <row r="3722" spans="1:14" x14ac:dyDescent="0.4">
      <c r="A3722" s="70">
        <v>89</v>
      </c>
      <c r="B3722" s="5" t="s">
        <v>176</v>
      </c>
      <c r="C3722" s="5">
        <v>2001</v>
      </c>
      <c r="D3722" s="5" t="s">
        <v>250</v>
      </c>
      <c r="E3722" s="5" t="s">
        <v>247</v>
      </c>
      <c r="F3722" s="62">
        <v>2.4048921657154314</v>
      </c>
      <c r="G3722" s="63">
        <v>2918135</v>
      </c>
      <c r="H3722" s="63">
        <v>12.089250973368109</v>
      </c>
      <c r="I3722" s="63">
        <v>75.784985952984897</v>
      </c>
      <c r="J3722" s="63">
        <v>103440000</v>
      </c>
      <c r="K3722" s="63">
        <v>124.50073959935293</v>
      </c>
      <c r="L3722" s="63">
        <v>507.4040762528191</v>
      </c>
      <c r="M3722" s="63">
        <v>63.157894736842103</v>
      </c>
      <c r="N3722" s="62">
        <v>44.189</v>
      </c>
    </row>
    <row r="3723" spans="1:14" x14ac:dyDescent="0.4">
      <c r="A3723" s="70">
        <v>89</v>
      </c>
      <c r="B3723" s="5" t="s">
        <v>176</v>
      </c>
      <c r="C3723" s="5">
        <v>2002</v>
      </c>
      <c r="D3723" s="5" t="s">
        <v>250</v>
      </c>
      <c r="E3723" s="5" t="s">
        <v>247</v>
      </c>
      <c r="F3723" s="62">
        <v>2.467004535641971</v>
      </c>
      <c r="G3723" s="63">
        <v>2911385</v>
      </c>
      <c r="H3723" s="63">
        <v>9.8274020637106645</v>
      </c>
      <c r="I3723" s="63">
        <v>71.663016866019206</v>
      </c>
      <c r="J3723" s="63">
        <v>84050000</v>
      </c>
      <c r="K3723" s="63">
        <v>129.83952550153489</v>
      </c>
      <c r="L3723" s="63">
        <v>570.79986618829309</v>
      </c>
      <c r="M3723" s="63">
        <v>57.758620689655174</v>
      </c>
      <c r="N3723" s="62">
        <v>43.789000000000001</v>
      </c>
    </row>
    <row r="3724" spans="1:14" x14ac:dyDescent="0.4">
      <c r="A3724" s="70">
        <v>89</v>
      </c>
      <c r="B3724" s="5" t="s">
        <v>176</v>
      </c>
      <c r="C3724" s="5">
        <v>2003</v>
      </c>
      <c r="D3724" s="5" t="s">
        <v>250</v>
      </c>
      <c r="E3724" s="5" t="s">
        <v>247</v>
      </c>
      <c r="F3724" s="62">
        <v>2.6747745072847251</v>
      </c>
      <c r="G3724" s="63">
        <v>2903198</v>
      </c>
      <c r="H3724" s="63">
        <v>14.865972461699471</v>
      </c>
      <c r="I3724" s="63">
        <v>67.865149010889297</v>
      </c>
      <c r="J3724" s="63">
        <v>73750000</v>
      </c>
      <c r="K3724" s="63">
        <v>140.05652992505159</v>
      </c>
      <c r="L3724" s="63">
        <v>682.31909596529897</v>
      </c>
      <c r="M3724" s="63">
        <v>55.851063829787236</v>
      </c>
      <c r="N3724" s="62">
        <v>43.389000000000003</v>
      </c>
    </row>
    <row r="3725" spans="1:14" x14ac:dyDescent="0.4">
      <c r="A3725" s="70">
        <v>89</v>
      </c>
      <c r="B3725" s="5" t="s">
        <v>176</v>
      </c>
      <c r="C3725" s="5">
        <v>2004</v>
      </c>
      <c r="D3725" s="5" t="s">
        <v>250</v>
      </c>
      <c r="E3725" s="5" t="s">
        <v>247</v>
      </c>
      <c r="F3725" s="62">
        <v>2.6850270180865277</v>
      </c>
      <c r="G3725" s="63">
        <v>2896023</v>
      </c>
      <c r="H3725" s="63">
        <v>7.9870868570528017</v>
      </c>
      <c r="I3725" s="63">
        <v>77.681538191844396</v>
      </c>
      <c r="J3725" s="63">
        <v>151010000</v>
      </c>
      <c r="K3725" s="63">
        <v>132.69906968031967</v>
      </c>
      <c r="L3725" s="63">
        <v>897.17849474946843</v>
      </c>
      <c r="M3725" s="63">
        <v>49.399198931909211</v>
      </c>
      <c r="N3725" s="62">
        <v>42.99</v>
      </c>
    </row>
    <row r="3726" spans="1:14" x14ac:dyDescent="0.4">
      <c r="A3726" s="70">
        <v>89</v>
      </c>
      <c r="B3726" s="5" t="s">
        <v>176</v>
      </c>
      <c r="C3726" s="5">
        <v>2005</v>
      </c>
      <c r="D3726" s="5" t="s">
        <v>250</v>
      </c>
      <c r="E3726" s="5" t="s">
        <v>247</v>
      </c>
      <c r="F3726" s="62">
        <v>2.8299212353127485</v>
      </c>
      <c r="G3726" s="63">
        <v>2888985</v>
      </c>
      <c r="H3726" s="63">
        <v>9.3441440759300889</v>
      </c>
      <c r="I3726" s="63">
        <v>79.272044801058598</v>
      </c>
      <c r="J3726" s="63">
        <v>190700000</v>
      </c>
      <c r="K3726" s="63">
        <v>143.02356846913841</v>
      </c>
      <c r="L3726" s="63">
        <v>1034.3919774699293</v>
      </c>
      <c r="M3726" s="63">
        <v>49.090909090909086</v>
      </c>
      <c r="N3726" s="62">
        <v>42.774999999999999</v>
      </c>
    </row>
    <row r="3727" spans="1:14" x14ac:dyDescent="0.4">
      <c r="A3727" s="70">
        <v>89</v>
      </c>
      <c r="B3727" s="5" t="s">
        <v>176</v>
      </c>
      <c r="C3727" s="5">
        <v>2006</v>
      </c>
      <c r="D3727" s="5" t="s">
        <v>250</v>
      </c>
      <c r="E3727" s="5" t="s">
        <v>247</v>
      </c>
      <c r="F3727" s="62">
        <v>2.7682024820138516</v>
      </c>
      <c r="G3727" s="63">
        <v>2880967</v>
      </c>
      <c r="H3727" s="63">
        <v>13.418141240361734</v>
      </c>
      <c r="I3727" s="63">
        <v>81.419438192459296</v>
      </c>
      <c r="J3727" s="63">
        <v>258680000</v>
      </c>
      <c r="K3727" s="63">
        <v>137.15476381999375</v>
      </c>
      <c r="L3727" s="63">
        <v>1183.0248144289401</v>
      </c>
      <c r="M3727" s="63">
        <v>50.599201065246334</v>
      </c>
      <c r="N3727" s="62">
        <v>42.744</v>
      </c>
    </row>
    <row r="3728" spans="1:14" x14ac:dyDescent="0.4">
      <c r="A3728" s="70">
        <v>89</v>
      </c>
      <c r="B3728" s="5" t="s">
        <v>176</v>
      </c>
      <c r="C3728" s="5">
        <v>2007</v>
      </c>
      <c r="D3728" s="5" t="s">
        <v>250</v>
      </c>
      <c r="E3728" s="5" t="s">
        <v>247</v>
      </c>
      <c r="F3728" s="62">
        <v>2.831716533318211</v>
      </c>
      <c r="G3728" s="63">
        <v>2874299</v>
      </c>
      <c r="H3728" s="63">
        <v>15.90871496183523</v>
      </c>
      <c r="I3728" s="63">
        <v>87.730788083043706</v>
      </c>
      <c r="J3728" s="63">
        <v>536020000</v>
      </c>
      <c r="K3728" s="63">
        <v>142.72053902302076</v>
      </c>
      <c r="L3728" s="63">
        <v>1531.2161859074765</v>
      </c>
      <c r="M3728" s="63">
        <v>50.339213025780197</v>
      </c>
      <c r="N3728" s="62">
        <v>42.713000000000001</v>
      </c>
    </row>
    <row r="3729" spans="1:14" x14ac:dyDescent="0.4">
      <c r="A3729" s="70">
        <v>89</v>
      </c>
      <c r="B3729" s="5" t="s">
        <v>176</v>
      </c>
      <c r="C3729" s="5">
        <v>2008</v>
      </c>
      <c r="D3729" s="5" t="s">
        <v>250</v>
      </c>
      <c r="E3729" s="5" t="s">
        <v>247</v>
      </c>
      <c r="F3729" s="62">
        <v>2.8408764121160068</v>
      </c>
      <c r="G3729" s="63">
        <v>2868833</v>
      </c>
      <c r="H3729" s="63">
        <v>9.2442488257698017</v>
      </c>
      <c r="I3729" s="63">
        <v>104.074360749113</v>
      </c>
      <c r="J3729" s="63">
        <v>726610000</v>
      </c>
      <c r="K3729" s="63">
        <v>134.42160134770035</v>
      </c>
      <c r="L3729" s="63">
        <v>2110.5530535385687</v>
      </c>
      <c r="M3729" s="63">
        <v>50.886766712141885</v>
      </c>
      <c r="N3729" s="62">
        <v>42.682000000000002</v>
      </c>
    </row>
    <row r="3730" spans="1:14" x14ac:dyDescent="0.4">
      <c r="A3730" s="70">
        <v>89</v>
      </c>
      <c r="B3730" s="5" t="s">
        <v>176</v>
      </c>
      <c r="C3730" s="5">
        <v>2009</v>
      </c>
      <c r="D3730" s="5" t="s">
        <v>250</v>
      </c>
      <c r="E3730" s="5" t="s">
        <v>247</v>
      </c>
      <c r="F3730" s="62">
        <v>2.6658052996408994</v>
      </c>
      <c r="G3730" s="63">
        <v>2865213</v>
      </c>
      <c r="H3730" s="63">
        <v>2.1693917045123783</v>
      </c>
      <c r="I3730" s="63">
        <v>106.692062497432</v>
      </c>
      <c r="J3730" s="63">
        <v>263960000</v>
      </c>
      <c r="K3730" s="63">
        <v>110.36332685049462</v>
      </c>
      <c r="L3730" s="63">
        <v>1898.4397571098814</v>
      </c>
      <c r="M3730" s="63">
        <v>52.132049518569467</v>
      </c>
      <c r="N3730" s="62">
        <v>42.651000000000003</v>
      </c>
    </row>
    <row r="3731" spans="1:14" x14ac:dyDescent="0.4">
      <c r="A3731" s="70">
        <v>89</v>
      </c>
      <c r="B3731" s="5" t="s">
        <v>176</v>
      </c>
      <c r="C3731" s="5">
        <v>2010</v>
      </c>
      <c r="D3731" s="5" t="s">
        <v>250</v>
      </c>
      <c r="E3731" s="5" t="s">
        <v>247</v>
      </c>
      <c r="F3731" s="62">
        <v>2.897999339005588</v>
      </c>
      <c r="G3731" s="63">
        <v>2862354</v>
      </c>
      <c r="H3731" s="63">
        <v>33.304932097798428</v>
      </c>
      <c r="I3731" s="63">
        <v>100</v>
      </c>
      <c r="J3731" s="63">
        <v>297050000</v>
      </c>
      <c r="K3731" s="63">
        <v>87.93785189515728</v>
      </c>
      <c r="L3731" s="63">
        <v>2436.7993510242086</v>
      </c>
      <c r="M3731" s="63">
        <v>47.515923566878982</v>
      </c>
      <c r="N3731" s="62">
        <v>42.62</v>
      </c>
    </row>
    <row r="3732" spans="1:14" x14ac:dyDescent="0.4">
      <c r="A3732" s="70">
        <v>89</v>
      </c>
      <c r="B3732" s="5" t="s">
        <v>176</v>
      </c>
      <c r="C3732" s="5">
        <v>2011</v>
      </c>
      <c r="D3732" s="5" t="s">
        <v>250</v>
      </c>
      <c r="E3732" s="5" t="s">
        <v>247</v>
      </c>
      <c r="F3732" s="62">
        <v>2.9169444251212728</v>
      </c>
      <c r="G3732" s="63">
        <v>2860699</v>
      </c>
      <c r="H3732" s="63">
        <v>8.1907985986224219</v>
      </c>
      <c r="I3732" s="63">
        <v>104.95725523574001</v>
      </c>
      <c r="J3732" s="63">
        <v>372880000</v>
      </c>
      <c r="K3732" s="63">
        <v>98.617596532655611</v>
      </c>
      <c r="L3732" s="63">
        <v>2941.362240660208</v>
      </c>
      <c r="M3732" s="63">
        <v>45.128205128205131</v>
      </c>
      <c r="N3732" s="62">
        <v>42.588999999999999</v>
      </c>
    </row>
    <row r="3733" spans="1:14" x14ac:dyDescent="0.4">
      <c r="A3733" s="70">
        <v>89</v>
      </c>
      <c r="B3733" s="5" t="s">
        <v>176</v>
      </c>
      <c r="C3733" s="5">
        <v>2012</v>
      </c>
      <c r="D3733" s="5" t="s">
        <v>250</v>
      </c>
      <c r="E3733" s="5" t="s">
        <v>247</v>
      </c>
      <c r="F3733" s="62">
        <v>2.8448875022549891</v>
      </c>
      <c r="G3733" s="63">
        <v>2860324</v>
      </c>
      <c r="H3733" s="63">
        <v>7.4242220199752182</v>
      </c>
      <c r="I3733" s="63">
        <v>110.047623482997</v>
      </c>
      <c r="J3733" s="63">
        <v>251200000</v>
      </c>
      <c r="K3733" s="63">
        <v>96.306409833629431</v>
      </c>
      <c r="L3733" s="63">
        <v>3044.8084324814986</v>
      </c>
      <c r="M3733" s="63">
        <v>46.657929226736563</v>
      </c>
      <c r="N3733" s="62">
        <v>42.558</v>
      </c>
    </row>
    <row r="3734" spans="1:14" x14ac:dyDescent="0.4">
      <c r="A3734" s="70">
        <v>89</v>
      </c>
      <c r="B3734" s="5" t="s">
        <v>176</v>
      </c>
      <c r="C3734" s="5">
        <v>2013</v>
      </c>
      <c r="D3734" s="5" t="s">
        <v>250</v>
      </c>
      <c r="E3734" s="5" t="s">
        <v>247</v>
      </c>
      <c r="F3734" s="62">
        <v>2.5114021117948999</v>
      </c>
      <c r="G3734" s="63">
        <v>2859558</v>
      </c>
      <c r="H3734" s="63">
        <v>3.9238512218232557</v>
      </c>
      <c r="I3734" s="63">
        <v>106.712350098654</v>
      </c>
      <c r="J3734" s="63">
        <v>241880000</v>
      </c>
      <c r="K3734" s="63">
        <v>95.687296833238349</v>
      </c>
      <c r="L3734" s="63">
        <v>3321.0439779571934</v>
      </c>
      <c r="M3734" s="63">
        <v>41.641791044776113</v>
      </c>
      <c r="N3734" s="62">
        <v>42.527000000000001</v>
      </c>
    </row>
    <row r="3735" spans="1:14" x14ac:dyDescent="0.4">
      <c r="A3735" s="70">
        <v>89</v>
      </c>
      <c r="B3735" s="5" t="s">
        <v>176</v>
      </c>
      <c r="C3735" s="5">
        <v>2014</v>
      </c>
      <c r="D3735" s="5" t="s">
        <v>250</v>
      </c>
      <c r="E3735" s="5" t="s">
        <v>247</v>
      </c>
      <c r="F3735" s="62">
        <v>2.6986351460818838</v>
      </c>
      <c r="G3735" s="63">
        <v>2857815</v>
      </c>
      <c r="H3735" s="63">
        <v>5.1432072170292287</v>
      </c>
      <c r="I3735" s="63">
        <v>102.67221465381699</v>
      </c>
      <c r="J3735" s="63">
        <v>345900000</v>
      </c>
      <c r="K3735" s="63">
        <v>94.228291969092766</v>
      </c>
      <c r="L3735" s="63">
        <v>3289.1678458869487</v>
      </c>
      <c r="M3735" s="63">
        <v>45.103448275862071</v>
      </c>
      <c r="N3735" s="62">
        <v>42.496000000000002</v>
      </c>
    </row>
    <row r="3736" spans="1:14" x14ac:dyDescent="0.4">
      <c r="A3736" s="70">
        <v>89</v>
      </c>
      <c r="B3736" s="5" t="s">
        <v>176</v>
      </c>
      <c r="C3736" s="5">
        <v>2015</v>
      </c>
      <c r="D3736" s="5" t="s">
        <v>250</v>
      </c>
      <c r="E3736" s="5" t="s">
        <v>247</v>
      </c>
      <c r="F3736" s="62">
        <v>2.8281601620322867</v>
      </c>
      <c r="G3736" s="63">
        <v>2835978</v>
      </c>
      <c r="H3736" s="63">
        <v>11.574314959116847</v>
      </c>
      <c r="I3736" s="63">
        <v>99.123906517456305</v>
      </c>
      <c r="J3736" s="63">
        <v>225870000</v>
      </c>
      <c r="K3736" s="63">
        <v>88.966415456532289</v>
      </c>
      <c r="L3736" s="63">
        <v>2749.9130382539502</v>
      </c>
      <c r="M3736" s="63">
        <f t="shared" ref="M3736:M3743" si="410">(M3735+M3734+M3733)/3</f>
        <v>44.467722849124918</v>
      </c>
      <c r="N3736" s="62">
        <v>42.49</v>
      </c>
    </row>
    <row r="3737" spans="1:14" x14ac:dyDescent="0.4">
      <c r="A3737" s="70">
        <v>89</v>
      </c>
      <c r="B3737" s="5" t="s">
        <v>176</v>
      </c>
      <c r="C3737" s="5">
        <v>2016</v>
      </c>
      <c r="D3737" s="5" t="s">
        <v>250</v>
      </c>
      <c r="E3737" s="5" t="s">
        <v>247</v>
      </c>
      <c r="F3737" s="62">
        <v>2.9049089143567355</v>
      </c>
      <c r="G3737" s="63">
        <v>2803186</v>
      </c>
      <c r="H3737" s="63">
        <v>3.5508738308870988</v>
      </c>
      <c r="I3737" s="63">
        <v>101.807016670187</v>
      </c>
      <c r="J3737" s="63">
        <v>87440000</v>
      </c>
      <c r="K3737" s="63">
        <v>89.004683718867071</v>
      </c>
      <c r="L3737" s="63">
        <v>2847.6350688224497</v>
      </c>
      <c r="M3737" s="63">
        <f t="shared" si="410"/>
        <v>43.737654056587701</v>
      </c>
      <c r="N3737" s="62">
        <v>42.511000000000003</v>
      </c>
    </row>
    <row r="3738" spans="1:14" x14ac:dyDescent="0.4">
      <c r="A3738" s="70">
        <v>89</v>
      </c>
      <c r="B3738" s="5" t="s">
        <v>176</v>
      </c>
      <c r="C3738" s="5">
        <v>2017</v>
      </c>
      <c r="D3738" s="5" t="s">
        <v>250</v>
      </c>
      <c r="E3738" s="5" t="s">
        <v>247</v>
      </c>
      <c r="F3738" s="62">
        <v>2.9268409535607178</v>
      </c>
      <c r="G3738" s="63">
        <v>2755189</v>
      </c>
      <c r="H3738" s="63">
        <v>6.2524664914329833</v>
      </c>
      <c r="I3738" s="63">
        <v>112.942448674144</v>
      </c>
      <c r="J3738" s="63">
        <v>149520000</v>
      </c>
      <c r="K3738" s="63">
        <v>88.623390275437842</v>
      </c>
      <c r="L3738" s="63">
        <v>3454.9546903911255</v>
      </c>
      <c r="M3738" s="63">
        <f t="shared" si="410"/>
        <v>44.436275060524899</v>
      </c>
      <c r="N3738" s="62">
        <v>42.557000000000002</v>
      </c>
    </row>
    <row r="3739" spans="1:14" x14ac:dyDescent="0.4">
      <c r="A3739" s="70">
        <v>89</v>
      </c>
      <c r="B3739" s="5" t="s">
        <v>176</v>
      </c>
      <c r="C3739" s="5">
        <v>2018</v>
      </c>
      <c r="D3739" s="5" t="s">
        <v>250</v>
      </c>
      <c r="E3739" s="5" t="s">
        <v>247</v>
      </c>
      <c r="F3739" s="62">
        <v>3.1604205521344353</v>
      </c>
      <c r="G3739" s="63">
        <v>2707203</v>
      </c>
      <c r="H3739" s="63">
        <v>3.2110321322372783</v>
      </c>
      <c r="I3739" s="63">
        <v>122.97583378914899</v>
      </c>
      <c r="J3739" s="63">
        <v>309640000</v>
      </c>
      <c r="K3739" s="63">
        <v>87.446787427564757</v>
      </c>
      <c r="L3739" s="63">
        <v>4156.957500222994</v>
      </c>
      <c r="M3739" s="63">
        <f t="shared" si="410"/>
        <v>44.213883988745842</v>
      </c>
      <c r="N3739" s="62">
        <v>42.628999999999998</v>
      </c>
    </row>
    <row r="3740" spans="1:14" x14ac:dyDescent="0.4">
      <c r="A3740" s="70">
        <v>89</v>
      </c>
      <c r="B3740" s="5" t="s">
        <v>176</v>
      </c>
      <c r="C3740" s="5">
        <v>2019</v>
      </c>
      <c r="D3740" s="5" t="s">
        <v>250</v>
      </c>
      <c r="E3740" s="5" t="s">
        <v>247</v>
      </c>
      <c r="F3740" s="62">
        <v>3.348667379319457</v>
      </c>
      <c r="G3740" s="63">
        <v>2664224</v>
      </c>
      <c r="H3740" s="63">
        <v>5.3517120034664885</v>
      </c>
      <c r="I3740" s="63">
        <v>125.588304858724</v>
      </c>
      <c r="J3740" s="63">
        <v>521370000</v>
      </c>
      <c r="K3740" s="63">
        <v>87.632237114890629</v>
      </c>
      <c r="L3740" s="63">
        <v>4404.9504224959683</v>
      </c>
      <c r="M3740" s="63">
        <f t="shared" si="410"/>
        <v>44.129271035286145</v>
      </c>
      <c r="N3740" s="62">
        <v>42.725999999999999</v>
      </c>
    </row>
    <row r="3741" spans="1:14" x14ac:dyDescent="0.4">
      <c r="A3741" s="70">
        <v>89</v>
      </c>
      <c r="B3741" s="5" t="s">
        <v>176</v>
      </c>
      <c r="C3741" s="5">
        <v>2020</v>
      </c>
      <c r="D3741" s="5" t="s">
        <v>250</v>
      </c>
      <c r="E3741" s="5" t="s">
        <v>247</v>
      </c>
      <c r="F3741" s="62">
        <v>3.2678463681108716</v>
      </c>
      <c r="G3741" s="63">
        <v>2635130</v>
      </c>
      <c r="H3741" s="63">
        <v>5.5750094009650724</v>
      </c>
      <c r="I3741" s="63">
        <v>132.03324775659101</v>
      </c>
      <c r="J3741" s="63">
        <v>155720000</v>
      </c>
      <c r="K3741" s="63">
        <v>79.265722119158013</v>
      </c>
      <c r="L3741" s="63">
        <v>4376.242493183393</v>
      </c>
      <c r="M3741" s="63">
        <f t="shared" si="410"/>
        <v>44.259810028185626</v>
      </c>
      <c r="N3741" s="62">
        <v>42.848999999999997</v>
      </c>
    </row>
    <row r="3742" spans="1:14" x14ac:dyDescent="0.4">
      <c r="A3742" s="70">
        <v>89</v>
      </c>
      <c r="B3742" s="5" t="s">
        <v>176</v>
      </c>
      <c r="C3742" s="5">
        <v>2021</v>
      </c>
      <c r="D3742" s="5" t="s">
        <v>250</v>
      </c>
      <c r="E3742" s="5" t="s">
        <v>247</v>
      </c>
      <c r="F3742" s="62">
        <f>(F3739+F3740+F3741)/3</f>
        <v>3.2589780998549216</v>
      </c>
      <c r="G3742" s="63">
        <v>2595809</v>
      </c>
      <c r="H3742" s="63">
        <v>6.3817285513401885</v>
      </c>
      <c r="I3742" s="63">
        <v>128.412354332972</v>
      </c>
      <c r="J3742" s="63">
        <v>386120000</v>
      </c>
      <c r="K3742" s="63">
        <v>88.470886539926667</v>
      </c>
      <c r="L3742" s="63">
        <v>5274.7448471974731</v>
      </c>
      <c r="M3742" s="63">
        <f t="shared" si="410"/>
        <v>44.200988350739202</v>
      </c>
      <c r="N3742" s="62">
        <v>42.997999999999998</v>
      </c>
    </row>
    <row r="3743" spans="1:14" x14ac:dyDescent="0.4">
      <c r="A3743" s="70">
        <v>89</v>
      </c>
      <c r="B3743" s="5" t="s">
        <v>176</v>
      </c>
      <c r="C3743" s="5">
        <v>2022</v>
      </c>
      <c r="D3743" s="5" t="s">
        <v>250</v>
      </c>
      <c r="E3743" s="5" t="s">
        <v>247</v>
      </c>
      <c r="F3743" s="62">
        <f>(F3740+F3741+F3742)/3</f>
        <v>3.2918306157617501</v>
      </c>
      <c r="G3743" s="63">
        <v>2538894</v>
      </c>
      <c r="H3743" s="63">
        <v>19.253203618461413</v>
      </c>
      <c r="I3743" s="63">
        <v>154.01981402383501</v>
      </c>
      <c r="J3743" s="63">
        <v>586040000</v>
      </c>
      <c r="K3743" s="63">
        <v>110.73396555795871</v>
      </c>
      <c r="L3743" s="63">
        <v>5714.4304884029352</v>
      </c>
      <c r="M3743" s="63">
        <f t="shared" si="410"/>
        <v>44.196689804736991</v>
      </c>
      <c r="N3743" s="62">
        <v>43.173000000000002</v>
      </c>
    </row>
    <row r="3744" spans="1:14" x14ac:dyDescent="0.4">
      <c r="A3744" s="69">
        <v>90</v>
      </c>
      <c r="B3744" s="5" t="s">
        <v>177</v>
      </c>
      <c r="C3744" s="5">
        <v>1980</v>
      </c>
      <c r="D3744" s="5" t="s">
        <v>250</v>
      </c>
      <c r="E3744" s="5" t="s">
        <v>247</v>
      </c>
      <c r="F3744" s="62">
        <f>F3745*0.95</f>
        <v>3.5922836848226232</v>
      </c>
      <c r="G3744" s="63">
        <v>1697780</v>
      </c>
      <c r="H3744" s="63">
        <f>H3745*0.95</f>
        <v>1.7882326325942328</v>
      </c>
      <c r="I3744" s="63">
        <f>(I3743+I3742+I3741)/3</f>
        <v>138.155138704466</v>
      </c>
      <c r="J3744" s="63">
        <f>J3745*0.95</f>
        <v>102912.86468749998</v>
      </c>
      <c r="K3744" s="63">
        <f>K3745*0.95</f>
        <v>90.159398356546689</v>
      </c>
      <c r="L3744" s="63">
        <f>L3745*0.95</f>
        <v>1261.8259237900186</v>
      </c>
      <c r="M3744" s="63">
        <f>M3745*0.95</f>
        <v>37.37532711693548</v>
      </c>
      <c r="N3744" s="62">
        <v>52.082999999999998</v>
      </c>
    </row>
    <row r="3745" spans="1:14" x14ac:dyDescent="0.4">
      <c r="A3745" s="69">
        <v>90</v>
      </c>
      <c r="B3745" s="5" t="s">
        <v>177</v>
      </c>
      <c r="C3745" s="5">
        <v>1981</v>
      </c>
      <c r="D3745" s="5" t="s">
        <v>250</v>
      </c>
      <c r="E3745" s="5" t="s">
        <v>247</v>
      </c>
      <c r="F3745" s="62">
        <f t="shared" ref="F3745:F3753" si="411">F3746*0.95</f>
        <v>3.7813512471817088</v>
      </c>
      <c r="G3745" s="63">
        <v>1739221</v>
      </c>
      <c r="H3745" s="63">
        <f>H3746*0.95</f>
        <v>1.8823501395728768</v>
      </c>
      <c r="I3745" s="63">
        <f>(I3616+I3158+I3631)/3</f>
        <v>187.28383564887721</v>
      </c>
      <c r="J3745" s="63">
        <f>J3746*0.95</f>
        <v>108329.33124999999</v>
      </c>
      <c r="K3745" s="63">
        <v>94.904629848996521</v>
      </c>
      <c r="L3745" s="63">
        <v>1328.2378145158091</v>
      </c>
      <c r="M3745" s="63">
        <f>M3746*0.95</f>
        <v>39.342449596774195</v>
      </c>
      <c r="N3745" s="62">
        <v>52.676000000000002</v>
      </c>
    </row>
    <row r="3746" spans="1:14" x14ac:dyDescent="0.4">
      <c r="A3746" s="69">
        <v>90</v>
      </c>
      <c r="B3746" s="5" t="s">
        <v>177</v>
      </c>
      <c r="C3746" s="5">
        <v>1982</v>
      </c>
      <c r="D3746" s="5" t="s">
        <v>250</v>
      </c>
      <c r="E3746" s="5" t="s">
        <v>247</v>
      </c>
      <c r="F3746" s="62">
        <f t="shared" si="411"/>
        <v>3.9803697338754831</v>
      </c>
      <c r="G3746" s="63">
        <v>1781797</v>
      </c>
      <c r="H3746" s="63">
        <v>1.9814211995503968</v>
      </c>
      <c r="I3746" s="63">
        <f>(I3617+I3144+I3101)/3</f>
        <v>409.22756102416588</v>
      </c>
      <c r="J3746" s="63">
        <f>J3747*0.95</f>
        <v>114030.875</v>
      </c>
      <c r="K3746" s="63">
        <v>90.716327619142746</v>
      </c>
      <c r="L3746" s="63">
        <v>1432.4875018497244</v>
      </c>
      <c r="M3746" s="63">
        <f>M3747*0.95</f>
        <v>41.413104838709678</v>
      </c>
      <c r="N3746" s="62">
        <v>53.268000000000001</v>
      </c>
    </row>
    <row r="3747" spans="1:14" x14ac:dyDescent="0.4">
      <c r="A3747" s="69">
        <v>90</v>
      </c>
      <c r="B3747" s="5" t="s">
        <v>177</v>
      </c>
      <c r="C3747" s="5">
        <v>1983</v>
      </c>
      <c r="D3747" s="5" t="s">
        <v>250</v>
      </c>
      <c r="E3747" s="5" t="s">
        <v>247</v>
      </c>
      <c r="F3747" s="62">
        <f t="shared" si="411"/>
        <v>4.1898628777636668</v>
      </c>
      <c r="G3747" s="63">
        <v>1825773</v>
      </c>
      <c r="H3747" s="63">
        <v>0.90425024076768068</v>
      </c>
      <c r="I3747" s="63">
        <f>(I3618+I3145+I3102)/3</f>
        <v>558.20169242595978</v>
      </c>
      <c r="J3747" s="63">
        <f>J3748*0.95</f>
        <v>120032.5</v>
      </c>
      <c r="K3747" s="63">
        <v>89.02993794986233</v>
      </c>
      <c r="L3747" s="63">
        <v>1492.921975148791</v>
      </c>
      <c r="M3747" s="63">
        <f>M3748*0.95</f>
        <v>43.592741935483872</v>
      </c>
      <c r="N3747" s="62">
        <v>53.86</v>
      </c>
    </row>
    <row r="3748" spans="1:14" x14ac:dyDescent="0.4">
      <c r="A3748" s="69">
        <v>90</v>
      </c>
      <c r="B3748" s="5" t="s">
        <v>177</v>
      </c>
      <c r="C3748" s="5">
        <v>1984</v>
      </c>
      <c r="D3748" s="5" t="s">
        <v>250</v>
      </c>
      <c r="E3748" s="5" t="s">
        <v>247</v>
      </c>
      <c r="F3748" s="62">
        <f t="shared" si="411"/>
        <v>4.4103819765933334</v>
      </c>
      <c r="G3748" s="63">
        <v>1871652</v>
      </c>
      <c r="H3748" s="63">
        <v>-3.0875937696796285</v>
      </c>
      <c r="I3748" s="63">
        <f>(I3103+I3146+I3619)/3</f>
        <v>289.79021752763038</v>
      </c>
      <c r="J3748" s="63">
        <f>J3749*0.95</f>
        <v>126350</v>
      </c>
      <c r="K3748" s="63">
        <v>94.251240723815215</v>
      </c>
      <c r="L3748" s="63">
        <v>1121.3273621378332</v>
      </c>
      <c r="M3748" s="63">
        <f>M3749*0.95</f>
        <v>45.887096774193552</v>
      </c>
      <c r="N3748" s="62">
        <v>54.451999999999998</v>
      </c>
    </row>
    <row r="3749" spans="1:14" x14ac:dyDescent="0.4">
      <c r="A3749" s="69">
        <v>90</v>
      </c>
      <c r="B3749" s="5" t="s">
        <v>177</v>
      </c>
      <c r="C3749" s="5">
        <v>1985</v>
      </c>
      <c r="D3749" s="5" t="s">
        <v>250</v>
      </c>
      <c r="E3749" s="5" t="s">
        <v>247</v>
      </c>
      <c r="F3749" s="62">
        <f t="shared" si="411"/>
        <v>4.6425073437824569</v>
      </c>
      <c r="G3749" s="63">
        <v>1919744</v>
      </c>
      <c r="H3749" s="63">
        <v>-1.448060909376693</v>
      </c>
      <c r="I3749" s="63">
        <f>(I3620+I3147+I3104)/3</f>
        <v>170.49607178533216</v>
      </c>
      <c r="J3749" s="63">
        <f>J3750*0.95</f>
        <v>133000</v>
      </c>
      <c r="K3749" s="63">
        <v>94.936337856643149</v>
      </c>
      <c r="L3749" s="63">
        <v>1138.9567958019402</v>
      </c>
      <c r="M3749" s="63">
        <v>48.302207130730054</v>
      </c>
      <c r="N3749" s="62">
        <v>55.04</v>
      </c>
    </row>
    <row r="3750" spans="1:14" x14ac:dyDescent="0.4">
      <c r="A3750" s="69">
        <v>90</v>
      </c>
      <c r="B3750" s="5" t="s">
        <v>177</v>
      </c>
      <c r="C3750" s="5">
        <v>1986</v>
      </c>
      <c r="D3750" s="5" t="s">
        <v>250</v>
      </c>
      <c r="E3750" s="5" t="s">
        <v>247</v>
      </c>
      <c r="F3750" s="62">
        <f t="shared" si="411"/>
        <v>4.886849835560481</v>
      </c>
      <c r="G3750" s="63">
        <v>1969912</v>
      </c>
      <c r="H3750" s="63">
        <v>-9.1723599507006526</v>
      </c>
      <c r="I3750" s="63">
        <f>(I3148+I3105+I3621)/3</f>
        <v>180.95232031559215</v>
      </c>
      <c r="J3750" s="63">
        <v>140000</v>
      </c>
      <c r="K3750" s="63">
        <v>111.57131685444013</v>
      </c>
      <c r="L3750" s="63">
        <v>1470.2072309152218</v>
      </c>
      <c r="M3750" s="63">
        <v>46.71875</v>
      </c>
      <c r="N3750" s="62">
        <v>55.628</v>
      </c>
    </row>
    <row r="3751" spans="1:14" x14ac:dyDescent="0.4">
      <c r="A3751" s="69">
        <v>90</v>
      </c>
      <c r="B3751" s="5" t="s">
        <v>177</v>
      </c>
      <c r="C3751" s="5">
        <v>1987</v>
      </c>
      <c r="D3751" s="5" t="s">
        <v>250</v>
      </c>
      <c r="E3751" s="5" t="s">
        <v>247</v>
      </c>
      <c r="F3751" s="62">
        <f t="shared" si="411"/>
        <v>5.1440524584847171</v>
      </c>
      <c r="G3751" s="63">
        <v>2021502</v>
      </c>
      <c r="H3751" s="63">
        <v>0.80978882223902815</v>
      </c>
      <c r="I3751" s="63">
        <f>(I3106+I3149+I3622)/3</f>
        <v>177.75425225656087</v>
      </c>
      <c r="J3751" s="63">
        <f>(J3750+J3749+J3748)/3</f>
        <v>133116.66666666666</v>
      </c>
      <c r="K3751" s="63">
        <v>103.06555577464289</v>
      </c>
      <c r="L3751" s="63">
        <v>1494.2412127220255</v>
      </c>
      <c r="M3751" s="63">
        <v>47.713864306784657</v>
      </c>
      <c r="N3751" s="62">
        <v>56.215000000000003</v>
      </c>
    </row>
    <row r="3752" spans="1:14" x14ac:dyDescent="0.4">
      <c r="A3752" s="69">
        <v>90</v>
      </c>
      <c r="B3752" s="5" t="s">
        <v>177</v>
      </c>
      <c r="C3752" s="5">
        <v>1988</v>
      </c>
      <c r="D3752" s="5" t="s">
        <v>250</v>
      </c>
      <c r="E3752" s="5" t="s">
        <v>247</v>
      </c>
      <c r="F3752" s="62">
        <f t="shared" si="411"/>
        <v>5.4147920615628609</v>
      </c>
      <c r="G3752" s="63">
        <v>2073771</v>
      </c>
      <c r="H3752" s="63">
        <v>0.93098771431507998</v>
      </c>
      <c r="I3752" s="63">
        <f>(I3107+I3150+I3623)/3</f>
        <v>183.24157879106349</v>
      </c>
      <c r="J3752" s="63">
        <f>(J3751+J3750+J3749)/3</f>
        <v>135372.22222222222</v>
      </c>
      <c r="K3752" s="63">
        <v>94.471497640159967</v>
      </c>
      <c r="L3752" s="63">
        <v>1545.234052683091</v>
      </c>
      <c r="M3752" s="63">
        <v>48.160999306037475</v>
      </c>
      <c r="N3752" s="62">
        <v>56.8</v>
      </c>
    </row>
    <row r="3753" spans="1:14" x14ac:dyDescent="0.4">
      <c r="A3753" s="69">
        <v>90</v>
      </c>
      <c r="B3753" s="5" t="s">
        <v>177</v>
      </c>
      <c r="C3753" s="5">
        <v>1989</v>
      </c>
      <c r="D3753" s="5" t="s">
        <v>250</v>
      </c>
      <c r="E3753" s="5" t="s">
        <v>247</v>
      </c>
      <c r="F3753" s="62">
        <f t="shared" si="411"/>
        <v>5.6997811174345907</v>
      </c>
      <c r="G3753" s="63">
        <v>2120825</v>
      </c>
      <c r="H3753" s="63">
        <v>7.1477388277844369</v>
      </c>
      <c r="I3753" s="63">
        <f>(I3108+I3151+I3624)/3</f>
        <v>180.82969889359137</v>
      </c>
      <c r="J3753" s="63">
        <f>(J3752+J3751+J3750)/3</f>
        <v>136162.96296296295</v>
      </c>
      <c r="K3753" s="63">
        <v>76.36414647926469</v>
      </c>
      <c r="L3753" s="63">
        <v>1686.5921516391027</v>
      </c>
      <c r="M3753" s="63">
        <v>48.026315789473692</v>
      </c>
      <c r="N3753" s="62">
        <v>57.078000000000003</v>
      </c>
    </row>
    <row r="3754" spans="1:14" x14ac:dyDescent="0.4">
      <c r="A3754" s="69">
        <v>90</v>
      </c>
      <c r="B3754" s="5" t="s">
        <v>177</v>
      </c>
      <c r="C3754" s="5">
        <v>1990</v>
      </c>
      <c r="D3754" s="5" t="s">
        <v>250</v>
      </c>
      <c r="E3754" s="5" t="s">
        <v>247</v>
      </c>
      <c r="F3754" s="62">
        <v>5.9997695972995695</v>
      </c>
      <c r="G3754" s="63">
        <v>2161433</v>
      </c>
      <c r="H3754" s="63">
        <v>23.242925308562647</v>
      </c>
      <c r="I3754" s="63">
        <f>(I3152+I3109+I3625)/3</f>
        <v>157.98125845191723</v>
      </c>
      <c r="J3754" s="63">
        <f>(J3753+J3752+J3751)/3</f>
        <v>134883.95061728393</v>
      </c>
      <c r="K3754" s="63">
        <v>58.621894969530565</v>
      </c>
      <c r="L3754" s="63">
        <v>1184.7629142332887</v>
      </c>
      <c r="M3754" s="63">
        <v>51.555209953343706</v>
      </c>
      <c r="N3754" s="62">
        <v>57.033000000000001</v>
      </c>
    </row>
    <row r="3755" spans="1:14" x14ac:dyDescent="0.4">
      <c r="A3755" s="69">
        <v>90</v>
      </c>
      <c r="B3755" s="5" t="s">
        <v>177</v>
      </c>
      <c r="C3755" s="5">
        <v>1991</v>
      </c>
      <c r="D3755" s="5" t="s">
        <v>250</v>
      </c>
      <c r="E3755" s="5" t="s">
        <v>247</v>
      </c>
      <c r="F3755" s="62">
        <v>6.7079788571036376</v>
      </c>
      <c r="G3755" s="63">
        <v>2200077</v>
      </c>
      <c r="H3755" s="63">
        <v>93.319951081590176</v>
      </c>
      <c r="I3755" s="63">
        <f>(I3110+I3153+I3626)/3</f>
        <v>157.95915392900227</v>
      </c>
      <c r="J3755" s="63">
        <v>11119999.9</v>
      </c>
      <c r="K3755" s="63">
        <v>136.6037874065004</v>
      </c>
      <c r="L3755" s="63">
        <v>1081.3341198129838</v>
      </c>
      <c r="M3755" s="63">
        <v>56.16065350578625</v>
      </c>
      <c r="N3755" s="62">
        <v>56.987000000000002</v>
      </c>
    </row>
    <row r="3756" spans="1:14" x14ac:dyDescent="0.4">
      <c r="A3756" s="69">
        <v>90</v>
      </c>
      <c r="B3756" s="5" t="s">
        <v>177</v>
      </c>
      <c r="C3756" s="5">
        <v>1992</v>
      </c>
      <c r="D3756" s="5" t="s">
        <v>250</v>
      </c>
      <c r="E3756" s="5" t="s">
        <v>247</v>
      </c>
      <c r="F3756" s="62">
        <v>5.7493648540975295</v>
      </c>
      <c r="G3756" s="63">
        <v>2236494</v>
      </c>
      <c r="H3756" s="63">
        <v>173.69068251644723</v>
      </c>
      <c r="I3756" s="63">
        <f>(I3154+I3111+I3627)/3</f>
        <v>145.59195270703921</v>
      </c>
      <c r="J3756" s="63">
        <v>2000000</v>
      </c>
      <c r="K3756" s="63">
        <v>65.29564690068257</v>
      </c>
      <c r="L3756" s="63">
        <v>589.1416940308203</v>
      </c>
      <c r="M3756" s="63">
        <v>62.558502340093604</v>
      </c>
      <c r="N3756" s="62">
        <v>56.942</v>
      </c>
    </row>
    <row r="3757" spans="1:14" x14ac:dyDescent="0.4">
      <c r="A3757" s="69">
        <v>90</v>
      </c>
      <c r="B3757" s="5" t="s">
        <v>177</v>
      </c>
      <c r="C3757" s="5">
        <v>1993</v>
      </c>
      <c r="D3757" s="5" t="s">
        <v>250</v>
      </c>
      <c r="E3757" s="5" t="s">
        <v>247</v>
      </c>
      <c r="F3757" s="62">
        <v>5.2206856241281479</v>
      </c>
      <c r="G3757" s="63">
        <v>2270311</v>
      </c>
      <c r="H3757" s="63">
        <v>318.89722533949794</v>
      </c>
      <c r="I3757" s="63">
        <f>(I3155+I3112+I3628)/3</f>
        <v>137.96797420898253</v>
      </c>
      <c r="J3757" s="63">
        <v>7700000</v>
      </c>
      <c r="K3757" s="63">
        <v>129.74205970853211</v>
      </c>
      <c r="L3757" s="63">
        <v>338.45655249636417</v>
      </c>
      <c r="M3757" s="63">
        <v>61.064189189189186</v>
      </c>
      <c r="N3757" s="62">
        <v>56.896000000000001</v>
      </c>
    </row>
    <row r="3758" spans="1:14" x14ac:dyDescent="0.4">
      <c r="A3758" s="69">
        <v>90</v>
      </c>
      <c r="B3758" s="5" t="s">
        <v>177</v>
      </c>
      <c r="C3758" s="5">
        <v>1994</v>
      </c>
      <c r="D3758" s="5" t="s">
        <v>250</v>
      </c>
      <c r="E3758" s="5" t="s">
        <v>247</v>
      </c>
      <c r="F3758" s="62">
        <v>4.4856811397734528</v>
      </c>
      <c r="G3758" s="63">
        <v>2301510</v>
      </c>
      <c r="H3758" s="63">
        <v>64.319388323815105</v>
      </c>
      <c r="I3758" s="63">
        <f>(I3156+I3113+I3629)/3</f>
        <v>130.35370221810476</v>
      </c>
      <c r="J3758" s="63">
        <v>6900000</v>
      </c>
      <c r="K3758" s="63">
        <v>99.157295085552704</v>
      </c>
      <c r="L3758" s="63">
        <v>402.26507476286611</v>
      </c>
      <c r="M3758" s="63">
        <v>64.5631067961165</v>
      </c>
      <c r="N3758" s="62">
        <v>56.850999999999999</v>
      </c>
    </row>
    <row r="3759" spans="1:14" x14ac:dyDescent="0.4">
      <c r="A3759" s="69">
        <v>90</v>
      </c>
      <c r="B3759" s="5" t="s">
        <v>177</v>
      </c>
      <c r="C3759" s="5">
        <v>1995</v>
      </c>
      <c r="D3759" s="5" t="s">
        <v>250</v>
      </c>
      <c r="E3759" s="5" t="s">
        <v>247</v>
      </c>
      <c r="F3759" s="62">
        <v>4.4094408784320187</v>
      </c>
      <c r="G3759" s="63">
        <v>2330334</v>
      </c>
      <c r="H3759" s="63">
        <v>60.272425427605185</v>
      </c>
      <c r="I3759" s="63">
        <f>(I3157+I3114+I3630)/3</f>
        <v>139.15754969876673</v>
      </c>
      <c r="J3759" s="63">
        <v>9800000</v>
      </c>
      <c r="K3759" s="63">
        <v>82.103658759210589</v>
      </c>
      <c r="L3759" s="63">
        <v>623.15745521388908</v>
      </c>
      <c r="M3759" s="63">
        <v>64.390243902439025</v>
      </c>
      <c r="N3759" s="62">
        <v>56.805</v>
      </c>
    </row>
    <row r="3760" spans="1:14" x14ac:dyDescent="0.4">
      <c r="A3760" s="69">
        <v>90</v>
      </c>
      <c r="B3760" s="5" t="s">
        <v>177</v>
      </c>
      <c r="C3760" s="5">
        <v>1996</v>
      </c>
      <c r="D3760" s="5" t="s">
        <v>250</v>
      </c>
      <c r="E3760" s="5" t="s">
        <v>247</v>
      </c>
      <c r="F3760" s="62">
        <v>3.6869530464783482</v>
      </c>
      <c r="G3760" s="63">
        <v>2357033</v>
      </c>
      <c r="H3760" s="63">
        <v>10.807572704592317</v>
      </c>
      <c r="I3760" s="63">
        <f>(I3631+I3744+I3615)/3</f>
        <v>174.21706821389444</v>
      </c>
      <c r="J3760" s="63">
        <v>15900000</v>
      </c>
      <c r="K3760" s="63">
        <v>77.974075690174075</v>
      </c>
      <c r="L3760" s="63">
        <v>570.93790047013806</v>
      </c>
      <c r="M3760" s="63">
        <v>67.704728950403691</v>
      </c>
      <c r="N3760" s="62">
        <v>56.76</v>
      </c>
    </row>
    <row r="3761" spans="1:14" x14ac:dyDescent="0.4">
      <c r="A3761" s="69">
        <v>90</v>
      </c>
      <c r="B3761" s="5" t="s">
        <v>177</v>
      </c>
      <c r="C3761" s="5">
        <v>1997</v>
      </c>
      <c r="D3761" s="5" t="s">
        <v>250</v>
      </c>
      <c r="E3761" s="5" t="s">
        <v>247</v>
      </c>
      <c r="F3761" s="62">
        <v>3.5767250503931742</v>
      </c>
      <c r="G3761" s="63">
        <v>2381771</v>
      </c>
      <c r="H3761" s="63">
        <v>21.672134233792335</v>
      </c>
      <c r="I3761" s="63">
        <f>(I3159+I3116+I3632)/3</f>
        <v>148.8726577563074</v>
      </c>
      <c r="J3761" s="63">
        <v>25000000</v>
      </c>
      <c r="K3761" s="63">
        <v>99.991449002175315</v>
      </c>
      <c r="L3761" s="63">
        <v>495.821891709157</v>
      </c>
      <c r="M3761" s="63">
        <v>64.899882214369839</v>
      </c>
      <c r="N3761" s="62">
        <v>56.713999999999999</v>
      </c>
    </row>
    <row r="3762" spans="1:14" x14ac:dyDescent="0.4">
      <c r="A3762" s="69">
        <v>90</v>
      </c>
      <c r="B3762" s="5" t="s">
        <v>177</v>
      </c>
      <c r="C3762" s="5">
        <v>1998</v>
      </c>
      <c r="D3762" s="5" t="s">
        <v>250</v>
      </c>
      <c r="E3762" s="5" t="s">
        <v>247</v>
      </c>
      <c r="F3762" s="62">
        <v>3.5543342862892433</v>
      </c>
      <c r="G3762" s="63">
        <v>2405148</v>
      </c>
      <c r="H3762" s="63">
        <v>-1.9317969896455764</v>
      </c>
      <c r="I3762" s="63">
        <f>(I3117+I3160+I3633)/3</f>
        <v>150.06424285450336</v>
      </c>
      <c r="J3762" s="63">
        <v>18900000</v>
      </c>
      <c r="K3762" s="63">
        <v>107.35121077942765</v>
      </c>
      <c r="L3762" s="63">
        <v>467.51393462995986</v>
      </c>
      <c r="M3762" s="63">
        <v>73.474178403755872</v>
      </c>
      <c r="N3762" s="62">
        <v>56.668999999999997</v>
      </c>
    </row>
    <row r="3763" spans="1:14" x14ac:dyDescent="0.4">
      <c r="A3763" s="69">
        <v>90</v>
      </c>
      <c r="B3763" s="5" t="s">
        <v>177</v>
      </c>
      <c r="C3763" s="5">
        <v>1999</v>
      </c>
      <c r="D3763" s="5" t="s">
        <v>250</v>
      </c>
      <c r="E3763" s="5" t="s">
        <v>247</v>
      </c>
      <c r="F3763" s="62">
        <v>3.5440076294385641</v>
      </c>
      <c r="G3763" s="63">
        <v>2428488</v>
      </c>
      <c r="H3763" s="63">
        <v>10.881756980457055</v>
      </c>
      <c r="I3763" s="63">
        <f>(I3161+I3118+I3634)/3</f>
        <v>157.43805231686974</v>
      </c>
      <c r="J3763" s="63">
        <v>30400000</v>
      </c>
      <c r="K3763" s="63">
        <v>112.24133854774536</v>
      </c>
      <c r="L3763" s="63">
        <v>435.41849442232655</v>
      </c>
      <c r="M3763" s="63">
        <v>71.561771561771565</v>
      </c>
      <c r="N3763" s="62">
        <v>56.622999999999998</v>
      </c>
    </row>
    <row r="3764" spans="1:14" x14ac:dyDescent="0.4">
      <c r="A3764" s="69">
        <v>90</v>
      </c>
      <c r="B3764" s="5" t="s">
        <v>177</v>
      </c>
      <c r="C3764" s="5">
        <v>2000</v>
      </c>
      <c r="D3764" s="5" t="s">
        <v>250</v>
      </c>
      <c r="E3764" s="5" t="s">
        <v>247</v>
      </c>
      <c r="F3764" s="62">
        <v>3.6706434449254766</v>
      </c>
      <c r="G3764" s="63">
        <v>2450979</v>
      </c>
      <c r="H3764" s="63">
        <v>11.999691388141983</v>
      </c>
      <c r="I3764" s="63">
        <f>(I3119+I3162+I3635)/3</f>
        <v>161.59707528405647</v>
      </c>
      <c r="J3764" s="63">
        <v>53697000</v>
      </c>
      <c r="K3764" s="63">
        <v>121.88660975420764</v>
      </c>
      <c r="L3764" s="63">
        <v>463.8538819031009</v>
      </c>
      <c r="M3764" s="63">
        <v>73.385300668151444</v>
      </c>
      <c r="N3764" s="62">
        <v>57.133000000000003</v>
      </c>
    </row>
    <row r="3765" spans="1:14" x14ac:dyDescent="0.4">
      <c r="A3765" s="69">
        <v>90</v>
      </c>
      <c r="B3765" s="5" t="s">
        <v>177</v>
      </c>
      <c r="C3765" s="5">
        <v>2001</v>
      </c>
      <c r="D3765" s="5" t="s">
        <v>250</v>
      </c>
      <c r="E3765" s="5" t="s">
        <v>247</v>
      </c>
      <c r="F3765" s="62">
        <v>3.6279205581490905</v>
      </c>
      <c r="G3765" s="63">
        <v>2472601</v>
      </c>
      <c r="H3765" s="63">
        <v>10.448544658192958</v>
      </c>
      <c r="I3765" s="63">
        <f>(I3120+I3636+I3163)/3</f>
        <v>164.25233963597816</v>
      </c>
      <c r="J3765" s="63">
        <v>63000000</v>
      </c>
      <c r="K3765" s="63">
        <v>115.8183268788801</v>
      </c>
      <c r="L3765" s="63">
        <v>512.81946998828528</v>
      </c>
      <c r="M3765" s="63">
        <v>71.651785714285708</v>
      </c>
      <c r="N3765" s="62">
        <v>58.222000000000001</v>
      </c>
    </row>
    <row r="3766" spans="1:14" x14ac:dyDescent="0.4">
      <c r="A3766" s="69">
        <v>90</v>
      </c>
      <c r="B3766" s="5" t="s">
        <v>177</v>
      </c>
      <c r="C3766" s="5">
        <v>2002</v>
      </c>
      <c r="D3766" s="5" t="s">
        <v>250</v>
      </c>
      <c r="E3766" s="5" t="s">
        <v>247</v>
      </c>
      <c r="F3766" s="62">
        <v>3.8500739792922118</v>
      </c>
      <c r="G3766" s="63">
        <v>2494617</v>
      </c>
      <c r="H3766" s="63">
        <v>6.3696873506597029</v>
      </c>
      <c r="I3766" s="63">
        <f>(I3164+I3121+I3637)/3</f>
        <v>86.26153234155133</v>
      </c>
      <c r="J3766" s="63">
        <v>77751000</v>
      </c>
      <c r="K3766" s="63">
        <v>118.51725311394307</v>
      </c>
      <c r="L3766" s="63">
        <v>559.82770901268066</v>
      </c>
      <c r="M3766" s="63">
        <v>73.11715481171548</v>
      </c>
      <c r="N3766" s="62">
        <v>59.304000000000002</v>
      </c>
    </row>
    <row r="3767" spans="1:14" x14ac:dyDescent="0.4">
      <c r="A3767" s="69">
        <v>90</v>
      </c>
      <c r="B3767" s="5" t="s">
        <v>177</v>
      </c>
      <c r="C3767" s="5">
        <v>2003</v>
      </c>
      <c r="D3767" s="5" t="s">
        <v>250</v>
      </c>
      <c r="E3767" s="5" t="s">
        <v>247</v>
      </c>
      <c r="F3767" s="62">
        <v>3.7005087317312375</v>
      </c>
      <c r="G3767" s="63">
        <v>2516454</v>
      </c>
      <c r="H3767" s="63">
        <v>10.236574534376828</v>
      </c>
      <c r="I3767" s="63">
        <f t="shared" ref="I3767:I3774" si="412">(I3122+I3165+I3638)/3</f>
        <v>94.293201921743261</v>
      </c>
      <c r="J3767" s="63">
        <v>131540000</v>
      </c>
      <c r="K3767" s="63">
        <v>120.29939351488059</v>
      </c>
      <c r="L3767" s="63">
        <v>633.94655963649154</v>
      </c>
      <c r="M3767" s="63">
        <v>70.118662351672072</v>
      </c>
      <c r="N3767" s="62">
        <v>60.378</v>
      </c>
    </row>
    <row r="3768" spans="1:14" x14ac:dyDescent="0.4">
      <c r="A3768" s="69">
        <v>90</v>
      </c>
      <c r="B3768" s="5" t="s">
        <v>177</v>
      </c>
      <c r="C3768" s="5">
        <v>2004</v>
      </c>
      <c r="D3768" s="5" t="s">
        <v>250</v>
      </c>
      <c r="E3768" s="5" t="s">
        <v>247</v>
      </c>
      <c r="F3768" s="62">
        <v>3.7673255057528738</v>
      </c>
      <c r="G3768" s="63">
        <v>2537949</v>
      </c>
      <c r="H3768" s="63">
        <v>16.691473012895912</v>
      </c>
      <c r="I3768" s="63">
        <f t="shared" si="412"/>
        <v>102.10312803674888</v>
      </c>
      <c r="J3768" s="63">
        <v>92920000</v>
      </c>
      <c r="K3768" s="63">
        <v>131.32931823355432</v>
      </c>
      <c r="L3768" s="63">
        <v>784.91207195100344</v>
      </c>
      <c r="M3768" s="63">
        <v>69.957983193277315</v>
      </c>
      <c r="N3768" s="62">
        <v>61.442999999999998</v>
      </c>
    </row>
    <row r="3769" spans="1:14" x14ac:dyDescent="0.4">
      <c r="A3769" s="69">
        <v>90</v>
      </c>
      <c r="B3769" s="5" t="s">
        <v>177</v>
      </c>
      <c r="C3769" s="5">
        <v>2005</v>
      </c>
      <c r="D3769" s="5" t="s">
        <v>250</v>
      </c>
      <c r="E3769" s="5" t="s">
        <v>247</v>
      </c>
      <c r="F3769" s="62">
        <v>4.3208472778210849</v>
      </c>
      <c r="G3769" s="63">
        <v>2559255</v>
      </c>
      <c r="H3769" s="63">
        <v>20.098438776495527</v>
      </c>
      <c r="I3769" s="63">
        <f t="shared" si="412"/>
        <v>104.15978654213471</v>
      </c>
      <c r="J3769" s="63">
        <v>187620000</v>
      </c>
      <c r="K3769" s="63">
        <v>122.38145988977291</v>
      </c>
      <c r="L3769" s="63">
        <v>986.01804083774687</v>
      </c>
      <c r="M3769" s="63">
        <v>69.72727272727272</v>
      </c>
      <c r="N3769" s="62">
        <v>62.494</v>
      </c>
    </row>
    <row r="3770" spans="1:14" x14ac:dyDescent="0.4">
      <c r="A3770" s="69">
        <v>90</v>
      </c>
      <c r="B3770" s="5" t="s">
        <v>177</v>
      </c>
      <c r="C3770" s="5">
        <v>2006</v>
      </c>
      <c r="D3770" s="5" t="s">
        <v>250</v>
      </c>
      <c r="E3770" s="5" t="s">
        <v>247</v>
      </c>
      <c r="F3770" s="62">
        <v>4.8113272602878769</v>
      </c>
      <c r="G3770" s="63">
        <v>2581242</v>
      </c>
      <c r="H3770" s="63">
        <v>21.986771568091285</v>
      </c>
      <c r="I3770" s="63">
        <f t="shared" si="412"/>
        <v>104.51488293107506</v>
      </c>
      <c r="J3770" s="63">
        <v>245460000</v>
      </c>
      <c r="K3770" s="63">
        <v>112.9299830969827</v>
      </c>
      <c r="L3770" s="63">
        <v>1322.6406751540442</v>
      </c>
      <c r="M3770" s="63">
        <v>61.345218800648297</v>
      </c>
      <c r="N3770" s="62">
        <v>63.534999999999997</v>
      </c>
    </row>
    <row r="3771" spans="1:14" x14ac:dyDescent="0.4">
      <c r="A3771" s="69">
        <v>90</v>
      </c>
      <c r="B3771" s="5" t="s">
        <v>177</v>
      </c>
      <c r="C3771" s="5">
        <v>2007</v>
      </c>
      <c r="D3771" s="5" t="s">
        <v>250</v>
      </c>
      <c r="E3771" s="5" t="s">
        <v>247</v>
      </c>
      <c r="F3771" s="62">
        <v>4.9974229009883544</v>
      </c>
      <c r="G3771" s="63">
        <v>2605643</v>
      </c>
      <c r="H3771" s="63">
        <v>11.628567651516647</v>
      </c>
      <c r="I3771" s="63">
        <f t="shared" si="412"/>
        <v>143.69167767241629</v>
      </c>
      <c r="J3771" s="63">
        <v>372759900</v>
      </c>
      <c r="K3771" s="63">
        <v>117.88042642537721</v>
      </c>
      <c r="L3771" s="63">
        <v>1625.3184737512343</v>
      </c>
      <c r="M3771" s="63">
        <v>62.22910216718266</v>
      </c>
      <c r="N3771" s="62">
        <v>64.563999999999993</v>
      </c>
    </row>
    <row r="3772" spans="1:14" x14ac:dyDescent="0.4">
      <c r="A3772" s="69">
        <v>90</v>
      </c>
      <c r="B3772" s="5" t="s">
        <v>177</v>
      </c>
      <c r="C3772" s="5">
        <v>2008</v>
      </c>
      <c r="D3772" s="5" t="s">
        <v>250</v>
      </c>
      <c r="E3772" s="5" t="s">
        <v>247</v>
      </c>
      <c r="F3772" s="62">
        <v>4.9259516448503673</v>
      </c>
      <c r="G3772" s="63">
        <v>2633887</v>
      </c>
      <c r="H3772" s="63">
        <v>21.448753760998173</v>
      </c>
      <c r="I3772" s="63">
        <f t="shared" si="412"/>
        <v>103.94501059421214</v>
      </c>
      <c r="J3772" s="63">
        <v>844697949.47907197</v>
      </c>
      <c r="K3772" s="63">
        <v>121.19801340118339</v>
      </c>
      <c r="L3772" s="63">
        <v>2134.9498319566801</v>
      </c>
      <c r="M3772" s="63">
        <v>61.897356143079321</v>
      </c>
      <c r="N3772" s="62">
        <v>65.581000000000003</v>
      </c>
    </row>
    <row r="3773" spans="1:14" x14ac:dyDescent="0.4">
      <c r="A3773" s="69">
        <v>90</v>
      </c>
      <c r="B3773" s="5" t="s">
        <v>177</v>
      </c>
      <c r="C3773" s="5">
        <v>2009</v>
      </c>
      <c r="D3773" s="5" t="s">
        <v>250</v>
      </c>
      <c r="E3773" s="5" t="s">
        <v>247</v>
      </c>
      <c r="F3773" s="62">
        <v>5.1143448882575662</v>
      </c>
      <c r="G3773" s="63">
        <v>2666713</v>
      </c>
      <c r="H3773" s="63">
        <v>1.8267036840065742</v>
      </c>
      <c r="I3773" s="63">
        <f t="shared" si="412"/>
        <v>96.734926887941072</v>
      </c>
      <c r="J3773" s="63">
        <v>623609218.24767995</v>
      </c>
      <c r="K3773" s="63">
        <v>107.81375716617652</v>
      </c>
      <c r="L3773" s="63">
        <v>1718.9140218275156</v>
      </c>
      <c r="M3773" s="63">
        <v>61.402214022140221</v>
      </c>
      <c r="N3773" s="62">
        <v>66.58</v>
      </c>
    </row>
    <row r="3774" spans="1:14" x14ac:dyDescent="0.4">
      <c r="A3774" s="69">
        <v>90</v>
      </c>
      <c r="B3774" s="5" t="s">
        <v>177</v>
      </c>
      <c r="C3774" s="5">
        <v>2010</v>
      </c>
      <c r="D3774" s="5" t="s">
        <v>250</v>
      </c>
      <c r="E3774" s="5" t="s">
        <v>247</v>
      </c>
      <c r="F3774" s="62">
        <v>5.2954649734322041</v>
      </c>
      <c r="G3774" s="63">
        <v>2702520</v>
      </c>
      <c r="H3774" s="63">
        <v>39.178187970374069</v>
      </c>
      <c r="I3774" s="63">
        <f t="shared" si="412"/>
        <v>98.613194231832111</v>
      </c>
      <c r="J3774" s="63">
        <v>1691421731.58406</v>
      </c>
      <c r="K3774" s="63">
        <v>103.35003165655732</v>
      </c>
      <c r="L3774" s="63">
        <v>2660.288175073983</v>
      </c>
      <c r="M3774" s="63">
        <v>63.038869257950523</v>
      </c>
      <c r="N3774" s="62">
        <v>67.566999999999993</v>
      </c>
    </row>
    <row r="3775" spans="1:14" x14ac:dyDescent="0.4">
      <c r="A3775" s="69">
        <v>90</v>
      </c>
      <c r="B3775" s="5" t="s">
        <v>177</v>
      </c>
      <c r="C3775" s="5">
        <v>2011</v>
      </c>
      <c r="D3775" s="5" t="s">
        <v>250</v>
      </c>
      <c r="E3775" s="5" t="s">
        <v>247</v>
      </c>
      <c r="F3775" s="62">
        <v>5.7324181523051907</v>
      </c>
      <c r="G3775" s="63">
        <v>2743938</v>
      </c>
      <c r="H3775" s="63">
        <v>15.119265488084665</v>
      </c>
      <c r="I3775" s="63">
        <f>(I3173+I3130+I3646)/3</f>
        <v>102.15296589117509</v>
      </c>
      <c r="J3775" s="63">
        <v>4571161962.8089104</v>
      </c>
      <c r="K3775" s="63">
        <v>126.9992286334822</v>
      </c>
      <c r="L3775" s="63">
        <v>3793.7436552345807</v>
      </c>
      <c r="M3775" s="63">
        <v>59.910198845413731</v>
      </c>
      <c r="N3775" s="62">
        <v>67.962999999999994</v>
      </c>
    </row>
    <row r="3776" spans="1:14" x14ac:dyDescent="0.4">
      <c r="A3776" s="69">
        <v>90</v>
      </c>
      <c r="B3776" s="5" t="s">
        <v>177</v>
      </c>
      <c r="C3776" s="5">
        <v>2012</v>
      </c>
      <c r="D3776" s="5" t="s">
        <v>250</v>
      </c>
      <c r="E3776" s="5" t="s">
        <v>247</v>
      </c>
      <c r="F3776" s="62">
        <v>6.1387383883604807</v>
      </c>
      <c r="G3776" s="63">
        <v>2792349</v>
      </c>
      <c r="H3776" s="63">
        <v>12.784378857359499</v>
      </c>
      <c r="I3776" s="63">
        <f>(I3131+I3174+I3647)/3</f>
        <v>102.92084011575692</v>
      </c>
      <c r="J3776" s="63">
        <v>4272473222.9362502</v>
      </c>
      <c r="K3776" s="63">
        <v>109.58856433841548</v>
      </c>
      <c r="L3776" s="63">
        <v>4402.3045226671129</v>
      </c>
      <c r="M3776" s="63">
        <v>58.755090168702729</v>
      </c>
      <c r="N3776" s="62">
        <v>68.03</v>
      </c>
    </row>
    <row r="3777" spans="1:14" x14ac:dyDescent="0.4">
      <c r="A3777" s="69">
        <v>90</v>
      </c>
      <c r="B3777" s="5" t="s">
        <v>177</v>
      </c>
      <c r="C3777" s="5">
        <v>2013</v>
      </c>
      <c r="D3777" s="5" t="s">
        <v>250</v>
      </c>
      <c r="E3777" s="5" t="s">
        <v>247</v>
      </c>
      <c r="F3777" s="62">
        <v>6.4615611181542789</v>
      </c>
      <c r="G3777" s="63">
        <v>2845153</v>
      </c>
      <c r="H3777" s="63">
        <v>2.9078483378354463</v>
      </c>
      <c r="I3777" s="63">
        <f>(I3132+I3175+I3648)/3</f>
        <v>98.257754800531075</v>
      </c>
      <c r="J3777" s="63">
        <v>2059702972.91978</v>
      </c>
      <c r="K3777" s="63">
        <v>100.31198966294295</v>
      </c>
      <c r="L3777" s="63">
        <v>4422.3008760013072</v>
      </c>
      <c r="M3777" s="63">
        <v>59.753483386923889</v>
      </c>
      <c r="N3777" s="62">
        <v>68.096999999999994</v>
      </c>
    </row>
    <row r="3778" spans="1:14" x14ac:dyDescent="0.4">
      <c r="A3778" s="69">
        <v>90</v>
      </c>
      <c r="B3778" s="5" t="s">
        <v>177</v>
      </c>
      <c r="C3778" s="5">
        <v>2014</v>
      </c>
      <c r="D3778" s="5" t="s">
        <v>250</v>
      </c>
      <c r="E3778" s="5" t="s">
        <v>247</v>
      </c>
      <c r="F3778" s="62">
        <v>6.2428883883033865</v>
      </c>
      <c r="G3778" s="63">
        <v>2902823</v>
      </c>
      <c r="H3778" s="63">
        <v>7.4488365950656288</v>
      </c>
      <c r="I3778" s="63">
        <f>(I3649+I3176+I3133)/3</f>
        <v>81.540377617161667</v>
      </c>
      <c r="J3778" s="63">
        <v>337768268.08317202</v>
      </c>
      <c r="K3778" s="63">
        <v>109.32231187718693</v>
      </c>
      <c r="L3778" s="63">
        <v>4211.9394355295435</v>
      </c>
      <c r="M3778" s="63">
        <v>63.821585903083701</v>
      </c>
      <c r="N3778" s="62">
        <v>68.162999999999997</v>
      </c>
    </row>
    <row r="3779" spans="1:14" x14ac:dyDescent="0.4">
      <c r="A3779" s="69">
        <v>90</v>
      </c>
      <c r="B3779" s="5" t="s">
        <v>177</v>
      </c>
      <c r="C3779" s="5">
        <v>2015</v>
      </c>
      <c r="D3779" s="5" t="s">
        <v>250</v>
      </c>
      <c r="E3779" s="5" t="s">
        <v>247</v>
      </c>
      <c r="F3779" s="62">
        <v>5.8354349727413677</v>
      </c>
      <c r="G3779" s="63">
        <v>2964749</v>
      </c>
      <c r="H3779" s="63">
        <v>0.60976921772335402</v>
      </c>
      <c r="I3779" s="63">
        <f>(I3134+I3177+I3650)/3</f>
        <v>85.054824645503942</v>
      </c>
      <c r="J3779" s="63">
        <v>94319767.474156305</v>
      </c>
      <c r="K3779" s="63">
        <v>89.653663477813978</v>
      </c>
      <c r="L3779" s="63">
        <v>3919.3512134396938</v>
      </c>
      <c r="M3779" s="65">
        <f t="shared" ref="M3779:M3786" si="413">(M3778+M3777+M3776)/3</f>
        <v>60.776719819570104</v>
      </c>
      <c r="N3779" s="62">
        <v>68.23</v>
      </c>
    </row>
    <row r="3780" spans="1:14" x14ac:dyDescent="0.4">
      <c r="A3780" s="69">
        <v>90</v>
      </c>
      <c r="B3780" s="5" t="s">
        <v>177</v>
      </c>
      <c r="C3780" s="5">
        <v>2016</v>
      </c>
      <c r="D3780" s="5" t="s">
        <v>250</v>
      </c>
      <c r="E3780" s="5" t="s">
        <v>247</v>
      </c>
      <c r="F3780" s="62">
        <v>5.9985047308928214</v>
      </c>
      <c r="G3780" s="63">
        <v>3029555</v>
      </c>
      <c r="H3780" s="63">
        <v>2.9931267605767715</v>
      </c>
      <c r="I3780" s="63">
        <f>(I3178+I3135+I3651)/3</f>
        <v>84.883818247799567</v>
      </c>
      <c r="J3780" s="63">
        <v>-4156404703.7768698</v>
      </c>
      <c r="K3780" s="63">
        <v>101.05523722499714</v>
      </c>
      <c r="L3780" s="63">
        <v>3690.7567775984749</v>
      </c>
      <c r="M3780" s="65">
        <f t="shared" si="413"/>
        <v>61.450596369859227</v>
      </c>
      <c r="N3780" s="62">
        <v>68.296999999999997</v>
      </c>
    </row>
    <row r="3781" spans="1:14" x14ac:dyDescent="0.4">
      <c r="A3781" s="69">
        <v>90</v>
      </c>
      <c r="B3781" s="5" t="s">
        <v>177</v>
      </c>
      <c r="C3781" s="5">
        <v>2017</v>
      </c>
      <c r="D3781" s="5" t="s">
        <v>250</v>
      </c>
      <c r="E3781" s="5" t="s">
        <v>247</v>
      </c>
      <c r="F3781" s="62">
        <v>6.3227746501164397</v>
      </c>
      <c r="G3781" s="63">
        <v>3096030</v>
      </c>
      <c r="H3781" s="63">
        <v>10.80044641174824</v>
      </c>
      <c r="I3781" s="63">
        <f>(I3179+I3136+I3652)/3</f>
        <v>87.308356266169014</v>
      </c>
      <c r="J3781" s="63">
        <v>1494350363.4692199</v>
      </c>
      <c r="K3781" s="63">
        <v>115.93290186796328</v>
      </c>
      <c r="L3781" s="63">
        <v>3708.2482213466856</v>
      </c>
      <c r="M3781" s="65">
        <f t="shared" si="413"/>
        <v>62.016300697504342</v>
      </c>
      <c r="N3781" s="62">
        <v>68.363</v>
      </c>
    </row>
    <row r="3782" spans="1:14" x14ac:dyDescent="0.4">
      <c r="A3782" s="69">
        <v>90</v>
      </c>
      <c r="B3782" s="5" t="s">
        <v>177</v>
      </c>
      <c r="C3782" s="5">
        <v>2018</v>
      </c>
      <c r="D3782" s="5" t="s">
        <v>250</v>
      </c>
      <c r="E3782" s="5" t="s">
        <v>247</v>
      </c>
      <c r="F3782" s="62">
        <v>6.8096590666661188</v>
      </c>
      <c r="G3782" s="63">
        <v>3163991</v>
      </c>
      <c r="H3782" s="63">
        <v>7.9606158647099932</v>
      </c>
      <c r="I3782" s="63">
        <f>(I3137+I3180+I3653)/3</f>
        <v>86.406816382366756</v>
      </c>
      <c r="J3782" s="63">
        <v>1951528195.8185301</v>
      </c>
      <c r="K3782" s="63">
        <v>126.35587324151278</v>
      </c>
      <c r="L3782" s="63">
        <v>4165.0228210189489</v>
      </c>
      <c r="M3782" s="65">
        <f t="shared" si="413"/>
        <v>61.414538962311219</v>
      </c>
      <c r="N3782" s="62">
        <v>68.444999999999993</v>
      </c>
    </row>
    <row r="3783" spans="1:14" x14ac:dyDescent="0.4">
      <c r="A3783" s="69">
        <v>90</v>
      </c>
      <c r="B3783" s="5" t="s">
        <v>177</v>
      </c>
      <c r="C3783" s="5">
        <v>2019</v>
      </c>
      <c r="D3783" s="5" t="s">
        <v>250</v>
      </c>
      <c r="E3783" s="5" t="s">
        <v>247</v>
      </c>
      <c r="F3783" s="62">
        <v>7.1608356561472339</v>
      </c>
      <c r="G3783" s="63">
        <v>3232430</v>
      </c>
      <c r="H3783" s="63">
        <v>9.9722132566641477</v>
      </c>
      <c r="I3783" s="63">
        <f>(I3138+I3181+I3654)/3</f>
        <v>95.513870166526772</v>
      </c>
      <c r="J3783" s="63">
        <v>2443343095.4181499</v>
      </c>
      <c r="K3783" s="63">
        <v>124.39651462116488</v>
      </c>
      <c r="L3783" s="63">
        <v>4394.9471504454305</v>
      </c>
      <c r="M3783" s="65">
        <f t="shared" si="413"/>
        <v>61.627145343224925</v>
      </c>
      <c r="N3783" s="62">
        <v>68.543000000000006</v>
      </c>
    </row>
    <row r="3784" spans="1:14" x14ac:dyDescent="0.4">
      <c r="A3784" s="69">
        <v>90</v>
      </c>
      <c r="B3784" s="5" t="s">
        <v>177</v>
      </c>
      <c r="C3784" s="5">
        <v>2020</v>
      </c>
      <c r="D3784" s="5" t="s">
        <v>250</v>
      </c>
      <c r="E3784" s="5" t="s">
        <v>247</v>
      </c>
      <c r="F3784" s="62">
        <v>6.4306453350979798</v>
      </c>
      <c r="G3784" s="63">
        <v>3294335</v>
      </c>
      <c r="H3784" s="63">
        <v>3.7067217695570491</v>
      </c>
      <c r="I3784" s="63">
        <f>(I3139+I3182+I3655)/3</f>
        <v>104.91033336681141</v>
      </c>
      <c r="J3784" s="63">
        <v>1719115941.52003</v>
      </c>
      <c r="K3784" s="63">
        <v>112.83864762931744</v>
      </c>
      <c r="L3784" s="63">
        <v>4041.1741456436735</v>
      </c>
      <c r="M3784" s="65">
        <f t="shared" si="413"/>
        <v>61.685995001013488</v>
      </c>
      <c r="N3784" s="62">
        <v>68.656999999999996</v>
      </c>
    </row>
    <row r="3785" spans="1:14" x14ac:dyDescent="0.4">
      <c r="A3785" s="69">
        <v>90</v>
      </c>
      <c r="B3785" s="5" t="s">
        <v>177</v>
      </c>
      <c r="C3785" s="5">
        <v>2021</v>
      </c>
      <c r="D3785" s="5" t="s">
        <v>250</v>
      </c>
      <c r="E3785" s="5" t="s">
        <v>247</v>
      </c>
      <c r="F3785" s="62">
        <f>(F3782+F3783+F3784)/3</f>
        <v>6.8003800193037778</v>
      </c>
      <c r="G3785" s="63">
        <v>3347782</v>
      </c>
      <c r="H3785" s="63">
        <v>14.420065480745436</v>
      </c>
      <c r="I3785" s="63">
        <f>(I3140+I3656+I3183)/3</f>
        <v>125.53043800527179</v>
      </c>
      <c r="J3785" s="63">
        <v>2173385309.7725601</v>
      </c>
      <c r="K3785" s="63">
        <v>119.09807843777105</v>
      </c>
      <c r="L3785" s="63">
        <v>4566.1401302918221</v>
      </c>
      <c r="M3785" s="65">
        <f t="shared" si="413"/>
        <v>61.575893102183208</v>
      </c>
      <c r="N3785" s="62">
        <v>68.784999999999997</v>
      </c>
    </row>
    <row r="3786" spans="1:14" x14ac:dyDescent="0.4">
      <c r="A3786" s="69">
        <v>90</v>
      </c>
      <c r="B3786" s="5" t="s">
        <v>177</v>
      </c>
      <c r="C3786" s="5">
        <v>2022</v>
      </c>
      <c r="D3786" s="5" t="s">
        <v>250</v>
      </c>
      <c r="E3786" s="5" t="s">
        <v>247</v>
      </c>
      <c r="F3786" s="62">
        <f>(F3783+F3784+F3785)/3</f>
        <v>6.7972870035163302</v>
      </c>
      <c r="G3786" s="63">
        <v>3398366</v>
      </c>
      <c r="H3786" s="63">
        <v>17.71471241775015</v>
      </c>
      <c r="I3786" s="63">
        <f>(I3184+I3141+I3657)/3</f>
        <v>154.03344141384159</v>
      </c>
      <c r="J3786" s="63">
        <v>2504294749.6508598</v>
      </c>
      <c r="K3786" s="63">
        <v>136.32792994451626</v>
      </c>
      <c r="L3786" s="63">
        <v>5045.5047003166601</v>
      </c>
      <c r="M3786" s="65">
        <f t="shared" si="413"/>
        <v>61.629677815473876</v>
      </c>
      <c r="N3786" s="62">
        <v>68.930000000000007</v>
      </c>
    </row>
    <row r="3787" spans="1:14" x14ac:dyDescent="0.4">
      <c r="A3787" s="70">
        <v>91</v>
      </c>
      <c r="B3787" s="5" t="s">
        <v>178</v>
      </c>
      <c r="C3787" s="5">
        <v>1980</v>
      </c>
      <c r="D3787" s="5" t="s">
        <v>249</v>
      </c>
      <c r="E3787" s="5" t="s">
        <v>247</v>
      </c>
      <c r="F3787" s="62">
        <f>F3788*0.95</f>
        <v>1.8912234784525497</v>
      </c>
      <c r="G3787" s="63">
        <v>572608</v>
      </c>
      <c r="H3787" s="65">
        <f t="shared" ref="H3787:H3807" si="414">H3788*0.95</f>
        <v>6.8809631021935074</v>
      </c>
      <c r="I3787" s="63">
        <f>(I3443+I3486+I3701)/3</f>
        <v>102.88596138513935</v>
      </c>
      <c r="J3787" s="63">
        <f t="shared" ref="J3787:J3806" si="415">J3788*0.95</f>
        <v>234661963.8571808</v>
      </c>
      <c r="K3787" s="65">
        <f t="shared" ref="K3787:K3806" si="416">K3788*0.95</f>
        <v>31.519947193664166</v>
      </c>
      <c r="L3787" s="63">
        <f t="shared" ref="L3787:L3793" si="417">(L3443+L3486+L3701)/3</f>
        <v>795.16616321816446</v>
      </c>
      <c r="M3787" s="63">
        <f>(M3443+M3701+M3486)/3</f>
        <v>33.604473046905078</v>
      </c>
      <c r="N3787" s="62">
        <v>36.813000000000002</v>
      </c>
    </row>
    <row r="3788" spans="1:14" x14ac:dyDescent="0.4">
      <c r="A3788" s="70">
        <v>91</v>
      </c>
      <c r="B3788" s="5" t="s">
        <v>178</v>
      </c>
      <c r="C3788" s="5">
        <v>1981</v>
      </c>
      <c r="D3788" s="5" t="s">
        <v>249</v>
      </c>
      <c r="E3788" s="5" t="s">
        <v>247</v>
      </c>
      <c r="F3788" s="62">
        <f t="shared" ref="F3788:F3796" si="418">F3789*0.95</f>
        <v>1.9907615562658418</v>
      </c>
      <c r="G3788" s="63">
        <v>579445</v>
      </c>
      <c r="H3788" s="65">
        <f t="shared" si="414"/>
        <v>7.2431190549405349</v>
      </c>
      <c r="I3788" s="63">
        <f>(I3444+I3487+I3702)/3</f>
        <v>104.59695289552326</v>
      </c>
      <c r="J3788" s="63">
        <f t="shared" si="415"/>
        <v>247012593.53387454</v>
      </c>
      <c r="K3788" s="65">
        <f t="shared" si="416"/>
        <v>33.178891782804385</v>
      </c>
      <c r="L3788" s="63">
        <f t="shared" si="417"/>
        <v>798.92342091534283</v>
      </c>
      <c r="M3788" s="63">
        <f>(M3444+M3487+M3702)/3</f>
        <v>32.927504636673305</v>
      </c>
      <c r="N3788" s="62">
        <v>37.892000000000003</v>
      </c>
    </row>
    <row r="3789" spans="1:14" x14ac:dyDescent="0.4">
      <c r="A3789" s="70">
        <v>91</v>
      </c>
      <c r="B3789" s="5" t="s">
        <v>178</v>
      </c>
      <c r="C3789" s="5">
        <v>1982</v>
      </c>
      <c r="D3789" s="5" t="s">
        <v>249</v>
      </c>
      <c r="E3789" s="5" t="s">
        <v>247</v>
      </c>
      <c r="F3789" s="62">
        <f t="shared" si="418"/>
        <v>2.0955384802798336</v>
      </c>
      <c r="G3789" s="63">
        <v>587001</v>
      </c>
      <c r="H3789" s="65">
        <f t="shared" si="414"/>
        <v>7.6243358473058267</v>
      </c>
      <c r="I3789" s="63">
        <f>(I3445+I3488+I3703)/3</f>
        <v>110.62542282069086</v>
      </c>
      <c r="J3789" s="63">
        <f t="shared" si="415"/>
        <v>260013256.3514469</v>
      </c>
      <c r="K3789" s="65">
        <f t="shared" si="416"/>
        <v>34.925149245057248</v>
      </c>
      <c r="L3789" s="63">
        <f t="shared" si="417"/>
        <v>834.90272930332321</v>
      </c>
      <c r="M3789" s="63">
        <f>(M3488+M3445+M3703)/3</f>
        <v>34.794917487880774</v>
      </c>
      <c r="N3789" s="62">
        <v>38.984000000000002</v>
      </c>
    </row>
    <row r="3790" spans="1:14" x14ac:dyDescent="0.4">
      <c r="A3790" s="70">
        <v>91</v>
      </c>
      <c r="B3790" s="5" t="s">
        <v>178</v>
      </c>
      <c r="C3790" s="5">
        <v>1983</v>
      </c>
      <c r="D3790" s="5" t="s">
        <v>249</v>
      </c>
      <c r="E3790" s="5" t="s">
        <v>247</v>
      </c>
      <c r="F3790" s="62">
        <f t="shared" si="418"/>
        <v>2.2058299792419302</v>
      </c>
      <c r="G3790" s="63">
        <v>594506</v>
      </c>
      <c r="H3790" s="65">
        <f t="shared" si="414"/>
        <v>8.0256166813745544</v>
      </c>
      <c r="I3790" s="63">
        <f>(I3489+I3446+I3704)/3</f>
        <v>115.51748531265586</v>
      </c>
      <c r="J3790" s="63">
        <f t="shared" si="415"/>
        <v>273698164.58047044</v>
      </c>
      <c r="K3790" s="65">
        <f t="shared" si="416"/>
        <v>36.763314994797106</v>
      </c>
      <c r="L3790" s="63">
        <f t="shared" si="417"/>
        <v>922.15661441123859</v>
      </c>
      <c r="M3790" s="63">
        <f>(M3446+M3489+M3704)/3</f>
        <v>36.099048569207405</v>
      </c>
      <c r="N3790" s="62">
        <v>40.088000000000001</v>
      </c>
    </row>
    <row r="3791" spans="1:14" x14ac:dyDescent="0.4">
      <c r="A3791" s="70">
        <v>91</v>
      </c>
      <c r="B3791" s="5" t="s">
        <v>178</v>
      </c>
      <c r="C3791" s="5">
        <v>1984</v>
      </c>
      <c r="D3791" s="5" t="s">
        <v>249</v>
      </c>
      <c r="E3791" s="5" t="s">
        <v>247</v>
      </c>
      <c r="F3791" s="62">
        <f t="shared" si="418"/>
        <v>2.3219262939388741</v>
      </c>
      <c r="G3791" s="63">
        <v>600884</v>
      </c>
      <c r="H3791" s="65">
        <f t="shared" si="414"/>
        <v>8.4480175593416362</v>
      </c>
      <c r="I3791" s="63">
        <f>(I3447+I3490+I3705)/3</f>
        <v>119.99670400903393</v>
      </c>
      <c r="J3791" s="63">
        <f t="shared" si="415"/>
        <v>288103331.13733733</v>
      </c>
      <c r="K3791" s="65">
        <f t="shared" si="416"/>
        <v>38.698226310312748</v>
      </c>
      <c r="L3791" s="63">
        <f t="shared" si="417"/>
        <v>1080.892716787017</v>
      </c>
      <c r="M3791" s="63">
        <f>(M3447+M3490+M3705)/3</f>
        <v>37.295338307658632</v>
      </c>
      <c r="N3791" s="62">
        <v>41.204000000000001</v>
      </c>
    </row>
    <row r="3792" spans="1:14" x14ac:dyDescent="0.4">
      <c r="A3792" s="70">
        <v>91</v>
      </c>
      <c r="B3792" s="5" t="s">
        <v>178</v>
      </c>
      <c r="C3792" s="5">
        <v>1985</v>
      </c>
      <c r="D3792" s="5" t="s">
        <v>249</v>
      </c>
      <c r="E3792" s="5" t="s">
        <v>247</v>
      </c>
      <c r="F3792" s="62">
        <f t="shared" si="418"/>
        <v>2.4441329409882888</v>
      </c>
      <c r="G3792" s="63">
        <v>605398</v>
      </c>
      <c r="H3792" s="65">
        <f t="shared" si="414"/>
        <v>8.892650062464881</v>
      </c>
      <c r="I3792" s="63">
        <f>(I3448+I3706+I3491)/3</f>
        <v>117.05541015110673</v>
      </c>
      <c r="J3792" s="63">
        <f t="shared" si="415"/>
        <v>303266664.35509193</v>
      </c>
      <c r="K3792" s="65">
        <f t="shared" si="416"/>
        <v>40.734975063487106</v>
      </c>
      <c r="L3792" s="63">
        <f t="shared" si="417"/>
        <v>1029.5229638439398</v>
      </c>
      <c r="M3792" s="63">
        <f>(M3706+M3448+M3491)/3</f>
        <v>39.43900689059771</v>
      </c>
      <c r="N3792" s="62">
        <v>42.325000000000003</v>
      </c>
    </row>
    <row r="3793" spans="1:14" x14ac:dyDescent="0.4">
      <c r="A3793" s="70">
        <v>91</v>
      </c>
      <c r="B3793" s="5" t="s">
        <v>178</v>
      </c>
      <c r="C3793" s="5">
        <v>1986</v>
      </c>
      <c r="D3793" s="5" t="s">
        <v>249</v>
      </c>
      <c r="E3793" s="5" t="s">
        <v>247</v>
      </c>
      <c r="F3793" s="62">
        <f t="shared" si="418"/>
        <v>2.572771516829778</v>
      </c>
      <c r="G3793" s="63">
        <v>607711</v>
      </c>
      <c r="H3793" s="65">
        <f t="shared" si="414"/>
        <v>9.3606842762788229</v>
      </c>
      <c r="I3793" s="63">
        <f>(I3492+I3707+I3449)/3</f>
        <v>136.68486550976772</v>
      </c>
      <c r="J3793" s="63">
        <f t="shared" si="415"/>
        <v>319228067.74220204</v>
      </c>
      <c r="K3793" s="65">
        <f t="shared" si="416"/>
        <v>42.878921119460117</v>
      </c>
      <c r="L3793" s="63">
        <f t="shared" si="417"/>
        <v>958.68089876755027</v>
      </c>
      <c r="M3793" s="63">
        <f>(M3492+M3707+M3449)/3</f>
        <v>39.803868341061737</v>
      </c>
      <c r="N3793" s="62">
        <v>43.456000000000003</v>
      </c>
    </row>
    <row r="3794" spans="1:14" x14ac:dyDescent="0.4">
      <c r="A3794" s="70">
        <v>91</v>
      </c>
      <c r="B3794" s="5" t="s">
        <v>178</v>
      </c>
      <c r="C3794" s="5">
        <v>1987</v>
      </c>
      <c r="D3794" s="5" t="s">
        <v>249</v>
      </c>
      <c r="E3794" s="5" t="s">
        <v>247</v>
      </c>
      <c r="F3794" s="62">
        <f t="shared" si="418"/>
        <v>2.7081805440313453</v>
      </c>
      <c r="G3794" s="63">
        <v>608144</v>
      </c>
      <c r="H3794" s="65">
        <f t="shared" si="414"/>
        <v>9.8533518697671827</v>
      </c>
      <c r="I3794" s="63">
        <f>(I3450+I3493+I3708)/3</f>
        <v>101.32891099937849</v>
      </c>
      <c r="J3794" s="63">
        <f t="shared" si="415"/>
        <v>336029544.99179167</v>
      </c>
      <c r="K3794" s="65">
        <f t="shared" si="416"/>
        <v>45.135706441536968</v>
      </c>
      <c r="L3794" s="63">
        <f>(L3493+L3450+L3708)/3</f>
        <v>1030.790834364346</v>
      </c>
      <c r="M3794" s="63">
        <f>(M3450+M3708+M3493)/3</f>
        <v>39.856022471707405</v>
      </c>
      <c r="N3794" s="62">
        <v>44.594000000000001</v>
      </c>
    </row>
    <row r="3795" spans="1:14" x14ac:dyDescent="0.4">
      <c r="A3795" s="70">
        <v>91</v>
      </c>
      <c r="B3795" s="5" t="s">
        <v>178</v>
      </c>
      <c r="C3795" s="5">
        <v>1988</v>
      </c>
      <c r="D3795" s="5" t="s">
        <v>249</v>
      </c>
      <c r="E3795" s="5" t="s">
        <v>247</v>
      </c>
      <c r="F3795" s="62">
        <f t="shared" si="418"/>
        <v>2.8507163621382583</v>
      </c>
      <c r="G3795" s="63">
        <v>607413</v>
      </c>
      <c r="H3795" s="65">
        <f t="shared" si="414"/>
        <v>10.371949336597035</v>
      </c>
      <c r="I3795" s="63">
        <f>(I3709+I3451+I3494)/3</f>
        <v>95.447519135368566</v>
      </c>
      <c r="J3795" s="63">
        <f t="shared" si="415"/>
        <v>353715310.51767546</v>
      </c>
      <c r="K3795" s="65">
        <f t="shared" si="416"/>
        <v>47.511269938459968</v>
      </c>
      <c r="L3795" s="63">
        <f>(L3709+L3494+L3451)/3</f>
        <v>1115.6948780762052</v>
      </c>
      <c r="M3795" s="63">
        <f>(M3967+M4225+M4440)/3</f>
        <v>28.112331993963867</v>
      </c>
      <c r="N3795" s="62">
        <v>45.738999999999997</v>
      </c>
    </row>
    <row r="3796" spans="1:14" x14ac:dyDescent="0.4">
      <c r="A3796" s="70">
        <v>91</v>
      </c>
      <c r="B3796" s="5" t="s">
        <v>178</v>
      </c>
      <c r="C3796" s="5">
        <v>1989</v>
      </c>
      <c r="D3796" s="5" t="s">
        <v>249</v>
      </c>
      <c r="E3796" s="5" t="s">
        <v>247</v>
      </c>
      <c r="F3796" s="62">
        <f t="shared" si="418"/>
        <v>3.0007540654086933</v>
      </c>
      <c r="G3796" s="63">
        <v>606571</v>
      </c>
      <c r="H3796" s="65">
        <f t="shared" si="414"/>
        <v>10.917841406944248</v>
      </c>
      <c r="I3796" s="63">
        <f>(I3452+I3710+I3495)/3</f>
        <v>97.434575437644966</v>
      </c>
      <c r="J3796" s="63">
        <f t="shared" si="415"/>
        <v>372331905.80807942</v>
      </c>
      <c r="K3796" s="65">
        <f t="shared" si="416"/>
        <v>50.011863093115757</v>
      </c>
      <c r="L3796" s="63">
        <f>(L3452+L3495+L3710)/3</f>
        <v>1196.1314101145581</v>
      </c>
      <c r="M3796" s="63">
        <f>(M3710+M3452+M3495)/3</f>
        <v>42.365289656119465</v>
      </c>
      <c r="N3796" s="62">
        <v>46.886000000000003</v>
      </c>
    </row>
    <row r="3797" spans="1:14" x14ac:dyDescent="0.4">
      <c r="A3797" s="70">
        <v>91</v>
      </c>
      <c r="B3797" s="5" t="s">
        <v>178</v>
      </c>
      <c r="C3797" s="5">
        <v>1990</v>
      </c>
      <c r="D3797" s="5" t="s">
        <v>249</v>
      </c>
      <c r="E3797" s="5" t="s">
        <v>247</v>
      </c>
      <c r="F3797" s="62">
        <v>3.1586884899038878</v>
      </c>
      <c r="G3797" s="63">
        <v>606372</v>
      </c>
      <c r="H3797" s="65">
        <f t="shared" si="414"/>
        <v>11.492464638888682</v>
      </c>
      <c r="I3797" s="63">
        <f>(I3496+I3453+I3711)/3</f>
        <v>95.416149911445174</v>
      </c>
      <c r="J3797" s="63">
        <f t="shared" si="415"/>
        <v>391928321.90324152</v>
      </c>
      <c r="K3797" s="65">
        <f t="shared" si="416"/>
        <v>52.644066413806065</v>
      </c>
      <c r="L3797" s="63">
        <f>(L3453+L3496+L3711)/3</f>
        <v>1309.493684180261</v>
      </c>
      <c r="M3797" s="63">
        <f>(M3496+M3453+M3711)/3</f>
        <v>44.321012844996666</v>
      </c>
      <c r="N3797" s="62">
        <v>48.036999999999999</v>
      </c>
    </row>
    <row r="3798" spans="1:14" x14ac:dyDescent="0.4">
      <c r="A3798" s="70">
        <v>91</v>
      </c>
      <c r="B3798" s="5" t="s">
        <v>178</v>
      </c>
      <c r="C3798" s="5">
        <v>1991</v>
      </c>
      <c r="D3798" s="5" t="s">
        <v>249</v>
      </c>
      <c r="E3798" s="5" t="s">
        <v>247</v>
      </c>
      <c r="F3798" s="62">
        <v>2.2319708979501076</v>
      </c>
      <c r="G3798" s="63">
        <v>607105</v>
      </c>
      <c r="H3798" s="65">
        <f t="shared" si="414"/>
        <v>12.097331198830192</v>
      </c>
      <c r="I3798" s="63">
        <f>(I3454+I3497+I3712)/3</f>
        <v>93.116324730154176</v>
      </c>
      <c r="J3798" s="63">
        <f t="shared" si="415"/>
        <v>412556128.31920159</v>
      </c>
      <c r="K3798" s="65">
        <f t="shared" si="416"/>
        <v>55.414806751374812</v>
      </c>
      <c r="L3798" s="63">
        <f>(L3454+L3497+L3712)/3</f>
        <v>1421.2540780427719</v>
      </c>
      <c r="M3798" s="63">
        <f>(M3497+M3454+M3712)/3</f>
        <v>48.78755106940725</v>
      </c>
      <c r="N3798" s="62">
        <v>49.164999999999999</v>
      </c>
    </row>
    <row r="3799" spans="1:14" x14ac:dyDescent="0.4">
      <c r="A3799" s="70">
        <v>91</v>
      </c>
      <c r="B3799" s="5" t="s">
        <v>178</v>
      </c>
      <c r="C3799" s="5">
        <v>1992</v>
      </c>
      <c r="D3799" s="5" t="s">
        <v>249</v>
      </c>
      <c r="E3799" s="5" t="s">
        <v>247</v>
      </c>
      <c r="F3799" s="62">
        <v>2.4375264824589657</v>
      </c>
      <c r="G3799" s="63">
        <v>608516</v>
      </c>
      <c r="H3799" s="65">
        <f t="shared" si="414"/>
        <v>12.734032840873887</v>
      </c>
      <c r="I3799" s="63">
        <f>(I3498+I3455+I3713)/3</f>
        <v>97.059020642998235</v>
      </c>
      <c r="J3799" s="63">
        <f t="shared" si="415"/>
        <v>434269608.75705433</v>
      </c>
      <c r="K3799" s="65">
        <f t="shared" si="416"/>
        <v>58.331375527762965</v>
      </c>
      <c r="L3799" s="63">
        <f>(L3713+L3498+L3455)/3</f>
        <v>1631.2775999586811</v>
      </c>
      <c r="M3799" s="63">
        <f>(M3713+M3455+M3498)/3</f>
        <v>52.054720705996026</v>
      </c>
      <c r="N3799" s="62">
        <v>50.218000000000004</v>
      </c>
    </row>
    <row r="3800" spans="1:14" x14ac:dyDescent="0.4">
      <c r="A3800" s="70">
        <v>91</v>
      </c>
      <c r="B3800" s="5" t="s">
        <v>178</v>
      </c>
      <c r="C3800" s="5">
        <v>1993</v>
      </c>
      <c r="D3800" s="5" t="s">
        <v>249</v>
      </c>
      <c r="E3800" s="5" t="s">
        <v>247</v>
      </c>
      <c r="F3800" s="62">
        <v>2.1200976727797172</v>
      </c>
      <c r="G3800" s="63">
        <v>610170</v>
      </c>
      <c r="H3800" s="65">
        <f t="shared" si="414"/>
        <v>13.404245095656723</v>
      </c>
      <c r="I3800" s="63">
        <f>(I3499+I3456+I3714)/3</f>
        <v>99.127085331573085</v>
      </c>
      <c r="J3800" s="63">
        <f t="shared" si="415"/>
        <v>457125903.95479405</v>
      </c>
      <c r="K3800" s="65">
        <f t="shared" si="416"/>
        <v>61.401447923961015</v>
      </c>
      <c r="L3800" s="63">
        <f>(L3499+L3456+L3714)/3</f>
        <v>1786.2374916677463</v>
      </c>
      <c r="M3800" s="63">
        <f>(M3499+M3456+M3714)/3</f>
        <v>51.890647659618367</v>
      </c>
      <c r="N3800" s="62">
        <v>51.267000000000003</v>
      </c>
    </row>
    <row r="3801" spans="1:14" x14ac:dyDescent="0.4">
      <c r="A3801" s="70">
        <v>91</v>
      </c>
      <c r="B3801" s="5" t="s">
        <v>178</v>
      </c>
      <c r="C3801" s="5">
        <v>1994</v>
      </c>
      <c r="D3801" s="5" t="s">
        <v>249</v>
      </c>
      <c r="E3801" s="5" t="s">
        <v>247</v>
      </c>
      <c r="F3801" s="62">
        <v>2.0554058790720799</v>
      </c>
      <c r="G3801" s="63">
        <v>611389</v>
      </c>
      <c r="H3801" s="65">
        <f t="shared" si="414"/>
        <v>14.109731679638656</v>
      </c>
      <c r="I3801" s="63">
        <f>(I3457+I3500+I3715)/3</f>
        <v>96.92935426683043</v>
      </c>
      <c r="J3801" s="63">
        <f t="shared" si="415"/>
        <v>481185162.05767798</v>
      </c>
      <c r="K3801" s="65">
        <f t="shared" si="416"/>
        <v>64.633103077853704</v>
      </c>
      <c r="L3801" s="63">
        <f>(L3457+L3500+L3715)/3</f>
        <v>1925.8822023306059</v>
      </c>
      <c r="M3801" s="63">
        <f>(M3500+M3457+M3715)/3</f>
        <v>51.101401795178781</v>
      </c>
      <c r="N3801" s="62">
        <v>52.317</v>
      </c>
    </row>
    <row r="3802" spans="1:14" x14ac:dyDescent="0.4">
      <c r="A3802" s="70">
        <v>91</v>
      </c>
      <c r="B3802" s="5" t="s">
        <v>178</v>
      </c>
      <c r="C3802" s="5">
        <v>1995</v>
      </c>
      <c r="D3802" s="5" t="s">
        <v>249</v>
      </c>
      <c r="E3802" s="5" t="s">
        <v>247</v>
      </c>
      <c r="F3802" s="62">
        <v>2.1698711812094582</v>
      </c>
      <c r="G3802" s="63">
        <v>611712</v>
      </c>
      <c r="H3802" s="65">
        <f t="shared" si="414"/>
        <v>14.852349136461743</v>
      </c>
      <c r="I3802" s="63">
        <f>(I3458+I3501+I3716)/3</f>
        <v>98.678802617134735</v>
      </c>
      <c r="J3802" s="63">
        <f t="shared" si="415"/>
        <v>506510696.90281898</v>
      </c>
      <c r="K3802" s="65">
        <f t="shared" si="416"/>
        <v>68.034845345109161</v>
      </c>
      <c r="L3802" s="63">
        <f>(L3501+L3458+L3716)/3</f>
        <v>2181.3088044785432</v>
      </c>
      <c r="M3802" s="63">
        <f>(M3501+M3458+M3716)/3</f>
        <v>48.315266688284019</v>
      </c>
      <c r="N3802" s="62">
        <v>53.365000000000002</v>
      </c>
    </row>
    <row r="3803" spans="1:14" x14ac:dyDescent="0.4">
      <c r="A3803" s="70">
        <v>91</v>
      </c>
      <c r="B3803" s="5" t="s">
        <v>178</v>
      </c>
      <c r="C3803" s="5">
        <v>1996</v>
      </c>
      <c r="D3803" s="5" t="s">
        <v>249</v>
      </c>
      <c r="E3803" s="5" t="s">
        <v>247</v>
      </c>
      <c r="F3803" s="62">
        <v>2.5417129523095636</v>
      </c>
      <c r="G3803" s="63">
        <v>611003</v>
      </c>
      <c r="H3803" s="65">
        <f t="shared" si="414"/>
        <v>15.634051722591309</v>
      </c>
      <c r="I3803" s="63">
        <f>(I3717+I3502+I3975)/3</f>
        <v>95.02481265092139</v>
      </c>
      <c r="J3803" s="63">
        <f t="shared" si="415"/>
        <v>533169154.63454634</v>
      </c>
      <c r="K3803" s="65">
        <f t="shared" si="416"/>
        <v>71.615626679062274</v>
      </c>
      <c r="L3803" s="63">
        <f>(L3459+L3502+L3717)/3</f>
        <v>2385.6623131588908</v>
      </c>
      <c r="M3803" s="63">
        <f>(M3459+M3502+M3717)/3</f>
        <v>49.868591400135017</v>
      </c>
      <c r="N3803" s="62">
        <v>54.411999999999999</v>
      </c>
    </row>
    <row r="3804" spans="1:14" x14ac:dyDescent="0.4">
      <c r="A3804" s="70">
        <v>91</v>
      </c>
      <c r="B3804" s="5" t="s">
        <v>178</v>
      </c>
      <c r="C3804" s="5">
        <v>1997</v>
      </c>
      <c r="D3804" s="5" t="s">
        <v>249</v>
      </c>
      <c r="E3804" s="5" t="s">
        <v>247</v>
      </c>
      <c r="F3804" s="62">
        <v>2.7395277234545214</v>
      </c>
      <c r="G3804" s="63">
        <v>609520</v>
      </c>
      <c r="H3804" s="65">
        <f t="shared" si="414"/>
        <v>16.456896550096115</v>
      </c>
      <c r="I3804" s="63">
        <f>(I3503+I3460+I3718)/3</f>
        <v>104.74233672817478</v>
      </c>
      <c r="J3804" s="63">
        <f t="shared" si="415"/>
        <v>561230689.08899617</v>
      </c>
      <c r="K3804" s="65">
        <f t="shared" si="416"/>
        <v>75.384870188486602</v>
      </c>
      <c r="L3804" s="63">
        <f>(L3460+L3503+L3718)/3</f>
        <v>2417.544407717251</v>
      </c>
      <c r="M3804" s="63">
        <f>(M3460+M3718+M3503)/3</f>
        <v>49.070637048598407</v>
      </c>
      <c r="N3804" s="62">
        <v>55.451000000000001</v>
      </c>
    </row>
    <row r="3805" spans="1:14" x14ac:dyDescent="0.4">
      <c r="A3805" s="70">
        <v>91</v>
      </c>
      <c r="B3805" s="5" t="s">
        <v>178</v>
      </c>
      <c r="C3805" s="5">
        <v>1998</v>
      </c>
      <c r="D3805" s="5" t="s">
        <v>249</v>
      </c>
      <c r="E3805" s="5" t="s">
        <v>247</v>
      </c>
      <c r="F3805" s="62">
        <v>2.8923638223222778</v>
      </c>
      <c r="G3805" s="63">
        <v>607662</v>
      </c>
      <c r="H3805" s="65">
        <f t="shared" si="414"/>
        <v>17.323049000101175</v>
      </c>
      <c r="I3805" s="63">
        <f>(I3461+I3504+I3719)/3</f>
        <v>93.050940234417752</v>
      </c>
      <c r="J3805" s="63">
        <f t="shared" si="415"/>
        <v>590769146.40946972</v>
      </c>
      <c r="K3805" s="65">
        <f t="shared" si="416"/>
        <v>79.352494935249055</v>
      </c>
      <c r="L3805" s="63">
        <f>(L3504+L3461+L3719)/3</f>
        <v>1953.3978949749683</v>
      </c>
      <c r="M3805" s="63">
        <f>(M3504+M3461+M3719)/3</f>
        <v>51.673747635161874</v>
      </c>
      <c r="N3805" s="62">
        <v>56.488</v>
      </c>
    </row>
    <row r="3806" spans="1:14" x14ac:dyDescent="0.4">
      <c r="A3806" s="70">
        <v>91</v>
      </c>
      <c r="B3806" s="5" t="s">
        <v>178</v>
      </c>
      <c r="C3806" s="5">
        <v>1999</v>
      </c>
      <c r="D3806" s="5" t="s">
        <v>249</v>
      </c>
      <c r="E3806" s="5" t="s">
        <v>247</v>
      </c>
      <c r="F3806" s="62">
        <v>1.9997625548472693</v>
      </c>
      <c r="G3806" s="63">
        <v>606001</v>
      </c>
      <c r="H3806" s="65">
        <f t="shared" si="414"/>
        <v>18.234788421159134</v>
      </c>
      <c r="I3806" s="63">
        <f>(I3462+I3720+I3505)/3</f>
        <v>85.79677988838624</v>
      </c>
      <c r="J3806" s="63">
        <f t="shared" si="415"/>
        <v>621862259.37838924</v>
      </c>
      <c r="K3806" s="65">
        <f t="shared" si="416"/>
        <v>83.528942037104272</v>
      </c>
      <c r="L3806" s="63">
        <f>(L3462+L3505+L3720)/3</f>
        <v>2018.8614353921087</v>
      </c>
      <c r="M3806" s="63">
        <f>(M3462+M3505+M3720)/3</f>
        <v>52.15996208728783</v>
      </c>
      <c r="N3806" s="62">
        <v>57.518000000000001</v>
      </c>
    </row>
    <row r="3807" spans="1:14" x14ac:dyDescent="0.4">
      <c r="A3807" s="70">
        <v>91</v>
      </c>
      <c r="B3807" s="5" t="s">
        <v>178</v>
      </c>
      <c r="C3807" s="5">
        <v>2000</v>
      </c>
      <c r="D3807" s="5" t="s">
        <v>249</v>
      </c>
      <c r="E3807" s="5" t="s">
        <v>247</v>
      </c>
      <c r="F3807" s="62">
        <v>2.5139985007025376</v>
      </c>
      <c r="G3807" s="63">
        <v>604950</v>
      </c>
      <c r="H3807" s="63">
        <f t="shared" si="414"/>
        <v>19.194514127535932</v>
      </c>
      <c r="I3807" s="63">
        <f>(I3463+I3506+I3721)/3</f>
        <v>90.358621367475351</v>
      </c>
      <c r="J3807" s="63">
        <f t="shared" ref="J3807:J3813" si="419">J3808*0.95</f>
        <v>654591851.97725189</v>
      </c>
      <c r="K3807" s="63">
        <v>87.925202144320295</v>
      </c>
      <c r="L3807" s="63">
        <v>1627.065119119869</v>
      </c>
      <c r="M3807" s="63">
        <f>(M3506+M3463+M3721)/3</f>
        <v>54.235717602762463</v>
      </c>
      <c r="N3807" s="62">
        <v>58.543999999999997</v>
      </c>
    </row>
    <row r="3808" spans="1:14" x14ac:dyDescent="0.4">
      <c r="A3808" s="70">
        <v>91</v>
      </c>
      <c r="B3808" s="5" t="s">
        <v>178</v>
      </c>
      <c r="C3808" s="5">
        <v>2001</v>
      </c>
      <c r="D3808" s="5" t="s">
        <v>249</v>
      </c>
      <c r="E3808" s="5" t="s">
        <v>247</v>
      </c>
      <c r="F3808" s="62">
        <v>2.7449759873820567</v>
      </c>
      <c r="G3808" s="63">
        <v>607389</v>
      </c>
      <c r="H3808" s="63">
        <v>20.204751713195719</v>
      </c>
      <c r="I3808" s="63">
        <f>(I3722+I3464+I3507)/3</f>
        <v>93.453985492860625</v>
      </c>
      <c r="J3808" s="63">
        <f t="shared" si="419"/>
        <v>689044054.7128967</v>
      </c>
      <c r="K3808" s="63">
        <v>100.40938607531406</v>
      </c>
      <c r="L3808" s="63">
        <v>1909.5987018617886</v>
      </c>
      <c r="M3808" s="63">
        <f>(M3722+M3464+M3507)/3</f>
        <v>54.19005315955436</v>
      </c>
      <c r="N3808" s="62">
        <v>59.558999999999997</v>
      </c>
    </row>
    <row r="3809" spans="1:14" x14ac:dyDescent="0.4">
      <c r="A3809" s="70">
        <v>91</v>
      </c>
      <c r="B3809" s="5" t="s">
        <v>178</v>
      </c>
      <c r="C3809" s="5">
        <v>2002</v>
      </c>
      <c r="D3809" s="5" t="s">
        <v>249</v>
      </c>
      <c r="E3809" s="5" t="s">
        <v>247</v>
      </c>
      <c r="F3809" s="62">
        <v>2.8963076080468588</v>
      </c>
      <c r="G3809" s="63">
        <v>609828</v>
      </c>
      <c r="H3809" s="63">
        <v>3.0751558354030522</v>
      </c>
      <c r="I3809" s="63">
        <f>(I3508+I3465+I3723)/3</f>
        <v>89.828633338700016</v>
      </c>
      <c r="J3809" s="63">
        <f t="shared" si="419"/>
        <v>725309531.2767334</v>
      </c>
      <c r="K3809" s="63">
        <v>95.229400016025252</v>
      </c>
      <c r="L3809" s="63">
        <v>2106.6350684522995</v>
      </c>
      <c r="M3809" s="63">
        <f>(M3465+M3508+M3723)/3</f>
        <v>53.721852823095027</v>
      </c>
      <c r="N3809" s="62">
        <v>60.567999999999998</v>
      </c>
    </row>
    <row r="3810" spans="1:14" x14ac:dyDescent="0.4">
      <c r="A3810" s="70">
        <v>91</v>
      </c>
      <c r="B3810" s="5" t="s">
        <v>178</v>
      </c>
      <c r="C3810" s="5">
        <v>2003</v>
      </c>
      <c r="D3810" s="5" t="s">
        <v>249</v>
      </c>
      <c r="E3810" s="5" t="s">
        <v>247</v>
      </c>
      <c r="F3810" s="62">
        <v>3.0855710792840378</v>
      </c>
      <c r="G3810" s="63">
        <v>612267</v>
      </c>
      <c r="H3810" s="63">
        <v>8.3207742043657902</v>
      </c>
      <c r="I3810" s="63">
        <f>(I3466+I3509+I3724)/3</f>
        <v>85.841953770549182</v>
      </c>
      <c r="J3810" s="63">
        <f t="shared" si="419"/>
        <v>763483717.13340366</v>
      </c>
      <c r="K3810" s="63">
        <v>77.598389010732859</v>
      </c>
      <c r="L3810" s="63">
        <v>2789.1590648350862</v>
      </c>
      <c r="M3810" s="63">
        <f>(M3466+M3724+M3509)/3</f>
        <v>53.153778204257769</v>
      </c>
      <c r="N3810" s="62">
        <v>61.567999999999998</v>
      </c>
    </row>
    <row r="3811" spans="1:14" x14ac:dyDescent="0.4">
      <c r="A3811" s="70">
        <v>91</v>
      </c>
      <c r="B3811" s="5" t="s">
        <v>178</v>
      </c>
      <c r="C3811" s="5">
        <v>2004</v>
      </c>
      <c r="D3811" s="5" t="s">
        <v>249</v>
      </c>
      <c r="E3811" s="5" t="s">
        <v>247</v>
      </c>
      <c r="F3811" s="62">
        <v>3.3280634267705547</v>
      </c>
      <c r="G3811" s="63">
        <v>613353</v>
      </c>
      <c r="H3811" s="63">
        <v>5.8857266503671042</v>
      </c>
      <c r="I3811" s="63">
        <f>(I3467+I3510+I3725)/3</f>
        <v>90.855339494871643</v>
      </c>
      <c r="J3811" s="63">
        <f t="shared" si="419"/>
        <v>803667070.66674078</v>
      </c>
      <c r="K3811" s="63">
        <v>100.10965496714243</v>
      </c>
      <c r="L3811" s="63">
        <v>3380.1651213585906</v>
      </c>
      <c r="M3811" s="63">
        <f>(M3510+M3467+M3725)/3</f>
        <v>50.724989024171371</v>
      </c>
      <c r="N3811" s="62">
        <v>62.127000000000002</v>
      </c>
    </row>
    <row r="3812" spans="1:14" x14ac:dyDescent="0.4">
      <c r="A3812" s="70">
        <v>91</v>
      </c>
      <c r="B3812" s="5" t="s">
        <v>178</v>
      </c>
      <c r="C3812" s="5">
        <v>2005</v>
      </c>
      <c r="D3812" s="5" t="s">
        <v>249</v>
      </c>
      <c r="E3812" s="5" t="s">
        <v>247</v>
      </c>
      <c r="F3812" s="62">
        <v>3.26375921635917</v>
      </c>
      <c r="G3812" s="63">
        <v>614261</v>
      </c>
      <c r="H3812" s="63">
        <v>4.3345831834064228</v>
      </c>
      <c r="I3812" s="63">
        <f>(I3468+I3511+I3726)/3</f>
        <v>89.519297767957426</v>
      </c>
      <c r="J3812" s="63">
        <f t="shared" si="419"/>
        <v>845965337.54393768</v>
      </c>
      <c r="K3812" s="63">
        <v>104.62513925665871</v>
      </c>
      <c r="L3812" s="63">
        <v>3674.6179242796979</v>
      </c>
      <c r="M3812" s="63">
        <v>57.070707070707059</v>
      </c>
      <c r="N3812" s="62">
        <v>62.465000000000003</v>
      </c>
    </row>
    <row r="3813" spans="1:14" x14ac:dyDescent="0.4">
      <c r="A3813" s="70">
        <v>91</v>
      </c>
      <c r="B3813" s="5" t="s">
        <v>178</v>
      </c>
      <c r="C3813" s="5">
        <v>2006</v>
      </c>
      <c r="D3813" s="5" t="s">
        <v>249</v>
      </c>
      <c r="E3813" s="5" t="s">
        <v>247</v>
      </c>
      <c r="F3813" s="62">
        <v>3.5434331937726111</v>
      </c>
      <c r="G3813" s="63">
        <v>615025</v>
      </c>
      <c r="H3813" s="63">
        <v>10.106960530836488</v>
      </c>
      <c r="I3813" s="63">
        <f>(I3469+I3727+I3512)/3</f>
        <v>90.34688466845806</v>
      </c>
      <c r="J3813" s="63">
        <f t="shared" si="419"/>
        <v>890489828.99361861</v>
      </c>
      <c r="K3813" s="63">
        <v>117.99473550547121</v>
      </c>
      <c r="L3813" s="63">
        <v>4425.6788730780308</v>
      </c>
      <c r="M3813" s="63">
        <v>57.333333333333336</v>
      </c>
      <c r="N3813" s="62">
        <v>62.802999999999997</v>
      </c>
    </row>
    <row r="3814" spans="1:14" x14ac:dyDescent="0.4">
      <c r="A3814" s="70">
        <v>91</v>
      </c>
      <c r="B3814" s="5" t="s">
        <v>178</v>
      </c>
      <c r="C3814" s="5">
        <v>2007</v>
      </c>
      <c r="D3814" s="5" t="s">
        <v>249</v>
      </c>
      <c r="E3814" s="5" t="s">
        <v>247</v>
      </c>
      <c r="F3814" s="62">
        <v>3.4071848995331848</v>
      </c>
      <c r="G3814" s="63">
        <v>615875</v>
      </c>
      <c r="H3814" s="63">
        <v>16.041536888667679</v>
      </c>
      <c r="I3814" s="63">
        <f>(I3513+I3470+I3728)/3</f>
        <v>94.422697038179493</v>
      </c>
      <c r="J3814" s="63">
        <v>937357714.73012495</v>
      </c>
      <c r="K3814" s="63">
        <v>128.74615860606116</v>
      </c>
      <c r="L3814" s="63">
        <v>5976.3941445459586</v>
      </c>
      <c r="M3814" s="63">
        <v>47.867298578199055</v>
      </c>
      <c r="N3814" s="62">
        <v>63.139000000000003</v>
      </c>
    </row>
    <row r="3815" spans="1:14" x14ac:dyDescent="0.4">
      <c r="A3815" s="70">
        <v>91</v>
      </c>
      <c r="B3815" s="5" t="s">
        <v>178</v>
      </c>
      <c r="C3815" s="5">
        <v>2008</v>
      </c>
      <c r="D3815" s="5" t="s">
        <v>249</v>
      </c>
      <c r="E3815" s="5" t="s">
        <v>247</v>
      </c>
      <c r="F3815" s="62">
        <v>4.3653733007655173</v>
      </c>
      <c r="G3815" s="63">
        <v>616969</v>
      </c>
      <c r="H3815" s="63">
        <v>7.6291258043849126</v>
      </c>
      <c r="I3815" s="63">
        <f>(I3471+I3514+I3729)/3</f>
        <v>100.28612652897705</v>
      </c>
      <c r="J3815" s="63">
        <v>975271781.79661703</v>
      </c>
      <c r="K3815" s="63">
        <v>132.34027168217904</v>
      </c>
      <c r="L3815" s="63">
        <v>7367.7519091088161</v>
      </c>
      <c r="M3815" s="63">
        <v>56.826568265682667</v>
      </c>
      <c r="N3815" s="62">
        <v>63.475000000000001</v>
      </c>
    </row>
    <row r="3816" spans="1:14" x14ac:dyDescent="0.4">
      <c r="A3816" s="70">
        <v>91</v>
      </c>
      <c r="B3816" s="5" t="s">
        <v>178</v>
      </c>
      <c r="C3816" s="5">
        <v>2009</v>
      </c>
      <c r="D3816" s="5" t="s">
        <v>249</v>
      </c>
      <c r="E3816" s="5" t="s">
        <v>247</v>
      </c>
      <c r="F3816" s="62">
        <v>2.8263253403720556</v>
      </c>
      <c r="G3816" s="63">
        <v>618294</v>
      </c>
      <c r="H3816" s="63">
        <v>2.4079123850546296</v>
      </c>
      <c r="I3816" s="63">
        <f>(I3515+I3472+I3730)/3</f>
        <v>99.835582284801887</v>
      </c>
      <c r="J3816" s="63">
        <v>1550285725.39206</v>
      </c>
      <c r="K3816" s="63">
        <v>99.425028207486861</v>
      </c>
      <c r="L3816" s="63">
        <v>6727.1077667696864</v>
      </c>
      <c r="M3816" s="63">
        <v>47.674418604651159</v>
      </c>
      <c r="N3816" s="62">
        <v>63.808</v>
      </c>
    </row>
    <row r="3817" spans="1:14" x14ac:dyDescent="0.4">
      <c r="A3817" s="70">
        <v>91</v>
      </c>
      <c r="B3817" s="5" t="s">
        <v>178</v>
      </c>
      <c r="C3817" s="5">
        <v>2010</v>
      </c>
      <c r="D3817" s="5" t="s">
        <v>249</v>
      </c>
      <c r="E3817" s="5" t="s">
        <v>247</v>
      </c>
      <c r="F3817" s="62">
        <v>4.1719134427245779</v>
      </c>
      <c r="G3817" s="63">
        <v>619428</v>
      </c>
      <c r="H3817" s="63">
        <v>1.6042026984327293</v>
      </c>
      <c r="I3817" s="63">
        <v>100</v>
      </c>
      <c r="J3817" s="63">
        <v>758254398.55685496</v>
      </c>
      <c r="K3817" s="63">
        <v>99.780326326601795</v>
      </c>
      <c r="L3817" s="63">
        <v>6688.402596413458</v>
      </c>
      <c r="M3817" s="63">
        <v>68.650793650793645</v>
      </c>
      <c r="N3817" s="62">
        <v>64.14</v>
      </c>
    </row>
    <row r="3818" spans="1:14" x14ac:dyDescent="0.4">
      <c r="A3818" s="70">
        <v>91</v>
      </c>
      <c r="B3818" s="5" t="s">
        <v>178</v>
      </c>
      <c r="C3818" s="5">
        <v>2011</v>
      </c>
      <c r="D3818" s="5" t="s">
        <v>249</v>
      </c>
      <c r="E3818" s="5" t="s">
        <v>247</v>
      </c>
      <c r="F3818" s="62">
        <v>4.0896401910079199</v>
      </c>
      <c r="G3818" s="63">
        <v>620079</v>
      </c>
      <c r="H3818" s="63">
        <v>1.2027035488728615</v>
      </c>
      <c r="I3818" s="63">
        <f>(I3474+I3517+I3732)/3</f>
        <v>101.51975255916012</v>
      </c>
      <c r="J3818" s="63">
        <v>556662007.52714705</v>
      </c>
      <c r="K3818" s="63">
        <v>106.65885399357569</v>
      </c>
      <c r="L3818" s="63">
        <v>7328.7894308549821</v>
      </c>
      <c r="M3818" s="63">
        <v>69.685039370078741</v>
      </c>
      <c r="N3818" s="62">
        <v>64.471999999999994</v>
      </c>
    </row>
    <row r="3819" spans="1:14" x14ac:dyDescent="0.4">
      <c r="A3819" s="70">
        <v>91</v>
      </c>
      <c r="B3819" s="5" t="s">
        <v>178</v>
      </c>
      <c r="C3819" s="5">
        <v>2012</v>
      </c>
      <c r="D3819" s="5" t="s">
        <v>249</v>
      </c>
      <c r="E3819" s="5" t="s">
        <v>247</v>
      </c>
      <c r="F3819" s="62">
        <v>3.7570032919702028</v>
      </c>
      <c r="G3819" s="63">
        <v>620601</v>
      </c>
      <c r="H3819" s="63">
        <v>0.17701699963205897</v>
      </c>
      <c r="I3819" s="63">
        <f>(I3475+I3518+I3733)/3</f>
        <v>103.36683260142475</v>
      </c>
      <c r="J3819" s="63">
        <v>618126498.73388302</v>
      </c>
      <c r="K3819" s="63">
        <v>111.76604451328738</v>
      </c>
      <c r="L3819" s="63">
        <v>6586.3997025668396</v>
      </c>
      <c r="M3819" s="63">
        <v>67.521367521367523</v>
      </c>
      <c r="N3819" s="62">
        <v>64.804000000000002</v>
      </c>
    </row>
    <row r="3820" spans="1:14" x14ac:dyDescent="0.4">
      <c r="A3820" s="70">
        <v>91</v>
      </c>
      <c r="B3820" s="5" t="s">
        <v>178</v>
      </c>
      <c r="C3820" s="5">
        <v>2013</v>
      </c>
      <c r="D3820" s="5" t="s">
        <v>249</v>
      </c>
      <c r="E3820" s="5" t="s">
        <v>247</v>
      </c>
      <c r="F3820" s="62">
        <v>3.6498300888431716</v>
      </c>
      <c r="G3820" s="63">
        <v>621207</v>
      </c>
      <c r="H3820" s="63">
        <v>2.0669709044933029</v>
      </c>
      <c r="I3820" s="63">
        <f>(I3476+I3519+I3734)/3</f>
        <v>101.93996394385825</v>
      </c>
      <c r="J3820" s="63">
        <v>446456998.00745201</v>
      </c>
      <c r="K3820" s="63">
        <v>102.77093015544176</v>
      </c>
      <c r="L3820" s="63">
        <v>7188.8636161127124</v>
      </c>
      <c r="M3820" s="63">
        <v>67.841409691629963</v>
      </c>
      <c r="N3820" s="62">
        <v>65.137</v>
      </c>
    </row>
    <row r="3821" spans="1:14" x14ac:dyDescent="0.4">
      <c r="A3821" s="70">
        <v>91</v>
      </c>
      <c r="B3821" s="5" t="s">
        <v>178</v>
      </c>
      <c r="C3821" s="5">
        <v>2014</v>
      </c>
      <c r="D3821" s="5" t="s">
        <v>249</v>
      </c>
      <c r="E3821" s="5" t="s">
        <v>247</v>
      </c>
      <c r="F3821" s="62">
        <v>3.5676492819349961</v>
      </c>
      <c r="G3821" s="63">
        <v>621810</v>
      </c>
      <c r="H3821" s="63">
        <v>1.036228319741511</v>
      </c>
      <c r="I3821" s="63">
        <f>(I3477+I3520+I3735)/3</f>
        <v>97.319624658485125</v>
      </c>
      <c r="J3821" s="63">
        <v>496993506.51035702</v>
      </c>
      <c r="K3821" s="63">
        <v>100.12761999836897</v>
      </c>
      <c r="L3821" s="63">
        <v>7387.8729691754779</v>
      </c>
      <c r="M3821" s="63">
        <v>67.117117117117104</v>
      </c>
      <c r="N3821" s="62">
        <v>65.471000000000004</v>
      </c>
    </row>
    <row r="3822" spans="1:14" x14ac:dyDescent="0.4">
      <c r="A3822" s="70">
        <v>91</v>
      </c>
      <c r="B3822" s="5" t="s">
        <v>178</v>
      </c>
      <c r="C3822" s="5">
        <v>2015</v>
      </c>
      <c r="D3822" s="5" t="s">
        <v>249</v>
      </c>
      <c r="E3822" s="5" t="s">
        <v>247</v>
      </c>
      <c r="F3822" s="62">
        <v>3.791795987842336</v>
      </c>
      <c r="G3822" s="63">
        <v>622159</v>
      </c>
      <c r="H3822" s="63">
        <v>2.2195729326273295</v>
      </c>
      <c r="I3822" s="63">
        <f>(I3521+I3478+I3736)/3</f>
        <v>94.272969370486862</v>
      </c>
      <c r="J3822" s="63">
        <v>699855695.33155704</v>
      </c>
      <c r="K3822" s="63">
        <v>102.68897735183246</v>
      </c>
      <c r="L3822" s="63">
        <v>6517.1926751476358</v>
      </c>
      <c r="M3822" s="63">
        <f t="shared" ref="M3822:M3829" si="420">(M3821+M3820+M3819)/3</f>
        <v>67.493298110038197</v>
      </c>
      <c r="N3822" s="62">
        <v>65.805999999999997</v>
      </c>
    </row>
    <row r="3823" spans="1:14" x14ac:dyDescent="0.4">
      <c r="A3823" s="70">
        <v>91</v>
      </c>
      <c r="B3823" s="5" t="s">
        <v>178</v>
      </c>
      <c r="C3823" s="5">
        <v>2016</v>
      </c>
      <c r="D3823" s="5" t="s">
        <v>249</v>
      </c>
      <c r="E3823" s="5" t="s">
        <v>247</v>
      </c>
      <c r="F3823" s="62">
        <v>3.4560334756541429</v>
      </c>
      <c r="G3823" s="63">
        <v>622303</v>
      </c>
      <c r="H3823" s="63">
        <v>5.1010688370712813</v>
      </c>
      <c r="I3823" s="63">
        <f>(I3522+I3479+I3737)/3</f>
        <v>93.745477301278925</v>
      </c>
      <c r="J3823" s="63">
        <v>226702405.905002</v>
      </c>
      <c r="K3823" s="63">
        <v>103.6729451210368</v>
      </c>
      <c r="L3823" s="63">
        <v>7033.4396239837324</v>
      </c>
      <c r="M3823" s="63">
        <f t="shared" si="420"/>
        <v>67.483941639595088</v>
      </c>
      <c r="N3823" s="62">
        <v>66.141000000000005</v>
      </c>
    </row>
    <row r="3824" spans="1:14" x14ac:dyDescent="0.4">
      <c r="A3824" s="70">
        <v>91</v>
      </c>
      <c r="B3824" s="5" t="s">
        <v>178</v>
      </c>
      <c r="C3824" s="5">
        <v>2017</v>
      </c>
      <c r="D3824" s="5" t="s">
        <v>249</v>
      </c>
      <c r="E3824" s="5" t="s">
        <v>247</v>
      </c>
      <c r="F3824" s="62">
        <v>3.6425101988678819</v>
      </c>
      <c r="G3824" s="63">
        <v>622373</v>
      </c>
      <c r="H3824" s="63">
        <v>3.824972328099193</v>
      </c>
      <c r="I3824" s="63">
        <f>(I3523+I3480+I3738)/3</f>
        <v>96.698646548697567</v>
      </c>
      <c r="J3824" s="63">
        <v>560665419.03198195</v>
      </c>
      <c r="K3824" s="63">
        <v>105.55496499143658</v>
      </c>
      <c r="L3824" s="63">
        <v>7803.3582446520331</v>
      </c>
      <c r="M3824" s="63">
        <f t="shared" si="420"/>
        <v>67.364785622250125</v>
      </c>
      <c r="N3824" s="62">
        <v>66.477000000000004</v>
      </c>
    </row>
    <row r="3825" spans="1:14" x14ac:dyDescent="0.4">
      <c r="A3825" s="70">
        <v>91</v>
      </c>
      <c r="B3825" s="5" t="s">
        <v>178</v>
      </c>
      <c r="C3825" s="5">
        <v>2018</v>
      </c>
      <c r="D3825" s="5" t="s">
        <v>249</v>
      </c>
      <c r="E3825" s="5" t="s">
        <v>247</v>
      </c>
      <c r="F3825" s="62">
        <v>4.0183084308459778</v>
      </c>
      <c r="G3825" s="63">
        <v>622227</v>
      </c>
      <c r="H3825" s="63">
        <v>3.226106404660726</v>
      </c>
      <c r="I3825" s="63">
        <f>(I3481+I3524+I3739)/3</f>
        <v>101.49273488034656</v>
      </c>
      <c r="J3825" s="63">
        <v>485653127.82342899</v>
      </c>
      <c r="K3825" s="63">
        <v>109.60929675990161</v>
      </c>
      <c r="L3825" s="63">
        <v>8850.3749248372042</v>
      </c>
      <c r="M3825" s="63">
        <f t="shared" si="420"/>
        <v>67.447341790627817</v>
      </c>
      <c r="N3825" s="62">
        <v>66.813000000000002</v>
      </c>
    </row>
    <row r="3826" spans="1:14" x14ac:dyDescent="0.4">
      <c r="A3826" s="70">
        <v>91</v>
      </c>
      <c r="B3826" s="5" t="s">
        <v>178</v>
      </c>
      <c r="C3826" s="5">
        <v>2019</v>
      </c>
      <c r="D3826" s="5" t="s">
        <v>249</v>
      </c>
      <c r="E3826" s="5" t="s">
        <v>247</v>
      </c>
      <c r="F3826" s="62">
        <v>4.1816445561936124</v>
      </c>
      <c r="G3826" s="63">
        <v>622028</v>
      </c>
      <c r="H3826" s="63">
        <v>2.022148687277209</v>
      </c>
      <c r="I3826" s="63">
        <f>(I3525+I3740+I3482)/3</f>
        <v>102.57714138194177</v>
      </c>
      <c r="J3826" s="63">
        <v>417589860.078767</v>
      </c>
      <c r="K3826" s="63">
        <v>108.84457746221405</v>
      </c>
      <c r="L3826" s="63">
        <v>8909.6538759125979</v>
      </c>
      <c r="M3826" s="63">
        <f t="shared" si="420"/>
        <v>67.432023017491005</v>
      </c>
      <c r="N3826" s="62">
        <v>67.150000000000006</v>
      </c>
    </row>
    <row r="3827" spans="1:14" x14ac:dyDescent="0.4">
      <c r="A3827" s="70">
        <v>91</v>
      </c>
      <c r="B3827" s="5" t="s">
        <v>178</v>
      </c>
      <c r="C3827" s="5">
        <v>2020</v>
      </c>
      <c r="D3827" s="5" t="s">
        <v>249</v>
      </c>
      <c r="E3827" s="5" t="s">
        <v>247</v>
      </c>
      <c r="F3827" s="62">
        <v>4.0675609120143701</v>
      </c>
      <c r="G3827" s="63">
        <v>621306</v>
      </c>
      <c r="H3827" s="63">
        <v>-0.17560591681662174</v>
      </c>
      <c r="I3827" s="63">
        <f>(I3483+I3526+I3741)/3</f>
        <v>102.93909361587514</v>
      </c>
      <c r="J3827" s="63">
        <v>530903011.481089</v>
      </c>
      <c r="K3827" s="63">
        <v>87.006018081720626</v>
      </c>
      <c r="L3827" s="63">
        <v>7677.3713210681672</v>
      </c>
      <c r="M3827" s="63">
        <f t="shared" si="420"/>
        <v>67.414716810122982</v>
      </c>
      <c r="N3827" s="62">
        <v>67.488</v>
      </c>
    </row>
    <row r="3828" spans="1:14" x14ac:dyDescent="0.4">
      <c r="A3828" s="70">
        <v>91</v>
      </c>
      <c r="B3828" s="5" t="s">
        <v>178</v>
      </c>
      <c r="C3828" s="5">
        <v>2021</v>
      </c>
      <c r="D3828" s="5" t="s">
        <v>249</v>
      </c>
      <c r="E3828" s="5" t="s">
        <v>247</v>
      </c>
      <c r="F3828" s="62">
        <f>(F3825+F3826+F3827)/3</f>
        <v>4.0891712996846534</v>
      </c>
      <c r="G3828" s="63">
        <v>619211</v>
      </c>
      <c r="H3828" s="63">
        <v>4.7262426101297734</v>
      </c>
      <c r="I3828" s="63">
        <f>(I3484+I3527+I3742)/3</f>
        <v>106.16930104746386</v>
      </c>
      <c r="J3828" s="63">
        <v>693740795.71382999</v>
      </c>
      <c r="K3828" s="63">
        <v>105.02999324334688</v>
      </c>
      <c r="L3828" s="63">
        <v>9465.9615302779384</v>
      </c>
      <c r="M3828" s="63">
        <f t="shared" si="420"/>
        <v>67.431360539413944</v>
      </c>
      <c r="N3828" s="62">
        <v>67.825999999999993</v>
      </c>
    </row>
    <row r="3829" spans="1:14" x14ac:dyDescent="0.4">
      <c r="A3829" s="70">
        <v>91</v>
      </c>
      <c r="B3829" s="5" t="s">
        <v>178</v>
      </c>
      <c r="C3829" s="5">
        <v>2022</v>
      </c>
      <c r="D3829" s="5" t="s">
        <v>249</v>
      </c>
      <c r="E3829" s="5" t="s">
        <v>247</v>
      </c>
      <c r="F3829" s="62">
        <f>(F3826+F3827+F3828)/3</f>
        <v>4.1127922559642123</v>
      </c>
      <c r="G3829" s="63">
        <v>617213</v>
      </c>
      <c r="H3829" s="63">
        <v>12.355322150880468</v>
      </c>
      <c r="I3829" s="63">
        <f>(I3485+I3528+I3743)/3</f>
        <v>118.36820405416654</v>
      </c>
      <c r="J3829" s="63">
        <v>872558550.29381502</v>
      </c>
      <c r="K3829" s="63">
        <v>125.89860462949302</v>
      </c>
      <c r="L3829" s="63">
        <v>10093.43870072661</v>
      </c>
      <c r="M3829" s="63">
        <f t="shared" si="420"/>
        <v>67.426033455675977</v>
      </c>
      <c r="N3829" s="62">
        <v>68.164000000000001</v>
      </c>
    </row>
    <row r="3830" spans="1:14" x14ac:dyDescent="0.4">
      <c r="A3830" s="70">
        <v>92</v>
      </c>
      <c r="B3830" s="5" t="s">
        <v>179</v>
      </c>
      <c r="C3830" s="5">
        <v>1980</v>
      </c>
      <c r="D3830" s="5" t="s">
        <v>250</v>
      </c>
      <c r="E3830" s="5" t="s">
        <v>247</v>
      </c>
      <c r="F3830" s="62">
        <f>F3831*0.95</f>
        <v>0.52385431644058755</v>
      </c>
      <c r="G3830" s="63">
        <v>19678444</v>
      </c>
      <c r="H3830" s="63">
        <v>33.02313143765582</v>
      </c>
      <c r="I3830" s="65">
        <f t="shared" ref="I3830:I3837" si="421">I3831*0.95</f>
        <v>68.128478316446362</v>
      </c>
      <c r="J3830" s="63">
        <v>89416222.589514107</v>
      </c>
      <c r="K3830" s="63">
        <v>47.342067826873766</v>
      </c>
      <c r="L3830" s="63">
        <v>1097.66479492188</v>
      </c>
      <c r="M3830" s="63">
        <v>28.801169590643276</v>
      </c>
      <c r="N3830" s="62">
        <v>41.21</v>
      </c>
    </row>
    <row r="3831" spans="1:14" x14ac:dyDescent="0.4">
      <c r="A3831" s="70">
        <v>92</v>
      </c>
      <c r="B3831" s="5" t="s">
        <v>179</v>
      </c>
      <c r="C3831" s="5">
        <v>1981</v>
      </c>
      <c r="D3831" s="5" t="s">
        <v>250</v>
      </c>
      <c r="E3831" s="5" t="s">
        <v>247</v>
      </c>
      <c r="F3831" s="62">
        <f t="shared" ref="F3831:F3839" si="422">F3832*0.95</f>
        <v>0.55142559625325005</v>
      </c>
      <c r="G3831" s="63">
        <v>20208260</v>
      </c>
      <c r="H3831" s="63">
        <v>9.4704769141512344</v>
      </c>
      <c r="I3831" s="65">
        <f t="shared" si="421"/>
        <v>71.714187701522491</v>
      </c>
      <c r="J3831" s="63">
        <v>58581335.991238199</v>
      </c>
      <c r="K3831" s="63">
        <v>57.43605580279285</v>
      </c>
      <c r="L3831" s="63">
        <v>874.78692626953102</v>
      </c>
      <c r="M3831" s="63">
        <v>34.415584415584419</v>
      </c>
      <c r="N3831" s="62">
        <v>41.92</v>
      </c>
    </row>
    <row r="3832" spans="1:14" x14ac:dyDescent="0.4">
      <c r="A3832" s="70">
        <v>92</v>
      </c>
      <c r="B3832" s="5" t="s">
        <v>179</v>
      </c>
      <c r="C3832" s="5">
        <v>1982</v>
      </c>
      <c r="D3832" s="5" t="s">
        <v>250</v>
      </c>
      <c r="E3832" s="5" t="s">
        <v>247</v>
      </c>
      <c r="F3832" s="62">
        <f t="shared" si="422"/>
        <v>0.58044799605605268</v>
      </c>
      <c r="G3832" s="63">
        <v>20746765</v>
      </c>
      <c r="H3832" s="63">
        <v>6.2983525029532785</v>
      </c>
      <c r="I3832" s="65">
        <f t="shared" si="421"/>
        <v>75.488618633181574</v>
      </c>
      <c r="J3832" s="63">
        <v>79528177.103693098</v>
      </c>
      <c r="K3832" s="63">
        <v>55.340270357143517</v>
      </c>
      <c r="L3832" s="63">
        <v>847.32586669921898</v>
      </c>
      <c r="M3832" s="63">
        <v>35.699517574086833</v>
      </c>
      <c r="N3832" s="62">
        <v>42.634</v>
      </c>
    </row>
    <row r="3833" spans="1:14" x14ac:dyDescent="0.4">
      <c r="A3833" s="70">
        <v>92</v>
      </c>
      <c r="B3833" s="5" t="s">
        <v>179</v>
      </c>
      <c r="C3833" s="5">
        <v>1983</v>
      </c>
      <c r="D3833" s="5" t="s">
        <v>250</v>
      </c>
      <c r="E3833" s="5" t="s">
        <v>247</v>
      </c>
      <c r="F3833" s="62">
        <f t="shared" si="422"/>
        <v>0.61099789058531861</v>
      </c>
      <c r="G3833" s="63">
        <v>21287381</v>
      </c>
      <c r="H3833" s="63">
        <v>6.9701980349122721</v>
      </c>
      <c r="I3833" s="65">
        <f t="shared" si="421"/>
        <v>79.461703824401653</v>
      </c>
      <c r="J3833" s="63">
        <v>46123623.504597202</v>
      </c>
      <c r="K3833" s="63">
        <v>52.614095021893604</v>
      </c>
      <c r="L3833" s="63">
        <v>758.46759033203102</v>
      </c>
      <c r="M3833" s="63">
        <v>37.279267495094835</v>
      </c>
      <c r="N3833" s="62">
        <v>43.347000000000001</v>
      </c>
    </row>
    <row r="3834" spans="1:14" x14ac:dyDescent="0.4">
      <c r="A3834" s="70">
        <v>92</v>
      </c>
      <c r="B3834" s="5" t="s">
        <v>179</v>
      </c>
      <c r="C3834" s="5">
        <v>1984</v>
      </c>
      <c r="D3834" s="5" t="s">
        <v>250</v>
      </c>
      <c r="E3834" s="5" t="s">
        <v>247</v>
      </c>
      <c r="F3834" s="62">
        <f t="shared" si="422"/>
        <v>0.64315567430033538</v>
      </c>
      <c r="G3834" s="63">
        <v>21817271</v>
      </c>
      <c r="H3834" s="63">
        <v>6.2011534381841216</v>
      </c>
      <c r="I3834" s="65">
        <f t="shared" si="421"/>
        <v>83.643898762528053</v>
      </c>
      <c r="J3834" s="63">
        <v>46989196.5550045</v>
      </c>
      <c r="K3834" s="63">
        <v>60.362679517526239</v>
      </c>
      <c r="L3834" s="63">
        <v>675.01647949218795</v>
      </c>
      <c r="M3834" s="63">
        <v>38.899552143314132</v>
      </c>
      <c r="N3834" s="62">
        <v>44.063000000000002</v>
      </c>
    </row>
    <row r="3835" spans="1:14" x14ac:dyDescent="0.4">
      <c r="A3835" s="70">
        <v>92</v>
      </c>
      <c r="B3835" s="5" t="s">
        <v>179</v>
      </c>
      <c r="C3835" s="5">
        <v>1985</v>
      </c>
      <c r="D3835" s="5" t="s">
        <v>250</v>
      </c>
      <c r="E3835" s="5" t="s">
        <v>247</v>
      </c>
      <c r="F3835" s="62">
        <f t="shared" si="422"/>
        <v>0.67700597294772147</v>
      </c>
      <c r="G3835" s="63">
        <v>22335077</v>
      </c>
      <c r="H3835" s="63">
        <v>8.9536443196085429</v>
      </c>
      <c r="I3835" s="65">
        <f t="shared" si="421"/>
        <v>88.046209223713745</v>
      </c>
      <c r="J3835" s="63">
        <v>19975166.859806199</v>
      </c>
      <c r="K3835" s="63">
        <v>59.315074632492227</v>
      </c>
      <c r="L3835" s="63">
        <v>666.7158203125</v>
      </c>
      <c r="M3835" s="63">
        <v>37.246465888137678</v>
      </c>
      <c r="N3835" s="62">
        <v>44.779000000000003</v>
      </c>
    </row>
    <row r="3836" spans="1:14" x14ac:dyDescent="0.4">
      <c r="A3836" s="70">
        <v>92</v>
      </c>
      <c r="B3836" s="5" t="s">
        <v>179</v>
      </c>
      <c r="C3836" s="5">
        <v>1986</v>
      </c>
      <c r="D3836" s="5" t="s">
        <v>250</v>
      </c>
      <c r="E3836" s="5" t="s">
        <v>247</v>
      </c>
      <c r="F3836" s="62">
        <f t="shared" si="422"/>
        <v>0.71263786626075942</v>
      </c>
      <c r="G3836" s="63">
        <v>22824446</v>
      </c>
      <c r="H3836" s="63">
        <v>7.4907494864751953</v>
      </c>
      <c r="I3836" s="65">
        <f t="shared" si="421"/>
        <v>92.68022023548815</v>
      </c>
      <c r="J3836" s="63">
        <v>549182.49610444298</v>
      </c>
      <c r="K3836" s="63">
        <v>50.280603583822327</v>
      </c>
      <c r="L3836" s="63">
        <v>846.90588378906295</v>
      </c>
      <c r="M3836" s="63">
        <v>40.358208955223887</v>
      </c>
      <c r="N3836" s="62">
        <v>45.497999999999998</v>
      </c>
    </row>
    <row r="3837" spans="1:14" x14ac:dyDescent="0.4">
      <c r="A3837" s="70">
        <v>92</v>
      </c>
      <c r="B3837" s="5" t="s">
        <v>179</v>
      </c>
      <c r="C3837" s="5">
        <v>1987</v>
      </c>
      <c r="D3837" s="5" t="s">
        <v>250</v>
      </c>
      <c r="E3837" s="5" t="s">
        <v>247</v>
      </c>
      <c r="F3837" s="62">
        <f t="shared" si="422"/>
        <v>0.75014512237974684</v>
      </c>
      <c r="G3837" s="63">
        <v>23279935</v>
      </c>
      <c r="H3837" s="63">
        <v>3.014808422650745</v>
      </c>
      <c r="I3837" s="65">
        <f t="shared" si="421"/>
        <v>97.558126563671749</v>
      </c>
      <c r="J3837" s="63">
        <v>59574900.783266403</v>
      </c>
      <c r="K3837" s="63">
        <v>49.657505514226187</v>
      </c>
      <c r="L3837" s="63">
        <v>928.49810791015602</v>
      </c>
      <c r="M3837" s="63">
        <v>43.414918414918411</v>
      </c>
      <c r="N3837" s="62">
        <v>46.219000000000001</v>
      </c>
    </row>
    <row r="3838" spans="1:14" x14ac:dyDescent="0.4">
      <c r="A3838" s="70">
        <v>92</v>
      </c>
      <c r="B3838" s="5" t="s">
        <v>179</v>
      </c>
      <c r="C3838" s="5">
        <v>1988</v>
      </c>
      <c r="D3838" s="5" t="s">
        <v>250</v>
      </c>
      <c r="E3838" s="5" t="s">
        <v>247</v>
      </c>
      <c r="F3838" s="62">
        <f t="shared" si="422"/>
        <v>0.78962644461025988</v>
      </c>
      <c r="G3838" s="63">
        <v>23720590</v>
      </c>
      <c r="H3838" s="63">
        <v>3.6705965517075327</v>
      </c>
      <c r="I3838" s="63">
        <v>102.692764803865</v>
      </c>
      <c r="J3838" s="63">
        <v>84661627.574109405</v>
      </c>
      <c r="K3838" s="63">
        <v>50.137603165931942</v>
      </c>
      <c r="L3838" s="63">
        <v>1076.0927734375</v>
      </c>
      <c r="M3838" s="63">
        <v>42.984409799554562</v>
      </c>
      <c r="N3838" s="62">
        <v>46.942999999999998</v>
      </c>
    </row>
    <row r="3839" spans="1:14" x14ac:dyDescent="0.4">
      <c r="A3839" s="70">
        <v>92</v>
      </c>
      <c r="B3839" s="5" t="s">
        <v>179</v>
      </c>
      <c r="C3839" s="5">
        <v>1989</v>
      </c>
      <c r="D3839" s="5" t="s">
        <v>250</v>
      </c>
      <c r="E3839" s="5" t="s">
        <v>247</v>
      </c>
      <c r="F3839" s="62">
        <f t="shared" si="422"/>
        <v>0.83118573116869465</v>
      </c>
      <c r="G3839" s="63">
        <v>24148104</v>
      </c>
      <c r="H3839" s="63">
        <v>2.9199790556073708</v>
      </c>
      <c r="I3839" s="63">
        <v>103.274215969792</v>
      </c>
      <c r="J3839" s="63">
        <v>167056032.10114801</v>
      </c>
      <c r="K3839" s="63">
        <v>50.350844745534928</v>
      </c>
      <c r="L3839" s="63">
        <v>1081.96533203125</v>
      </c>
      <c r="M3839" s="63">
        <v>38.536836682122619</v>
      </c>
      <c r="N3839" s="62">
        <v>47.665999999999997</v>
      </c>
    </row>
    <row r="3840" spans="1:14" x14ac:dyDescent="0.4">
      <c r="A3840" s="70">
        <v>92</v>
      </c>
      <c r="B3840" s="5" t="s">
        <v>179</v>
      </c>
      <c r="C3840" s="5">
        <v>1990</v>
      </c>
      <c r="D3840" s="5" t="s">
        <v>250</v>
      </c>
      <c r="E3840" s="5" t="s">
        <v>247</v>
      </c>
      <c r="F3840" s="62">
        <v>0.87493234859862601</v>
      </c>
      <c r="G3840" s="63">
        <v>24570814</v>
      </c>
      <c r="H3840" s="63">
        <v>7.6943596222485127</v>
      </c>
      <c r="I3840" s="63">
        <v>98.367205648546204</v>
      </c>
      <c r="J3840" s="63">
        <v>165122977.79453799</v>
      </c>
      <c r="K3840" s="63">
        <v>54.62668742061981</v>
      </c>
      <c r="L3840" s="63">
        <v>1219.42443847656</v>
      </c>
      <c r="M3840" s="63">
        <v>40.305343511450388</v>
      </c>
      <c r="N3840" s="62">
        <v>48.390999999999998</v>
      </c>
    </row>
    <row r="3841" spans="1:14" x14ac:dyDescent="0.4">
      <c r="A3841" s="70">
        <v>92</v>
      </c>
      <c r="B3841" s="5" t="s">
        <v>179</v>
      </c>
      <c r="C3841" s="5">
        <v>1991</v>
      </c>
      <c r="D3841" s="5" t="s">
        <v>250</v>
      </c>
      <c r="E3841" s="5" t="s">
        <v>247</v>
      </c>
      <c r="F3841" s="62">
        <v>0.92520102482451338</v>
      </c>
      <c r="G3841" s="63">
        <v>24988083</v>
      </c>
      <c r="H3841" s="63">
        <v>5.3963161866519727</v>
      </c>
      <c r="I3841" s="63">
        <v>99.363954380261504</v>
      </c>
      <c r="J3841" s="63">
        <v>317462140.57232797</v>
      </c>
      <c r="K3841" s="63">
        <v>49.779295476649409</v>
      </c>
      <c r="L3841" s="63">
        <v>1282.57958984375</v>
      </c>
      <c r="M3841" s="63">
        <v>38.106796116504853</v>
      </c>
      <c r="N3841" s="62">
        <v>49.116999999999997</v>
      </c>
    </row>
    <row r="3842" spans="1:14" x14ac:dyDescent="0.4">
      <c r="A3842" s="70">
        <v>92</v>
      </c>
      <c r="B3842" s="5" t="s">
        <v>179</v>
      </c>
      <c r="C3842" s="5">
        <v>1992</v>
      </c>
      <c r="D3842" s="5" t="s">
        <v>250</v>
      </c>
      <c r="E3842" s="5" t="s">
        <v>247</v>
      </c>
      <c r="F3842" s="62">
        <v>0.97946212140180822</v>
      </c>
      <c r="G3842" s="63">
        <v>25400676</v>
      </c>
      <c r="H3842" s="63">
        <v>4.5878783207556637</v>
      </c>
      <c r="I3842" s="63">
        <v>99.867852420732206</v>
      </c>
      <c r="J3842" s="63">
        <v>422470462.49798697</v>
      </c>
      <c r="K3842" s="63">
        <v>50.26331618457246</v>
      </c>
      <c r="L3842" s="63">
        <v>1317.32995605469</v>
      </c>
      <c r="M3842" s="63">
        <v>38.047898779936737</v>
      </c>
      <c r="N3842" s="62">
        <v>49.844000000000001</v>
      </c>
    </row>
    <row r="3843" spans="1:14" x14ac:dyDescent="0.4">
      <c r="A3843" s="70">
        <v>92</v>
      </c>
      <c r="B3843" s="5" t="s">
        <v>179</v>
      </c>
      <c r="C3843" s="5">
        <v>1993</v>
      </c>
      <c r="D3843" s="5" t="s">
        <v>250</v>
      </c>
      <c r="E3843" s="5" t="s">
        <v>247</v>
      </c>
      <c r="F3843" s="62">
        <v>0.99109625351511355</v>
      </c>
      <c r="G3843" s="63">
        <v>25806777</v>
      </c>
      <c r="H3843" s="63">
        <v>3.0349824633210147</v>
      </c>
      <c r="I3843" s="63">
        <v>102.660154845515</v>
      </c>
      <c r="J3843" s="63">
        <v>491466064.59982699</v>
      </c>
      <c r="K3843" s="63">
        <v>49.668456614101011</v>
      </c>
      <c r="L3843" s="63">
        <v>1217.42907714844</v>
      </c>
      <c r="M3843" s="63">
        <v>40.499124343257442</v>
      </c>
      <c r="N3843" s="62">
        <v>50.569000000000003</v>
      </c>
    </row>
    <row r="3844" spans="1:14" x14ac:dyDescent="0.4">
      <c r="A3844" s="70">
        <v>92</v>
      </c>
      <c r="B3844" s="5" t="s">
        <v>179</v>
      </c>
      <c r="C3844" s="5">
        <v>1994</v>
      </c>
      <c r="D3844" s="5" t="s">
        <v>250</v>
      </c>
      <c r="E3844" s="5" t="s">
        <v>247</v>
      </c>
      <c r="F3844" s="62">
        <v>1.0576663953977381</v>
      </c>
      <c r="G3844" s="63">
        <v>26201551</v>
      </c>
      <c r="H3844" s="63">
        <v>0.6553402301128699</v>
      </c>
      <c r="I3844" s="63">
        <v>105.931115048918</v>
      </c>
      <c r="J3844" s="63">
        <v>550924373.94834006</v>
      </c>
      <c r="K3844" s="63">
        <v>47.313553732504772</v>
      </c>
      <c r="L3844" s="63">
        <v>1348.5390625</v>
      </c>
      <c r="M3844" s="63">
        <v>40.816326530612251</v>
      </c>
      <c r="N3844" s="62">
        <v>51.295000000000002</v>
      </c>
    </row>
    <row r="3845" spans="1:14" x14ac:dyDescent="0.4">
      <c r="A3845" s="70">
        <v>92</v>
      </c>
      <c r="B3845" s="5" t="s">
        <v>179</v>
      </c>
      <c r="C3845" s="5">
        <v>1995</v>
      </c>
      <c r="D3845" s="5" t="s">
        <v>250</v>
      </c>
      <c r="E3845" s="5" t="s">
        <v>247</v>
      </c>
      <c r="F3845" s="62">
        <v>1.0824372360995778</v>
      </c>
      <c r="G3845" s="63">
        <v>26599048</v>
      </c>
      <c r="H3845" s="63">
        <v>7.5384029394989653</v>
      </c>
      <c r="I3845" s="63">
        <v>109.37202412678</v>
      </c>
      <c r="J3845" s="63">
        <v>334768272.89020002</v>
      </c>
      <c r="K3845" s="63">
        <v>51.715025384123592</v>
      </c>
      <c r="L3845" s="63">
        <v>1455.95031738281</v>
      </c>
      <c r="M3845" s="63">
        <v>44.84081319524357</v>
      </c>
      <c r="N3845" s="62">
        <v>51.692</v>
      </c>
    </row>
    <row r="3846" spans="1:14" x14ac:dyDescent="0.4">
      <c r="A3846" s="70">
        <v>92</v>
      </c>
      <c r="B3846" s="5" t="s">
        <v>179</v>
      </c>
      <c r="C3846" s="5">
        <v>1996</v>
      </c>
      <c r="D3846" s="5" t="s">
        <v>250</v>
      </c>
      <c r="E3846" s="5" t="s">
        <v>247</v>
      </c>
      <c r="F3846" s="62">
        <v>1.0550243298913782</v>
      </c>
      <c r="G3846" s="63">
        <v>26999093</v>
      </c>
      <c r="H3846" s="63">
        <v>0.43548856724771667</v>
      </c>
      <c r="I3846" s="63">
        <v>109.713799673856</v>
      </c>
      <c r="J3846" s="63">
        <v>357393801.78947401</v>
      </c>
      <c r="K3846" s="63">
        <v>47.095543447978315</v>
      </c>
      <c r="L3846" s="63">
        <v>1585.72277832031</v>
      </c>
      <c r="M3846" s="63">
        <v>38.715953307392994</v>
      </c>
      <c r="N3846" s="62">
        <v>52.021999999999998</v>
      </c>
    </row>
    <row r="3847" spans="1:14" x14ac:dyDescent="0.4">
      <c r="A3847" s="70">
        <v>92</v>
      </c>
      <c r="B3847" s="5" t="s">
        <v>179</v>
      </c>
      <c r="C3847" s="5">
        <v>1997</v>
      </c>
      <c r="D3847" s="5" t="s">
        <v>250</v>
      </c>
      <c r="E3847" s="5" t="s">
        <v>247</v>
      </c>
      <c r="F3847" s="62">
        <v>1.0914943681302536</v>
      </c>
      <c r="G3847" s="63">
        <v>27397118</v>
      </c>
      <c r="H3847" s="63">
        <v>0.71339164250439069</v>
      </c>
      <c r="I3847" s="63">
        <v>109.34118910629699</v>
      </c>
      <c r="J3847" s="63">
        <v>1079341332.0308499</v>
      </c>
      <c r="K3847" s="63">
        <v>51.15015464861041</v>
      </c>
      <c r="L3847" s="63">
        <v>1416.900390625</v>
      </c>
      <c r="M3847" s="63">
        <v>39.575577066269553</v>
      </c>
      <c r="N3847" s="62">
        <v>52.35</v>
      </c>
    </row>
    <row r="3848" spans="1:14" x14ac:dyDescent="0.4">
      <c r="A3848" s="70">
        <v>92</v>
      </c>
      <c r="B3848" s="5" t="s">
        <v>179</v>
      </c>
      <c r="C3848" s="5">
        <v>1998</v>
      </c>
      <c r="D3848" s="5" t="s">
        <v>250</v>
      </c>
      <c r="E3848" s="5" t="s">
        <v>247</v>
      </c>
      <c r="F3848" s="62">
        <v>1.102288172870979</v>
      </c>
      <c r="G3848" s="63">
        <v>27791825</v>
      </c>
      <c r="H3848" s="63">
        <v>11.657170213799787</v>
      </c>
      <c r="I3848" s="63">
        <v>112.254901309971</v>
      </c>
      <c r="J3848" s="63">
        <v>308712164.43061501</v>
      </c>
      <c r="K3848" s="63">
        <v>45.672359594399147</v>
      </c>
      <c r="L3848" s="63">
        <v>1658.47180175781</v>
      </c>
      <c r="M3848" s="63">
        <v>38.562091503267979</v>
      </c>
      <c r="N3848" s="62">
        <v>52.677999999999997</v>
      </c>
    </row>
    <row r="3849" spans="1:14" x14ac:dyDescent="0.4">
      <c r="A3849" s="70">
        <v>92</v>
      </c>
      <c r="B3849" s="5" t="s">
        <v>179</v>
      </c>
      <c r="C3849" s="5">
        <v>1999</v>
      </c>
      <c r="D3849" s="5" t="s">
        <v>250</v>
      </c>
      <c r="E3849" s="5" t="s">
        <v>247</v>
      </c>
      <c r="F3849" s="62">
        <v>1.1427300077435505</v>
      </c>
      <c r="G3849" s="63">
        <v>28176997</v>
      </c>
      <c r="H3849" s="63">
        <v>-0.12015615647560196</v>
      </c>
      <c r="I3849" s="63">
        <v>112.252371836013</v>
      </c>
      <c r="J3849" s="63">
        <v>826974026.93326294</v>
      </c>
      <c r="K3849" s="63">
        <v>48.578876486646031</v>
      </c>
      <c r="L3849" s="63">
        <v>1627.13513183594</v>
      </c>
      <c r="M3849" s="63">
        <v>37.826685006877582</v>
      </c>
      <c r="N3849" s="62">
        <v>53.006999999999998</v>
      </c>
    </row>
    <row r="3850" spans="1:14" x14ac:dyDescent="0.4">
      <c r="A3850" s="70">
        <v>92</v>
      </c>
      <c r="B3850" s="5" t="s">
        <v>179</v>
      </c>
      <c r="C3850" s="5">
        <v>2000</v>
      </c>
      <c r="D3850" s="5" t="s">
        <v>250</v>
      </c>
      <c r="E3850" s="5" t="s">
        <v>247</v>
      </c>
      <c r="F3850" s="62">
        <v>1.1513631079467046</v>
      </c>
      <c r="G3850" s="63">
        <v>28554415</v>
      </c>
      <c r="H3850" s="63">
        <v>-1.7675986844836302</v>
      </c>
      <c r="I3850" s="63">
        <v>114.84902140629301</v>
      </c>
      <c r="J3850" s="63">
        <v>426553283.86063403</v>
      </c>
      <c r="K3850" s="63">
        <v>53.440305838878466</v>
      </c>
      <c r="L3850" s="63">
        <v>1492.37707519531</v>
      </c>
      <c r="M3850" s="63">
        <v>38.05010155721056</v>
      </c>
      <c r="N3850" s="62">
        <v>53.335000000000001</v>
      </c>
    </row>
    <row r="3851" spans="1:14" x14ac:dyDescent="0.4">
      <c r="A3851" s="70">
        <v>92</v>
      </c>
      <c r="B3851" s="5" t="s">
        <v>179</v>
      </c>
      <c r="C3851" s="5">
        <v>2001</v>
      </c>
      <c r="D3851" s="5" t="s">
        <v>250</v>
      </c>
      <c r="E3851" s="5" t="s">
        <v>247</v>
      </c>
      <c r="F3851" s="62">
        <v>1.2538153605222961</v>
      </c>
      <c r="G3851" s="63">
        <v>28930097</v>
      </c>
      <c r="H3851" s="63">
        <v>0.61452291175534413</v>
      </c>
      <c r="I3851" s="63">
        <v>110.20423984865</v>
      </c>
      <c r="J3851" s="63">
        <v>2824557251.5200601</v>
      </c>
      <c r="K3851" s="63">
        <v>53.491571018787113</v>
      </c>
      <c r="L3851" s="63">
        <v>1500.36340332031</v>
      </c>
      <c r="M3851" s="63">
        <v>41.068654861758311</v>
      </c>
      <c r="N3851" s="62">
        <v>53.661999999999999</v>
      </c>
    </row>
    <row r="3852" spans="1:14" x14ac:dyDescent="0.4">
      <c r="A3852" s="70">
        <v>92</v>
      </c>
      <c r="B3852" s="5" t="s">
        <v>179</v>
      </c>
      <c r="C3852" s="5">
        <v>2002</v>
      </c>
      <c r="D3852" s="5" t="s">
        <v>250</v>
      </c>
      <c r="E3852" s="5" t="s">
        <v>247</v>
      </c>
      <c r="F3852" s="62">
        <v>1.2787602898482371</v>
      </c>
      <c r="G3852" s="63">
        <v>29301817</v>
      </c>
      <c r="H3852" s="63">
        <v>0.95955933943483274</v>
      </c>
      <c r="I3852" s="63">
        <v>109.706728075976</v>
      </c>
      <c r="J3852" s="63">
        <v>480355698.04986298</v>
      </c>
      <c r="K3852" s="63">
        <v>54.310127914209993</v>
      </c>
      <c r="L3852" s="63">
        <v>1590.4873046875</v>
      </c>
      <c r="M3852" s="63">
        <v>42.184218421842189</v>
      </c>
      <c r="N3852" s="62">
        <v>53.99</v>
      </c>
    </row>
    <row r="3853" spans="1:14" x14ac:dyDescent="0.4">
      <c r="A3853" s="70">
        <v>92</v>
      </c>
      <c r="B3853" s="5" t="s">
        <v>179</v>
      </c>
      <c r="C3853" s="5">
        <v>2003</v>
      </c>
      <c r="D3853" s="5" t="s">
        <v>250</v>
      </c>
      <c r="E3853" s="5" t="s">
        <v>247</v>
      </c>
      <c r="F3853" s="62">
        <v>1.2558835140909341</v>
      </c>
      <c r="G3853" s="63">
        <v>29661270</v>
      </c>
      <c r="H3853" s="63">
        <v>0.86040825531392784</v>
      </c>
      <c r="I3853" s="63">
        <v>108.88204736414001</v>
      </c>
      <c r="J3853" s="63">
        <v>2312829823.2508898</v>
      </c>
      <c r="K3853" s="63">
        <v>52.331858266992334</v>
      </c>
      <c r="L3853" s="63">
        <v>1936.09020996094</v>
      </c>
      <c r="M3853" s="63">
        <v>43.920145190562607</v>
      </c>
      <c r="N3853" s="62">
        <v>54.317</v>
      </c>
    </row>
    <row r="3854" spans="1:14" x14ac:dyDescent="0.4">
      <c r="A3854" s="70">
        <v>92</v>
      </c>
      <c r="B3854" s="5" t="s">
        <v>179</v>
      </c>
      <c r="C3854" s="5">
        <v>2004</v>
      </c>
      <c r="D3854" s="5" t="s">
        <v>250</v>
      </c>
      <c r="E3854" s="5" t="s">
        <v>247</v>
      </c>
      <c r="F3854" s="62">
        <v>1.3654589723846586</v>
      </c>
      <c r="G3854" s="63">
        <v>30033125</v>
      </c>
      <c r="H3854" s="63">
        <v>0.91354517913180189</v>
      </c>
      <c r="I3854" s="63">
        <v>106.985693641192</v>
      </c>
      <c r="J3854" s="63">
        <v>893325392.83582497</v>
      </c>
      <c r="K3854" s="63">
        <v>55.551638474453647</v>
      </c>
      <c r="L3854" s="63">
        <v>2177.798828125</v>
      </c>
      <c r="M3854" s="63">
        <v>43.923945990631026</v>
      </c>
      <c r="N3854" s="62">
        <v>54.643999999999998</v>
      </c>
    </row>
    <row r="3855" spans="1:14" x14ac:dyDescent="0.4">
      <c r="A3855" s="70">
        <v>92</v>
      </c>
      <c r="B3855" s="5" t="s">
        <v>179</v>
      </c>
      <c r="C3855" s="5">
        <v>2005</v>
      </c>
      <c r="D3855" s="5" t="s">
        <v>250</v>
      </c>
      <c r="E3855" s="5" t="s">
        <v>247</v>
      </c>
      <c r="F3855" s="62">
        <v>1.4320465411593399</v>
      </c>
      <c r="G3855" s="63">
        <v>30431902</v>
      </c>
      <c r="H3855" s="63">
        <v>0.88622137637533172</v>
      </c>
      <c r="I3855" s="63">
        <v>104.046050045699</v>
      </c>
      <c r="J3855" s="63">
        <v>1670609688.9287801</v>
      </c>
      <c r="K3855" s="63">
        <v>61.493827686323456</v>
      </c>
      <c r="L3855" s="63">
        <v>2237.576171875</v>
      </c>
      <c r="M3855" s="63">
        <v>43.327333504757007</v>
      </c>
      <c r="N3855" s="62">
        <v>55.173999999999999</v>
      </c>
    </row>
    <row r="3856" spans="1:14" x14ac:dyDescent="0.4">
      <c r="A3856" s="70">
        <v>92</v>
      </c>
      <c r="B3856" s="5" t="s">
        <v>179</v>
      </c>
      <c r="C3856" s="5">
        <v>2006</v>
      </c>
      <c r="D3856" s="5" t="s">
        <v>250</v>
      </c>
      <c r="E3856" s="5" t="s">
        <v>247</v>
      </c>
      <c r="F3856" s="62">
        <v>1.4591823013650753</v>
      </c>
      <c r="G3856" s="63">
        <v>30833022</v>
      </c>
      <c r="H3856" s="63">
        <v>1.4453667845756542</v>
      </c>
      <c r="I3856" s="63">
        <v>104.53336367424799</v>
      </c>
      <c r="J3856" s="63">
        <v>2460787164.1843901</v>
      </c>
      <c r="K3856" s="63">
        <v>64.672197778715443</v>
      </c>
      <c r="L3856" s="63">
        <v>2433.21264648438</v>
      </c>
      <c r="M3856" s="63">
        <v>42.284718765554999</v>
      </c>
      <c r="N3856" s="62">
        <v>55.746000000000002</v>
      </c>
    </row>
    <row r="3857" spans="1:14" x14ac:dyDescent="0.4">
      <c r="A3857" s="70">
        <v>92</v>
      </c>
      <c r="B3857" s="5" t="s">
        <v>179</v>
      </c>
      <c r="C3857" s="5">
        <v>2007</v>
      </c>
      <c r="D3857" s="5" t="s">
        <v>250</v>
      </c>
      <c r="E3857" s="5" t="s">
        <v>247</v>
      </c>
      <c r="F3857" s="62">
        <v>1.4837365777006375</v>
      </c>
      <c r="G3857" s="63">
        <v>31232633</v>
      </c>
      <c r="H3857" s="63">
        <v>3.1715441234209152</v>
      </c>
      <c r="I3857" s="63">
        <v>103.610013600524</v>
      </c>
      <c r="J3857" s="63">
        <v>2825801376.44064</v>
      </c>
      <c r="K3857" s="63">
        <v>71.349646779665747</v>
      </c>
      <c r="L3857" s="63">
        <v>2751.42358398438</v>
      </c>
      <c r="M3857" s="63">
        <v>40.820312499999993</v>
      </c>
      <c r="N3857" s="62">
        <v>56.317</v>
      </c>
    </row>
    <row r="3858" spans="1:14" x14ac:dyDescent="0.4">
      <c r="A3858" s="70">
        <v>92</v>
      </c>
      <c r="B3858" s="5" t="s">
        <v>179</v>
      </c>
      <c r="C3858" s="5">
        <v>2008</v>
      </c>
      <c r="D3858" s="5" t="s">
        <v>250</v>
      </c>
      <c r="E3858" s="5" t="s">
        <v>247</v>
      </c>
      <c r="F3858" s="62">
        <v>1.5372281428109731</v>
      </c>
      <c r="G3858" s="63">
        <v>31634992</v>
      </c>
      <c r="H3858" s="63">
        <v>4.8303863930625965</v>
      </c>
      <c r="I3858" s="63">
        <v>103.34918644880899</v>
      </c>
      <c r="J3858" s="63">
        <v>2466288357.3723402</v>
      </c>
      <c r="K3858" s="63">
        <v>77.83447164256016</v>
      </c>
      <c r="L3858" s="63">
        <v>3180.17065429688</v>
      </c>
      <c r="M3858" s="63">
        <v>39.672514619883046</v>
      </c>
      <c r="N3858" s="62">
        <v>56.886000000000003</v>
      </c>
    </row>
    <row r="3859" spans="1:14" x14ac:dyDescent="0.4">
      <c r="A3859" s="70">
        <v>92</v>
      </c>
      <c r="B3859" s="5" t="s">
        <v>179</v>
      </c>
      <c r="C3859" s="5">
        <v>2009</v>
      </c>
      <c r="D3859" s="5" t="s">
        <v>250</v>
      </c>
      <c r="E3859" s="5" t="s">
        <v>247</v>
      </c>
      <c r="F3859" s="62">
        <v>1.5218889365021748</v>
      </c>
      <c r="G3859" s="63">
        <v>32042877</v>
      </c>
      <c r="H3859" s="63">
        <v>-0.45255878055276355</v>
      </c>
      <c r="I3859" s="63">
        <v>104.817780205376</v>
      </c>
      <c r="J3859" s="63">
        <v>1970323920.0134599</v>
      </c>
      <c r="K3859" s="63">
        <v>62.370956015226945</v>
      </c>
      <c r="L3859" s="63">
        <v>3118.1416015625</v>
      </c>
      <c r="M3859" s="63">
        <v>37.148876404494388</v>
      </c>
      <c r="N3859" s="62">
        <v>57.451999999999998</v>
      </c>
    </row>
    <row r="3860" spans="1:14" x14ac:dyDescent="0.4">
      <c r="A3860" s="70">
        <v>92</v>
      </c>
      <c r="B3860" s="5" t="s">
        <v>179</v>
      </c>
      <c r="C3860" s="5">
        <v>2010</v>
      </c>
      <c r="D3860" s="5" t="s">
        <v>250</v>
      </c>
      <c r="E3860" s="5" t="s">
        <v>247</v>
      </c>
      <c r="F3860" s="62">
        <v>1.5940155611304714</v>
      </c>
      <c r="G3860" s="63">
        <v>32464865</v>
      </c>
      <c r="H3860" s="63">
        <v>0.64750104746296699</v>
      </c>
      <c r="I3860" s="63">
        <v>100</v>
      </c>
      <c r="J3860" s="63">
        <v>1240625859.1140399</v>
      </c>
      <c r="K3860" s="63">
        <v>69.541979610144011</v>
      </c>
      <c r="L3860" s="63">
        <v>3067.85180664063</v>
      </c>
      <c r="M3860" s="63">
        <v>38.672470076169752</v>
      </c>
      <c r="N3860" s="62">
        <v>58.018000000000001</v>
      </c>
    </row>
    <row r="3861" spans="1:14" x14ac:dyDescent="0.4">
      <c r="A3861" s="70">
        <v>92</v>
      </c>
      <c r="B3861" s="5" t="s">
        <v>179</v>
      </c>
      <c r="C3861" s="5">
        <v>2011</v>
      </c>
      <c r="D3861" s="5" t="s">
        <v>250</v>
      </c>
      <c r="E3861" s="5" t="s">
        <v>247</v>
      </c>
      <c r="F3861" s="62">
        <v>1.6996113415698337</v>
      </c>
      <c r="G3861" s="63">
        <v>32903699</v>
      </c>
      <c r="H3861" s="63">
        <v>-0.59884490717114147</v>
      </c>
      <c r="I3861" s="63">
        <v>97.500626369403605</v>
      </c>
      <c r="J3861" s="63">
        <v>2521362080.6555901</v>
      </c>
      <c r="K3861" s="63">
        <v>76.825871490624706</v>
      </c>
      <c r="L3861" s="63">
        <v>3302.453125</v>
      </c>
      <c r="M3861" s="63">
        <v>39.773179466772781</v>
      </c>
      <c r="N3861" s="62">
        <v>58.581000000000003</v>
      </c>
    </row>
    <row r="3862" spans="1:14" x14ac:dyDescent="0.4">
      <c r="A3862" s="70">
        <v>92</v>
      </c>
      <c r="B3862" s="5" t="s">
        <v>179</v>
      </c>
      <c r="C3862" s="5">
        <v>2012</v>
      </c>
      <c r="D3862" s="5" t="s">
        <v>250</v>
      </c>
      <c r="E3862" s="5" t="s">
        <v>247</v>
      </c>
      <c r="F3862" s="62">
        <v>1.7412960458433753</v>
      </c>
      <c r="G3862" s="63">
        <v>33352169</v>
      </c>
      <c r="H3862" s="63">
        <v>0.53317246192638379</v>
      </c>
      <c r="I3862" s="63">
        <v>95.382894167397197</v>
      </c>
      <c r="J3862" s="63">
        <v>2841954371.3845401</v>
      </c>
      <c r="K3862" s="63">
        <v>78.222101895607182</v>
      </c>
      <c r="L3862" s="63">
        <v>3164.00463867188</v>
      </c>
      <c r="M3862" s="63">
        <v>39.710144927536234</v>
      </c>
      <c r="N3862" s="62">
        <v>59.142000000000003</v>
      </c>
    </row>
    <row r="3863" spans="1:14" x14ac:dyDescent="0.4">
      <c r="A3863" s="70">
        <v>92</v>
      </c>
      <c r="B3863" s="5" t="s">
        <v>179</v>
      </c>
      <c r="C3863" s="5">
        <v>2013</v>
      </c>
      <c r="D3863" s="5" t="s">
        <v>250</v>
      </c>
      <c r="E3863" s="5" t="s">
        <v>247</v>
      </c>
      <c r="F3863" s="62">
        <v>1.7038310824784644</v>
      </c>
      <c r="G3863" s="63">
        <v>33803527</v>
      </c>
      <c r="H3863" s="63">
        <v>1.2602624825603499</v>
      </c>
      <c r="I3863" s="63">
        <v>97.011067495111106</v>
      </c>
      <c r="J3863" s="63">
        <v>3360909924.3642101</v>
      </c>
      <c r="K3863" s="63">
        <v>73.857756531531805</v>
      </c>
      <c r="L3863" s="63">
        <v>3377.6435546875</v>
      </c>
      <c r="M3863" s="63">
        <v>37.883891420645931</v>
      </c>
      <c r="N3863" s="62">
        <v>59.7</v>
      </c>
    </row>
    <row r="3864" spans="1:14" x14ac:dyDescent="0.4">
      <c r="A3864" s="70">
        <v>92</v>
      </c>
      <c r="B3864" s="5" t="s">
        <v>179</v>
      </c>
      <c r="C3864" s="5">
        <v>2014</v>
      </c>
      <c r="D3864" s="5" t="s">
        <v>250</v>
      </c>
      <c r="E3864" s="5" t="s">
        <v>247</v>
      </c>
      <c r="F3864" s="62">
        <v>1.71369617616228</v>
      </c>
      <c r="G3864" s="63">
        <v>34248603</v>
      </c>
      <c r="H3864" s="63">
        <v>0.21543776242867807</v>
      </c>
      <c r="I3864" s="63">
        <v>97.079353810410396</v>
      </c>
      <c r="J3864" s="63">
        <v>3525384612.4380102</v>
      </c>
      <c r="K3864" s="63">
        <v>71.89356675393978</v>
      </c>
      <c r="L3864" s="63">
        <v>3430.53442382813</v>
      </c>
      <c r="M3864" s="63">
        <v>40.594991527019388</v>
      </c>
      <c r="N3864" s="62">
        <v>60.256</v>
      </c>
    </row>
    <row r="3865" spans="1:14" x14ac:dyDescent="0.4">
      <c r="A3865" s="70">
        <v>92</v>
      </c>
      <c r="B3865" s="5" t="s">
        <v>179</v>
      </c>
      <c r="C3865" s="5">
        <v>2015</v>
      </c>
      <c r="D3865" s="5" t="s">
        <v>250</v>
      </c>
      <c r="E3865" s="5" t="s">
        <v>247</v>
      </c>
      <c r="F3865" s="62">
        <v>1.7405335304395346</v>
      </c>
      <c r="G3865" s="63">
        <v>34680458</v>
      </c>
      <c r="H3865" s="63">
        <v>3.1729353096712458</v>
      </c>
      <c r="I3865" s="63">
        <v>96.836377694351498</v>
      </c>
      <c r="J3865" s="63">
        <v>3252913902.3566599</v>
      </c>
      <c r="K3865" s="63">
        <v>67.288675925384851</v>
      </c>
      <c r="L3865" s="63">
        <v>3139.22827148438</v>
      </c>
      <c r="M3865" s="63">
        <f>(M3177+M3650+M3779)/3</f>
        <v>44.795289598264738</v>
      </c>
      <c r="N3865" s="62">
        <v>60.808999999999997</v>
      </c>
    </row>
    <row r="3866" spans="1:14" x14ac:dyDescent="0.4">
      <c r="A3866" s="70">
        <v>92</v>
      </c>
      <c r="B3866" s="5" t="s">
        <v>179</v>
      </c>
      <c r="C3866" s="5">
        <v>2016</v>
      </c>
      <c r="D3866" s="5" t="s">
        <v>250</v>
      </c>
      <c r="E3866" s="5" t="s">
        <v>247</v>
      </c>
      <c r="F3866" s="62">
        <v>1.7173055695824089</v>
      </c>
      <c r="G3866" s="63">
        <v>35107264</v>
      </c>
      <c r="H3866" s="63">
        <v>0.96988386804991933</v>
      </c>
      <c r="I3866" s="63">
        <v>98.976698892358499</v>
      </c>
      <c r="J3866" s="63">
        <v>2153363904.9351501</v>
      </c>
      <c r="K3866" s="63">
        <v>71.12266038168643</v>
      </c>
      <c r="L3866" s="63">
        <v>3132.9521484375</v>
      </c>
      <c r="M3866" s="63">
        <f>(M3651+M3178+M3780)/3</f>
        <v>45.266237681597509</v>
      </c>
      <c r="N3866" s="62">
        <v>61.36</v>
      </c>
    </row>
    <row r="3867" spans="1:14" x14ac:dyDescent="0.4">
      <c r="A3867" s="70">
        <v>92</v>
      </c>
      <c r="B3867" s="5" t="s">
        <v>179</v>
      </c>
      <c r="C3867" s="5">
        <v>2017</v>
      </c>
      <c r="D3867" s="5" t="s">
        <v>250</v>
      </c>
      <c r="E3867" s="5" t="s">
        <v>247</v>
      </c>
      <c r="F3867" s="62">
        <v>1.7736629145678007</v>
      </c>
      <c r="G3867" s="63">
        <v>35528115</v>
      </c>
      <c r="H3867" s="63">
        <v>-6.0891014293190437E-2</v>
      </c>
      <c r="I3867" s="63">
        <v>98.638452372159506</v>
      </c>
      <c r="J3867" s="63">
        <v>2680109856.2123699</v>
      </c>
      <c r="K3867" s="63">
        <v>74.173357878657313</v>
      </c>
      <c r="L3867" s="63">
        <v>3288.50268554688</v>
      </c>
      <c r="M3867" s="63">
        <f t="shared" ref="M3867:M3872" si="423">(M3179+M3652+M3781)/3</f>
        <v>45.3019766532517</v>
      </c>
      <c r="N3867" s="62">
        <v>61.908000000000001</v>
      </c>
    </row>
    <row r="3868" spans="1:14" x14ac:dyDescent="0.4">
      <c r="A3868" s="70">
        <v>92</v>
      </c>
      <c r="B3868" s="5" t="s">
        <v>179</v>
      </c>
      <c r="C3868" s="5">
        <v>2018</v>
      </c>
      <c r="D3868" s="5" t="s">
        <v>250</v>
      </c>
      <c r="E3868" s="5" t="s">
        <v>247</v>
      </c>
      <c r="F3868" s="62">
        <v>1.7893279609600563</v>
      </c>
      <c r="G3868" s="63">
        <v>35927511</v>
      </c>
      <c r="H3868" s="63">
        <v>0.93918163753197348</v>
      </c>
      <c r="I3868" s="63">
        <v>99.415107870397307</v>
      </c>
      <c r="J3868" s="63">
        <v>3544387229.2782202</v>
      </c>
      <c r="K3868" s="63">
        <v>77.254887524398924</v>
      </c>
      <c r="L3868" s="63">
        <v>3492.67260742188</v>
      </c>
      <c r="M3868" s="63">
        <f t="shared" si="423"/>
        <v>45.121167977704637</v>
      </c>
      <c r="N3868" s="62">
        <v>62.453000000000003</v>
      </c>
    </row>
    <row r="3869" spans="1:14" x14ac:dyDescent="0.4">
      <c r="A3869" s="70">
        <v>92</v>
      </c>
      <c r="B3869" s="5" t="s">
        <v>179</v>
      </c>
      <c r="C3869" s="5">
        <v>2019</v>
      </c>
      <c r="D3869" s="5" t="s">
        <v>250</v>
      </c>
      <c r="E3869" s="5" t="s">
        <v>247</v>
      </c>
      <c r="F3869" s="62">
        <v>1.9553080165912637</v>
      </c>
      <c r="G3869" s="63">
        <v>36304408</v>
      </c>
      <c r="H3869" s="63">
        <v>0.8168054564852838</v>
      </c>
      <c r="I3869" s="63">
        <v>100.19444769267</v>
      </c>
      <c r="J3869" s="63">
        <v>1720825003.13095</v>
      </c>
      <c r="K3869" s="63">
        <v>75.998115879842175</v>
      </c>
      <c r="L3869" s="63">
        <v>3498.58276367188</v>
      </c>
      <c r="M3869" s="63">
        <f t="shared" si="423"/>
        <v>45.229794104184613</v>
      </c>
      <c r="N3869" s="62">
        <v>62.994</v>
      </c>
    </row>
    <row r="3870" spans="1:14" x14ac:dyDescent="0.4">
      <c r="A3870" s="70">
        <v>92</v>
      </c>
      <c r="B3870" s="5" t="s">
        <v>179</v>
      </c>
      <c r="C3870" s="5">
        <v>2020</v>
      </c>
      <c r="D3870" s="5" t="s">
        <v>250</v>
      </c>
      <c r="E3870" s="5" t="s">
        <v>247</v>
      </c>
      <c r="F3870" s="62">
        <v>1.8185263873099922</v>
      </c>
      <c r="G3870" s="63">
        <v>36688772</v>
      </c>
      <c r="H3870" s="63">
        <v>0.14241796207909374</v>
      </c>
      <c r="I3870" s="63">
        <v>100.94967932308801</v>
      </c>
      <c r="J3870" s="63">
        <v>1418713118.6115301</v>
      </c>
      <c r="K3870" s="63">
        <v>68.84380339043642</v>
      </c>
      <c r="L3870" s="63">
        <v>3258.26904296875</v>
      </c>
      <c r="M3870" s="63">
        <f t="shared" si="423"/>
        <v>45.217646245046986</v>
      </c>
      <c r="N3870" s="62">
        <v>63.531999999999996</v>
      </c>
    </row>
    <row r="3871" spans="1:14" x14ac:dyDescent="0.4">
      <c r="A3871" s="70">
        <v>92</v>
      </c>
      <c r="B3871" s="5" t="s">
        <v>179</v>
      </c>
      <c r="C3871" s="5">
        <v>2021</v>
      </c>
      <c r="D3871" s="5" t="s">
        <v>250</v>
      </c>
      <c r="E3871" s="5" t="s">
        <v>247</v>
      </c>
      <c r="F3871" s="62">
        <f>(F3868+F3869+F3870)/3</f>
        <v>1.8543874549537707</v>
      </c>
      <c r="G3871" s="63">
        <v>37076584</v>
      </c>
      <c r="H3871" s="63">
        <v>2.3945371427277706</v>
      </c>
      <c r="I3871" s="63">
        <v>101.64750518957599</v>
      </c>
      <c r="J3871" s="63">
        <v>2264148625.4106998</v>
      </c>
      <c r="K3871" s="63">
        <v>75.632194187461309</v>
      </c>
      <c r="L3871" s="63">
        <v>3767.52490234375</v>
      </c>
      <c r="M3871" s="63">
        <f t="shared" si="423"/>
        <v>45.18953610897875</v>
      </c>
      <c r="N3871" s="62">
        <v>64.064999999999998</v>
      </c>
    </row>
    <row r="3872" spans="1:14" x14ac:dyDescent="0.4">
      <c r="A3872" s="70">
        <v>92</v>
      </c>
      <c r="B3872" s="5" t="s">
        <v>179</v>
      </c>
      <c r="C3872" s="5">
        <v>2022</v>
      </c>
      <c r="D3872" s="5" t="s">
        <v>250</v>
      </c>
      <c r="E3872" s="5" t="s">
        <v>247</v>
      </c>
      <c r="F3872" s="62">
        <f>(F3869+F3870+F3871)/3</f>
        <v>1.8760739529516754</v>
      </c>
      <c r="G3872" s="63">
        <v>37457971</v>
      </c>
      <c r="H3872" s="63">
        <v>3.0515118903607004</v>
      </c>
      <c r="I3872" s="63">
        <v>97.785848542648296</v>
      </c>
      <c r="J3872" s="63">
        <v>2177845609.3735099</v>
      </c>
      <c r="K3872" s="63">
        <v>101.1158824741121</v>
      </c>
      <c r="L3872" s="63">
        <v>3441.99145507813</v>
      </c>
      <c r="M3872" s="63">
        <f t="shared" si="423"/>
        <v>45.212325486070114</v>
      </c>
      <c r="N3872" s="62">
        <v>64.596000000000004</v>
      </c>
    </row>
    <row r="3873" spans="1:14" x14ac:dyDescent="0.4">
      <c r="A3873" s="69">
        <v>93</v>
      </c>
      <c r="B3873" s="5" t="s">
        <v>180</v>
      </c>
      <c r="C3873" s="5">
        <v>1980</v>
      </c>
      <c r="D3873" s="5" t="s">
        <v>246</v>
      </c>
      <c r="E3873" s="5" t="s">
        <v>247</v>
      </c>
      <c r="F3873" s="62">
        <f>(F3874+F3875+F3876)/3</f>
        <v>7.8214312454399235E-2</v>
      </c>
      <c r="G3873" s="63">
        <v>11413587</v>
      </c>
      <c r="H3873" s="65">
        <f t="shared" ref="H3873:H3884" si="424">H3874*0.95</f>
        <v>20.431106783243017</v>
      </c>
      <c r="I3873" s="63">
        <f t="shared" ref="I3873:I3880" si="425">(I3529+I3400+I3357)/3</f>
        <v>217.75230038681318</v>
      </c>
      <c r="J3873" s="63">
        <v>4360000</v>
      </c>
      <c r="K3873" s="63">
        <f t="shared" ref="K3873:K3884" si="426">(K3529+K3400+K3357)/3</f>
        <v>42.531938391740375</v>
      </c>
      <c r="L3873" s="65">
        <f t="shared" ref="L3873:L3883" si="427">L3874*0.95</f>
        <v>161.6853035007633</v>
      </c>
      <c r="M3873" s="63">
        <v>23.931623931623928</v>
      </c>
      <c r="N3873" s="62">
        <v>13.157999999999999</v>
      </c>
    </row>
    <row r="3874" spans="1:14" x14ac:dyDescent="0.4">
      <c r="A3874" s="69">
        <v>93</v>
      </c>
      <c r="B3874" s="5" t="s">
        <v>180</v>
      </c>
      <c r="C3874" s="5">
        <v>1981</v>
      </c>
      <c r="D3874" s="5" t="s">
        <v>246</v>
      </c>
      <c r="E3874" s="5" t="s">
        <v>247</v>
      </c>
      <c r="F3874" s="62">
        <f t="shared" ref="F3874:F3882" si="428">(F3875+F3876+F3877)/3</f>
        <v>7.8277039744358193E-2</v>
      </c>
      <c r="G3874" s="63">
        <v>11640015</v>
      </c>
      <c r="H3874" s="65">
        <f t="shared" si="424"/>
        <v>21.506428192887387</v>
      </c>
      <c r="I3874" s="63">
        <f t="shared" si="425"/>
        <v>216.12836000231587</v>
      </c>
      <c r="J3874" s="63">
        <v>370000</v>
      </c>
      <c r="K3874" s="63">
        <f t="shared" si="426"/>
        <v>38.056256629803208</v>
      </c>
      <c r="L3874" s="65">
        <f t="shared" si="427"/>
        <v>170.19505631659294</v>
      </c>
      <c r="M3874" s="63">
        <v>26.108374384236456</v>
      </c>
      <c r="N3874" s="62">
        <v>14.051</v>
      </c>
    </row>
    <row r="3875" spans="1:14" x14ac:dyDescent="0.4">
      <c r="A3875" s="69">
        <v>93</v>
      </c>
      <c r="B3875" s="5" t="s">
        <v>180</v>
      </c>
      <c r="C3875" s="5">
        <v>1982</v>
      </c>
      <c r="D3875" s="5" t="s">
        <v>246</v>
      </c>
      <c r="E3875" s="5" t="s">
        <v>247</v>
      </c>
      <c r="F3875" s="62">
        <f t="shared" si="428"/>
        <v>7.8221770043679362E-2</v>
      </c>
      <c r="G3875" s="63">
        <v>11901827</v>
      </c>
      <c r="H3875" s="65">
        <f t="shared" si="424"/>
        <v>22.638345466197251</v>
      </c>
      <c r="I3875" s="63">
        <f t="shared" si="425"/>
        <v>212.84082323300558</v>
      </c>
      <c r="J3875" s="63">
        <v>1929999.9</v>
      </c>
      <c r="K3875" s="63">
        <f t="shared" si="426"/>
        <v>37.903706391653735</v>
      </c>
      <c r="L3875" s="65">
        <f t="shared" si="427"/>
        <v>179.15269085957152</v>
      </c>
      <c r="M3875" s="63">
        <v>27.419354838709676</v>
      </c>
      <c r="N3875" s="62">
        <v>15.035</v>
      </c>
    </row>
    <row r="3876" spans="1:14" x14ac:dyDescent="0.4">
      <c r="A3876" s="69">
        <v>93</v>
      </c>
      <c r="B3876" s="5" t="s">
        <v>180</v>
      </c>
      <c r="C3876" s="5">
        <v>1983</v>
      </c>
      <c r="D3876" s="5" t="s">
        <v>246</v>
      </c>
      <c r="E3876" s="5" t="s">
        <v>247</v>
      </c>
      <c r="F3876" s="62">
        <f t="shared" si="428"/>
        <v>7.8144127575160136E-2</v>
      </c>
      <c r="G3876" s="63">
        <v>12163328</v>
      </c>
      <c r="H3876" s="65">
        <f t="shared" si="424"/>
        <v>23.829837332839212</v>
      </c>
      <c r="I3876" s="63">
        <f t="shared" si="425"/>
        <v>215.07368433681802</v>
      </c>
      <c r="J3876" s="63">
        <v>2470000</v>
      </c>
      <c r="K3876" s="63">
        <f t="shared" si="426"/>
        <v>37.212408330932391</v>
      </c>
      <c r="L3876" s="65">
        <f t="shared" si="427"/>
        <v>188.58177985218055</v>
      </c>
      <c r="M3876" s="63">
        <v>28.488372093023255</v>
      </c>
      <c r="N3876" s="62">
        <v>16.074000000000002</v>
      </c>
    </row>
    <row r="3877" spans="1:14" x14ac:dyDescent="0.4">
      <c r="A3877" s="69">
        <v>93</v>
      </c>
      <c r="B3877" s="5" t="s">
        <v>180</v>
      </c>
      <c r="C3877" s="5">
        <v>1984</v>
      </c>
      <c r="D3877" s="5" t="s">
        <v>246</v>
      </c>
      <c r="E3877" s="5" t="s">
        <v>247</v>
      </c>
      <c r="F3877" s="62">
        <f t="shared" si="428"/>
        <v>7.8465221614235081E-2</v>
      </c>
      <c r="G3877" s="63">
        <v>12426223</v>
      </c>
      <c r="H3877" s="65">
        <f t="shared" si="424"/>
        <v>25.084039297725486</v>
      </c>
      <c r="I3877" s="63">
        <f t="shared" si="425"/>
        <v>215.65002582923171</v>
      </c>
      <c r="J3877" s="63">
        <v>-2919999.9</v>
      </c>
      <c r="K3877" s="63">
        <f t="shared" si="426"/>
        <v>45.793471773749424</v>
      </c>
      <c r="L3877" s="65">
        <f t="shared" si="427"/>
        <v>198.50713668650585</v>
      </c>
      <c r="M3877" s="63">
        <v>31.292517006802722</v>
      </c>
      <c r="N3877" s="62">
        <v>17.172000000000001</v>
      </c>
    </row>
    <row r="3878" spans="1:14" x14ac:dyDescent="0.4">
      <c r="A3878" s="69">
        <v>93</v>
      </c>
      <c r="B3878" s="5" t="s">
        <v>180</v>
      </c>
      <c r="C3878" s="5">
        <v>1985</v>
      </c>
      <c r="D3878" s="5" t="s">
        <v>246</v>
      </c>
      <c r="E3878" s="5" t="s">
        <v>247</v>
      </c>
      <c r="F3878" s="62">
        <f t="shared" si="428"/>
        <v>7.8055960941642855E-2</v>
      </c>
      <c r="G3878" s="63">
        <v>12680065</v>
      </c>
      <c r="H3878" s="65">
        <f t="shared" si="424"/>
        <v>26.404251892342618</v>
      </c>
      <c r="I3878" s="63">
        <f t="shared" si="425"/>
        <v>214.6373986476101</v>
      </c>
      <c r="J3878" s="63">
        <v>330000</v>
      </c>
      <c r="K3878" s="63">
        <f t="shared" si="426"/>
        <v>46.585652404320307</v>
      </c>
      <c r="L3878" s="65">
        <f t="shared" si="427"/>
        <v>208.95488072263774</v>
      </c>
      <c r="M3878" s="63">
        <v>30.666666666666671</v>
      </c>
      <c r="N3878" s="62">
        <v>18.326000000000001</v>
      </c>
    </row>
    <row r="3879" spans="1:14" x14ac:dyDescent="0.4">
      <c r="A3879" s="69">
        <v>93</v>
      </c>
      <c r="B3879" s="5" t="s">
        <v>180</v>
      </c>
      <c r="C3879" s="5">
        <v>1986</v>
      </c>
      <c r="D3879" s="5" t="s">
        <v>246</v>
      </c>
      <c r="E3879" s="5" t="s">
        <v>247</v>
      </c>
      <c r="F3879" s="62">
        <f t="shared" si="428"/>
        <v>7.7911200169602457E-2</v>
      </c>
      <c r="G3879" s="63">
        <v>12909797</v>
      </c>
      <c r="H3879" s="65">
        <f t="shared" si="424"/>
        <v>27.793949360360653</v>
      </c>
      <c r="I3879" s="63">
        <f t="shared" si="425"/>
        <v>178.53245354024679</v>
      </c>
      <c r="J3879" s="63">
        <v>1500000</v>
      </c>
      <c r="K3879" s="63">
        <f t="shared" si="426"/>
        <v>38.60090620563728</v>
      </c>
      <c r="L3879" s="65">
        <f t="shared" si="427"/>
        <v>219.95250602382922</v>
      </c>
      <c r="M3879" s="63">
        <v>31.292517006802722</v>
      </c>
      <c r="N3879" s="62">
        <v>19.541</v>
      </c>
    </row>
    <row r="3880" spans="1:14" x14ac:dyDescent="0.4">
      <c r="A3880" s="69">
        <v>93</v>
      </c>
      <c r="B3880" s="5" t="s">
        <v>180</v>
      </c>
      <c r="C3880" s="5">
        <v>1987</v>
      </c>
      <c r="D3880" s="5" t="s">
        <v>246</v>
      </c>
      <c r="E3880" s="5" t="s">
        <v>247</v>
      </c>
      <c r="F3880" s="62">
        <f t="shared" si="428"/>
        <v>7.9428503731459946E-2</v>
      </c>
      <c r="G3880" s="63">
        <v>12964793</v>
      </c>
      <c r="H3880" s="65">
        <f t="shared" si="424"/>
        <v>29.256788800379635</v>
      </c>
      <c r="I3880" s="63">
        <f t="shared" si="425"/>
        <v>173.59861233163349</v>
      </c>
      <c r="J3880" s="63">
        <v>6200000</v>
      </c>
      <c r="K3880" s="63">
        <f t="shared" si="426"/>
        <v>43.641792271651354</v>
      </c>
      <c r="L3880" s="65">
        <f t="shared" si="427"/>
        <v>231.52895370929392</v>
      </c>
      <c r="M3880" s="63">
        <v>31.972789115646254</v>
      </c>
      <c r="N3880" s="62">
        <v>20.815000000000001</v>
      </c>
    </row>
    <row r="3881" spans="1:14" x14ac:dyDescent="0.4">
      <c r="A3881" s="69">
        <v>93</v>
      </c>
      <c r="B3881" s="5" t="s">
        <v>180</v>
      </c>
      <c r="C3881" s="5">
        <v>1988</v>
      </c>
      <c r="D3881" s="5" t="s">
        <v>246</v>
      </c>
      <c r="E3881" s="5" t="s">
        <v>247</v>
      </c>
      <c r="F3881" s="62">
        <f t="shared" si="428"/>
        <v>7.6828178923866189E-2</v>
      </c>
      <c r="G3881" s="63">
        <v>12956772</v>
      </c>
      <c r="H3881" s="65">
        <f t="shared" si="424"/>
        <v>30.796619789873301</v>
      </c>
      <c r="I3881" s="63">
        <f>(I3537+I3365+I3408)/3</f>
        <v>188.66099382310964</v>
      </c>
      <c r="J3881" s="63">
        <v>4500000</v>
      </c>
      <c r="K3881" s="63">
        <f t="shared" si="426"/>
        <v>46.214278448582554</v>
      </c>
      <c r="L3881" s="65">
        <f t="shared" si="427"/>
        <v>243.71468811504624</v>
      </c>
      <c r="M3881" s="63">
        <v>32.432432432432435</v>
      </c>
      <c r="N3881" s="62">
        <v>22.152000000000001</v>
      </c>
    </row>
    <row r="3882" spans="1:14" x14ac:dyDescent="0.4">
      <c r="A3882" s="69">
        <v>93</v>
      </c>
      <c r="B3882" s="5" t="s">
        <v>180</v>
      </c>
      <c r="C3882" s="5">
        <v>1989</v>
      </c>
      <c r="D3882" s="5" t="s">
        <v>246</v>
      </c>
      <c r="E3882" s="5" t="s">
        <v>247</v>
      </c>
      <c r="F3882" s="62">
        <f t="shared" si="428"/>
        <v>7.7476917853481223E-2</v>
      </c>
      <c r="G3882" s="63">
        <v>13087604</v>
      </c>
      <c r="H3882" s="65">
        <f t="shared" si="424"/>
        <v>32.417494515656109</v>
      </c>
      <c r="I3882" s="63">
        <f>(I3538+I3409+I3366)/3</f>
        <v>224.11322305543138</v>
      </c>
      <c r="J3882" s="63">
        <v>3399999.9</v>
      </c>
      <c r="K3882" s="63">
        <f t="shared" si="426"/>
        <v>45.459075114667279</v>
      </c>
      <c r="L3882" s="65">
        <f t="shared" si="427"/>
        <v>256.54177696320659</v>
      </c>
      <c r="M3882" s="63">
        <v>32.87671232876712</v>
      </c>
      <c r="N3882" s="62">
        <v>23.545000000000002</v>
      </c>
    </row>
    <row r="3883" spans="1:14" x14ac:dyDescent="0.4">
      <c r="A3883" s="69">
        <v>93</v>
      </c>
      <c r="B3883" s="5" t="s">
        <v>180</v>
      </c>
      <c r="C3883" s="5">
        <v>1990</v>
      </c>
      <c r="D3883" s="5" t="s">
        <v>246</v>
      </c>
      <c r="E3883" s="5" t="s">
        <v>247</v>
      </c>
      <c r="F3883" s="62">
        <v>8.3980414417032453E-2</v>
      </c>
      <c r="G3883" s="63">
        <v>13303459</v>
      </c>
      <c r="H3883" s="65">
        <f t="shared" si="424"/>
        <v>34.123678437532746</v>
      </c>
      <c r="I3883" s="63">
        <f>(I3539+I3410+I3367)/3</f>
        <v>187.90015351006582</v>
      </c>
      <c r="J3883" s="63">
        <v>9199999.9000000004</v>
      </c>
      <c r="K3883" s="63">
        <f t="shared" si="426"/>
        <v>45.734074877292905</v>
      </c>
      <c r="L3883" s="65">
        <f t="shared" si="427"/>
        <v>270.04397575074381</v>
      </c>
      <c r="M3883" s="63">
        <v>10.185185185185185</v>
      </c>
      <c r="N3883" s="62">
        <v>25</v>
      </c>
    </row>
    <row r="3884" spans="1:14" x14ac:dyDescent="0.4">
      <c r="A3884" s="69">
        <v>93</v>
      </c>
      <c r="B3884" s="5" t="s">
        <v>180</v>
      </c>
      <c r="C3884" s="5">
        <v>1991</v>
      </c>
      <c r="D3884" s="5" t="s">
        <v>246</v>
      </c>
      <c r="E3884" s="5" t="s">
        <v>247</v>
      </c>
      <c r="F3884" s="62">
        <v>6.9027204501084904E-2</v>
      </c>
      <c r="G3884" s="63">
        <v>13561175</v>
      </c>
      <c r="H3884" s="65">
        <f t="shared" si="424"/>
        <v>35.919661513192366</v>
      </c>
      <c r="I3884" s="63">
        <f>(I3540+I3411+I3368)/3</f>
        <v>191.02468199495922</v>
      </c>
      <c r="J3884" s="63">
        <v>22500000</v>
      </c>
      <c r="K3884" s="63">
        <f t="shared" si="426"/>
        <v>45.361830173593169</v>
      </c>
      <c r="L3884" s="63">
        <v>284.25681657973035</v>
      </c>
      <c r="M3884" s="63">
        <v>14.444444444444446</v>
      </c>
      <c r="N3884" s="62">
        <v>25.486999999999998</v>
      </c>
    </row>
    <row r="3885" spans="1:14" x14ac:dyDescent="0.4">
      <c r="A3885" s="69">
        <v>93</v>
      </c>
      <c r="B3885" s="5" t="s">
        <v>180</v>
      </c>
      <c r="C3885" s="5">
        <v>1992</v>
      </c>
      <c r="D3885" s="5" t="s">
        <v>246</v>
      </c>
      <c r="E3885" s="5" t="s">
        <v>247</v>
      </c>
      <c r="F3885" s="62">
        <v>7.9423134642326296E-2</v>
      </c>
      <c r="G3885" s="63">
        <v>13816881</v>
      </c>
      <c r="H3885" s="63">
        <v>37.810170013886705</v>
      </c>
      <c r="I3885" s="63">
        <f>(I3541+I3412+I3369)/3</f>
        <v>185.81362212346184</v>
      </c>
      <c r="J3885" s="63">
        <v>25300000</v>
      </c>
      <c r="K3885" s="63">
        <f>(K3412+K3541+K3369)/3</f>
        <v>64.206493759796885</v>
      </c>
      <c r="L3885" s="63">
        <v>202.55631579815736</v>
      </c>
      <c r="M3885" s="63">
        <v>8.3333333333333321</v>
      </c>
      <c r="N3885" s="62">
        <v>25.98</v>
      </c>
    </row>
    <row r="3886" spans="1:14" x14ac:dyDescent="0.4">
      <c r="A3886" s="69">
        <v>93</v>
      </c>
      <c r="B3886" s="5" t="s">
        <v>180</v>
      </c>
      <c r="C3886" s="5">
        <v>1993</v>
      </c>
      <c r="D3886" s="5" t="s">
        <v>246</v>
      </c>
      <c r="E3886" s="5" t="s">
        <v>247</v>
      </c>
      <c r="F3886" s="62">
        <v>9.0704629102084211E-2</v>
      </c>
      <c r="G3886" s="63">
        <v>14206254</v>
      </c>
      <c r="H3886" s="63">
        <v>42.95629679973041</v>
      </c>
      <c r="I3886" s="63">
        <f>(I3542+I3413+I3370)/3</f>
        <v>203.81466162584158</v>
      </c>
      <c r="J3886" s="63">
        <v>32000000</v>
      </c>
      <c r="K3886" s="63">
        <f>(K3542+K3370+K3413)/3</f>
        <v>43.226024979186128</v>
      </c>
      <c r="L3886" s="63">
        <v>202.95018640568532</v>
      </c>
      <c r="M3886" s="63">
        <v>4.6875</v>
      </c>
      <c r="N3886" s="62">
        <v>26.478999999999999</v>
      </c>
    </row>
    <row r="3887" spans="1:14" x14ac:dyDescent="0.4">
      <c r="A3887" s="69">
        <v>93</v>
      </c>
      <c r="B3887" s="5" t="s">
        <v>180</v>
      </c>
      <c r="C3887" s="5">
        <v>1994</v>
      </c>
      <c r="D3887" s="5" t="s">
        <v>246</v>
      </c>
      <c r="E3887" s="5" t="s">
        <v>247</v>
      </c>
      <c r="F3887" s="62">
        <v>7.35525609317534E-2</v>
      </c>
      <c r="G3887" s="63">
        <v>14912873</v>
      </c>
      <c r="H3887" s="63">
        <v>50.241053723522498</v>
      </c>
      <c r="I3887" s="63">
        <f>(I3414+I3543+I3371)/3</f>
        <v>170.43296620127288</v>
      </c>
      <c r="J3887" s="63">
        <v>35000000</v>
      </c>
      <c r="K3887" s="63">
        <f>(K3543+K3414+K3371)/3</f>
        <v>52.434064913579199</v>
      </c>
      <c r="L3887" s="63">
        <v>198.35937517342308</v>
      </c>
      <c r="M3887" s="63">
        <v>2.8037383177570088</v>
      </c>
      <c r="N3887" s="62">
        <v>26.984000000000002</v>
      </c>
    </row>
    <row r="3888" spans="1:14" x14ac:dyDescent="0.4">
      <c r="A3888" s="69">
        <v>93</v>
      </c>
      <c r="B3888" s="5" t="s">
        <v>180</v>
      </c>
      <c r="C3888" s="5">
        <v>1995</v>
      </c>
      <c r="D3888" s="5" t="s">
        <v>246</v>
      </c>
      <c r="E3888" s="5" t="s">
        <v>247</v>
      </c>
      <c r="F3888" s="62">
        <v>7.5194150882055152E-2</v>
      </c>
      <c r="G3888" s="63">
        <v>15594830</v>
      </c>
      <c r="H3888" s="63">
        <v>51.45985901044304</v>
      </c>
      <c r="I3888" s="63">
        <f>(I3544+I3372+I3415)/3</f>
        <v>153.17331454917564</v>
      </c>
      <c r="J3888" s="63">
        <v>45000000</v>
      </c>
      <c r="K3888" s="63">
        <f>(K3544+K3372+K3415)/3</f>
        <v>53.196220587256541</v>
      </c>
      <c r="L3888" s="63">
        <v>196.32443404252419</v>
      </c>
      <c r="M3888" s="63">
        <v>2.6086956521739131</v>
      </c>
      <c r="N3888" s="62">
        <v>27.495000000000001</v>
      </c>
    </row>
    <row r="3889" spans="1:14" x14ac:dyDescent="0.4">
      <c r="A3889" s="69">
        <v>93</v>
      </c>
      <c r="B3889" s="5" t="s">
        <v>180</v>
      </c>
      <c r="C3889" s="5">
        <v>1996</v>
      </c>
      <c r="D3889" s="5" t="s">
        <v>246</v>
      </c>
      <c r="E3889" s="5" t="s">
        <v>247</v>
      </c>
      <c r="F3889" s="62">
        <v>7.2248277050985188E-2</v>
      </c>
      <c r="G3889" s="63">
        <v>16079553</v>
      </c>
      <c r="H3889" s="63">
        <v>48.817961428700784</v>
      </c>
      <c r="I3889" s="63">
        <f t="shared" ref="I3889:I3902" si="429">(I3545+I3416+I3373)/3</f>
        <v>175.0678195966282</v>
      </c>
      <c r="J3889" s="63">
        <v>72500000</v>
      </c>
      <c r="K3889" s="63">
        <f>(K3545+K3416+K3373)/3</f>
        <v>46.533771766127586</v>
      </c>
      <c r="L3889" s="63">
        <v>250.63794587888117</v>
      </c>
      <c r="M3889" s="63">
        <v>2.7522935779816513</v>
      </c>
      <c r="N3889" s="62">
        <v>28.013000000000002</v>
      </c>
    </row>
    <row r="3890" spans="1:14" x14ac:dyDescent="0.4">
      <c r="A3890" s="69">
        <v>93</v>
      </c>
      <c r="B3890" s="5" t="s">
        <v>180</v>
      </c>
      <c r="C3890" s="5">
        <v>1997</v>
      </c>
      <c r="D3890" s="5" t="s">
        <v>246</v>
      </c>
      <c r="E3890" s="5" t="s">
        <v>247</v>
      </c>
      <c r="F3890" s="62">
        <v>7.7937387163712457E-2</v>
      </c>
      <c r="G3890" s="63">
        <v>16521724</v>
      </c>
      <c r="H3890" s="63">
        <v>10.545048655145891</v>
      </c>
      <c r="I3890" s="63">
        <f t="shared" si="429"/>
        <v>179.3362649980003</v>
      </c>
      <c r="J3890" s="63">
        <v>64400000</v>
      </c>
      <c r="K3890" s="63">
        <f>(K3546+K3417+K3374)/3</f>
        <v>51.807044655150527</v>
      </c>
      <c r="L3890" s="63">
        <v>294.98518283746859</v>
      </c>
      <c r="M3890" s="63">
        <v>2.5</v>
      </c>
      <c r="N3890" s="62">
        <v>28.535</v>
      </c>
    </row>
    <row r="3891" spans="1:14" x14ac:dyDescent="0.4">
      <c r="A3891" s="69">
        <v>93</v>
      </c>
      <c r="B3891" s="5" t="s">
        <v>180</v>
      </c>
      <c r="C3891" s="5">
        <v>1998</v>
      </c>
      <c r="D3891" s="5" t="s">
        <v>246</v>
      </c>
      <c r="E3891" s="5" t="s">
        <v>247</v>
      </c>
      <c r="F3891" s="62">
        <v>7.3371488067117366E-2</v>
      </c>
      <c r="G3891" s="63">
        <v>16923195</v>
      </c>
      <c r="H3891" s="63">
        <v>6.1584627859636782</v>
      </c>
      <c r="I3891" s="63">
        <f t="shared" si="429"/>
        <v>161.7639330577874</v>
      </c>
      <c r="J3891" s="63">
        <v>234900000</v>
      </c>
      <c r="K3891" s="63">
        <f>(K3547+K3418+K3375)/3</f>
        <v>48.572102255144642</v>
      </c>
      <c r="L3891" s="63">
        <v>328.01832920665163</v>
      </c>
      <c r="M3891" s="63">
        <v>1.7241379310344831</v>
      </c>
      <c r="N3891" s="62">
        <v>28.742000000000001</v>
      </c>
    </row>
    <row r="3892" spans="1:14" x14ac:dyDescent="0.4">
      <c r="A3892" s="69">
        <v>93</v>
      </c>
      <c r="B3892" s="5" t="s">
        <v>180</v>
      </c>
      <c r="C3892" s="5">
        <v>1999</v>
      </c>
      <c r="D3892" s="5" t="s">
        <v>246</v>
      </c>
      <c r="E3892" s="5" t="s">
        <v>247</v>
      </c>
      <c r="F3892" s="62">
        <v>7.1159742420835101E-2</v>
      </c>
      <c r="G3892" s="63">
        <v>17337893</v>
      </c>
      <c r="H3892" s="63">
        <v>8.9377890127919244</v>
      </c>
      <c r="I3892" s="63">
        <f t="shared" si="429"/>
        <v>177.17370037689318</v>
      </c>
      <c r="J3892" s="63">
        <v>381699999.89999998</v>
      </c>
      <c r="K3892" s="63">
        <f>(K3548+K3419+K3376)/3</f>
        <v>52.169303924255082</v>
      </c>
      <c r="L3892" s="63">
        <v>362.51346638398473</v>
      </c>
      <c r="M3892" s="63">
        <v>1.7391304347826086</v>
      </c>
      <c r="N3892" s="62">
        <v>28.92</v>
      </c>
    </row>
    <row r="3893" spans="1:14" x14ac:dyDescent="0.4">
      <c r="A3893" s="69">
        <v>93</v>
      </c>
      <c r="B3893" s="5" t="s">
        <v>180</v>
      </c>
      <c r="C3893" s="5">
        <v>2000</v>
      </c>
      <c r="D3893" s="5" t="s">
        <v>246</v>
      </c>
      <c r="E3893" s="5" t="s">
        <v>247</v>
      </c>
      <c r="F3893" s="62">
        <v>8.0305011592140138E-2</v>
      </c>
      <c r="G3893" s="63">
        <v>17768505</v>
      </c>
      <c r="H3893" s="63">
        <v>11.615552870032658</v>
      </c>
      <c r="I3893" s="63">
        <f t="shared" si="429"/>
        <v>195.40091331986955</v>
      </c>
      <c r="J3893" s="63">
        <v>139300000</v>
      </c>
      <c r="K3893" s="63">
        <f>(K3420+K3549+K3377)/3</f>
        <v>52.388054983799613</v>
      </c>
      <c r="L3893" s="63">
        <v>333.77513834821502</v>
      </c>
      <c r="M3893" s="63">
        <v>3.7878787878787881</v>
      </c>
      <c r="N3893" s="62">
        <v>29.097999999999999</v>
      </c>
    </row>
    <row r="3894" spans="1:14" x14ac:dyDescent="0.4">
      <c r="A3894" s="69">
        <v>93</v>
      </c>
      <c r="B3894" s="5" t="s">
        <v>180</v>
      </c>
      <c r="C3894" s="5">
        <v>2001</v>
      </c>
      <c r="D3894" s="5" t="s">
        <v>246</v>
      </c>
      <c r="E3894" s="5" t="s">
        <v>247</v>
      </c>
      <c r="F3894" s="62">
        <v>7.7466769143429925E-2</v>
      </c>
      <c r="G3894" s="63">
        <v>18220716</v>
      </c>
      <c r="H3894" s="63">
        <v>14.78207109145859</v>
      </c>
      <c r="I3894" s="63">
        <f t="shared" si="429"/>
        <v>157.29614323060335</v>
      </c>
      <c r="J3894" s="63">
        <v>255435491.40000001</v>
      </c>
      <c r="K3894" s="63">
        <f t="shared" ref="K3894:K3900" si="430">(K3550+K3421+K3378)/3</f>
        <v>51.840197120441822</v>
      </c>
      <c r="L3894" s="63">
        <v>310.09506251584526</v>
      </c>
      <c r="M3894" s="63">
        <v>3.8461538461538463</v>
      </c>
      <c r="N3894" s="62">
        <v>29.277000000000001</v>
      </c>
    </row>
    <row r="3895" spans="1:14" x14ac:dyDescent="0.4">
      <c r="A3895" s="69">
        <v>93</v>
      </c>
      <c r="B3895" s="5" t="s">
        <v>180</v>
      </c>
      <c r="C3895" s="5">
        <v>2002</v>
      </c>
      <c r="D3895" s="5" t="s">
        <v>246</v>
      </c>
      <c r="E3895" s="5" t="s">
        <v>247</v>
      </c>
      <c r="F3895" s="62">
        <v>8.4028057636539838E-2</v>
      </c>
      <c r="G3895" s="63">
        <v>18694946</v>
      </c>
      <c r="H3895" s="63">
        <v>9.8318774351525491</v>
      </c>
      <c r="I3895" s="63">
        <f t="shared" si="429"/>
        <v>136.47747448642926</v>
      </c>
      <c r="J3895" s="63">
        <v>347252830.5</v>
      </c>
      <c r="K3895" s="63">
        <f t="shared" si="430"/>
        <v>54.457136647215556</v>
      </c>
      <c r="L3895" s="63">
        <v>318.30899252675749</v>
      </c>
      <c r="M3895" s="63">
        <v>2.9197080291970803</v>
      </c>
      <c r="N3895" s="62">
        <v>29.457000000000001</v>
      </c>
    </row>
    <row r="3896" spans="1:14" x14ac:dyDescent="0.4">
      <c r="A3896" s="69">
        <v>93</v>
      </c>
      <c r="B3896" s="5" t="s">
        <v>180</v>
      </c>
      <c r="C3896" s="5">
        <v>2003</v>
      </c>
      <c r="D3896" s="5" t="s">
        <v>246</v>
      </c>
      <c r="E3896" s="5" t="s">
        <v>247</v>
      </c>
      <c r="F3896" s="62">
        <v>9.9266400142514977E-2</v>
      </c>
      <c r="G3896" s="63">
        <v>19186754</v>
      </c>
      <c r="H3896" s="63">
        <v>3.640147317501004</v>
      </c>
      <c r="I3896" s="63">
        <f t="shared" si="429"/>
        <v>100.7155221349883</v>
      </c>
      <c r="J3896" s="63">
        <v>336698400.80000001</v>
      </c>
      <c r="K3896" s="63">
        <f t="shared" si="430"/>
        <v>48.175653845408782</v>
      </c>
      <c r="L3896" s="63">
        <v>343.12874708148217</v>
      </c>
      <c r="M3896" s="63">
        <v>1.8072289156626504</v>
      </c>
      <c r="N3896" s="62">
        <v>29.637</v>
      </c>
    </row>
    <row r="3897" spans="1:14" x14ac:dyDescent="0.4">
      <c r="A3897" s="69">
        <v>93</v>
      </c>
      <c r="B3897" s="5" t="s">
        <v>180</v>
      </c>
      <c r="C3897" s="5">
        <v>2004</v>
      </c>
      <c r="D3897" s="5" t="s">
        <v>246</v>
      </c>
      <c r="E3897" s="5" t="s">
        <v>247</v>
      </c>
      <c r="F3897" s="62">
        <v>9.6981829007224435E-2</v>
      </c>
      <c r="G3897" s="63">
        <v>19694411</v>
      </c>
      <c r="H3897" s="63">
        <v>5.7942646054460312</v>
      </c>
      <c r="I3897" s="63">
        <f t="shared" si="429"/>
        <v>94.388710018294091</v>
      </c>
      <c r="J3897" s="63">
        <v>475513572.80000001</v>
      </c>
      <c r="K3897" s="63">
        <f t="shared" si="430"/>
        <v>53.422299900769097</v>
      </c>
      <c r="L3897" s="63">
        <v>403.02071310269946</v>
      </c>
      <c r="M3897" s="63">
        <v>2.3668639053254439</v>
      </c>
      <c r="N3897" s="62">
        <v>29.818000000000001</v>
      </c>
    </row>
    <row r="3898" spans="1:14" x14ac:dyDescent="0.4">
      <c r="A3898" s="69">
        <v>93</v>
      </c>
      <c r="B3898" s="5" t="s">
        <v>180</v>
      </c>
      <c r="C3898" s="5">
        <v>2005</v>
      </c>
      <c r="D3898" s="5" t="s">
        <v>246</v>
      </c>
      <c r="E3898" s="5" t="s">
        <v>247</v>
      </c>
      <c r="F3898" s="62">
        <v>8.4562384834403481E-2</v>
      </c>
      <c r="G3898" s="63">
        <v>20211114</v>
      </c>
      <c r="H3898" s="63">
        <v>7.3310479826829607</v>
      </c>
      <c r="I3898" s="63">
        <f t="shared" si="429"/>
        <v>96.907749210874883</v>
      </c>
      <c r="J3898" s="63">
        <v>122413755.58</v>
      </c>
      <c r="K3898" s="63">
        <f t="shared" si="430"/>
        <v>57.330370926659356</v>
      </c>
      <c r="L3898" s="63">
        <v>438.79347273716468</v>
      </c>
      <c r="M3898" s="63">
        <v>1.3245033112582782</v>
      </c>
      <c r="N3898" s="62">
        <v>29.998999999999999</v>
      </c>
    </row>
    <row r="3899" spans="1:14" x14ac:dyDescent="0.4">
      <c r="A3899" s="69">
        <v>93</v>
      </c>
      <c r="B3899" s="5" t="s">
        <v>180</v>
      </c>
      <c r="C3899" s="5">
        <v>2006</v>
      </c>
      <c r="D3899" s="5" t="s">
        <v>246</v>
      </c>
      <c r="E3899" s="5" t="s">
        <v>247</v>
      </c>
      <c r="F3899" s="62">
        <v>8.9747377288425495E-2</v>
      </c>
      <c r="G3899" s="63">
        <v>20735982</v>
      </c>
      <c r="H3899" s="63">
        <v>7.4613445396577731</v>
      </c>
      <c r="I3899" s="63">
        <f t="shared" si="429"/>
        <v>96.626510966331935</v>
      </c>
      <c r="J3899" s="63">
        <v>251141650.25</v>
      </c>
      <c r="K3899" s="63">
        <f t="shared" si="430"/>
        <v>60.845874586688829</v>
      </c>
      <c r="L3899" s="63">
        <v>458.61515200648461</v>
      </c>
      <c r="M3899" s="63">
        <v>1.2345679012345678</v>
      </c>
      <c r="N3899" s="62">
        <v>30.181999999999999</v>
      </c>
    </row>
    <row r="3900" spans="1:14" x14ac:dyDescent="0.4">
      <c r="A3900" s="69">
        <v>93</v>
      </c>
      <c r="B3900" s="5" t="s">
        <v>180</v>
      </c>
      <c r="C3900" s="5">
        <v>2007</v>
      </c>
      <c r="D3900" s="5" t="s">
        <v>246</v>
      </c>
      <c r="E3900" s="5" t="s">
        <v>247</v>
      </c>
      <c r="F3900" s="62">
        <v>0.10482360082202904</v>
      </c>
      <c r="G3900" s="63">
        <v>21280513</v>
      </c>
      <c r="H3900" s="63">
        <v>7.43627840440044</v>
      </c>
      <c r="I3900" s="63">
        <f t="shared" si="429"/>
        <v>98.154997731175698</v>
      </c>
      <c r="J3900" s="63">
        <v>416689348.42080998</v>
      </c>
      <c r="K3900" s="63">
        <f t="shared" si="430"/>
        <v>63.152936412405154</v>
      </c>
      <c r="L3900" s="63">
        <v>508.04489562542403</v>
      </c>
      <c r="M3900" s="63">
        <v>0.50761421319796962</v>
      </c>
      <c r="N3900" s="62">
        <v>30.364000000000001</v>
      </c>
    </row>
    <row r="3901" spans="1:14" x14ac:dyDescent="0.4">
      <c r="A3901" s="69">
        <v>93</v>
      </c>
      <c r="B3901" s="5" t="s">
        <v>180</v>
      </c>
      <c r="C3901" s="5">
        <v>2008</v>
      </c>
      <c r="D3901" s="5" t="s">
        <v>246</v>
      </c>
      <c r="E3901" s="5" t="s">
        <v>247</v>
      </c>
      <c r="F3901" s="62">
        <v>0.10247843830678538</v>
      </c>
      <c r="G3901" s="63">
        <v>21845571</v>
      </c>
      <c r="H3901" s="63">
        <v>5.1528040750931154</v>
      </c>
      <c r="I3901" s="63">
        <f t="shared" si="429"/>
        <v>102.12853932763494</v>
      </c>
      <c r="J3901" s="63">
        <v>641399415.78425097</v>
      </c>
      <c r="K3901" s="63">
        <f>(K3428+K3557+K3385)/3</f>
        <v>68.515508246505277</v>
      </c>
      <c r="L3901" s="63">
        <v>591.43983760618346</v>
      </c>
      <c r="M3901" s="63">
        <v>1.0256410256410255</v>
      </c>
      <c r="N3901" s="62">
        <v>30.832000000000001</v>
      </c>
    </row>
    <row r="3902" spans="1:14" x14ac:dyDescent="0.4">
      <c r="A3902" s="69">
        <v>93</v>
      </c>
      <c r="B3902" s="5" t="s">
        <v>180</v>
      </c>
      <c r="C3902" s="5">
        <v>2009</v>
      </c>
      <c r="D3902" s="5" t="s">
        <v>246</v>
      </c>
      <c r="E3902" s="5" t="s">
        <v>247</v>
      </c>
      <c r="F3902" s="62">
        <v>0.11117073575122144</v>
      </c>
      <c r="G3902" s="63">
        <v>22436660</v>
      </c>
      <c r="H3902" s="63">
        <v>1.4713732319651598</v>
      </c>
      <c r="I3902" s="63">
        <f t="shared" si="429"/>
        <v>103.52320021042863</v>
      </c>
      <c r="J3902" s="63">
        <v>930100407.77999997</v>
      </c>
      <c r="K3902" s="63">
        <f>(K3558+K3386+K3429)/3</f>
        <v>58.460842687452093</v>
      </c>
      <c r="L3902" s="63">
        <v>546.60073246251739</v>
      </c>
      <c r="M3902" s="63">
        <v>0.90497737556561098</v>
      </c>
      <c r="N3902" s="62">
        <v>31.327999999999999</v>
      </c>
    </row>
    <row r="3903" spans="1:14" x14ac:dyDescent="0.4">
      <c r="A3903" s="69">
        <v>93</v>
      </c>
      <c r="B3903" s="5" t="s">
        <v>180</v>
      </c>
      <c r="C3903" s="5">
        <v>2010</v>
      </c>
      <c r="D3903" s="5" t="s">
        <v>246</v>
      </c>
      <c r="E3903" s="5" t="s">
        <v>247</v>
      </c>
      <c r="F3903" s="62">
        <v>0.11617544338206712</v>
      </c>
      <c r="G3903" s="63">
        <v>23073723</v>
      </c>
      <c r="H3903" s="63">
        <v>7.6452279872526674</v>
      </c>
      <c r="I3903" s="63">
        <v>100</v>
      </c>
      <c r="J3903" s="63">
        <v>1258453096.82496</v>
      </c>
      <c r="K3903" s="63">
        <f>(K3559+K3430+K3387)/3</f>
        <v>59.317731578275527</v>
      </c>
      <c r="L3903" s="63">
        <v>494.58402200043867</v>
      </c>
      <c r="M3903" s="63">
        <v>0.84033613445378164</v>
      </c>
      <c r="N3903" s="62">
        <v>31.83</v>
      </c>
    </row>
    <row r="3904" spans="1:14" x14ac:dyDescent="0.4">
      <c r="A3904" s="69">
        <v>93</v>
      </c>
      <c r="B3904" s="5" t="s">
        <v>180</v>
      </c>
      <c r="C3904" s="5">
        <v>2011</v>
      </c>
      <c r="D3904" s="5" t="s">
        <v>246</v>
      </c>
      <c r="E3904" s="5" t="s">
        <v>247</v>
      </c>
      <c r="F3904" s="62">
        <v>0.13864653324114082</v>
      </c>
      <c r="G3904" s="63">
        <v>23760421</v>
      </c>
      <c r="H3904" s="63">
        <v>2.3483622904499839</v>
      </c>
      <c r="I3904" s="63">
        <f>(I3560+I3431+I3388)/3</f>
        <v>97.163060500352955</v>
      </c>
      <c r="J3904" s="63">
        <v>3663937118.45157</v>
      </c>
      <c r="K3904" s="63">
        <f>(K3560+K3431+K3388)/3</f>
        <v>59.242031300410964</v>
      </c>
      <c r="L3904" s="63">
        <v>615.2786597811529</v>
      </c>
      <c r="M3904" s="63">
        <v>4.9645390070921982</v>
      </c>
      <c r="N3904" s="62">
        <v>32.335999999999999</v>
      </c>
    </row>
    <row r="3905" spans="1:14" x14ac:dyDescent="0.4">
      <c r="A3905" s="69">
        <v>93</v>
      </c>
      <c r="B3905" s="5" t="s">
        <v>180</v>
      </c>
      <c r="C3905" s="5">
        <v>2012</v>
      </c>
      <c r="D3905" s="5" t="s">
        <v>246</v>
      </c>
      <c r="E3905" s="5" t="s">
        <v>247</v>
      </c>
      <c r="F3905" s="62">
        <v>0.14867926479230661</v>
      </c>
      <c r="G3905" s="63">
        <v>24487611</v>
      </c>
      <c r="H3905" s="63">
        <v>3.1752345743067707</v>
      </c>
      <c r="I3905" s="63">
        <f>(I3432+I3561+I3389)/3</f>
        <v>88.735334396866051</v>
      </c>
      <c r="J3905" s="63">
        <v>5635092658.6184196</v>
      </c>
      <c r="K3905" s="63">
        <f>(K3561+K3432+K3389)/3</f>
        <v>57.298462623586055</v>
      </c>
      <c r="L3905" s="63">
        <v>681.49212857369048</v>
      </c>
      <c r="M3905" s="63">
        <v>2.2900763358778624</v>
      </c>
      <c r="N3905" s="62">
        <v>32.845999999999997</v>
      </c>
    </row>
    <row r="3906" spans="1:14" x14ac:dyDescent="0.4">
      <c r="A3906" s="69">
        <v>93</v>
      </c>
      <c r="B3906" s="5" t="s">
        <v>180</v>
      </c>
      <c r="C3906" s="5">
        <v>2013</v>
      </c>
      <c r="D3906" s="5" t="s">
        <v>246</v>
      </c>
      <c r="E3906" s="5" t="s">
        <v>247</v>
      </c>
      <c r="F3906" s="62">
        <v>0.16436496967277214</v>
      </c>
      <c r="G3906" s="63">
        <v>25251731</v>
      </c>
      <c r="H3906" s="63">
        <v>2.6012362690510429</v>
      </c>
      <c r="I3906" s="63">
        <f>(I3433+I3562+I3390)/3</f>
        <v>81.043649064223359</v>
      </c>
      <c r="J3906" s="63">
        <v>6697422432.4601002</v>
      </c>
      <c r="K3906" s="63">
        <f>(K3562+K3433+K3390)/3</f>
        <v>61.037268442180782</v>
      </c>
      <c r="L3906" s="63">
        <v>681.06511419744118</v>
      </c>
      <c r="M3906" s="63">
        <v>7.118644067796609</v>
      </c>
      <c r="N3906" s="62">
        <v>33.36</v>
      </c>
    </row>
    <row r="3907" spans="1:14" x14ac:dyDescent="0.4">
      <c r="A3907" s="69">
        <v>93</v>
      </c>
      <c r="B3907" s="5" t="s">
        <v>180</v>
      </c>
      <c r="C3907" s="5">
        <v>2014</v>
      </c>
      <c r="D3907" s="5" t="s">
        <v>246</v>
      </c>
      <c r="E3907" s="5" t="s">
        <v>247</v>
      </c>
      <c r="F3907" s="62">
        <v>0.1852357936093901</v>
      </c>
      <c r="G3907" s="63">
        <v>26038704</v>
      </c>
      <c r="H3907" s="63">
        <v>1.0858708962557984</v>
      </c>
      <c r="I3907" s="63">
        <f>(G3219+I3563+I3434)/3</f>
        <v>1506517.6223595664</v>
      </c>
      <c r="J3907" s="63">
        <v>4998799334.3562098</v>
      </c>
      <c r="K3907" s="63">
        <f>(K3563+K3391+K3434)/3</f>
        <v>63.490852451244713</v>
      </c>
      <c r="L3907" s="63">
        <v>690.44321814427644</v>
      </c>
      <c r="M3907" s="63">
        <v>19.896640826873384</v>
      </c>
      <c r="N3907" s="62">
        <v>33.878</v>
      </c>
    </row>
    <row r="3908" spans="1:14" x14ac:dyDescent="0.4">
      <c r="A3908" s="69">
        <v>93</v>
      </c>
      <c r="B3908" s="5" t="s">
        <v>180</v>
      </c>
      <c r="C3908" s="5">
        <v>2015</v>
      </c>
      <c r="D3908" s="5" t="s">
        <v>246</v>
      </c>
      <c r="E3908" s="5" t="s">
        <v>247</v>
      </c>
      <c r="F3908" s="62">
        <v>0.20408485620554237</v>
      </c>
      <c r="G3908" s="63">
        <v>26843246</v>
      </c>
      <c r="H3908" s="63">
        <v>7.0599503354501536</v>
      </c>
      <c r="I3908" s="63">
        <f>(I3564+I3435+I3392)/3</f>
        <v>87.400203659594851</v>
      </c>
      <c r="J3908" s="63">
        <v>3868353884.9499998</v>
      </c>
      <c r="K3908" s="63">
        <f>(K3435+K3564+K3392)/3</f>
        <v>64.829709076714565</v>
      </c>
      <c r="L3908" s="63">
        <v>603.83851377791473</v>
      </c>
      <c r="M3908" s="65">
        <f t="shared" ref="M3908:M3915" si="431">(M3907+M3906+M3905)/3</f>
        <v>9.768453743515952</v>
      </c>
      <c r="N3908" s="62">
        <v>34.4</v>
      </c>
    </row>
    <row r="3909" spans="1:14" x14ac:dyDescent="0.4">
      <c r="A3909" s="69">
        <v>93</v>
      </c>
      <c r="B3909" s="5" t="s">
        <v>180</v>
      </c>
      <c r="C3909" s="5">
        <v>2016</v>
      </c>
      <c r="D3909" s="5" t="s">
        <v>246</v>
      </c>
      <c r="E3909" s="5" t="s">
        <v>247</v>
      </c>
      <c r="F3909" s="62">
        <v>0.26154213820500671</v>
      </c>
      <c r="G3909" s="63">
        <v>27696493</v>
      </c>
      <c r="H3909" s="63">
        <v>12.160891291542498</v>
      </c>
      <c r="I3909" s="63">
        <f>(I3565+I3436+I3393)/3</f>
        <v>86.593505112274059</v>
      </c>
      <c r="J3909" s="63">
        <v>3128149928.6999998</v>
      </c>
      <c r="K3909" s="63">
        <f>(K3565+K3436+K3393)/3</f>
        <v>64.132038803394536</v>
      </c>
      <c r="L3909" s="63">
        <v>435.76099100962398</v>
      </c>
      <c r="M3909" s="65">
        <f t="shared" si="431"/>
        <v>12.261246212728649</v>
      </c>
      <c r="N3909" s="62">
        <v>34.926000000000002</v>
      </c>
    </row>
    <row r="3910" spans="1:14" x14ac:dyDescent="0.4">
      <c r="A3910" s="69">
        <v>93</v>
      </c>
      <c r="B3910" s="5" t="s">
        <v>180</v>
      </c>
      <c r="C3910" s="5">
        <v>2017</v>
      </c>
      <c r="D3910" s="5" t="s">
        <v>246</v>
      </c>
      <c r="E3910" s="5" t="s">
        <v>247</v>
      </c>
      <c r="F3910" s="62">
        <v>0.25069793980218236</v>
      </c>
      <c r="G3910" s="63">
        <v>28569441</v>
      </c>
      <c r="H3910" s="63">
        <v>7.9780124016527054</v>
      </c>
      <c r="I3910" s="63">
        <f>(I3907+I3908+I3909)/3</f>
        <v>502230.53868944611</v>
      </c>
      <c r="J3910" s="63">
        <v>2319071971.47682</v>
      </c>
      <c r="K3910" s="63">
        <f>(K3907+K3908+K3909)/3</f>
        <v>64.15086677711794</v>
      </c>
      <c r="L3910" s="63">
        <v>464.29472126447246</v>
      </c>
      <c r="M3910" s="65">
        <f t="shared" si="431"/>
        <v>13.975446927705994</v>
      </c>
      <c r="N3910" s="62">
        <v>35.454999999999998</v>
      </c>
    </row>
    <row r="3911" spans="1:14" x14ac:dyDescent="0.4">
      <c r="A3911" s="69">
        <v>93</v>
      </c>
      <c r="B3911" s="5" t="s">
        <v>180</v>
      </c>
      <c r="C3911" s="5">
        <v>2018</v>
      </c>
      <c r="D3911" s="5" t="s">
        <v>246</v>
      </c>
      <c r="E3911" s="5" t="s">
        <v>247</v>
      </c>
      <c r="F3911" s="62">
        <v>0.23365716782811569</v>
      </c>
      <c r="G3911" s="63">
        <v>29423878</v>
      </c>
      <c r="H3911" s="63">
        <v>3.7951119088061205</v>
      </c>
      <c r="I3911" s="63">
        <f>(I3567+I3438+I3395)/3</f>
        <v>90.713126353319808</v>
      </c>
      <c r="J3911" s="63">
        <v>1678061191.8310599</v>
      </c>
      <c r="K3911" s="63">
        <f>(K3567+K3395+K3438)/3</f>
        <v>66.240850792609265</v>
      </c>
      <c r="L3911" s="63">
        <v>510.37999649846779</v>
      </c>
      <c r="M3911" s="65">
        <f t="shared" si="431"/>
        <v>12.001715627983531</v>
      </c>
      <c r="N3911" s="62">
        <v>35.988</v>
      </c>
    </row>
    <row r="3912" spans="1:14" x14ac:dyDescent="0.4">
      <c r="A3912" s="69">
        <v>93</v>
      </c>
      <c r="B3912" s="5" t="s">
        <v>180</v>
      </c>
      <c r="C3912" s="5">
        <v>2019</v>
      </c>
      <c r="D3912" s="5" t="s">
        <v>246</v>
      </c>
      <c r="E3912" s="5" t="s">
        <v>247</v>
      </c>
      <c r="F3912" s="62">
        <v>0.2486396585571457</v>
      </c>
      <c r="G3912" s="63">
        <v>30285595</v>
      </c>
      <c r="H3912" s="63">
        <v>4.6776543218508522</v>
      </c>
      <c r="I3912" s="63">
        <f>(I3568+I3439+I3396)/3</f>
        <v>97.237605049204774</v>
      </c>
      <c r="J3912" s="63">
        <v>3379329136.1392899</v>
      </c>
      <c r="K3912" s="63">
        <f>(K3568+K3439+K3396)/3</f>
        <v>64.542915799906467</v>
      </c>
      <c r="L3912" s="63">
        <v>512.21576378383998</v>
      </c>
      <c r="M3912" s="65">
        <f t="shared" si="431"/>
        <v>12.746136256139392</v>
      </c>
      <c r="N3912" s="62">
        <v>36.527999999999999</v>
      </c>
    </row>
    <row r="3913" spans="1:14" x14ac:dyDescent="0.4">
      <c r="A3913" s="69">
        <v>93</v>
      </c>
      <c r="B3913" s="5" t="s">
        <v>180</v>
      </c>
      <c r="C3913" s="5">
        <v>2020</v>
      </c>
      <c r="D3913" s="5" t="s">
        <v>246</v>
      </c>
      <c r="E3913" s="5" t="s">
        <v>247</v>
      </c>
      <c r="F3913" s="62">
        <v>0.22276755271521267</v>
      </c>
      <c r="G3913" s="63">
        <v>31178239</v>
      </c>
      <c r="H3913" s="63">
        <v>3.1716630641704029</v>
      </c>
      <c r="I3913" s="63">
        <f>(I3569+I3397+I3440)/3</f>
        <v>100.39416917836452</v>
      </c>
      <c r="J3913" s="63">
        <v>3187942207.1496201</v>
      </c>
      <c r="K3913" s="63">
        <f>(K3569+K3440+K3397)/3</f>
        <v>57.464952671236212</v>
      </c>
      <c r="L3913" s="63">
        <v>456.58192899510567</v>
      </c>
      <c r="M3913" s="65">
        <f t="shared" si="431"/>
        <v>12.90776627060964</v>
      </c>
      <c r="N3913" s="62">
        <v>37.073999999999998</v>
      </c>
    </row>
    <row r="3914" spans="1:14" x14ac:dyDescent="0.4">
      <c r="A3914" s="69">
        <v>93</v>
      </c>
      <c r="B3914" s="5" t="s">
        <v>180</v>
      </c>
      <c r="C3914" s="5">
        <v>2021</v>
      </c>
      <c r="D3914" s="5" t="s">
        <v>246</v>
      </c>
      <c r="E3914" s="5" t="s">
        <v>247</v>
      </c>
      <c r="F3914" s="62">
        <f>(F3911+F3912+F3913)/3</f>
        <v>0.235021459700158</v>
      </c>
      <c r="G3914" s="63">
        <v>32077072</v>
      </c>
      <c r="H3914" s="63">
        <v>4.5505719978286265</v>
      </c>
      <c r="I3914" s="63">
        <f>(I3570+I3441+I3398)/3</f>
        <v>97.768800293109337</v>
      </c>
      <c r="J3914" s="63">
        <v>5295396105.2541599</v>
      </c>
      <c r="K3914" s="63">
        <f>(K3570+K3441+K3398)/3</f>
        <v>61.634330249725963</v>
      </c>
      <c r="L3914" s="63">
        <v>504.03778714310658</v>
      </c>
      <c r="M3914" s="65">
        <f t="shared" si="431"/>
        <v>12.551872718244189</v>
      </c>
      <c r="N3914" s="62">
        <v>37.628</v>
      </c>
    </row>
    <row r="3915" spans="1:14" x14ac:dyDescent="0.4">
      <c r="A3915" s="69">
        <v>93</v>
      </c>
      <c r="B3915" s="5" t="s">
        <v>180</v>
      </c>
      <c r="C3915" s="5">
        <v>2022</v>
      </c>
      <c r="D3915" s="5" t="s">
        <v>246</v>
      </c>
      <c r="E3915" s="5" t="s">
        <v>247</v>
      </c>
      <c r="F3915" s="62">
        <f>(F3912+F3913+F3914)/3</f>
        <v>0.23547622365750545</v>
      </c>
      <c r="G3915" s="63">
        <v>32969518</v>
      </c>
      <c r="H3915" s="63">
        <v>6.400914741751663</v>
      </c>
      <c r="I3915" s="63">
        <f>(I3571+I3442+I3399)/3</f>
        <v>102.01349098762927</v>
      </c>
      <c r="J3915" s="63">
        <v>2539017295.6480198</v>
      </c>
      <c r="K3915" s="63">
        <f>(K3571+K3442+K3399)/3</f>
        <v>68.98249006435438</v>
      </c>
      <c r="L3915" s="63">
        <v>558.29860644822088</v>
      </c>
      <c r="M3915" s="65">
        <f t="shared" si="431"/>
        <v>12.735258414997739</v>
      </c>
      <c r="N3915" s="62">
        <v>38.186999999999998</v>
      </c>
    </row>
    <row r="3916" spans="1:14" x14ac:dyDescent="0.4">
      <c r="A3916" s="69">
        <v>94</v>
      </c>
      <c r="B3916" s="5" t="s">
        <v>4</v>
      </c>
      <c r="C3916" s="5">
        <v>1980</v>
      </c>
      <c r="D3916" s="5" t="s">
        <v>250</v>
      </c>
      <c r="E3916" s="5" t="s">
        <v>247</v>
      </c>
      <c r="F3916" s="62">
        <f>(F3917*0.95)</f>
        <v>6.0964343490569582E-2</v>
      </c>
      <c r="G3916" s="63">
        <v>33465781</v>
      </c>
      <c r="H3916" s="63">
        <v>1.2351837316503662</v>
      </c>
      <c r="I3916" s="63">
        <f>(I3846+I3830+I3760)/3</f>
        <v>117.35311540139894</v>
      </c>
      <c r="J3916" s="63">
        <v>380000</v>
      </c>
      <c r="K3916" s="63">
        <f>(K3846+K3830+K3760)/3</f>
        <v>57.470562321675381</v>
      </c>
      <c r="L3916" s="63">
        <v>31.023485364313583</v>
      </c>
      <c r="M3916" s="63">
        <v>18.343195266272186</v>
      </c>
      <c r="N3916" s="62">
        <v>23.972999999999999</v>
      </c>
    </row>
    <row r="3917" spans="1:14" x14ac:dyDescent="0.4">
      <c r="A3917" s="69">
        <v>94</v>
      </c>
      <c r="B3917" s="5" t="s">
        <v>4</v>
      </c>
      <c r="C3917" s="5">
        <v>1981</v>
      </c>
      <c r="D3917" s="5" t="s">
        <v>250</v>
      </c>
      <c r="E3917" s="5" t="s">
        <v>247</v>
      </c>
      <c r="F3917" s="62">
        <f t="shared" ref="F3917:F3925" si="432">(F3918*0.95)</f>
        <v>6.4172993147967983E-2</v>
      </c>
      <c r="G3917" s="63">
        <v>34110098</v>
      </c>
      <c r="H3917" s="63">
        <v>4.4251837631962303</v>
      </c>
      <c r="I3917" s="63">
        <f>(I3846+I3831+I3760)/3</f>
        <v>118.54835186309099</v>
      </c>
      <c r="J3917" s="63">
        <f>(J3846+J3831+J3760)/3</f>
        <v>143958379.2602374</v>
      </c>
      <c r="K3917" s="63">
        <f>(K3846+K3831+K3760)/3</f>
        <v>60.835224980315083</v>
      </c>
      <c r="L3917" s="63">
        <v>32.571022097200043</v>
      </c>
      <c r="M3917" s="63">
        <v>20.558882235528944</v>
      </c>
      <c r="N3917" s="62">
        <v>23.981999999999999</v>
      </c>
    </row>
    <row r="3918" spans="1:14" x14ac:dyDescent="0.4">
      <c r="A3918" s="69">
        <v>94</v>
      </c>
      <c r="B3918" s="5" t="s">
        <v>4</v>
      </c>
      <c r="C3918" s="5">
        <v>1982</v>
      </c>
      <c r="D3918" s="5" t="s">
        <v>250</v>
      </c>
      <c r="E3918" s="5" t="s">
        <v>247</v>
      </c>
      <c r="F3918" s="62">
        <f t="shared" si="432"/>
        <v>6.7550519103124193E-2</v>
      </c>
      <c r="G3918" s="63">
        <v>34742586</v>
      </c>
      <c r="H3918" s="63">
        <v>3.3744684291658444</v>
      </c>
      <c r="I3918" s="63">
        <f>(I3746+I3832+I3617)/3</f>
        <v>313.12792317157647</v>
      </c>
      <c r="J3918" s="63">
        <f>(J3832+J3617+J3746)/3</f>
        <v>31537502.944483001</v>
      </c>
      <c r="K3918" s="63">
        <f>(K3832+K3746+K3617)/3</f>
        <v>78.771980179471115</v>
      </c>
      <c r="L3918" s="63">
        <v>42.632562914361749</v>
      </c>
      <c r="M3918" s="63">
        <v>22.718446601941743</v>
      </c>
      <c r="N3918" s="62">
        <v>23.992999999999999</v>
      </c>
    </row>
    <row r="3919" spans="1:14" x14ac:dyDescent="0.4">
      <c r="A3919" s="69">
        <v>94</v>
      </c>
      <c r="B3919" s="5" t="s">
        <v>4</v>
      </c>
      <c r="C3919" s="5">
        <v>1983</v>
      </c>
      <c r="D3919" s="5" t="s">
        <v>250</v>
      </c>
      <c r="E3919" s="5" t="s">
        <v>247</v>
      </c>
      <c r="F3919" s="62">
        <f t="shared" si="432"/>
        <v>7.1105809582236001E-2</v>
      </c>
      <c r="G3919" s="63">
        <v>35424262</v>
      </c>
      <c r="H3919" s="63">
        <v>1.957338815744464</v>
      </c>
      <c r="I3919" s="63">
        <f>(I3833+I3747+I3618)/3</f>
        <v>423.686091671067</v>
      </c>
      <c r="J3919" s="63">
        <v>-420000</v>
      </c>
      <c r="K3919" s="63">
        <f>(K3618+K3747+K3833)/3</f>
        <v>76.866139492459624</v>
      </c>
      <c r="L3919" s="63">
        <v>39.000773403587061</v>
      </c>
      <c r="M3919" s="63">
        <v>23.895582329317268</v>
      </c>
      <c r="N3919" s="62">
        <v>24.042000000000002</v>
      </c>
    </row>
    <row r="3920" spans="1:14" x14ac:dyDescent="0.4">
      <c r="A3920" s="69">
        <v>94</v>
      </c>
      <c r="B3920" s="5" t="s">
        <v>4</v>
      </c>
      <c r="C3920" s="5">
        <v>1984</v>
      </c>
      <c r="D3920" s="5" t="s">
        <v>250</v>
      </c>
      <c r="E3920" s="5" t="s">
        <v>247</v>
      </c>
      <c r="F3920" s="62">
        <f t="shared" si="432"/>
        <v>7.4848220612880004E-2</v>
      </c>
      <c r="G3920" s="63">
        <v>36159838</v>
      </c>
      <c r="H3920" s="63">
        <v>2.5178888461643254</v>
      </c>
      <c r="I3920" s="63">
        <f>(I3619+I3748+I3834)/3</f>
        <v>226.72700012610036</v>
      </c>
      <c r="J3920" s="63">
        <v>780000</v>
      </c>
      <c r="K3920" s="63">
        <f>(K3834+K3748+K3619)/3</f>
        <v>80.421138226891529</v>
      </c>
      <c r="L3920" s="63">
        <v>36.063857726391433</v>
      </c>
      <c r="M3920" s="63">
        <v>26.642335766423354</v>
      </c>
      <c r="N3920" s="62">
        <v>24.212</v>
      </c>
    </row>
    <row r="3921" spans="1:14" x14ac:dyDescent="0.4">
      <c r="A3921" s="69">
        <v>94</v>
      </c>
      <c r="B3921" s="5" t="s">
        <v>4</v>
      </c>
      <c r="C3921" s="5">
        <v>1985</v>
      </c>
      <c r="D3921" s="5" t="s">
        <v>250</v>
      </c>
      <c r="E3921" s="5" t="s">
        <v>247</v>
      </c>
      <c r="F3921" s="62">
        <f t="shared" si="432"/>
        <v>7.8787600645136846E-2</v>
      </c>
      <c r="G3921" s="63">
        <v>36881020</v>
      </c>
      <c r="H3921" s="63">
        <v>1.5672508344028842</v>
      </c>
      <c r="I3921" s="63">
        <f>(I3835+I3749+I3620)/3</f>
        <v>144.31985056209513</v>
      </c>
      <c r="J3921" s="63">
        <f>(J3835+J3749+J3620)/3</f>
        <v>9029158.4717782065</v>
      </c>
      <c r="K3921" s="63">
        <f>(K3835+K3749+K3620)/3</f>
        <v>85.845771927164336</v>
      </c>
      <c r="L3921" s="63">
        <v>40.099437603619293</v>
      </c>
      <c r="M3921" s="63">
        <v>31.937172774869111</v>
      </c>
      <c r="N3921" s="62">
        <v>24.381</v>
      </c>
    </row>
    <row r="3922" spans="1:14" x14ac:dyDescent="0.4">
      <c r="A3922" s="69">
        <v>94</v>
      </c>
      <c r="B3922" s="5" t="s">
        <v>4</v>
      </c>
      <c r="C3922" s="5">
        <v>1986</v>
      </c>
      <c r="D3922" s="5" t="s">
        <v>250</v>
      </c>
      <c r="E3922" s="5" t="s">
        <v>247</v>
      </c>
      <c r="F3922" s="62">
        <f t="shared" si="432"/>
        <v>8.2934316468565111E-2</v>
      </c>
      <c r="G3922" s="63">
        <v>37572340</v>
      </c>
      <c r="H3922" s="63">
        <v>6.5545096897654815</v>
      </c>
      <c r="I3922" s="63">
        <f>(I3750+I3836+I3621)/3</f>
        <v>150.67999179098112</v>
      </c>
      <c r="J3922" s="63">
        <v>140000</v>
      </c>
      <c r="K3922" s="63">
        <f>(K3621+K3750+K3836)/3</f>
        <v>87.047327676173268</v>
      </c>
      <c r="L3922" s="63">
        <v>42.128697985482376</v>
      </c>
      <c r="M3922" s="63">
        <v>33.003300330032999</v>
      </c>
      <c r="N3922" s="62">
        <v>24.552</v>
      </c>
    </row>
    <row r="3923" spans="1:14" x14ac:dyDescent="0.4">
      <c r="A3923" s="69">
        <v>94</v>
      </c>
      <c r="B3923" s="5" t="s">
        <v>4</v>
      </c>
      <c r="C3923" s="5">
        <v>1987</v>
      </c>
      <c r="D3923" s="5" t="s">
        <v>250</v>
      </c>
      <c r="E3923" s="5" t="s">
        <v>247</v>
      </c>
      <c r="F3923" s="62">
        <f t="shared" si="432"/>
        <v>8.7299280493226439E-2</v>
      </c>
      <c r="G3923" s="63">
        <v>38233171</v>
      </c>
      <c r="H3923" s="63">
        <v>21.23842151709006</v>
      </c>
      <c r="I3923" s="63">
        <f>(I3622+I3751+I3837)/3</f>
        <v>150.35161408149438</v>
      </c>
      <c r="J3923" s="63">
        <v>-1540000</v>
      </c>
      <c r="K3923" s="63">
        <f>(K3751+K3622+K3837)/3</f>
        <v>79.207568362684967</v>
      </c>
      <c r="L3923" s="63">
        <v>40.866296000332035</v>
      </c>
      <c r="M3923" s="63">
        <v>44.567627494456758</v>
      </c>
      <c r="N3923" s="62">
        <v>24.724</v>
      </c>
    </row>
    <row r="3924" spans="1:14" x14ac:dyDescent="0.4">
      <c r="A3924" s="69">
        <v>94</v>
      </c>
      <c r="B3924" s="5" t="s">
        <v>4</v>
      </c>
      <c r="C3924" s="5">
        <v>1988</v>
      </c>
      <c r="D3924" s="5" t="s">
        <v>250</v>
      </c>
      <c r="E3924" s="5" t="s">
        <v>247</v>
      </c>
      <c r="F3924" s="62">
        <f t="shared" si="432"/>
        <v>9.1893979466554143E-2</v>
      </c>
      <c r="G3924" s="63">
        <v>38868270</v>
      </c>
      <c r="H3924" s="63">
        <v>25.195621172994407</v>
      </c>
      <c r="I3924" s="63">
        <f>(I3752+I3623+I3838)/3</f>
        <v>156.19464386175378</v>
      </c>
      <c r="J3924" s="63">
        <f>(J3752+J3623+J3838)/3</f>
        <v>28907877.576155882</v>
      </c>
      <c r="K3924" s="63">
        <f>(K3838+K3752+K3623)/3</f>
        <v>75.995822248030308</v>
      </c>
      <c r="L3924" s="63">
        <v>39.649007197226069</v>
      </c>
      <c r="M3924" s="63">
        <v>43.22429906542056</v>
      </c>
      <c r="N3924" s="62">
        <v>24.896000000000001</v>
      </c>
    </row>
    <row r="3925" spans="1:14" x14ac:dyDescent="0.4">
      <c r="A3925" s="69">
        <v>94</v>
      </c>
      <c r="B3925" s="5" t="s">
        <v>4</v>
      </c>
      <c r="C3925" s="5">
        <v>1989</v>
      </c>
      <c r="D3925" s="5" t="s">
        <v>250</v>
      </c>
      <c r="E3925" s="5" t="s">
        <v>247</v>
      </c>
      <c r="F3925" s="62">
        <f t="shared" si="432"/>
        <v>9.6730504701635939E-2</v>
      </c>
      <c r="G3925" s="63">
        <v>39489419</v>
      </c>
      <c r="H3925" s="63">
        <v>57.684478087708499</v>
      </c>
      <c r="I3925" s="63">
        <f>(I3624+I3753+I3839)/3</f>
        <v>154.5758404922733</v>
      </c>
      <c r="J3925" s="63">
        <v>7806630.4115273496</v>
      </c>
      <c r="K3925" s="63">
        <f>(K3624+K3753+K3839)/3</f>
        <v>68.468260950377626</v>
      </c>
      <c r="L3925" s="63">
        <v>50.987031223939489</v>
      </c>
      <c r="M3925" s="63">
        <v>43.062200956937794</v>
      </c>
      <c r="N3925" s="62">
        <v>25.068999999999999</v>
      </c>
    </row>
    <row r="3926" spans="1:14" x14ac:dyDescent="0.4">
      <c r="A3926" s="69">
        <v>94</v>
      </c>
      <c r="B3926" s="5" t="s">
        <v>4</v>
      </c>
      <c r="C3926" s="5">
        <v>1990</v>
      </c>
      <c r="D3926" s="5" t="s">
        <v>250</v>
      </c>
      <c r="E3926" s="5" t="s">
        <v>247</v>
      </c>
      <c r="F3926" s="62">
        <v>0.10182158389645889</v>
      </c>
      <c r="G3926" s="63">
        <v>40099553</v>
      </c>
      <c r="H3926" s="63">
        <v>18.53959537454881</v>
      </c>
      <c r="I3926" s="63">
        <f>(I3625+I3754+I3840)/3</f>
        <v>136.56525899747515</v>
      </c>
      <c r="J3926" s="63">
        <v>161144560.31488901</v>
      </c>
      <c r="K3926" s="63">
        <f>(K3754+K3625+K3840)/3</f>
        <v>63.791043723233976</v>
      </c>
      <c r="L3926" s="63">
        <v>52.74855566298357</v>
      </c>
      <c r="M3926" s="63">
        <v>40.664961636828643</v>
      </c>
      <c r="N3926" s="62">
        <v>25.242999999999999</v>
      </c>
    </row>
    <row r="3927" spans="1:14" x14ac:dyDescent="0.4">
      <c r="A3927" s="69">
        <v>94</v>
      </c>
      <c r="B3927" s="5" t="s">
        <v>4</v>
      </c>
      <c r="C3927" s="5">
        <v>1991</v>
      </c>
      <c r="D3927" s="5" t="s">
        <v>250</v>
      </c>
      <c r="E3927" s="5" t="s">
        <v>247</v>
      </c>
      <c r="F3927" s="62">
        <v>9.870077169342889E-2</v>
      </c>
      <c r="G3927" s="63">
        <v>40680533</v>
      </c>
      <c r="H3927" s="63">
        <v>23.748844733997032</v>
      </c>
      <c r="I3927" s="63">
        <f>(I3755+I3626+I3841)/3</f>
        <v>136.08102369765894</v>
      </c>
      <c r="J3927" s="63">
        <v>238056791.87385601</v>
      </c>
      <c r="K3927" s="63">
        <f>(K3755+K3841+K3626)/3</f>
        <v>80.733311350265652</v>
      </c>
      <c r="L3927" s="63">
        <v>50.880176200754534</v>
      </c>
      <c r="M3927" s="63">
        <v>42.036553524804177</v>
      </c>
      <c r="N3927" s="62">
        <v>25.417999999999999</v>
      </c>
    </row>
    <row r="3928" spans="1:14" x14ac:dyDescent="0.4">
      <c r="A3928" s="69">
        <v>94</v>
      </c>
      <c r="B3928" s="5" t="s">
        <v>4</v>
      </c>
      <c r="C3928" s="5">
        <v>1992</v>
      </c>
      <c r="D3928" s="5" t="s">
        <v>250</v>
      </c>
      <c r="E3928" s="5" t="s">
        <v>247</v>
      </c>
      <c r="F3928" s="62">
        <v>0.1037445899470954</v>
      </c>
      <c r="G3928" s="63">
        <v>41237813</v>
      </c>
      <c r="H3928" s="63">
        <v>21.745465395466994</v>
      </c>
      <c r="I3928" s="63">
        <f>(I3627+I3756+I3842)/3</f>
        <v>126.30249542639611</v>
      </c>
      <c r="J3928" s="63">
        <v>171558719.97406101</v>
      </c>
      <c r="K3928" s="63">
        <f>(K3627+K3756+K3842)/3</f>
        <v>52.628961068634986</v>
      </c>
      <c r="L3928" s="63">
        <v>58.479151077538354</v>
      </c>
      <c r="M3928" s="63">
        <v>41.809290953545229</v>
      </c>
      <c r="N3928" s="62">
        <v>25.593</v>
      </c>
    </row>
    <row r="3929" spans="1:14" x14ac:dyDescent="0.4">
      <c r="A3929" s="69">
        <v>94</v>
      </c>
      <c r="B3929" s="5" t="s">
        <v>4</v>
      </c>
      <c r="C3929" s="5">
        <v>1993</v>
      </c>
      <c r="D3929" s="5" t="s">
        <v>250</v>
      </c>
      <c r="E3929" s="5" t="s">
        <v>247</v>
      </c>
      <c r="F3929" s="62">
        <v>0.11519013143917645</v>
      </c>
      <c r="G3929" s="63">
        <v>41788302</v>
      </c>
      <c r="H3929" s="63">
        <v>36.249428437418317</v>
      </c>
      <c r="I3929" s="63">
        <f>(I3757+I3628+I3843)/3</f>
        <v>121.67958323702662</v>
      </c>
      <c r="J3929" s="63">
        <v>104674233.142371</v>
      </c>
      <c r="K3929" s="63">
        <f>(K3628+K3757+K3843)/3</f>
        <v>75.16227345449424</v>
      </c>
      <c r="L3929" s="63">
        <v>75.691518738684522</v>
      </c>
      <c r="M3929" s="63">
        <v>40.86021505376344</v>
      </c>
      <c r="N3929" s="62">
        <v>25.768999999999998</v>
      </c>
    </row>
    <row r="3930" spans="1:14" x14ac:dyDescent="0.4">
      <c r="A3930" s="69">
        <v>94</v>
      </c>
      <c r="B3930" s="5" t="s">
        <v>4</v>
      </c>
      <c r="C3930" s="5">
        <v>1994</v>
      </c>
      <c r="D3930" s="5" t="s">
        <v>250</v>
      </c>
      <c r="E3930" s="5" t="s">
        <v>247</v>
      </c>
      <c r="F3930" s="62">
        <v>0.13339125257702408</v>
      </c>
      <c r="G3930" s="63">
        <v>42337109</v>
      </c>
      <c r="H3930" s="63">
        <v>22.080150494953159</v>
      </c>
      <c r="I3930" s="63">
        <f>(I3758+I3629+I3844)/3</f>
        <v>117.77704769943352</v>
      </c>
      <c r="J3930" s="63">
        <v>126091858.49119</v>
      </c>
      <c r="K3930" s="63">
        <f>(K3758+K3629+K3844)/3</f>
        <v>69.718910830831533</v>
      </c>
      <c r="L3930" s="63">
        <v>104.68965151821338</v>
      </c>
      <c r="M3930" s="63">
        <v>40.366972477064223</v>
      </c>
      <c r="N3930" s="62">
        <v>25.946000000000002</v>
      </c>
    </row>
    <row r="3931" spans="1:14" x14ac:dyDescent="0.4">
      <c r="A3931" s="69">
        <v>94</v>
      </c>
      <c r="B3931" s="5" t="s">
        <v>4</v>
      </c>
      <c r="C3931" s="5">
        <v>1995</v>
      </c>
      <c r="D3931" s="5" t="s">
        <v>250</v>
      </c>
      <c r="E3931" s="5" t="s">
        <v>247</v>
      </c>
      <c r="F3931" s="62">
        <v>0.16176702218595787</v>
      </c>
      <c r="G3931" s="63">
        <v>42880186</v>
      </c>
      <c r="H3931" s="63">
        <v>19.60084362763051</v>
      </c>
      <c r="I3931" s="63">
        <f>(I3630+I3759+I3845)/3</f>
        <v>125.33864884997551</v>
      </c>
      <c r="J3931" s="63">
        <v>277199199.509049</v>
      </c>
      <c r="K3931" s="63">
        <f>(K3759+K3630+K3845)/3</f>
        <v>69.078541466504404</v>
      </c>
      <c r="L3931" s="63">
        <v>123.34776083096386</v>
      </c>
      <c r="M3931" s="63">
        <v>37.053571428571423</v>
      </c>
      <c r="N3931" s="62">
        <v>26.123999999999999</v>
      </c>
    </row>
    <row r="3932" spans="1:14" x14ac:dyDescent="0.4">
      <c r="A3932" s="69">
        <v>94</v>
      </c>
      <c r="B3932" s="5" t="s">
        <v>4</v>
      </c>
      <c r="C3932" s="5">
        <v>1996</v>
      </c>
      <c r="D3932" s="5" t="s">
        <v>250</v>
      </c>
      <c r="E3932" s="5" t="s">
        <v>247</v>
      </c>
      <c r="F3932" s="62">
        <v>0.16833332300863163</v>
      </c>
      <c r="G3932" s="63">
        <v>43423369</v>
      </c>
      <c r="H3932" s="63">
        <v>23.037493087653331</v>
      </c>
      <c r="I3932" s="63">
        <f>(I3916+I3846+I3830)/3</f>
        <v>98.398464463900439</v>
      </c>
      <c r="J3932" s="63">
        <v>310437074.89038599</v>
      </c>
      <c r="K3932" s="63">
        <f>(K3916+K3830+K3846)/3</f>
        <v>50.636057865509152</v>
      </c>
      <c r="L3932" s="63">
        <v>141.01984350943627</v>
      </c>
      <c r="M3932" s="63">
        <v>37.887323943661968</v>
      </c>
      <c r="N3932" s="62">
        <v>26.303000000000001</v>
      </c>
    </row>
    <row r="3933" spans="1:14" x14ac:dyDescent="0.4">
      <c r="A3933" s="69">
        <v>94</v>
      </c>
      <c r="B3933" s="5" t="s">
        <v>4</v>
      </c>
      <c r="C3933" s="5">
        <v>1997</v>
      </c>
      <c r="D3933" s="5" t="s">
        <v>250</v>
      </c>
      <c r="E3933" s="5" t="s">
        <v>247</v>
      </c>
      <c r="F3933" s="62">
        <v>0.16482971931758644</v>
      </c>
      <c r="G3933" s="63">
        <v>43972046</v>
      </c>
      <c r="H3933" s="63">
        <v>33.794224458571136</v>
      </c>
      <c r="I3933" s="63">
        <f>(I3632+I3761+I3847)/3</f>
        <v>133.63099683633337</v>
      </c>
      <c r="J3933" s="63">
        <v>387184136.00094402</v>
      </c>
      <c r="K3933" s="63">
        <f>(K3761+K3632+K3847)/3</f>
        <v>71.297055738832796</v>
      </c>
      <c r="L3933" s="63">
        <v>107.39296739342083</v>
      </c>
      <c r="M3933" s="63">
        <v>40.625</v>
      </c>
      <c r="N3933" s="62">
        <v>26.481999999999999</v>
      </c>
    </row>
    <row r="3934" spans="1:14" x14ac:dyDescent="0.4">
      <c r="A3934" s="69">
        <v>94</v>
      </c>
      <c r="B3934" s="5" t="s">
        <v>4</v>
      </c>
      <c r="C3934" s="5">
        <v>1998</v>
      </c>
      <c r="D3934" s="5" t="s">
        <v>250</v>
      </c>
      <c r="E3934" s="5" t="s">
        <v>247</v>
      </c>
      <c r="F3934" s="62">
        <v>0.17775557361889838</v>
      </c>
      <c r="G3934" s="63">
        <v>44516185</v>
      </c>
      <c r="H3934" s="63">
        <v>35.825239760812877</v>
      </c>
      <c r="I3934" s="63">
        <f>(I3633+I3762+I3848)/3</f>
        <v>136.39556794783843</v>
      </c>
      <c r="J3934" s="63">
        <v>314450998.90785199</v>
      </c>
      <c r="K3934" s="63">
        <f>(K3762+K3848+K3633)/3</f>
        <v>68.138194308168011</v>
      </c>
      <c r="L3934" s="63">
        <v>145.10366598805413</v>
      </c>
      <c r="M3934" s="63">
        <v>37.371134020618555</v>
      </c>
      <c r="N3934" s="62">
        <v>26.663</v>
      </c>
    </row>
    <row r="3935" spans="1:14" x14ac:dyDescent="0.4">
      <c r="A3935" s="69">
        <v>94</v>
      </c>
      <c r="B3935" s="5" t="s">
        <v>4</v>
      </c>
      <c r="C3935" s="5">
        <v>1999</v>
      </c>
      <c r="D3935" s="5" t="s">
        <v>250</v>
      </c>
      <c r="E3935" s="5" t="s">
        <v>247</v>
      </c>
      <c r="F3935" s="62">
        <v>0.19406488698589902</v>
      </c>
      <c r="G3935" s="63">
        <v>45041636</v>
      </c>
      <c r="H3935" s="63">
        <v>22.640490045689305</v>
      </c>
      <c r="I3935" s="63">
        <f>(I3634+I3763+I3849)/3</f>
        <v>142.68847642726882</v>
      </c>
      <c r="J3935" s="63">
        <v>253110104.66411</v>
      </c>
      <c r="K3935" s="63">
        <f>(K3763+K3634+K3849)/3</f>
        <v>69.94571769138247</v>
      </c>
      <c r="L3935" s="63">
        <v>188.42194810341664</v>
      </c>
      <c r="M3935" s="63">
        <v>36.817653890824623</v>
      </c>
      <c r="N3935" s="62">
        <v>26.843</v>
      </c>
    </row>
    <row r="3936" spans="1:14" x14ac:dyDescent="0.4">
      <c r="A3936" s="69">
        <v>94</v>
      </c>
      <c r="B3936" s="5" t="s">
        <v>4</v>
      </c>
      <c r="C3936" s="5">
        <v>2000</v>
      </c>
      <c r="D3936" s="5" t="s">
        <v>250</v>
      </c>
      <c r="E3936" s="5" t="s">
        <v>247</v>
      </c>
      <c r="F3936" s="62">
        <v>0.20730886673670876</v>
      </c>
      <c r="G3936" s="63">
        <v>45538332</v>
      </c>
      <c r="H3936" s="63">
        <v>2.4617739880438307</v>
      </c>
      <c r="I3936" s="63">
        <f>(I3635+I3764+I3850)/3</f>
        <v>147.05350500294603</v>
      </c>
      <c r="J3936" s="63">
        <v>254789765.469466</v>
      </c>
      <c r="K3936" s="63">
        <f>(K3635+K3764+K3850)/3</f>
        <v>78.089096786717633</v>
      </c>
      <c r="L3936" s="63">
        <v>195.55099566638557</v>
      </c>
      <c r="M3936" s="63">
        <v>29.849137931034488</v>
      </c>
      <c r="N3936" s="62">
        <v>27.024999999999999</v>
      </c>
    </row>
    <row r="3937" spans="1:14" x14ac:dyDescent="0.4">
      <c r="A3937" s="69">
        <v>94</v>
      </c>
      <c r="B3937" s="5" t="s">
        <v>4</v>
      </c>
      <c r="C3937" s="5">
        <v>2001</v>
      </c>
      <c r="D3937" s="5" t="s">
        <v>250</v>
      </c>
      <c r="E3937" s="5" t="s">
        <v>247</v>
      </c>
      <c r="F3937" s="62">
        <v>0.18150237056204449</v>
      </c>
      <c r="G3937" s="63">
        <v>46014826</v>
      </c>
      <c r="H3937" s="63">
        <v>24.844464778418484</v>
      </c>
      <c r="I3937" s="63">
        <f>(I3765+I3636+I3851)/3</f>
        <v>148.72074256169216</v>
      </c>
      <c r="J3937" s="63">
        <v>208303564.37206599</v>
      </c>
      <c r="K3937" s="63">
        <f>(K3636+K3765+K3851)/3</f>
        <v>76.670370119379584</v>
      </c>
      <c r="L3937" s="63">
        <v>140.77616393091301</v>
      </c>
      <c r="M3937" s="63">
        <v>29.146341463414632</v>
      </c>
      <c r="N3937" s="62">
        <v>27.207999999999998</v>
      </c>
    </row>
    <row r="3938" spans="1:14" x14ac:dyDescent="0.4">
      <c r="A3938" s="69">
        <v>94</v>
      </c>
      <c r="B3938" s="5" t="s">
        <v>4</v>
      </c>
      <c r="C3938" s="5">
        <v>2002</v>
      </c>
      <c r="D3938" s="5" t="s">
        <v>250</v>
      </c>
      <c r="E3938" s="5" t="s">
        <v>247</v>
      </c>
      <c r="F3938" s="62">
        <v>0.17945694330686404</v>
      </c>
      <c r="G3938" s="63">
        <v>46480230</v>
      </c>
      <c r="H3938" s="63">
        <v>41.508928001895157</v>
      </c>
      <c r="I3938" s="63">
        <f>(I3637+I3766+I3852)/3</f>
        <v>94.621581065016798</v>
      </c>
      <c r="J3938" s="63">
        <v>150511225.81386599</v>
      </c>
      <c r="K3938" s="63">
        <f>(K3637+K3766+K3852)/3</f>
        <v>76.537636876111222</v>
      </c>
      <c r="L3938" s="63">
        <v>145.81753386500236</v>
      </c>
      <c r="M3938" s="63">
        <v>33.04668304668305</v>
      </c>
      <c r="N3938" s="62">
        <v>27.390999999999998</v>
      </c>
    </row>
    <row r="3939" spans="1:14" x14ac:dyDescent="0.4">
      <c r="A3939" s="69">
        <v>94</v>
      </c>
      <c r="B3939" s="5" t="s">
        <v>4</v>
      </c>
      <c r="C3939" s="5">
        <v>2003</v>
      </c>
      <c r="D3939" s="5" t="s">
        <v>250</v>
      </c>
      <c r="E3939" s="5" t="s">
        <v>247</v>
      </c>
      <c r="F3939" s="62">
        <v>0.22347912625982455</v>
      </c>
      <c r="G3939" s="63">
        <v>46924293</v>
      </c>
      <c r="H3939" s="63">
        <v>20.496539408423132</v>
      </c>
      <c r="I3939" s="63">
        <f>(I3638+I3767+I3853)/3</f>
        <v>98.053684881118031</v>
      </c>
      <c r="J3939" s="63">
        <v>248882510.026366</v>
      </c>
      <c r="K3939" s="63">
        <f>(K3638+K3767+K3853)/3</f>
        <v>75.983092038372234</v>
      </c>
      <c r="L3939" s="63">
        <v>223.06377589262084</v>
      </c>
      <c r="M3939" s="63">
        <v>30.604288499025341</v>
      </c>
      <c r="N3939" s="62">
        <v>27.574999999999999</v>
      </c>
    </row>
    <row r="3940" spans="1:14" x14ac:dyDescent="0.4">
      <c r="A3940" s="69">
        <v>94</v>
      </c>
      <c r="B3940" s="5" t="s">
        <v>4</v>
      </c>
      <c r="C3940" s="5">
        <v>2004</v>
      </c>
      <c r="D3940" s="5" t="s">
        <v>250</v>
      </c>
      <c r="E3940" s="5" t="s">
        <v>247</v>
      </c>
      <c r="F3940" s="62">
        <v>0.21691037344149408</v>
      </c>
      <c r="G3940" s="63">
        <v>47338446</v>
      </c>
      <c r="H3940" s="63">
        <v>3.6011280791430096</v>
      </c>
      <c r="I3940" s="63">
        <f>(I3639+I3768+I3854)/3</f>
        <v>101.9801593523581</v>
      </c>
      <c r="J3940" s="63">
        <v>211364294.975748</v>
      </c>
      <c r="K3940" s="63">
        <f>(K3768+K3639+K3854)/3</f>
        <v>87.366587128934611</v>
      </c>
      <c r="L3940" s="63">
        <v>223.22984697057663</v>
      </c>
      <c r="M3940" s="63">
        <v>30.8</v>
      </c>
      <c r="N3940" s="62">
        <v>27.76</v>
      </c>
    </row>
    <row r="3941" spans="1:14" x14ac:dyDescent="0.4">
      <c r="A3941" s="69">
        <v>94</v>
      </c>
      <c r="B3941" s="5" t="s">
        <v>4</v>
      </c>
      <c r="C3941" s="5">
        <v>2005</v>
      </c>
      <c r="D3941" s="5" t="s">
        <v>250</v>
      </c>
      <c r="E3941" s="5" t="s">
        <v>247</v>
      </c>
      <c r="F3941" s="62">
        <v>0.22747868698219825</v>
      </c>
      <c r="G3941" s="63">
        <v>47724471</v>
      </c>
      <c r="H3941" s="63">
        <v>19.163529903831829</v>
      </c>
      <c r="I3941" s="63">
        <f>(I3640+I3769+I3855)/3</f>
        <v>102.4021476277897</v>
      </c>
      <c r="J3941" s="63">
        <v>234904379.02759799</v>
      </c>
      <c r="K3941" s="63">
        <f>(K3640+K3769+K3855)/3</f>
        <v>90.703462378581833</v>
      </c>
      <c r="L3941" s="63">
        <v>251.1703569958963</v>
      </c>
      <c r="M3941" s="63">
        <v>29.233680227057707</v>
      </c>
      <c r="N3941" s="62">
        <v>27.946000000000002</v>
      </c>
    </row>
    <row r="3942" spans="1:14" x14ac:dyDescent="0.4">
      <c r="A3942" s="69">
        <v>94</v>
      </c>
      <c r="B3942" s="5" t="s">
        <v>4</v>
      </c>
      <c r="C3942" s="5">
        <v>2006</v>
      </c>
      <c r="D3942" s="5" t="s">
        <v>250</v>
      </c>
      <c r="E3942" s="5" t="s">
        <v>247</v>
      </c>
      <c r="F3942" s="62">
        <v>0.20915493868630011</v>
      </c>
      <c r="G3942" s="63">
        <v>48088274</v>
      </c>
      <c r="H3942" s="63">
        <v>21.300498806447493</v>
      </c>
      <c r="I3942" s="63">
        <f>(I3770+I3641+I3856)/3</f>
        <v>102.96225125210886</v>
      </c>
      <c r="J3942" s="63">
        <v>275812653.01139098</v>
      </c>
      <c r="K3942" s="63">
        <f>(K3641+K3770+K3856)/3</f>
        <v>86.796894029576791</v>
      </c>
      <c r="L3942" s="63">
        <v>301.58191391586035</v>
      </c>
      <c r="M3942" s="63">
        <v>31.364562118126273</v>
      </c>
      <c r="N3942" s="62">
        <v>28.132000000000001</v>
      </c>
    </row>
    <row r="3943" spans="1:14" x14ac:dyDescent="0.4">
      <c r="A3943" s="69">
        <v>94</v>
      </c>
      <c r="B3943" s="5" t="s">
        <v>4</v>
      </c>
      <c r="C3943" s="5">
        <v>2007</v>
      </c>
      <c r="D3943" s="5" t="s">
        <v>250</v>
      </c>
      <c r="E3943" s="5" t="s">
        <v>247</v>
      </c>
      <c r="F3943" s="62">
        <v>0.21685126839156468</v>
      </c>
      <c r="G3943" s="63">
        <v>48445647</v>
      </c>
      <c r="H3943" s="63">
        <v>23.643908118330813</v>
      </c>
      <c r="I3943" s="63">
        <f>(I3771+I3642+I3857)/3</f>
        <v>125.68717291028558</v>
      </c>
      <c r="J3943" s="63">
        <v>709922015.30980504</v>
      </c>
      <c r="K3943" s="63">
        <f>(K3642+K3771+K3857)/3</f>
        <v>91.764709627652067</v>
      </c>
      <c r="L3943" s="63">
        <v>416.60043224422691</v>
      </c>
      <c r="M3943" s="63">
        <v>30.098039215686278</v>
      </c>
      <c r="N3943" s="62">
        <v>28.318999999999999</v>
      </c>
    </row>
    <row r="3944" spans="1:14" x14ac:dyDescent="0.4">
      <c r="A3944" s="69">
        <v>94</v>
      </c>
      <c r="B3944" s="5" t="s">
        <v>4</v>
      </c>
      <c r="C3944" s="5">
        <v>2008</v>
      </c>
      <c r="D3944" s="5" t="s">
        <v>250</v>
      </c>
      <c r="E3944" s="5" t="s">
        <v>247</v>
      </c>
      <c r="F3944" s="62">
        <v>0.16301423741674601</v>
      </c>
      <c r="G3944" s="63">
        <v>48729486</v>
      </c>
      <c r="H3944" s="63">
        <v>13.618657947242468</v>
      </c>
      <c r="I3944" s="63">
        <f>(I3643+I3772+I3858)/3</f>
        <v>102.86214117170476</v>
      </c>
      <c r="J3944" s="63">
        <v>863880447.31282794</v>
      </c>
      <c r="K3944" s="63">
        <f>(K3643+K3772+K3858)/3</f>
        <v>97.717565348056212</v>
      </c>
      <c r="L3944" s="63">
        <v>653.86600018596141</v>
      </c>
      <c r="M3944" s="63">
        <v>37.598944591029024</v>
      </c>
      <c r="N3944" s="62">
        <v>28.507000000000001</v>
      </c>
    </row>
    <row r="3945" spans="1:14" x14ac:dyDescent="0.4">
      <c r="A3945" s="69">
        <v>94</v>
      </c>
      <c r="B3945" s="5" t="s">
        <v>4</v>
      </c>
      <c r="C3945" s="5">
        <v>2009</v>
      </c>
      <c r="D3945" s="5" t="s">
        <v>250</v>
      </c>
      <c r="E3945" s="5" t="s">
        <v>247</v>
      </c>
      <c r="F3945" s="62">
        <v>0.1503820112340836</v>
      </c>
      <c r="G3945" s="63">
        <v>49015836</v>
      </c>
      <c r="H3945" s="63">
        <v>4.8785992463792383</v>
      </c>
      <c r="I3945" s="63">
        <f>(I3773+I3644+I3859)/3</f>
        <v>99.508878668442108</v>
      </c>
      <c r="J3945" s="63">
        <v>1078972200.98264</v>
      </c>
      <c r="K3945" s="63">
        <f>(K3644+K3859+K3773)/3</f>
        <v>84.064443594406185</v>
      </c>
      <c r="L3945" s="63">
        <v>752.94403589918738</v>
      </c>
      <c r="M3945" s="63">
        <v>30.298719772403981</v>
      </c>
      <c r="N3945" s="62">
        <v>28.695</v>
      </c>
    </row>
    <row r="3946" spans="1:14" x14ac:dyDescent="0.4">
      <c r="A3946" s="69">
        <v>94</v>
      </c>
      <c r="B3946" s="5" t="s">
        <v>4</v>
      </c>
      <c r="C3946" s="5">
        <v>2010</v>
      </c>
      <c r="D3946" s="5" t="s">
        <v>250</v>
      </c>
      <c r="E3946" s="5" t="s">
        <v>247</v>
      </c>
      <c r="F3946" s="62">
        <v>0.16463124811352225</v>
      </c>
      <c r="G3946" s="63">
        <v>49390988</v>
      </c>
      <c r="H3946" s="63">
        <v>7.0432118935294739</v>
      </c>
      <c r="I3946" s="63">
        <f>(I3645+I3774+I3860)/3</f>
        <v>98.978643240397432</v>
      </c>
      <c r="J3946" s="63">
        <v>901133534.87679696</v>
      </c>
      <c r="K3946" s="63">
        <f>(K3645+K3774+K3860)/3</f>
        <v>88.770918800054048</v>
      </c>
      <c r="L3946" s="63">
        <v>1003.033455060332</v>
      </c>
      <c r="M3946" s="63">
        <v>34.430379746835435</v>
      </c>
      <c r="N3946" s="62">
        <v>28.885000000000002</v>
      </c>
    </row>
    <row r="3947" spans="1:14" x14ac:dyDescent="0.4">
      <c r="A3947" s="69">
        <v>94</v>
      </c>
      <c r="B3947" s="5" t="s">
        <v>4</v>
      </c>
      <c r="C3947" s="5">
        <v>2011</v>
      </c>
      <c r="D3947" s="5" t="s">
        <v>250</v>
      </c>
      <c r="E3947" s="5" t="s">
        <v>247</v>
      </c>
      <c r="F3947" s="62">
        <v>0.17457542819670002</v>
      </c>
      <c r="G3947" s="63">
        <v>49794522</v>
      </c>
      <c r="H3947" s="63">
        <v>10.254576668266949</v>
      </c>
      <c r="I3947" s="63">
        <f>(I3646+I3775+I3861)/3</f>
        <v>100.74323711423534</v>
      </c>
      <c r="J3947" s="63">
        <v>2519813313.27459</v>
      </c>
      <c r="K3947" s="63">
        <f>(K3775+K3646+K3861)/3</f>
        <v>100.77014324275497</v>
      </c>
      <c r="L3947" s="63">
        <v>1204.4964722422833</v>
      </c>
      <c r="M3947" s="63">
        <v>31.851851851851855</v>
      </c>
      <c r="N3947" s="62">
        <v>29.074999999999999</v>
      </c>
    </row>
    <row r="3948" spans="1:14" x14ac:dyDescent="0.4">
      <c r="A3948" s="69">
        <v>94</v>
      </c>
      <c r="B3948" s="5" t="s">
        <v>4</v>
      </c>
      <c r="C3948" s="5">
        <v>2012</v>
      </c>
      <c r="D3948" s="5" t="s">
        <v>250</v>
      </c>
      <c r="E3948" s="5" t="s">
        <v>247</v>
      </c>
      <c r="F3948" s="62">
        <v>0.23824039040837497</v>
      </c>
      <c r="G3948" s="63">
        <v>50218185</v>
      </c>
      <c r="H3948" s="63">
        <v>3.1300969525296409</v>
      </c>
      <c r="I3948" s="63">
        <f>(I3647+I3776+I3862)/3</f>
        <v>100.86568777868483</v>
      </c>
      <c r="J3948" s="63">
        <v>1333856137.2703099</v>
      </c>
      <c r="K3948" s="63">
        <f>(K3647+K3776+K3862)/3</f>
        <v>99.53292965914784</v>
      </c>
      <c r="L3948" s="63">
        <v>1193.5476489600114</v>
      </c>
      <c r="M3948" s="63">
        <v>26.3986013986014</v>
      </c>
      <c r="N3948" s="62">
        <v>29.265999999999998</v>
      </c>
    </row>
    <row r="3949" spans="1:14" x14ac:dyDescent="0.4">
      <c r="A3949" s="69">
        <v>94</v>
      </c>
      <c r="B3949" s="5" t="s">
        <v>4</v>
      </c>
      <c r="C3949" s="5">
        <v>2013</v>
      </c>
      <c r="D3949" s="5" t="s">
        <v>250</v>
      </c>
      <c r="E3949" s="5" t="s">
        <v>247</v>
      </c>
      <c r="F3949" s="62">
        <v>0.26837013039757635</v>
      </c>
      <c r="G3949" s="63">
        <v>50648334</v>
      </c>
      <c r="H3949" s="63">
        <v>4.3780708432662294</v>
      </c>
      <c r="I3949" s="63">
        <f>(I3648+I3777+I3863)/3</f>
        <v>98.598058988560084</v>
      </c>
      <c r="J3949" s="63">
        <v>2254603965.4934502</v>
      </c>
      <c r="K3949" s="63">
        <f>(K3777+K3648+K3863)/3</f>
        <v>92.189523459214499</v>
      </c>
      <c r="L3949" s="63">
        <v>1189.9647653334719</v>
      </c>
      <c r="M3949" s="63">
        <v>24.720774385703649</v>
      </c>
      <c r="N3949" s="62">
        <v>29.457000000000001</v>
      </c>
    </row>
    <row r="3950" spans="1:14" x14ac:dyDescent="0.4">
      <c r="A3950" s="69">
        <v>94</v>
      </c>
      <c r="B3950" s="5" t="s">
        <v>4</v>
      </c>
      <c r="C3950" s="5">
        <v>2014</v>
      </c>
      <c r="D3950" s="5" t="s">
        <v>250</v>
      </c>
      <c r="E3950" s="5" t="s">
        <v>247</v>
      </c>
      <c r="F3950" s="62">
        <v>0.3335419520619694</v>
      </c>
      <c r="G3950" s="63">
        <v>51072436</v>
      </c>
      <c r="H3950" s="63">
        <v>4.1735313590314718</v>
      </c>
      <c r="I3950" s="63">
        <f>(I3649+I3778+I3864)/3</f>
        <v>86.687038934639233</v>
      </c>
      <c r="J3950" s="63">
        <v>2175015283.7771301</v>
      </c>
      <c r="K3950" s="63">
        <f>(K3649+K3778+K3864)/3</f>
        <v>90.94208333157691</v>
      </c>
      <c r="L3950" s="63">
        <v>1281.43871813127</v>
      </c>
      <c r="M3950" s="63">
        <v>24.284253578732105</v>
      </c>
      <c r="N3950" s="62">
        <v>29.65</v>
      </c>
    </row>
    <row r="3951" spans="1:14" x14ac:dyDescent="0.4">
      <c r="A3951" s="69">
        <v>94</v>
      </c>
      <c r="B3951" s="5" t="s">
        <v>4</v>
      </c>
      <c r="C3951" s="5">
        <v>2015</v>
      </c>
      <c r="D3951" s="5" t="s">
        <v>250</v>
      </c>
      <c r="E3951" s="5" t="s">
        <v>247</v>
      </c>
      <c r="F3951" s="62">
        <v>0.3697074596977788</v>
      </c>
      <c r="G3951" s="63">
        <v>51483949</v>
      </c>
      <c r="H3951" s="63">
        <v>4.1366967390832627</v>
      </c>
      <c r="I3951" s="63">
        <f>(I3865+I3779+I3650)/3</f>
        <v>89.408401391825279</v>
      </c>
      <c r="J3951" s="63">
        <v>4083839111.7118602</v>
      </c>
      <c r="K3951" s="63">
        <f>(K3779+K3650+K3865)/3</f>
        <v>78.096375299231795</v>
      </c>
      <c r="L3951" s="63">
        <v>1159.3402007453321</v>
      </c>
      <c r="M3951" s="65">
        <f t="shared" ref="M3951:M3958" si="433">(M3950+M3949+M3948)/3</f>
        <v>25.134543121012385</v>
      </c>
      <c r="N3951" s="62">
        <v>29.858000000000001</v>
      </c>
    </row>
    <row r="3952" spans="1:14" x14ac:dyDescent="0.4">
      <c r="A3952" s="69">
        <v>94</v>
      </c>
      <c r="B3952" s="5" t="s">
        <v>4</v>
      </c>
      <c r="C3952" s="5">
        <v>2016</v>
      </c>
      <c r="D3952" s="5" t="s">
        <v>250</v>
      </c>
      <c r="E3952" s="5" t="s">
        <v>247</v>
      </c>
      <c r="F3952" s="62">
        <v>0.42127212240864254</v>
      </c>
      <c r="G3952" s="63">
        <v>51892349</v>
      </c>
      <c r="H3952" s="63">
        <v>3.3537819436058527</v>
      </c>
      <c r="I3952" s="63">
        <f>(I3651+I3780+I3866)/3</f>
        <v>90.295395862876305</v>
      </c>
      <c r="J3952" s="63">
        <v>3278096409.8738499</v>
      </c>
      <c r="K3952" s="63">
        <f>(K3780+K3651+K3866)/3</f>
        <v>81.777053093451585</v>
      </c>
      <c r="L3952" s="63">
        <v>1218.217034078421</v>
      </c>
      <c r="M3952" s="65">
        <f t="shared" si="433"/>
        <v>24.713190361816046</v>
      </c>
      <c r="N3952" s="62">
        <v>30.082000000000001</v>
      </c>
    </row>
    <row r="3953" spans="1:14" x14ac:dyDescent="0.4">
      <c r="A3953" s="69">
        <v>94</v>
      </c>
      <c r="B3953" s="5" t="s">
        <v>4</v>
      </c>
      <c r="C3953" s="5">
        <v>2017</v>
      </c>
      <c r="D3953" s="5" t="s">
        <v>250</v>
      </c>
      <c r="E3953" s="5" t="s">
        <v>247</v>
      </c>
      <c r="F3953" s="62">
        <v>0.62149609986669885</v>
      </c>
      <c r="G3953" s="63">
        <v>52288341</v>
      </c>
      <c r="H3953" s="63">
        <v>5.8734089465466042</v>
      </c>
      <c r="I3953" s="63">
        <f>(I3652+I3781+I3867)/3</f>
        <v>91.542408272794788</v>
      </c>
      <c r="J3953" s="63">
        <v>4804272487.3198605</v>
      </c>
      <c r="K3953" s="63">
        <f>(K3652+K3781+K3867)/3</f>
        <v>89.640413310002998</v>
      </c>
      <c r="L3953" s="63">
        <v>1263.2852634290277</v>
      </c>
      <c r="M3953" s="65">
        <f t="shared" si="433"/>
        <v>24.710662353853511</v>
      </c>
      <c r="N3953" s="62">
        <v>30.321999999999999</v>
      </c>
    </row>
    <row r="3954" spans="1:14" x14ac:dyDescent="0.4">
      <c r="A3954" s="69">
        <v>94</v>
      </c>
      <c r="B3954" s="5" t="s">
        <v>4</v>
      </c>
      <c r="C3954" s="5">
        <v>2018</v>
      </c>
      <c r="D3954" s="5" t="s">
        <v>250</v>
      </c>
      <c r="E3954" s="5" t="s">
        <v>247</v>
      </c>
      <c r="F3954" s="62">
        <v>0.62249822057921445</v>
      </c>
      <c r="G3954" s="63">
        <v>52666014</v>
      </c>
      <c r="H3954" s="63">
        <v>5.3410946399101107</v>
      </c>
      <c r="I3954" s="63">
        <f>(I3653+I3782+I3868)/3</f>
        <v>91.048270537142969</v>
      </c>
      <c r="J3954" s="63">
        <v>1768195522.5591199</v>
      </c>
      <c r="K3954" s="63">
        <f>(K3653+K3782+K3868)/3</f>
        <v>97.585830086475497</v>
      </c>
      <c r="L3954" s="63">
        <v>1288.418086990916</v>
      </c>
      <c r="M3954" s="65">
        <f t="shared" si="433"/>
        <v>24.852798612227314</v>
      </c>
      <c r="N3954" s="62">
        <v>30.579000000000001</v>
      </c>
    </row>
    <row r="3955" spans="1:14" x14ac:dyDescent="0.4">
      <c r="A3955" s="69">
        <v>94</v>
      </c>
      <c r="B3955" s="5" t="s">
        <v>4</v>
      </c>
      <c r="C3955" s="5">
        <v>2019</v>
      </c>
      <c r="D3955" s="5" t="s">
        <v>250</v>
      </c>
      <c r="E3955" s="5" t="s">
        <v>247</v>
      </c>
      <c r="F3955" s="62">
        <v>0.64092881076719677</v>
      </c>
      <c r="G3955" s="63">
        <v>53040212</v>
      </c>
      <c r="H3955" s="63">
        <v>5.4229330046849498</v>
      </c>
      <c r="I3955" s="63">
        <f>(I3654+I3783+I3869)/3</f>
        <v>98.058178526860331</v>
      </c>
      <c r="J3955" s="63">
        <v>1735589412.9337599</v>
      </c>
      <c r="K3955" s="63">
        <f>(K3654+K3783+K3869)/3</f>
        <v>97.960441545379581</v>
      </c>
      <c r="L3955" s="63">
        <v>1415.3796761946232</v>
      </c>
      <c r="M3955" s="65">
        <f t="shared" si="433"/>
        <v>24.758883775965625</v>
      </c>
      <c r="N3955" s="62">
        <v>30.852</v>
      </c>
    </row>
    <row r="3956" spans="1:14" x14ac:dyDescent="0.4">
      <c r="A3956" s="69">
        <v>94</v>
      </c>
      <c r="B3956" s="5" t="s">
        <v>4</v>
      </c>
      <c r="C3956" s="5">
        <v>2020</v>
      </c>
      <c r="D3956" s="5" t="s">
        <v>250</v>
      </c>
      <c r="E3956" s="5" t="s">
        <v>247</v>
      </c>
      <c r="F3956" s="62">
        <v>0.63408034839097427</v>
      </c>
      <c r="G3956" s="63">
        <v>53423198</v>
      </c>
      <c r="H3956" s="63">
        <v>5.3441097117718215</v>
      </c>
      <c r="I3956" s="63">
        <f>(I3784+I3655+I3870)/3</f>
        <v>105.47742882200474</v>
      </c>
      <c r="J3956" s="63">
        <v>1907154040.9000001</v>
      </c>
      <c r="K3956" s="63">
        <f>(K3655+K3784+K3870)/3</f>
        <v>89.486206384009321</v>
      </c>
      <c r="L3956" s="63">
        <v>1479.6136892536256</v>
      </c>
      <c r="M3956" s="65">
        <f t="shared" si="433"/>
        <v>24.774114914015485</v>
      </c>
      <c r="N3956" s="62">
        <v>31.140999999999998</v>
      </c>
    </row>
    <row r="3957" spans="1:14" x14ac:dyDescent="0.4">
      <c r="A3957" s="69">
        <v>94</v>
      </c>
      <c r="B3957" s="5" t="s">
        <v>4</v>
      </c>
      <c r="C3957" s="5">
        <v>2021</v>
      </c>
      <c r="D3957" s="5" t="s">
        <v>250</v>
      </c>
      <c r="E3957" s="5" t="s">
        <v>247</v>
      </c>
      <c r="F3957" s="62">
        <f>(F3954+F3955+F3956)/3</f>
        <v>0.6325024599124619</v>
      </c>
      <c r="G3957" s="63">
        <v>53798084</v>
      </c>
      <c r="H3957" s="63">
        <v>19.517208913291569</v>
      </c>
      <c r="I3957" s="63">
        <f>(I3785+I3656+I3871)/3</f>
        <v>120.31883150738554</v>
      </c>
      <c r="J3957" s="63">
        <v>2066606470.4000001</v>
      </c>
      <c r="K3957" s="63">
        <f>(K3871+K3785+K3656)/3</f>
        <v>94.3457154607853</v>
      </c>
      <c r="L3957" s="63">
        <v>1231.6946658078455</v>
      </c>
      <c r="M3957" s="65">
        <f>(M3871+M3785+M3656)/3</f>
        <v>48.615810845058185</v>
      </c>
      <c r="N3957" s="62">
        <v>31.448</v>
      </c>
    </row>
    <row r="3958" spans="1:14" x14ac:dyDescent="0.4">
      <c r="A3958" s="69">
        <v>94</v>
      </c>
      <c r="B3958" s="5" t="s">
        <v>4</v>
      </c>
      <c r="C3958" s="5">
        <v>2022</v>
      </c>
      <c r="D3958" s="5" t="s">
        <v>250</v>
      </c>
      <c r="E3958" s="5" t="s">
        <v>247</v>
      </c>
      <c r="F3958" s="62">
        <f>(F3955+F3956+F3957)/3</f>
        <v>0.63583720635687768</v>
      </c>
      <c r="G3958" s="63">
        <v>54179306</v>
      </c>
      <c r="H3958" s="63">
        <v>6.1637169414868112</v>
      </c>
      <c r="I3958" s="63">
        <f>(I3657+I3786+I3872)/3</f>
        <v>139.9088631660469</v>
      </c>
      <c r="J3958" s="63">
        <v>1238500000</v>
      </c>
      <c r="K3958" s="63">
        <f>(K3657+K3786+K3872)/3</f>
        <v>113.79890698752467</v>
      </c>
      <c r="L3958" s="63">
        <v>1149.2112184629591</v>
      </c>
      <c r="M3958" s="65">
        <f t="shared" si="433"/>
        <v>32.716269845013095</v>
      </c>
      <c r="N3958" s="62">
        <v>31.771000000000001</v>
      </c>
    </row>
    <row r="3959" spans="1:14" x14ac:dyDescent="0.4">
      <c r="A3959" s="70">
        <v>95</v>
      </c>
      <c r="B3959" s="5" t="s">
        <v>181</v>
      </c>
      <c r="C3959" s="5">
        <v>1980</v>
      </c>
      <c r="D3959" s="5" t="s">
        <v>249</v>
      </c>
      <c r="E3959" s="5" t="s">
        <v>247</v>
      </c>
      <c r="F3959" s="62">
        <f>F3960*0.95</f>
        <v>0.44917631192324919</v>
      </c>
      <c r="G3959" s="63">
        <v>975994</v>
      </c>
      <c r="H3959" s="65">
        <f>H3960*0.95</f>
        <v>3.4824398546650475</v>
      </c>
      <c r="I3959" s="63">
        <f>(I3486+I3701+I3787)/3</f>
        <v>84.413673026736475</v>
      </c>
      <c r="J3959" s="65">
        <f>J3960*0.95</f>
        <v>12659056.060121903</v>
      </c>
      <c r="K3959" s="63">
        <v>126.66300942583331</v>
      </c>
      <c r="L3959" s="63">
        <v>2481.5627329598697</v>
      </c>
      <c r="M3959" s="65">
        <f t="shared" ref="M3959:M3969" si="434">M3960*0.95</f>
        <v>3.5235403946329362</v>
      </c>
      <c r="N3959" s="62">
        <v>25.065999999999999</v>
      </c>
    </row>
    <row r="3960" spans="1:14" x14ac:dyDescent="0.4">
      <c r="A3960" s="70">
        <v>95</v>
      </c>
      <c r="B3960" s="5" t="s">
        <v>181</v>
      </c>
      <c r="C3960" s="5">
        <v>1981</v>
      </c>
      <c r="D3960" s="5" t="s">
        <v>249</v>
      </c>
      <c r="E3960" s="5" t="s">
        <v>247</v>
      </c>
      <c r="F3960" s="62">
        <f t="shared" ref="F3960:F3969" si="435">F3961*0.95</f>
        <v>0.47281717044552551</v>
      </c>
      <c r="G3960" s="63">
        <v>987394</v>
      </c>
      <c r="H3960" s="63">
        <v>3.6657261628053135</v>
      </c>
      <c r="I3960" s="63">
        <f>(I3702+I3788+I3487)/3</f>
        <v>86.434801936044025</v>
      </c>
      <c r="J3960" s="65">
        <f>J3961*0.95</f>
        <v>13325322.168549372</v>
      </c>
      <c r="K3960" s="63">
        <v>124.17914671956834</v>
      </c>
      <c r="L3960" s="63">
        <v>2278.6330257255486</v>
      </c>
      <c r="M3960" s="65">
        <f t="shared" si="434"/>
        <v>3.7089898890873014</v>
      </c>
      <c r="N3960" s="62">
        <v>25.355</v>
      </c>
    </row>
    <row r="3961" spans="1:14" x14ac:dyDescent="0.4">
      <c r="A3961" s="70">
        <v>95</v>
      </c>
      <c r="B3961" s="5" t="s">
        <v>181</v>
      </c>
      <c r="C3961" s="5">
        <v>1982</v>
      </c>
      <c r="D3961" s="5" t="s">
        <v>249</v>
      </c>
      <c r="E3961" s="5" t="s">
        <v>247</v>
      </c>
      <c r="F3961" s="62">
        <f t="shared" si="435"/>
        <v>0.49770228467950056</v>
      </c>
      <c r="G3961" s="63">
        <v>1005520</v>
      </c>
      <c r="H3961" s="63">
        <v>16.979307756029442</v>
      </c>
      <c r="I3961" s="63">
        <f>(I3488+I3703+I3789)/3</f>
        <v>91.114631746283479</v>
      </c>
      <c r="J3961" s="65">
        <f>J3962*0.95</f>
        <v>14026654.914262498</v>
      </c>
      <c r="K3961" s="63">
        <v>113.28549435859874</v>
      </c>
      <c r="L3961" s="63">
        <v>2107.0791712121795</v>
      </c>
      <c r="M3961" s="65">
        <f t="shared" si="434"/>
        <v>3.9041998832497913</v>
      </c>
      <c r="N3961" s="62">
        <v>25.611000000000001</v>
      </c>
    </row>
    <row r="3962" spans="1:14" x14ac:dyDescent="0.4">
      <c r="A3962" s="70">
        <v>95</v>
      </c>
      <c r="B3962" s="5" t="s">
        <v>181</v>
      </c>
      <c r="C3962" s="5">
        <v>1983</v>
      </c>
      <c r="D3962" s="5" t="s">
        <v>249</v>
      </c>
      <c r="E3962" s="5" t="s">
        <v>247</v>
      </c>
      <c r="F3962" s="62">
        <f t="shared" si="435"/>
        <v>0.52389714176789537</v>
      </c>
      <c r="G3962" s="63">
        <v>1033085</v>
      </c>
      <c r="H3962" s="63">
        <v>13.324901910968862</v>
      </c>
      <c r="I3962" s="63">
        <f>(I3489+I3704+I3790)/3</f>
        <v>94.981281875992806</v>
      </c>
      <c r="J3962" s="65">
        <f>J3963*0.95</f>
        <v>14764899.909749998</v>
      </c>
      <c r="K3962" s="63">
        <v>97.698584107087498</v>
      </c>
      <c r="L3962" s="63">
        <v>2223.8254234167457</v>
      </c>
      <c r="M3962" s="65">
        <f t="shared" si="434"/>
        <v>4.1096840876313596</v>
      </c>
      <c r="N3962" s="62">
        <v>25.861000000000001</v>
      </c>
    </row>
    <row r="3963" spans="1:14" x14ac:dyDescent="0.4">
      <c r="A3963" s="70">
        <v>95</v>
      </c>
      <c r="B3963" s="5" t="s">
        <v>181</v>
      </c>
      <c r="C3963" s="5">
        <v>1984</v>
      </c>
      <c r="D3963" s="5" t="s">
        <v>249</v>
      </c>
      <c r="E3963" s="5" t="s">
        <v>247</v>
      </c>
      <c r="F3963" s="62">
        <f t="shared" si="435"/>
        <v>0.55147067554515306</v>
      </c>
      <c r="G3963" s="63">
        <v>1061995</v>
      </c>
      <c r="H3963" s="63">
        <v>12.734755763856057</v>
      </c>
      <c r="I3963" s="63">
        <f>(I3705+I3490+I3791)/3</f>
        <v>98.65095314794992</v>
      </c>
      <c r="J3963" s="65">
        <f>J3964*0.95</f>
        <v>15541999.904999999</v>
      </c>
      <c r="K3963" s="63">
        <v>96.911267559630403</v>
      </c>
      <c r="L3963" s="63">
        <v>1837.3533188102099</v>
      </c>
      <c r="M3963" s="65">
        <f t="shared" si="434"/>
        <v>4.3259832501382736</v>
      </c>
      <c r="N3963" s="62">
        <v>26.113</v>
      </c>
    </row>
    <row r="3964" spans="1:14" x14ac:dyDescent="0.4">
      <c r="A3964" s="70">
        <v>95</v>
      </c>
      <c r="B3964" s="5" t="s">
        <v>181</v>
      </c>
      <c r="C3964" s="5">
        <v>1985</v>
      </c>
      <c r="D3964" s="5" t="s">
        <v>249</v>
      </c>
      <c r="E3964" s="5" t="s">
        <v>247</v>
      </c>
      <c r="F3964" s="62">
        <f t="shared" si="435"/>
        <v>0.58049544794226637</v>
      </c>
      <c r="G3964" s="63">
        <v>1093311</v>
      </c>
      <c r="H3964" s="63">
        <v>23.935852265434264</v>
      </c>
      <c r="I3964" s="63">
        <f>(I3706+I3491+I3792)/3</f>
        <v>97.779946232622308</v>
      </c>
      <c r="J3964" s="63">
        <v>16359999.9</v>
      </c>
      <c r="K3964" s="63">
        <v>91.731691396142097</v>
      </c>
      <c r="L3964" s="63">
        <v>1470.9788435301386</v>
      </c>
      <c r="M3964" s="65">
        <f t="shared" si="434"/>
        <v>4.5536665790929201</v>
      </c>
      <c r="N3964" s="62">
        <v>26.366</v>
      </c>
    </row>
    <row r="3965" spans="1:14" x14ac:dyDescent="0.4">
      <c r="A3965" s="70">
        <v>95</v>
      </c>
      <c r="B3965" s="5" t="s">
        <v>181</v>
      </c>
      <c r="C3965" s="5">
        <v>1986</v>
      </c>
      <c r="D3965" s="5" t="s">
        <v>249</v>
      </c>
      <c r="E3965" s="5" t="s">
        <v>247</v>
      </c>
      <c r="F3965" s="62">
        <f t="shared" si="435"/>
        <v>0.61104783993922773</v>
      </c>
      <c r="G3965" s="63">
        <v>1127989</v>
      </c>
      <c r="H3965" s="63">
        <v>10.08293287807706</v>
      </c>
      <c r="I3965" s="63">
        <f>(I3492+I3707+I3793)/3</f>
        <v>133.30294376714596</v>
      </c>
      <c r="J3965" s="63">
        <v>9000000</v>
      </c>
      <c r="K3965" s="63">
        <v>102.71467028193977</v>
      </c>
      <c r="L3965" s="63">
        <v>1603.7820645007225</v>
      </c>
      <c r="M3965" s="65">
        <f t="shared" si="434"/>
        <v>4.7933332411504423</v>
      </c>
      <c r="N3965" s="62">
        <v>26.620999999999999</v>
      </c>
    </row>
    <row r="3966" spans="1:14" x14ac:dyDescent="0.4">
      <c r="A3966" s="70">
        <v>95</v>
      </c>
      <c r="B3966" s="5" t="s">
        <v>181</v>
      </c>
      <c r="C3966" s="5">
        <v>1987</v>
      </c>
      <c r="D3966" s="5" t="s">
        <v>249</v>
      </c>
      <c r="E3966" s="5" t="s">
        <v>247</v>
      </c>
      <c r="F3966" s="62">
        <f t="shared" si="435"/>
        <v>0.64320825256760816</v>
      </c>
      <c r="G3966" s="63">
        <v>1165430</v>
      </c>
      <c r="H3966" s="63">
        <v>9.3999479656777396</v>
      </c>
      <c r="I3966" s="63">
        <f>(I3708+I3493+I3794)/3</f>
        <v>88.711257212711317</v>
      </c>
      <c r="J3966" s="63">
        <v>-170000</v>
      </c>
      <c r="K3966" s="63">
        <v>97.846633237842525</v>
      </c>
      <c r="L3966" s="63">
        <v>1973.5790369375193</v>
      </c>
      <c r="M3966" s="65">
        <f t="shared" si="434"/>
        <v>5.0456139380530978</v>
      </c>
      <c r="N3966" s="62">
        <v>26.876999999999999</v>
      </c>
    </row>
    <row r="3967" spans="1:14" x14ac:dyDescent="0.4">
      <c r="A3967" s="70">
        <v>95</v>
      </c>
      <c r="B3967" s="5" t="s">
        <v>181</v>
      </c>
      <c r="C3967" s="5">
        <v>1988</v>
      </c>
      <c r="D3967" s="5" t="s">
        <v>249</v>
      </c>
      <c r="E3967" s="5" t="s">
        <v>247</v>
      </c>
      <c r="F3967" s="62">
        <f t="shared" si="435"/>
        <v>0.67706131849221918</v>
      </c>
      <c r="G3967" s="63">
        <v>1207949</v>
      </c>
      <c r="H3967" s="63">
        <v>20.152601263973537</v>
      </c>
      <c r="I3967" s="63">
        <f>(I3494+I3709+I3795)/3</f>
        <v>85.086603409388758</v>
      </c>
      <c r="J3967" s="63">
        <v>-1510000</v>
      </c>
      <c r="K3967" s="63">
        <v>91.011762602826295</v>
      </c>
      <c r="L3967" s="63">
        <v>2065.5629885369667</v>
      </c>
      <c r="M3967" s="65">
        <f t="shared" si="434"/>
        <v>5.311172566371682</v>
      </c>
      <c r="N3967" s="62">
        <v>27.135999999999999</v>
      </c>
    </row>
    <row r="3968" spans="1:14" x14ac:dyDescent="0.4">
      <c r="A3968" s="70">
        <v>95</v>
      </c>
      <c r="B3968" s="5" t="s">
        <v>181</v>
      </c>
      <c r="C3968" s="5">
        <v>1989</v>
      </c>
      <c r="D3968" s="5" t="s">
        <v>249</v>
      </c>
      <c r="E3968" s="5" t="s">
        <v>247</v>
      </c>
      <c r="F3968" s="62">
        <f t="shared" si="435"/>
        <v>0.71269612472865185</v>
      </c>
      <c r="G3968" s="63">
        <v>1288070</v>
      </c>
      <c r="H3968" s="63">
        <v>15.072652940472423</v>
      </c>
      <c r="I3968" s="63">
        <f>(I3495+I3710+I3796)/3</f>
        <v>88.455150414771637</v>
      </c>
      <c r="J3968" s="63">
        <v>-480000</v>
      </c>
      <c r="K3968" s="63">
        <v>96.38015693115122</v>
      </c>
      <c r="L3968" s="63">
        <v>1968.1661692174487</v>
      </c>
      <c r="M3968" s="65">
        <f t="shared" si="434"/>
        <v>5.590707964601771</v>
      </c>
      <c r="N3968" s="62">
        <v>27.395</v>
      </c>
    </row>
    <row r="3969" spans="1:14" x14ac:dyDescent="0.4">
      <c r="A3969" s="70">
        <v>95</v>
      </c>
      <c r="B3969" s="5" t="s">
        <v>181</v>
      </c>
      <c r="C3969" s="5">
        <v>1990</v>
      </c>
      <c r="D3969" s="5" t="s">
        <v>249</v>
      </c>
      <c r="E3969" s="5" t="s">
        <v>247</v>
      </c>
      <c r="F3969" s="62">
        <f t="shared" si="435"/>
        <v>0.75020644708279149</v>
      </c>
      <c r="G3969" s="63">
        <v>1369011</v>
      </c>
      <c r="H3969" s="63">
        <v>6.388360826545437</v>
      </c>
      <c r="I3969" s="63">
        <f>(I3711+I3496+I3797)/3</f>
        <v>87.511368912639909</v>
      </c>
      <c r="J3969" s="63">
        <v>29567264.722033899</v>
      </c>
      <c r="K3969" s="63">
        <v>93.759245585054444</v>
      </c>
      <c r="L3969" s="63">
        <v>2037.9104721412198</v>
      </c>
      <c r="M3969" s="65">
        <f t="shared" si="434"/>
        <v>5.8849557522123908</v>
      </c>
      <c r="N3969" s="62">
        <v>27.655999999999999</v>
      </c>
    </row>
    <row r="3970" spans="1:14" x14ac:dyDescent="0.4">
      <c r="A3970" s="70">
        <v>95</v>
      </c>
      <c r="B3970" s="5" t="s">
        <v>181</v>
      </c>
      <c r="C3970" s="5">
        <v>1991</v>
      </c>
      <c r="D3970" s="5" t="s">
        <v>249</v>
      </c>
      <c r="E3970" s="5" t="s">
        <v>247</v>
      </c>
      <c r="F3970" s="62">
        <v>0.78969099692925426</v>
      </c>
      <c r="G3970" s="63">
        <v>1415617</v>
      </c>
      <c r="H3970" s="63">
        <v>5.9868991341245987</v>
      </c>
      <c r="I3970" s="63">
        <f>(I3712+I3497+I3798)/3</f>
        <v>85.582833978680881</v>
      </c>
      <c r="J3970" s="63">
        <v>120449858.129188</v>
      </c>
      <c r="K3970" s="63">
        <v>93.86472522005576</v>
      </c>
      <c r="L3970" s="63">
        <v>2117.0057165770409</v>
      </c>
      <c r="M3970" s="63">
        <v>6.1946902654867273</v>
      </c>
      <c r="N3970" s="62">
        <v>27.919</v>
      </c>
    </row>
    <row r="3971" spans="1:14" x14ac:dyDescent="0.4">
      <c r="A3971" s="70">
        <v>95</v>
      </c>
      <c r="B3971" s="5" t="s">
        <v>181</v>
      </c>
      <c r="C3971" s="5">
        <v>1992</v>
      </c>
      <c r="D3971" s="5" t="s">
        <v>249</v>
      </c>
      <c r="E3971" s="5" t="s">
        <v>247</v>
      </c>
      <c r="F3971" s="62">
        <v>0.83335214721072293</v>
      </c>
      <c r="G3971" s="63">
        <v>1461687</v>
      </c>
      <c r="H3971" s="63">
        <v>10.268089191976657</v>
      </c>
      <c r="I3971" s="63">
        <f>(I3498+I3713+I3799)/3</f>
        <v>88.27261403896496</v>
      </c>
      <c r="J3971" s="63">
        <v>118232231.782392</v>
      </c>
      <c r="K3971" s="63">
        <v>91.973460010745896</v>
      </c>
      <c r="L3971" s="63">
        <v>2346.276391185389</v>
      </c>
      <c r="M3971" s="63">
        <v>2.4390243902439024</v>
      </c>
      <c r="N3971" s="62">
        <v>28.335999999999999</v>
      </c>
    </row>
    <row r="3972" spans="1:14" x14ac:dyDescent="0.4">
      <c r="A3972" s="70">
        <v>95</v>
      </c>
      <c r="B3972" s="5" t="s">
        <v>181</v>
      </c>
      <c r="C3972" s="5">
        <v>1993</v>
      </c>
      <c r="D3972" s="5" t="s">
        <v>249</v>
      </c>
      <c r="E3972" s="5" t="s">
        <v>247</v>
      </c>
      <c r="F3972" s="62">
        <v>0.93692419166610363</v>
      </c>
      <c r="G3972" s="63">
        <v>1509834</v>
      </c>
      <c r="H3972" s="63">
        <v>10.361946657214176</v>
      </c>
      <c r="I3972" s="63">
        <f>(I3714+I3499+I3800)/3</f>
        <v>90.788149510864756</v>
      </c>
      <c r="J3972" s="63">
        <v>55267528.1671983</v>
      </c>
      <c r="K3972" s="63">
        <v>96.095578009670376</v>
      </c>
      <c r="L3972" s="63">
        <v>2153.3419125184182</v>
      </c>
      <c r="M3972" s="63">
        <v>14.685314685314685</v>
      </c>
      <c r="N3972" s="62">
        <v>28.823</v>
      </c>
    </row>
    <row r="3973" spans="1:14" x14ac:dyDescent="0.4">
      <c r="A3973" s="70">
        <v>95</v>
      </c>
      <c r="B3973" s="5" t="s">
        <v>181</v>
      </c>
      <c r="C3973" s="5">
        <v>1994</v>
      </c>
      <c r="D3973" s="5" t="s">
        <v>249</v>
      </c>
      <c r="E3973" s="5" t="s">
        <v>247</v>
      </c>
      <c r="F3973" s="62">
        <v>1.0498899867753131</v>
      </c>
      <c r="G3973" s="63">
        <v>1558449</v>
      </c>
      <c r="H3973" s="63">
        <v>20.459093129318418</v>
      </c>
      <c r="I3973" s="63">
        <f>(I3715+I3500+I3801)/3</f>
        <v>89.164356429156896</v>
      </c>
      <c r="J3973" s="63">
        <v>97977966.457308501</v>
      </c>
      <c r="K3973" s="63">
        <v>89.493680834524682</v>
      </c>
      <c r="L3973" s="63">
        <v>2352.6618642182802</v>
      </c>
      <c r="M3973" s="63">
        <v>13.939393939393941</v>
      </c>
      <c r="N3973" s="62">
        <v>29.315999999999999</v>
      </c>
    </row>
    <row r="3974" spans="1:14" x14ac:dyDescent="0.4">
      <c r="A3974" s="70">
        <v>95</v>
      </c>
      <c r="B3974" s="5" t="s">
        <v>181</v>
      </c>
      <c r="C3974" s="5">
        <v>1995</v>
      </c>
      <c r="D3974" s="5" t="s">
        <v>249</v>
      </c>
      <c r="E3974" s="5" t="s">
        <v>247</v>
      </c>
      <c r="F3974" s="62">
        <v>1.1046674598379189</v>
      </c>
      <c r="G3974" s="63">
        <v>1605370</v>
      </c>
      <c r="H3974" s="63">
        <v>6.6815078429188475</v>
      </c>
      <c r="I3974" s="63">
        <f>(I3501+I3716+I3802)/3</f>
        <v>91.420395006196642</v>
      </c>
      <c r="J3974" s="63">
        <v>153015438.01703</v>
      </c>
      <c r="K3974" s="63">
        <v>93.560847186509449</v>
      </c>
      <c r="L3974" s="63">
        <v>2478.2537398304939</v>
      </c>
      <c r="M3974" s="63">
        <v>2.2346368715083798</v>
      </c>
      <c r="N3974" s="62">
        <v>29.812999999999999</v>
      </c>
    </row>
    <row r="3975" spans="1:14" x14ac:dyDescent="0.4">
      <c r="A3975" s="70">
        <v>95</v>
      </c>
      <c r="B3975" s="5" t="s">
        <v>181</v>
      </c>
      <c r="C3975" s="5">
        <v>1996</v>
      </c>
      <c r="D3975" s="5" t="s">
        <v>249</v>
      </c>
      <c r="E3975" s="5" t="s">
        <v>247</v>
      </c>
      <c r="F3975" s="62">
        <v>1.1658321545926043</v>
      </c>
      <c r="G3975" s="63">
        <v>1650066</v>
      </c>
      <c r="H3975" s="63">
        <v>15.176180335890493</v>
      </c>
      <c r="I3975" s="63">
        <f>(I3459+I3502+I3717)/3</f>
        <v>102.49107759917929</v>
      </c>
      <c r="J3975" s="63">
        <v>128693897.273987</v>
      </c>
      <c r="K3975" s="63">
        <v>96.544223977174511</v>
      </c>
      <c r="L3975" s="63">
        <v>2417.5779614680059</v>
      </c>
      <c r="M3975" s="63">
        <v>2.0833333333333335</v>
      </c>
      <c r="N3975" s="62">
        <v>30.315999999999999</v>
      </c>
    </row>
    <row r="3976" spans="1:14" x14ac:dyDescent="0.4">
      <c r="A3976" s="70">
        <v>95</v>
      </c>
      <c r="B3976" s="5" t="s">
        <v>181</v>
      </c>
      <c r="C3976" s="5">
        <v>1997</v>
      </c>
      <c r="D3976" s="5" t="s">
        <v>249</v>
      </c>
      <c r="E3976" s="5" t="s">
        <v>247</v>
      </c>
      <c r="F3976" s="62">
        <v>1.1655156203307029</v>
      </c>
      <c r="G3976" s="63">
        <v>1693242</v>
      </c>
      <c r="H3976" s="63">
        <v>7.1131708280073127</v>
      </c>
      <c r="I3976" s="63">
        <f>(I3718+I3503+I3804)/3</f>
        <v>99.42780070626138</v>
      </c>
      <c r="J3976" s="63">
        <v>90972979.014220595</v>
      </c>
      <c r="K3976" s="63">
        <v>92.841090373392078</v>
      </c>
      <c r="L3976" s="63">
        <v>2453.866576664132</v>
      </c>
      <c r="M3976" s="63">
        <v>2.0304568527918785</v>
      </c>
      <c r="N3976" s="62">
        <v>30.823</v>
      </c>
    </row>
    <row r="3977" spans="1:14" x14ac:dyDescent="0.4">
      <c r="A3977" s="70">
        <v>95</v>
      </c>
      <c r="B3977" s="5" t="s">
        <v>181</v>
      </c>
      <c r="C3977" s="5">
        <v>1998</v>
      </c>
      <c r="D3977" s="5" t="s">
        <v>249</v>
      </c>
      <c r="E3977" s="5" t="s">
        <v>247</v>
      </c>
      <c r="F3977" s="62">
        <v>1.162243447835281</v>
      </c>
      <c r="G3977" s="63">
        <v>1735953</v>
      </c>
      <c r="H3977" s="63">
        <v>8.2695548349927464</v>
      </c>
      <c r="I3977" s="63">
        <f>(I3719+I3504+I3805)/3</f>
        <v>91.940081161690713</v>
      </c>
      <c r="J3977" s="63">
        <v>96232390.369465098</v>
      </c>
      <c r="K3977" s="63">
        <v>92.130500929650395</v>
      </c>
      <c r="L3977" s="63">
        <v>2231.1144746181694</v>
      </c>
      <c r="M3977" s="63">
        <v>2.4752475247524752</v>
      </c>
      <c r="N3977" s="62">
        <v>31.335000000000001</v>
      </c>
    </row>
    <row r="3978" spans="1:14" x14ac:dyDescent="0.4">
      <c r="A3978" s="70">
        <v>95</v>
      </c>
      <c r="B3978" s="5" t="s">
        <v>181</v>
      </c>
      <c r="C3978" s="5">
        <v>1999</v>
      </c>
      <c r="D3978" s="5" t="s">
        <v>249</v>
      </c>
      <c r="E3978" s="5" t="s">
        <v>247</v>
      </c>
      <c r="F3978" s="62">
        <v>1.1128749907916484</v>
      </c>
      <c r="G3978" s="63">
        <v>1778277</v>
      </c>
      <c r="H3978" s="63">
        <v>6.7852561344328848</v>
      </c>
      <c r="I3978" s="63">
        <f>(I3720+I3505+I3806)/3</f>
        <v>81.979907047160452</v>
      </c>
      <c r="J3978" s="63">
        <v>51102943.737442203</v>
      </c>
      <c r="K3978" s="63">
        <v>91.100205146594746</v>
      </c>
      <c r="L3978" s="63">
        <v>2175.449454945227</v>
      </c>
      <c r="M3978" s="63">
        <v>2.0202020202020203</v>
      </c>
      <c r="N3978" s="62">
        <v>31.850999999999999</v>
      </c>
    </row>
    <row r="3979" spans="1:14" x14ac:dyDescent="0.4">
      <c r="A3979" s="70">
        <v>95</v>
      </c>
      <c r="B3979" s="5" t="s">
        <v>181</v>
      </c>
      <c r="C3979" s="5">
        <v>2000</v>
      </c>
      <c r="D3979" s="5" t="s">
        <v>249</v>
      </c>
      <c r="E3979" s="5" t="s">
        <v>247</v>
      </c>
      <c r="F3979" s="62">
        <v>1.0677017339502544</v>
      </c>
      <c r="G3979" s="63">
        <v>1819141</v>
      </c>
      <c r="H3979" s="63">
        <v>11.281126652356548</v>
      </c>
      <c r="I3979" s="63">
        <f>(I3506+I3721+I3807)/3</f>
        <v>87.644081491568173</v>
      </c>
      <c r="J3979" s="63">
        <v>196350763.26258701</v>
      </c>
      <c r="K3979" s="63">
        <v>85.13224429472676</v>
      </c>
      <c r="L3979" s="63">
        <v>2156.0902452485821</v>
      </c>
      <c r="M3979" s="63">
        <v>0.52631578947368429</v>
      </c>
      <c r="N3979" s="62">
        <v>32.372999999999998</v>
      </c>
    </row>
    <row r="3980" spans="1:14" x14ac:dyDescent="0.4">
      <c r="A3980" s="70">
        <v>95</v>
      </c>
      <c r="B3980" s="5" t="s">
        <v>181</v>
      </c>
      <c r="C3980" s="5">
        <v>2001</v>
      </c>
      <c r="D3980" s="5" t="s">
        <v>249</v>
      </c>
      <c r="E3980" s="5" t="s">
        <v>247</v>
      </c>
      <c r="F3980" s="62">
        <v>1.3249824122145957</v>
      </c>
      <c r="G3980" s="63">
        <v>1856402</v>
      </c>
      <c r="H3980" s="63">
        <v>11.203764356203536</v>
      </c>
      <c r="I3980" s="63">
        <f>(I3507+I3722+I3808)/3</f>
        <v>90.159260235770162</v>
      </c>
      <c r="J3980" s="63">
        <v>379336366.38713199</v>
      </c>
      <c r="K3980" s="63">
        <v>88.58410183802448</v>
      </c>
      <c r="L3980" s="63">
        <v>1916.2558622278968</v>
      </c>
      <c r="M3980" s="63">
        <v>0.41152263374485593</v>
      </c>
      <c r="N3980" s="62">
        <v>32.898000000000003</v>
      </c>
    </row>
    <row r="3981" spans="1:14" x14ac:dyDescent="0.4">
      <c r="A3981" s="70">
        <v>95</v>
      </c>
      <c r="B3981" s="5" t="s">
        <v>181</v>
      </c>
      <c r="C3981" s="5">
        <v>2002</v>
      </c>
      <c r="D3981" s="5" t="s">
        <v>249</v>
      </c>
      <c r="E3981" s="5" t="s">
        <v>247</v>
      </c>
      <c r="F3981" s="62">
        <v>1.1287115606094702</v>
      </c>
      <c r="G3981" s="63">
        <v>1888525</v>
      </c>
      <c r="H3981" s="63">
        <v>10.003601687986261</v>
      </c>
      <c r="I3981" s="63">
        <f>(I3508+I3723+I3809)/3</f>
        <v>85.28153570979002</v>
      </c>
      <c r="J3981" s="63">
        <v>147535758.471973</v>
      </c>
      <c r="K3981" s="63">
        <v>94.41522289489059</v>
      </c>
      <c r="L3981" s="63">
        <v>1773.4315544612673</v>
      </c>
      <c r="M3981" s="63">
        <f>(M3508+M3809+M3723)/3</f>
        <v>56.426585767763932</v>
      </c>
      <c r="N3981" s="62">
        <v>33.765999999999998</v>
      </c>
    </row>
    <row r="3982" spans="1:14" x14ac:dyDescent="0.4">
      <c r="A3982" s="70">
        <v>95</v>
      </c>
      <c r="B3982" s="5" t="s">
        <v>181</v>
      </c>
      <c r="C3982" s="5">
        <v>2003</v>
      </c>
      <c r="D3982" s="5" t="s">
        <v>249</v>
      </c>
      <c r="E3982" s="5" t="s">
        <v>247</v>
      </c>
      <c r="F3982" s="62">
        <v>1.1844890820575069</v>
      </c>
      <c r="G3982" s="63">
        <v>1915425</v>
      </c>
      <c r="H3982" s="63">
        <v>1.2711078719954685</v>
      </c>
      <c r="I3982" s="63">
        <f>(I3509+I3724+I3810)/3</f>
        <v>81.82871289808088</v>
      </c>
      <c r="J3982" s="63">
        <v>65110887.107780397</v>
      </c>
      <c r="K3982" s="63">
        <v>95.95247438172126</v>
      </c>
      <c r="L3982" s="63">
        <v>2571.9823973866087</v>
      </c>
      <c r="M3982" s="63">
        <v>0.89285714285714279</v>
      </c>
      <c r="N3982" s="62">
        <v>34.709000000000003</v>
      </c>
    </row>
    <row r="3983" spans="1:14" x14ac:dyDescent="0.4">
      <c r="A3983" s="70">
        <v>95</v>
      </c>
      <c r="B3983" s="5" t="s">
        <v>181</v>
      </c>
      <c r="C3983" s="5">
        <v>2004</v>
      </c>
      <c r="D3983" s="5" t="s">
        <v>249</v>
      </c>
      <c r="E3983" s="5" t="s">
        <v>247</v>
      </c>
      <c r="F3983" s="62">
        <v>1.2254783165567189</v>
      </c>
      <c r="G3983" s="63">
        <v>1939406</v>
      </c>
      <c r="H3983" s="63">
        <v>2.0402528031799392</v>
      </c>
      <c r="I3983" s="63">
        <f>(I3725+I3510+I3811)/3</f>
        <v>89.981654648989362</v>
      </c>
      <c r="J3983" s="63">
        <v>223561311.21572801</v>
      </c>
      <c r="K3983" s="63">
        <v>81.862260591654291</v>
      </c>
      <c r="L3983" s="63">
        <v>3407.8506484841523</v>
      </c>
      <c r="M3983" s="63">
        <v>0.42735042735042739</v>
      </c>
      <c r="N3983" s="62">
        <v>35.665999999999997</v>
      </c>
    </row>
    <row r="3984" spans="1:14" x14ac:dyDescent="0.4">
      <c r="A3984" s="70">
        <v>95</v>
      </c>
      <c r="B3984" s="5" t="s">
        <v>181</v>
      </c>
      <c r="C3984" s="5">
        <v>2005</v>
      </c>
      <c r="D3984" s="5" t="s">
        <v>249</v>
      </c>
      <c r="E3984" s="5" t="s">
        <v>247</v>
      </c>
      <c r="F3984" s="62">
        <v>1.2866396823011261</v>
      </c>
      <c r="G3984" s="63">
        <v>1962865</v>
      </c>
      <c r="H3984" s="63">
        <v>5.5980815845223759</v>
      </c>
      <c r="I3984" s="63">
        <f>(I3511+I3726+I3812)/3</f>
        <v>88.258792694032977</v>
      </c>
      <c r="J3984" s="63">
        <v>389850790.39106297</v>
      </c>
      <c r="K3984" s="63">
        <v>80.680380293981614</v>
      </c>
      <c r="L3984" s="63">
        <v>3692.7526028130087</v>
      </c>
      <c r="M3984" s="63">
        <v>1.6064257028112447</v>
      </c>
      <c r="N3984" s="62">
        <v>36.631999999999998</v>
      </c>
    </row>
    <row r="3985" spans="1:14" x14ac:dyDescent="0.4">
      <c r="A3985" s="70">
        <v>95</v>
      </c>
      <c r="B3985" s="5" t="s">
        <v>181</v>
      </c>
      <c r="C3985" s="5">
        <v>2006</v>
      </c>
      <c r="D3985" s="5" t="s">
        <v>249</v>
      </c>
      <c r="E3985" s="5" t="s">
        <v>247</v>
      </c>
      <c r="F3985" s="62">
        <v>1.2540786626919529</v>
      </c>
      <c r="G3985" s="63">
        <v>1986558</v>
      </c>
      <c r="H3985" s="63">
        <v>9.406585812946048</v>
      </c>
      <c r="I3985" s="63">
        <f>(I3512+I3727+I3813)/3</f>
        <v>88.366179616571898</v>
      </c>
      <c r="J3985" s="63">
        <v>610197796.107759</v>
      </c>
      <c r="K3985" s="63">
        <v>86.833969325999846</v>
      </c>
      <c r="L3985" s="63">
        <v>4027.9617061587087</v>
      </c>
      <c r="M3985" s="63">
        <v>6</v>
      </c>
      <c r="N3985" s="62">
        <v>37.61</v>
      </c>
    </row>
    <row r="3986" spans="1:14" x14ac:dyDescent="0.4">
      <c r="A3986" s="70">
        <v>95</v>
      </c>
      <c r="B3986" s="5" t="s">
        <v>181</v>
      </c>
      <c r="C3986" s="5">
        <v>2007</v>
      </c>
      <c r="D3986" s="5" t="s">
        <v>249</v>
      </c>
      <c r="E3986" s="5" t="s">
        <v>247</v>
      </c>
      <c r="F3986" s="62">
        <v>1.2661745609726514</v>
      </c>
      <c r="G3986" s="63">
        <v>2011492</v>
      </c>
      <c r="H3986" s="63">
        <v>9.2864342942275755</v>
      </c>
      <c r="I3986" s="63">
        <f>(I3728+I3513+I3814)/3</f>
        <v>93.204110997438093</v>
      </c>
      <c r="J3986" s="63">
        <v>669182903.35766602</v>
      </c>
      <c r="K3986" s="63">
        <v>104.97930375891546</v>
      </c>
      <c r="L3986" s="63">
        <v>4394.5173413563825</v>
      </c>
      <c r="M3986" s="63">
        <v>6.5637065637065648</v>
      </c>
      <c r="N3986" s="62">
        <v>38.597999999999999</v>
      </c>
    </row>
    <row r="3987" spans="1:14" x14ac:dyDescent="0.4">
      <c r="A3987" s="70">
        <v>95</v>
      </c>
      <c r="B3987" s="5" t="s">
        <v>181</v>
      </c>
      <c r="C3987" s="5">
        <v>2008</v>
      </c>
      <c r="D3987" s="5" t="s">
        <v>249</v>
      </c>
      <c r="E3987" s="5" t="s">
        <v>247</v>
      </c>
      <c r="F3987" s="62">
        <v>1.437245652796691</v>
      </c>
      <c r="G3987" s="63">
        <v>2038552</v>
      </c>
      <c r="H3987" s="63">
        <v>10.961412407555954</v>
      </c>
      <c r="I3987" s="63">
        <f>(I3514+I3729+I3815)/3</f>
        <v>101.11714863986096</v>
      </c>
      <c r="J3987" s="63">
        <v>750426324.20291102</v>
      </c>
      <c r="K3987" s="63">
        <v>119.64449818478518</v>
      </c>
      <c r="L3987" s="63">
        <v>4222.3261891257671</v>
      </c>
      <c r="M3987" s="63">
        <v>8.2191780821917799</v>
      </c>
      <c r="N3987" s="62">
        <v>39.597000000000001</v>
      </c>
    </row>
    <row r="3988" spans="1:14" x14ac:dyDescent="0.4">
      <c r="A3988" s="70">
        <v>95</v>
      </c>
      <c r="B3988" s="5" t="s">
        <v>181</v>
      </c>
      <c r="C3988" s="5">
        <v>2009</v>
      </c>
      <c r="D3988" s="5" t="s">
        <v>249</v>
      </c>
      <c r="E3988" s="5" t="s">
        <v>247</v>
      </c>
      <c r="F3988" s="62">
        <v>1.4507821631311477</v>
      </c>
      <c r="G3988" s="63">
        <v>2067919</v>
      </c>
      <c r="H3988" s="63">
        <v>6.9454042890453991</v>
      </c>
      <c r="I3988" s="63">
        <f>(I3515+I3730+I3816)/3</f>
        <v>101.46711077140588</v>
      </c>
      <c r="J3988" s="63">
        <v>829054473.35843897</v>
      </c>
      <c r="K3988" s="63">
        <v>123.76284429297621</v>
      </c>
      <c r="L3988" s="63">
        <v>4322.6292659799137</v>
      </c>
      <c r="M3988" s="63">
        <v>3.6912751677852351</v>
      </c>
      <c r="N3988" s="62">
        <v>40.600999999999999</v>
      </c>
    </row>
    <row r="3989" spans="1:14" x14ac:dyDescent="0.4">
      <c r="A3989" s="70">
        <v>95</v>
      </c>
      <c r="B3989" s="5" t="s">
        <v>181</v>
      </c>
      <c r="C3989" s="5">
        <v>2010</v>
      </c>
      <c r="D3989" s="5" t="s">
        <v>249</v>
      </c>
      <c r="E3989" s="5" t="s">
        <v>247</v>
      </c>
      <c r="F3989" s="62">
        <v>1.4783703485638586</v>
      </c>
      <c r="G3989" s="63">
        <v>2099271</v>
      </c>
      <c r="H3989" s="63">
        <v>3.7258984989110076</v>
      </c>
      <c r="I3989" s="63">
        <v>100</v>
      </c>
      <c r="J3989" s="63">
        <v>287528974.44129002</v>
      </c>
      <c r="K3989" s="63">
        <v>108.07247717360559</v>
      </c>
      <c r="L3989" s="63">
        <v>5445.4200630274081</v>
      </c>
      <c r="M3989" s="63">
        <v>0.97719869706840401</v>
      </c>
      <c r="N3989" s="62">
        <v>41.616</v>
      </c>
    </row>
    <row r="3990" spans="1:14" x14ac:dyDescent="0.4">
      <c r="A3990" s="70">
        <v>95</v>
      </c>
      <c r="B3990" s="5" t="s">
        <v>181</v>
      </c>
      <c r="C3990" s="5">
        <v>2011</v>
      </c>
      <c r="D3990" s="5" t="s">
        <v>249</v>
      </c>
      <c r="E3990" s="5" t="s">
        <v>247</v>
      </c>
      <c r="F3990" s="62">
        <v>1.5493776789817759</v>
      </c>
      <c r="G3990" s="63">
        <v>2132340</v>
      </c>
      <c r="H3990" s="63">
        <v>3.8148763624349584</v>
      </c>
      <c r="I3990" s="63">
        <f>(I3517+I3732+I3818)/3</f>
        <v>102.08416010029741</v>
      </c>
      <c r="J3990" s="63">
        <v>803600584.60382295</v>
      </c>
      <c r="K3990" s="63">
        <v>102.18914775413836</v>
      </c>
      <c r="L3990" s="63">
        <v>5873.0593810320406</v>
      </c>
      <c r="M3990" s="63">
        <v>0.63897763578274769</v>
      </c>
      <c r="N3990" s="62">
        <v>42.637</v>
      </c>
    </row>
    <row r="3991" spans="1:14" x14ac:dyDescent="0.4">
      <c r="A3991" s="70">
        <v>95</v>
      </c>
      <c r="B3991" s="5" t="s">
        <v>181</v>
      </c>
      <c r="C3991" s="5">
        <v>2012</v>
      </c>
      <c r="D3991" s="5" t="s">
        <v>249</v>
      </c>
      <c r="E3991" s="5" t="s">
        <v>247</v>
      </c>
      <c r="F3991" s="62">
        <v>1.6182000212229004</v>
      </c>
      <c r="G3991" s="63">
        <v>2167470</v>
      </c>
      <c r="H3991" s="63">
        <v>11.260308473434904</v>
      </c>
      <c r="I3991" s="63">
        <f>(I3518+I3819+I3733)/3</f>
        <v>104.65001630614064</v>
      </c>
      <c r="J3991" s="63">
        <v>1041555413.14223</v>
      </c>
      <c r="K3991" s="63">
        <v>100.21340877430009</v>
      </c>
      <c r="L3991" s="63">
        <v>6017.1783654148312</v>
      </c>
      <c r="M3991" s="63">
        <v>2.7777777777777777</v>
      </c>
      <c r="N3991" s="62">
        <v>43.692999999999998</v>
      </c>
    </row>
    <row r="3992" spans="1:14" x14ac:dyDescent="0.4">
      <c r="A3992" s="70">
        <v>95</v>
      </c>
      <c r="B3992" s="5" t="s">
        <v>181</v>
      </c>
      <c r="C3992" s="5">
        <v>2013</v>
      </c>
      <c r="D3992" s="5" t="s">
        <v>249</v>
      </c>
      <c r="E3992" s="5" t="s">
        <v>247</v>
      </c>
      <c r="F3992" s="62">
        <v>1.7066831177903481</v>
      </c>
      <c r="G3992" s="63">
        <v>2204510</v>
      </c>
      <c r="H3992" s="63">
        <v>4.0397908935007507</v>
      </c>
      <c r="I3992" s="63">
        <f>(I3519+I3734+I3820)/3</f>
        <v>102.91499655731417</v>
      </c>
      <c r="J3992" s="63">
        <v>777073646.37671697</v>
      </c>
      <c r="K3992" s="63">
        <v>97.724904230383231</v>
      </c>
      <c r="L3992" s="63">
        <v>5463.0313662099552</v>
      </c>
      <c r="M3992" s="63">
        <v>2.3255813953488373</v>
      </c>
      <c r="N3992" s="62">
        <v>44.756</v>
      </c>
    </row>
    <row r="3993" spans="1:14" x14ac:dyDescent="0.4">
      <c r="A3993" s="70">
        <v>95</v>
      </c>
      <c r="B3993" s="5" t="s">
        <v>181</v>
      </c>
      <c r="C3993" s="5">
        <v>2014</v>
      </c>
      <c r="D3993" s="5" t="s">
        <v>249</v>
      </c>
      <c r="E3993" s="5" t="s">
        <v>247</v>
      </c>
      <c r="F3993" s="62">
        <v>1.7530531640422808</v>
      </c>
      <c r="G3993" s="63">
        <v>2243001</v>
      </c>
      <c r="H3993" s="63">
        <v>8.2348917986665242</v>
      </c>
      <c r="I3993" s="63">
        <f>(I3520+I3735+I3821)/3</f>
        <v>97.104801650260114</v>
      </c>
      <c r="J3993" s="63">
        <v>445582247.85942698</v>
      </c>
      <c r="K3993" s="63">
        <v>103.08013700925368</v>
      </c>
      <c r="L3993" s="63">
        <v>5544.1040684467534</v>
      </c>
      <c r="M3993" s="63">
        <v>0.2785515320334262</v>
      </c>
      <c r="N3993" s="62">
        <v>45.826000000000001</v>
      </c>
    </row>
    <row r="3994" spans="1:14" x14ac:dyDescent="0.4">
      <c r="A3994" s="70">
        <v>95</v>
      </c>
      <c r="B3994" s="5" t="s">
        <v>181</v>
      </c>
      <c r="C3994" s="5">
        <v>2015</v>
      </c>
      <c r="D3994" s="5" t="s">
        <v>249</v>
      </c>
      <c r="E3994" s="5" t="s">
        <v>247</v>
      </c>
      <c r="F3994" s="62">
        <v>1.8124557542283188</v>
      </c>
      <c r="G3994" s="63">
        <v>2282704</v>
      </c>
      <c r="H3994" s="63">
        <v>3.864574350776607</v>
      </c>
      <c r="I3994" s="63">
        <f>(I3736+I3521+I3822)/3</f>
        <v>95.839992002601676</v>
      </c>
      <c r="J3994" s="63">
        <v>838879062.71592999</v>
      </c>
      <c r="K3994" s="63">
        <v>97.239031787347798</v>
      </c>
      <c r="L3994" s="63">
        <v>4965.6727650655112</v>
      </c>
      <c r="M3994" s="63">
        <f>(M3521+M3736+M3822)/3</f>
        <v>55.936208469097416</v>
      </c>
      <c r="N3994" s="62">
        <v>46.9</v>
      </c>
    </row>
    <row r="3995" spans="1:14" x14ac:dyDescent="0.4">
      <c r="A3995" s="70">
        <v>95</v>
      </c>
      <c r="B3995" s="5" t="s">
        <v>181</v>
      </c>
      <c r="C3995" s="5">
        <v>2016</v>
      </c>
      <c r="D3995" s="5" t="s">
        <v>249</v>
      </c>
      <c r="E3995" s="5" t="s">
        <v>247</v>
      </c>
      <c r="F3995" s="62">
        <v>1.787073159813924</v>
      </c>
      <c r="G3995" s="63">
        <v>2323352</v>
      </c>
      <c r="H3995" s="63">
        <v>7.9686720122591197</v>
      </c>
      <c r="I3995" s="63">
        <f>(I3522+I3737+I3823)/3</f>
        <v>96.140095481209073</v>
      </c>
      <c r="J3995" s="63">
        <v>358727049.60592502</v>
      </c>
      <c r="K3995" s="63">
        <v>93.966187960162017</v>
      </c>
      <c r="L3995" s="63">
        <v>4614.8920749389627</v>
      </c>
      <c r="M3995" s="63">
        <f>(M3823+M3737+M3522)/3</f>
        <v>55.716731328264672</v>
      </c>
      <c r="N3995" s="62">
        <v>47.960999999999999</v>
      </c>
    </row>
    <row r="3996" spans="1:14" x14ac:dyDescent="0.4">
      <c r="A3996" s="70">
        <v>95</v>
      </c>
      <c r="B3996" s="5" t="s">
        <v>181</v>
      </c>
      <c r="C3996" s="5">
        <v>2017</v>
      </c>
      <c r="D3996" s="5" t="s">
        <v>249</v>
      </c>
      <c r="E3996" s="5" t="s">
        <v>247</v>
      </c>
      <c r="F3996" s="62">
        <v>1.7863985038912529</v>
      </c>
      <c r="G3996" s="63">
        <v>2364534</v>
      </c>
      <c r="H3996" s="63">
        <v>9.919038236477661</v>
      </c>
      <c r="I3996" s="63">
        <f>(I3523+I3824+I3738)/3</f>
        <v>100.55907569544752</v>
      </c>
      <c r="J3996" s="63">
        <v>280476974.99884701</v>
      </c>
      <c r="K3996" s="63">
        <v>81.219667426637855</v>
      </c>
      <c r="L3996" s="63">
        <v>5453.5706234150111</v>
      </c>
      <c r="M3996" s="63">
        <f>(M3738+M3824+M3523)/3</f>
        <v>56.001272266040843</v>
      </c>
      <c r="N3996" s="62">
        <v>49.005000000000003</v>
      </c>
    </row>
    <row r="3997" spans="1:14" x14ac:dyDescent="0.4">
      <c r="A3997" s="70">
        <v>95</v>
      </c>
      <c r="B3997" s="5" t="s">
        <v>181</v>
      </c>
      <c r="C3997" s="5">
        <v>2018</v>
      </c>
      <c r="D3997" s="5" t="s">
        <v>249</v>
      </c>
      <c r="E3997" s="5" t="s">
        <v>247</v>
      </c>
      <c r="F3997" s="62">
        <v>1.7788317648232517</v>
      </c>
      <c r="G3997" s="63">
        <v>2405680</v>
      </c>
      <c r="H3997" s="63">
        <v>4.4284846373092108</v>
      </c>
      <c r="I3997" s="63">
        <f>(I3739+I3524+I3825)/3</f>
        <v>105.76961440542171</v>
      </c>
      <c r="J3997" s="63">
        <v>234372724.53350401</v>
      </c>
      <c r="K3997" s="63">
        <v>81.71386678563961</v>
      </c>
      <c r="L3997" s="63">
        <v>5687.3810428001107</v>
      </c>
      <c r="M3997" s="63">
        <f>(M3739+M3524+M3825)/3</f>
        <v>55.884737354467653</v>
      </c>
      <c r="N3997" s="62">
        <v>50.031999999999996</v>
      </c>
    </row>
    <row r="3998" spans="1:14" x14ac:dyDescent="0.4">
      <c r="A3998" s="70">
        <v>95</v>
      </c>
      <c r="B3998" s="5" t="s">
        <v>181</v>
      </c>
      <c r="C3998" s="5">
        <v>2019</v>
      </c>
      <c r="D3998" s="5" t="s">
        <v>249</v>
      </c>
      <c r="E3998" s="5" t="s">
        <v>247</v>
      </c>
      <c r="F3998" s="62">
        <v>1.7641716571761155</v>
      </c>
      <c r="G3998" s="63">
        <v>2446644</v>
      </c>
      <c r="H3998" s="63">
        <v>0.92631863606742115</v>
      </c>
      <c r="I3998" s="63">
        <f>(I3525+I3826+I3740)/3</f>
        <v>107.60714022825239</v>
      </c>
      <c r="J3998" s="63">
        <v>-176478261.583527</v>
      </c>
      <c r="K3998" s="63">
        <v>82.901152069340853</v>
      </c>
      <c r="L3998" s="63">
        <v>5126.1761428167338</v>
      </c>
      <c r="M3998" s="63">
        <f>(M3525+M3740+M3826)/3</f>
        <v>55.867580316257715</v>
      </c>
      <c r="N3998" s="62">
        <v>51.042000000000002</v>
      </c>
    </row>
    <row r="3999" spans="1:14" x14ac:dyDescent="0.4">
      <c r="A3999" s="70">
        <v>95</v>
      </c>
      <c r="B3999" s="5" t="s">
        <v>181</v>
      </c>
      <c r="C3999" s="5">
        <v>2020</v>
      </c>
      <c r="D3999" s="5" t="s">
        <v>249</v>
      </c>
      <c r="E3999" s="5" t="s">
        <v>247</v>
      </c>
      <c r="F3999" s="62">
        <v>1.5880451472782511</v>
      </c>
      <c r="G3999" s="63">
        <v>2489098</v>
      </c>
      <c r="H3999" s="63">
        <v>4.6315308447044288</v>
      </c>
      <c r="I3999" s="63">
        <f>(I3741+I3526+I3827)/3</f>
        <v>109.11860829978463</v>
      </c>
      <c r="J3999" s="63">
        <v>-150172760.720263</v>
      </c>
      <c r="K3999" s="63">
        <v>76.92524240364645</v>
      </c>
      <c r="L3999" s="63">
        <v>4252.0417201435266</v>
      </c>
      <c r="M3999" s="63">
        <f>(M3526+M3741+M3827)/3</f>
        <v>55.917863312255406</v>
      </c>
      <c r="N3999" s="62">
        <v>52.033000000000001</v>
      </c>
    </row>
    <row r="4000" spans="1:14" x14ac:dyDescent="0.4">
      <c r="A4000" s="70">
        <v>95</v>
      </c>
      <c r="B4000" s="5" t="s">
        <v>181</v>
      </c>
      <c r="C4000" s="5">
        <v>2021</v>
      </c>
      <c r="D4000" s="5" t="s">
        <v>249</v>
      </c>
      <c r="E4000" s="5" t="s">
        <v>247</v>
      </c>
      <c r="F4000" s="62">
        <f>(F3997+F3998+F3999)/3</f>
        <v>1.7103495230925396</v>
      </c>
      <c r="G4000" s="63">
        <v>2530151</v>
      </c>
      <c r="H4000" s="63">
        <v>1.9708654802218319</v>
      </c>
      <c r="I4000" s="63">
        <f>(I3742+I3527+I3828)/3</f>
        <v>113.80005438844741</v>
      </c>
      <c r="J4000" s="63">
        <v>840286915.80154896</v>
      </c>
      <c r="K4000" s="63">
        <v>82.003603436588421</v>
      </c>
      <c r="L4000" s="63">
        <v>4919.1889554802638</v>
      </c>
      <c r="M4000" s="63">
        <f>(M3828+M3742+M3527)/3</f>
        <v>55.890060327660258</v>
      </c>
      <c r="N4000" s="62">
        <v>53.005000000000003</v>
      </c>
    </row>
    <row r="4001" spans="1:14" x14ac:dyDescent="0.4">
      <c r="A4001" s="70">
        <v>95</v>
      </c>
      <c r="B4001" s="5" t="s">
        <v>181</v>
      </c>
      <c r="C4001" s="5">
        <v>2022</v>
      </c>
      <c r="D4001" s="5" t="s">
        <v>249</v>
      </c>
      <c r="E4001" s="5" t="s">
        <v>247</v>
      </c>
      <c r="F4001" s="62">
        <f>(F3998+F3999+F4000)/3</f>
        <v>1.6875221091823021</v>
      </c>
      <c r="G4001" s="63">
        <v>2567012</v>
      </c>
      <c r="H4001" s="63">
        <v>6.7647822756887308</v>
      </c>
      <c r="I4001" s="63">
        <f>(I3743+I3528+I3829)/3</f>
        <v>130.47117834663899</v>
      </c>
      <c r="J4001" s="63">
        <v>1056043502.65038</v>
      </c>
      <c r="K4001" s="63">
        <v>91.770380724332341</v>
      </c>
      <c r="L4001" s="63">
        <v>5031.1150301147845</v>
      </c>
      <c r="M4001" s="63">
        <f>(M3528+M3743+M3829)/3</f>
        <v>55.891834652057788</v>
      </c>
      <c r="N4001" s="62">
        <v>53.956000000000003</v>
      </c>
    </row>
    <row r="4002" spans="1:14" x14ac:dyDescent="0.4">
      <c r="A4002" s="69">
        <v>96</v>
      </c>
      <c r="B4002" s="5" t="s">
        <v>6</v>
      </c>
      <c r="C4002" s="5">
        <v>1980</v>
      </c>
      <c r="D4002" s="5" t="s">
        <v>246</v>
      </c>
      <c r="E4002" s="5" t="s">
        <v>247</v>
      </c>
      <c r="F4002" s="62">
        <f>F4003*0.95</f>
        <v>2.8654111535372964E-2</v>
      </c>
      <c r="G4002" s="63">
        <v>15600442</v>
      </c>
      <c r="H4002" s="63">
        <v>7.6095465523937378</v>
      </c>
      <c r="I4002" s="63">
        <f>(I3932+I3846+I3916)/3</f>
        <v>108.48845984638513</v>
      </c>
      <c r="J4002" s="63">
        <v>300000</v>
      </c>
      <c r="K4002" s="63">
        <v>30.27279560930134</v>
      </c>
      <c r="L4002" s="63">
        <v>124.734708371297</v>
      </c>
      <c r="M4002" s="63">
        <v>1.9230769230769231</v>
      </c>
      <c r="N4002" s="62">
        <v>6.0910000000000002</v>
      </c>
    </row>
    <row r="4003" spans="1:14" x14ac:dyDescent="0.4">
      <c r="A4003" s="69">
        <v>96</v>
      </c>
      <c r="B4003" s="5" t="s">
        <v>6</v>
      </c>
      <c r="C4003" s="5">
        <v>1981</v>
      </c>
      <c r="D4003" s="5" t="s">
        <v>246</v>
      </c>
      <c r="E4003" s="5" t="s">
        <v>247</v>
      </c>
      <c r="F4003" s="62">
        <f t="shared" ref="F4003:F4011" si="436">F4004*0.95</f>
        <v>3.0162222668813649E-2</v>
      </c>
      <c r="G4003" s="63">
        <v>15969792</v>
      </c>
      <c r="H4003" s="63">
        <v>7.9373564075474263</v>
      </c>
      <c r="I4003" s="63">
        <f>(I3932+I3917+I3846)/3</f>
        <v>108.88687200028248</v>
      </c>
      <c r="J4003" s="63">
        <v>-230000</v>
      </c>
      <c r="K4003" s="63">
        <v>32.519135624705278</v>
      </c>
      <c r="L4003" s="63">
        <v>142.49298404554463</v>
      </c>
      <c r="M4003" s="63">
        <v>2.2727272727272729</v>
      </c>
      <c r="N4003" s="62">
        <v>6.3760000000000003</v>
      </c>
    </row>
    <row r="4004" spans="1:14" x14ac:dyDescent="0.4">
      <c r="A4004" s="69">
        <v>96</v>
      </c>
      <c r="B4004" s="5" t="s">
        <v>6</v>
      </c>
      <c r="C4004" s="5">
        <v>1982</v>
      </c>
      <c r="D4004" s="5" t="s">
        <v>246</v>
      </c>
      <c r="E4004" s="5" t="s">
        <v>247</v>
      </c>
      <c r="F4004" s="62">
        <f t="shared" si="436"/>
        <v>3.174970807243542E-2</v>
      </c>
      <c r="G4004" s="63">
        <v>16347124</v>
      </c>
      <c r="H4004" s="63">
        <v>9.34740967360203</v>
      </c>
      <c r="I4004" s="63">
        <f>(I3832+I3918+I3746)/3</f>
        <v>265.94803427630796</v>
      </c>
      <c r="J4004" s="63">
        <v>-30000</v>
      </c>
      <c r="K4004" s="63">
        <v>30.398863893090589</v>
      </c>
      <c r="L4004" s="63">
        <v>146.53486938916706</v>
      </c>
      <c r="M4004" s="63">
        <v>1.9607843137254901</v>
      </c>
      <c r="N4004" s="62">
        <v>6.6159999999999997</v>
      </c>
    </row>
    <row r="4005" spans="1:14" x14ac:dyDescent="0.4">
      <c r="A4005" s="69">
        <v>96</v>
      </c>
      <c r="B4005" s="5" t="s">
        <v>6</v>
      </c>
      <c r="C4005" s="5">
        <v>1983</v>
      </c>
      <c r="D4005" s="5" t="s">
        <v>246</v>
      </c>
      <c r="E4005" s="5" t="s">
        <v>247</v>
      </c>
      <c r="F4005" s="62">
        <f t="shared" si="436"/>
        <v>3.3420745339405707E-2</v>
      </c>
      <c r="G4005" s="63">
        <v>16740664</v>
      </c>
      <c r="H4005" s="63">
        <v>12.28869109719642</v>
      </c>
      <c r="I4005" s="63">
        <f>(I3747+I3833+I3919)/3</f>
        <v>353.78316264047612</v>
      </c>
      <c r="J4005" s="63">
        <v>-600000</v>
      </c>
      <c r="K4005" s="63">
        <v>31.546209715639812</v>
      </c>
      <c r="L4005" s="63">
        <v>146.18146589290055</v>
      </c>
      <c r="M4005" s="63">
        <v>1.3698630136986303</v>
      </c>
      <c r="N4005" s="62">
        <v>6.8639999999999999</v>
      </c>
    </row>
    <row r="4006" spans="1:14" x14ac:dyDescent="0.4">
      <c r="A4006" s="69">
        <v>96</v>
      </c>
      <c r="B4006" s="5" t="s">
        <v>6</v>
      </c>
      <c r="C4006" s="5">
        <v>1984</v>
      </c>
      <c r="D4006" s="5" t="s">
        <v>246</v>
      </c>
      <c r="E4006" s="5" t="s">
        <v>247</v>
      </c>
      <c r="F4006" s="62">
        <f t="shared" si="436"/>
        <v>3.5179731936216534E-2</v>
      </c>
      <c r="G4006" s="63">
        <v>17141610</v>
      </c>
      <c r="H4006" s="63">
        <v>6.3779499733312974</v>
      </c>
      <c r="I4006" s="63">
        <f>(I3748+I3834+I3920)/3</f>
        <v>200.05370547208625</v>
      </c>
      <c r="J4006" s="63">
        <v>950000</v>
      </c>
      <c r="K4006" s="63">
        <v>30.101549811916602</v>
      </c>
      <c r="L4006" s="63">
        <v>150.58138575064388</v>
      </c>
      <c r="M4006" s="63">
        <v>1.2658227848101267</v>
      </c>
      <c r="N4006" s="62">
        <v>7.1210000000000004</v>
      </c>
    </row>
    <row r="4007" spans="1:14" x14ac:dyDescent="0.4">
      <c r="A4007" s="69">
        <v>96</v>
      </c>
      <c r="B4007" s="5" t="s">
        <v>6</v>
      </c>
      <c r="C4007" s="5">
        <v>1985</v>
      </c>
      <c r="D4007" s="5" t="s">
        <v>246</v>
      </c>
      <c r="E4007" s="5" t="s">
        <v>247</v>
      </c>
      <c r="F4007" s="62">
        <f t="shared" si="436"/>
        <v>3.7031296774964771E-2</v>
      </c>
      <c r="G4007" s="63">
        <v>17540571</v>
      </c>
      <c r="H4007" s="63">
        <v>11.42183275617765</v>
      </c>
      <c r="I4007" s="63">
        <f>(I3749+I3835+I3921)/3</f>
        <v>134.28737719038034</v>
      </c>
      <c r="J4007" s="63">
        <v>650000</v>
      </c>
      <c r="K4007" s="63">
        <v>31.528785472030226</v>
      </c>
      <c r="L4007" s="63">
        <v>149.3630940244513</v>
      </c>
      <c r="M4007" s="63">
        <v>3.6363636363636362</v>
      </c>
      <c r="N4007" s="62">
        <v>7.3860000000000001</v>
      </c>
    </row>
    <row r="4008" spans="1:14" x14ac:dyDescent="0.4">
      <c r="A4008" s="69">
        <v>96</v>
      </c>
      <c r="B4008" s="5" t="s">
        <v>6</v>
      </c>
      <c r="C4008" s="5">
        <v>1986</v>
      </c>
      <c r="D4008" s="5" t="s">
        <v>246</v>
      </c>
      <c r="E4008" s="5" t="s">
        <v>247</v>
      </c>
      <c r="F4008" s="62">
        <f t="shared" si="436"/>
        <v>3.8980312394699762E-2</v>
      </c>
      <c r="G4008" s="63">
        <v>17936926</v>
      </c>
      <c r="H4008" s="63">
        <v>14.392570079272573</v>
      </c>
      <c r="I4008" s="63">
        <f>(I3836+I3750+I3922)/3</f>
        <v>141.43751078068715</v>
      </c>
      <c r="J4008" s="63">
        <v>1169999.8999999999</v>
      </c>
      <c r="K4008" s="63">
        <v>31.965041992678202</v>
      </c>
      <c r="L4008" s="63">
        <v>158.93370428655757</v>
      </c>
      <c r="M4008" s="63">
        <v>1.3513513513513513</v>
      </c>
      <c r="N4008" s="62">
        <v>7.66</v>
      </c>
    </row>
    <row r="4009" spans="1:14" x14ac:dyDescent="0.4">
      <c r="A4009" s="69">
        <v>96</v>
      </c>
      <c r="B4009" s="5" t="s">
        <v>6</v>
      </c>
      <c r="C4009" s="5">
        <v>1987</v>
      </c>
      <c r="D4009" s="5" t="s">
        <v>246</v>
      </c>
      <c r="E4009" s="5" t="s">
        <v>247</v>
      </c>
      <c r="F4009" s="62">
        <f t="shared" si="436"/>
        <v>4.103190778389449E-2</v>
      </c>
      <c r="G4009" s="63">
        <v>18326204</v>
      </c>
      <c r="H4009" s="63">
        <v>12.696801867657086</v>
      </c>
      <c r="I4009" s="63">
        <f>(I3923+I3837+I3751)/3</f>
        <v>141.88799763390901</v>
      </c>
      <c r="J4009" s="63">
        <v>1389999.9</v>
      </c>
      <c r="K4009" s="63">
        <v>32.719889139421269</v>
      </c>
      <c r="L4009" s="63">
        <v>161.3675903391204</v>
      </c>
      <c r="M4009" s="63">
        <v>1.3333333333333335</v>
      </c>
      <c r="N4009" s="62">
        <v>7.944</v>
      </c>
    </row>
    <row r="4010" spans="1:14" x14ac:dyDescent="0.4">
      <c r="A4010" s="69">
        <v>96</v>
      </c>
      <c r="B4010" s="5" t="s">
        <v>6</v>
      </c>
      <c r="C4010" s="5">
        <v>1988</v>
      </c>
      <c r="D4010" s="5" t="s">
        <v>246</v>
      </c>
      <c r="E4010" s="5" t="s">
        <v>247</v>
      </c>
      <c r="F4010" s="62">
        <f t="shared" si="436"/>
        <v>4.3191481877783676E-2</v>
      </c>
      <c r="G4010" s="63">
        <v>18720745</v>
      </c>
      <c r="H4010" s="63">
        <v>11.815310196070612</v>
      </c>
      <c r="I4010" s="63">
        <f>(I3838+I3752+I3924)/3</f>
        <v>147.37632915222741</v>
      </c>
      <c r="J4010" s="63">
        <v>680000</v>
      </c>
      <c r="K4010" s="63">
        <v>33.829038046446314</v>
      </c>
      <c r="L4010" s="63">
        <v>186.26447549797734</v>
      </c>
      <c r="M4010" s="63">
        <v>2.7027027027027026</v>
      </c>
      <c r="N4010" s="62">
        <v>8.2379999999999995</v>
      </c>
    </row>
    <row r="4011" spans="1:14" x14ac:dyDescent="0.4">
      <c r="A4011" s="69">
        <v>96</v>
      </c>
      <c r="B4011" s="5" t="s">
        <v>6</v>
      </c>
      <c r="C4011" s="5">
        <v>1989</v>
      </c>
      <c r="D4011" s="5" t="s">
        <v>246</v>
      </c>
      <c r="E4011" s="5" t="s">
        <v>247</v>
      </c>
      <c r="F4011" s="62">
        <f t="shared" si="436"/>
        <v>4.5464717766088084E-2</v>
      </c>
      <c r="G4011" s="63">
        <v>19145077</v>
      </c>
      <c r="H4011" s="63">
        <v>11.258372911177787</v>
      </c>
      <c r="I4011" s="63">
        <f>(I3839+I3753+I3925)/3</f>
        <v>146.22658511855221</v>
      </c>
      <c r="J4011" s="63">
        <v>420000</v>
      </c>
      <c r="K4011" s="63">
        <v>33.350928093739149</v>
      </c>
      <c r="L4011" s="63">
        <v>184.13223582180078</v>
      </c>
      <c r="M4011" s="63">
        <f>M4012*0.95</f>
        <v>2.3960176991150441</v>
      </c>
      <c r="N4011" s="62">
        <v>8.5410000000000004</v>
      </c>
    </row>
    <row r="4012" spans="1:14" x14ac:dyDescent="0.4">
      <c r="A4012" s="69">
        <v>96</v>
      </c>
      <c r="B4012" s="5" t="s">
        <v>6</v>
      </c>
      <c r="C4012" s="5">
        <v>1990</v>
      </c>
      <c r="D4012" s="5" t="s">
        <v>246</v>
      </c>
      <c r="E4012" s="5" t="s">
        <v>247</v>
      </c>
      <c r="F4012" s="62">
        <v>4.7857597648513772E-2</v>
      </c>
      <c r="G4012" s="63">
        <v>19616530</v>
      </c>
      <c r="H4012" s="63">
        <v>10.715885153300817</v>
      </c>
      <c r="I4012" s="63">
        <f>(I3840+I3754+I3926)/3</f>
        <v>130.97124103264619</v>
      </c>
      <c r="J4012" s="63">
        <v>5940000</v>
      </c>
      <c r="K4012" s="63">
        <v>32.188754157963949</v>
      </c>
      <c r="L4012" s="63">
        <v>184.92364765353744</v>
      </c>
      <c r="M4012" s="63">
        <f>M4013*0.95</f>
        <v>2.5221238938053099</v>
      </c>
      <c r="N4012" s="62">
        <v>8.8539999999999992</v>
      </c>
    </row>
    <row r="4013" spans="1:14" x14ac:dyDescent="0.4">
      <c r="A4013" s="69">
        <v>96</v>
      </c>
      <c r="B4013" s="5" t="s">
        <v>6</v>
      </c>
      <c r="C4013" s="5">
        <v>1991</v>
      </c>
      <c r="D4013" s="5" t="s">
        <v>246</v>
      </c>
      <c r="E4013" s="5" t="s">
        <v>247</v>
      </c>
      <c r="F4013" s="62">
        <v>5.8728477422557761E-2</v>
      </c>
      <c r="G4013" s="63">
        <v>20130779</v>
      </c>
      <c r="H4013" s="63">
        <v>12.544638209438901</v>
      </c>
      <c r="I4013" s="63">
        <f>(I3755+I3841+I3927)/3</f>
        <v>131.13471066897424</v>
      </c>
      <c r="J4013" s="63">
        <v>2220000</v>
      </c>
      <c r="K4013" s="63">
        <v>34.675055128795407</v>
      </c>
      <c r="L4013" s="63">
        <v>194.80001667549573</v>
      </c>
      <c r="M4013" s="63">
        <v>2.6548672566371683</v>
      </c>
      <c r="N4013" s="62">
        <v>9.18</v>
      </c>
    </row>
    <row r="4014" spans="1:14" x14ac:dyDescent="0.4">
      <c r="A4014" s="69">
        <v>96</v>
      </c>
      <c r="B4014" s="5" t="s">
        <v>6</v>
      </c>
      <c r="C4014" s="5">
        <v>1992</v>
      </c>
      <c r="D4014" s="5" t="s">
        <v>246</v>
      </c>
      <c r="E4014" s="5" t="s">
        <v>247</v>
      </c>
      <c r="F4014" s="62">
        <v>5.9615113090037634E-2</v>
      </c>
      <c r="G4014" s="63">
        <v>20702133</v>
      </c>
      <c r="H4014" s="63">
        <v>18.489094630457387</v>
      </c>
      <c r="I4014" s="63">
        <f>(I3756+I3842+I3928)/3</f>
        <v>123.92076685138916</v>
      </c>
      <c r="J4014" s="63">
        <f>J4015*0.95</f>
        <v>15606079.107106352</v>
      </c>
      <c r="K4014" s="63">
        <v>41.695413137202515</v>
      </c>
      <c r="L4014" s="63">
        <v>164.29280892417026</v>
      </c>
      <c r="M4014" s="63">
        <v>3.5087719298245621</v>
      </c>
      <c r="N4014" s="62">
        <v>9.5820000000000007</v>
      </c>
    </row>
    <row r="4015" spans="1:14" x14ac:dyDescent="0.4">
      <c r="A4015" s="69">
        <v>96</v>
      </c>
      <c r="B4015" s="5" t="s">
        <v>6</v>
      </c>
      <c r="C4015" s="5">
        <v>1993</v>
      </c>
      <c r="D4015" s="5" t="s">
        <v>246</v>
      </c>
      <c r="E4015" s="5" t="s">
        <v>247</v>
      </c>
      <c r="F4015" s="62">
        <v>6.6289378008806826E-2</v>
      </c>
      <c r="G4015" s="63">
        <v>21267359</v>
      </c>
      <c r="H4015" s="63">
        <v>10.774909271590388</v>
      </c>
      <c r="I4015" s="63">
        <f>(I3843+I3757+I3929)/3</f>
        <v>120.76923743050804</v>
      </c>
      <c r="J4015" s="63">
        <f>J4016*0.95</f>
        <v>16427451.691690898</v>
      </c>
      <c r="K4015" s="63">
        <v>47.189581175077699</v>
      </c>
      <c r="L4015" s="63">
        <v>172.09667014445313</v>
      </c>
      <c r="M4015" s="63">
        <v>3.8461538461538463</v>
      </c>
      <c r="N4015" s="62">
        <v>9.9990000000000006</v>
      </c>
    </row>
    <row r="4016" spans="1:14" x14ac:dyDescent="0.4">
      <c r="A4016" s="69">
        <v>96</v>
      </c>
      <c r="B4016" s="5" t="s">
        <v>6</v>
      </c>
      <c r="C4016" s="5">
        <v>1994</v>
      </c>
      <c r="D4016" s="5" t="s">
        <v>246</v>
      </c>
      <c r="E4016" s="5" t="s">
        <v>247</v>
      </c>
      <c r="F4016" s="62">
        <v>8.0042208328051104E-2</v>
      </c>
      <c r="G4016" s="63">
        <v>21794751</v>
      </c>
      <c r="H4016" s="63">
        <v>4.8159862010783314</v>
      </c>
      <c r="I4016" s="63">
        <f>(I3844+I3758+I3930)/3</f>
        <v>118.02062165548541</v>
      </c>
      <c r="J4016" s="63">
        <f>J4017*0.95</f>
        <v>17292054.412306208</v>
      </c>
      <c r="K4016" s="63">
        <v>50.432072744791036</v>
      </c>
      <c r="L4016" s="63">
        <v>186.59426346298159</v>
      </c>
      <c r="M4016" s="63">
        <v>4.3209876543209882</v>
      </c>
      <c r="N4016" s="62">
        <v>10.433</v>
      </c>
    </row>
    <row r="4017" spans="1:14" x14ac:dyDescent="0.4">
      <c r="A4017" s="69">
        <v>96</v>
      </c>
      <c r="B4017" s="5" t="s">
        <v>6</v>
      </c>
      <c r="C4017" s="5">
        <v>1995</v>
      </c>
      <c r="D4017" s="5" t="s">
        <v>246</v>
      </c>
      <c r="E4017" s="5" t="s">
        <v>247</v>
      </c>
      <c r="F4017" s="62">
        <v>8.4987736920072582E-2</v>
      </c>
      <c r="G4017" s="63">
        <v>22305571</v>
      </c>
      <c r="H4017" s="63">
        <v>6.3008615502761813</v>
      </c>
      <c r="I4017" s="63">
        <f>(I3845+I3759+I3931)/3</f>
        <v>124.62274089184075</v>
      </c>
      <c r="J4017" s="63">
        <f>J4018*0.95</f>
        <v>18202162.539269693</v>
      </c>
      <c r="K4017" s="63">
        <v>59.490518398539983</v>
      </c>
      <c r="L4017" s="63">
        <v>197.30965047568981</v>
      </c>
      <c r="M4017" s="63">
        <v>1.7045454545454544</v>
      </c>
      <c r="N4017" s="62">
        <v>10.882999999999999</v>
      </c>
    </row>
    <row r="4018" spans="1:14" x14ac:dyDescent="0.4">
      <c r="A4018" s="69">
        <v>96</v>
      </c>
      <c r="B4018" s="5" t="s">
        <v>6</v>
      </c>
      <c r="C4018" s="5">
        <v>1996</v>
      </c>
      <c r="D4018" s="5" t="s">
        <v>246</v>
      </c>
      <c r="E4018" s="5" t="s">
        <v>247</v>
      </c>
      <c r="F4018" s="62">
        <v>8.5985896487130925E-2</v>
      </c>
      <c r="G4018" s="63">
        <v>22783969</v>
      </c>
      <c r="H4018" s="63">
        <v>7.8230355612473517</v>
      </c>
      <c r="I4018" s="63">
        <f>(I4002+I3932+I3916)/3</f>
        <v>108.08001323722817</v>
      </c>
      <c r="J4018" s="63">
        <v>19160171.093968101</v>
      </c>
      <c r="K4018" s="63">
        <v>58.457768698300207</v>
      </c>
      <c r="L4018" s="63">
        <v>198.45446513166297</v>
      </c>
      <c r="M4018" s="63">
        <v>1.6393442622950818</v>
      </c>
      <c r="N4018" s="62">
        <v>11.35</v>
      </c>
    </row>
    <row r="4019" spans="1:14" x14ac:dyDescent="0.4">
      <c r="A4019" s="69">
        <v>96</v>
      </c>
      <c r="B4019" s="5" t="s">
        <v>6</v>
      </c>
      <c r="C4019" s="5">
        <v>1997</v>
      </c>
      <c r="D4019" s="5" t="s">
        <v>246</v>
      </c>
      <c r="E4019" s="5" t="s">
        <v>247</v>
      </c>
      <c r="F4019" s="62">
        <v>9.4254836583644225E-2</v>
      </c>
      <c r="G4019" s="63">
        <v>23249417</v>
      </c>
      <c r="H4019" s="63">
        <v>7.2790929776352016</v>
      </c>
      <c r="I4019" s="63">
        <f>(I3761+I3847+I3933)/3</f>
        <v>130.61494789964593</v>
      </c>
      <c r="J4019" s="63">
        <v>23056467.765551999</v>
      </c>
      <c r="K4019" s="63">
        <v>64.035534894995948</v>
      </c>
      <c r="L4019" s="63">
        <v>211.56194654408569</v>
      </c>
      <c r="M4019" s="63">
        <v>4.2857142857142847</v>
      </c>
      <c r="N4019" s="62">
        <v>11.834</v>
      </c>
    </row>
    <row r="4020" spans="1:14" x14ac:dyDescent="0.4">
      <c r="A4020" s="69">
        <v>96</v>
      </c>
      <c r="B4020" s="5" t="s">
        <v>6</v>
      </c>
      <c r="C4020" s="5">
        <v>1998</v>
      </c>
      <c r="D4020" s="5" t="s">
        <v>246</v>
      </c>
      <c r="E4020" s="5" t="s">
        <v>247</v>
      </c>
      <c r="F4020" s="62">
        <v>9.7695142218004141E-2</v>
      </c>
      <c r="G4020" s="63">
        <v>23703328</v>
      </c>
      <c r="H4020" s="63">
        <v>4.1078506762858069</v>
      </c>
      <c r="I4020" s="63">
        <f>(I3848+I3762+I3934)/3</f>
        <v>132.9049040374376</v>
      </c>
      <c r="J4020" s="63">
        <v>12024659.898572801</v>
      </c>
      <c r="K4020" s="63">
        <v>56.709601289700672</v>
      </c>
      <c r="L4020" s="63">
        <v>204.8765069778656</v>
      </c>
      <c r="M4020" s="63">
        <v>4.0909090909090899</v>
      </c>
      <c r="N4020" s="62">
        <v>12.336</v>
      </c>
    </row>
    <row r="4021" spans="1:14" x14ac:dyDescent="0.4">
      <c r="A4021" s="69">
        <v>96</v>
      </c>
      <c r="B4021" s="5" t="s">
        <v>6</v>
      </c>
      <c r="C4021" s="5">
        <v>1999</v>
      </c>
      <c r="D4021" s="5" t="s">
        <v>246</v>
      </c>
      <c r="E4021" s="5" t="s">
        <v>247</v>
      </c>
      <c r="F4021" s="62">
        <v>0.12938241672371181</v>
      </c>
      <c r="G4021" s="63">
        <v>24143157</v>
      </c>
      <c r="H4021" s="63">
        <v>8.8870474257355596</v>
      </c>
      <c r="I4021" s="63">
        <f>(I3849+I3763+I3935)/3</f>
        <v>137.4596335267172</v>
      </c>
      <c r="J4021" s="63">
        <v>4351068.6821270604</v>
      </c>
      <c r="K4021" s="63">
        <v>52.566981253435308</v>
      </c>
      <c r="L4021" s="63">
        <v>208.49147375821479</v>
      </c>
      <c r="M4021" s="63">
        <v>1.6611295681063125</v>
      </c>
      <c r="N4021" s="62">
        <v>12.856999999999999</v>
      </c>
    </row>
    <row r="4022" spans="1:14" x14ac:dyDescent="0.4">
      <c r="A4022" s="69">
        <v>96</v>
      </c>
      <c r="B4022" s="5" t="s">
        <v>6</v>
      </c>
      <c r="C4022" s="5">
        <v>2000</v>
      </c>
      <c r="D4022" s="5" t="s">
        <v>246</v>
      </c>
      <c r="E4022" s="5" t="s">
        <v>247</v>
      </c>
      <c r="F4022" s="62">
        <v>0.13115087847879639</v>
      </c>
      <c r="G4022" s="63">
        <v>24559500</v>
      </c>
      <c r="H4022" s="63">
        <v>4.4724337187195289</v>
      </c>
      <c r="I4022" s="63">
        <f>(I3850+I3764+I3936)/3</f>
        <v>141.16653389776516</v>
      </c>
      <c r="J4022" s="63">
        <v>-484826.71227488102</v>
      </c>
      <c r="K4022" s="63">
        <v>55.710589004131883</v>
      </c>
      <c r="L4022" s="63">
        <v>223.71189185060871</v>
      </c>
      <c r="M4022" s="63">
        <v>0.64516129032258063</v>
      </c>
      <c r="N4022" s="62">
        <v>13.397</v>
      </c>
    </row>
    <row r="4023" spans="1:14" x14ac:dyDescent="0.4">
      <c r="A4023" s="69">
        <v>96</v>
      </c>
      <c r="B4023" s="5" t="s">
        <v>6</v>
      </c>
      <c r="C4023" s="5">
        <v>2001</v>
      </c>
      <c r="D4023" s="5" t="s">
        <v>246</v>
      </c>
      <c r="E4023" s="5" t="s">
        <v>247</v>
      </c>
      <c r="F4023" s="62">
        <v>0.1388279429081605</v>
      </c>
      <c r="G4023" s="63">
        <v>24956071</v>
      </c>
      <c r="H4023" s="63">
        <v>11.017148295892085</v>
      </c>
      <c r="I4023" s="63">
        <f>(I3765+I3851+I3937)/3</f>
        <v>141.05910734877344</v>
      </c>
      <c r="J4023" s="63">
        <v>20850000</v>
      </c>
      <c r="K4023" s="63">
        <v>55.799921080370588</v>
      </c>
      <c r="L4023" s="63">
        <v>240.70515916455241</v>
      </c>
      <c r="M4023" s="63">
        <v>0.29850746268656719</v>
      </c>
      <c r="N4023" s="62">
        <v>13.946999999999999</v>
      </c>
    </row>
    <row r="4024" spans="1:14" x14ac:dyDescent="0.4">
      <c r="A4024" s="69">
        <v>96</v>
      </c>
      <c r="B4024" s="5" t="s">
        <v>6</v>
      </c>
      <c r="C4024" s="5">
        <v>2002</v>
      </c>
      <c r="D4024" s="5" t="s">
        <v>246</v>
      </c>
      <c r="E4024" s="5" t="s">
        <v>247</v>
      </c>
      <c r="F4024" s="62">
        <v>0.11000633265722355</v>
      </c>
      <c r="G4024" s="63">
        <v>25332178</v>
      </c>
      <c r="H4024" s="63">
        <v>3.9348578981679907</v>
      </c>
      <c r="I4024" s="63">
        <f>(I3852+I3766+I3938)/3</f>
        <v>96.863280494181382</v>
      </c>
      <c r="J4024" s="63">
        <v>-5952541.1270463197</v>
      </c>
      <c r="K4024" s="63">
        <v>46.230718500445107</v>
      </c>
      <c r="L4024" s="63">
        <v>238.86125411972205</v>
      </c>
      <c r="M4024" s="63">
        <f>M4025*0.95</f>
        <v>0.3342592592592592</v>
      </c>
      <c r="N4024" s="62">
        <v>14.24</v>
      </c>
    </row>
    <row r="4025" spans="1:14" x14ac:dyDescent="0.4">
      <c r="A4025" s="69">
        <v>96</v>
      </c>
      <c r="B4025" s="5" t="s">
        <v>6</v>
      </c>
      <c r="C4025" s="5">
        <v>2003</v>
      </c>
      <c r="D4025" s="5" t="s">
        <v>246</v>
      </c>
      <c r="E4025" s="5" t="s">
        <v>247</v>
      </c>
      <c r="F4025" s="62">
        <v>0.11765801598479425</v>
      </c>
      <c r="G4025" s="63">
        <v>25682908</v>
      </c>
      <c r="H4025" s="63">
        <v>3.0703049673214764</v>
      </c>
      <c r="I4025" s="63">
        <f>(I3767+I3853+I3939)/3</f>
        <v>100.40964472233377</v>
      </c>
      <c r="J4025" s="63">
        <v>14778085.606513601</v>
      </c>
      <c r="K4025" s="63">
        <v>44.247883615619493</v>
      </c>
      <c r="L4025" s="63">
        <v>246.48583783973015</v>
      </c>
      <c r="M4025" s="63">
        <f>M4026*0.95</f>
        <v>0.3518518518518518</v>
      </c>
      <c r="N4025" s="62">
        <v>14.538</v>
      </c>
    </row>
    <row r="4026" spans="1:14" x14ac:dyDescent="0.4">
      <c r="A4026" s="69">
        <v>96</v>
      </c>
      <c r="B4026" s="5" t="s">
        <v>6</v>
      </c>
      <c r="C4026" s="5">
        <v>2004</v>
      </c>
      <c r="D4026" s="5" t="s">
        <v>246</v>
      </c>
      <c r="E4026" s="5" t="s">
        <v>247</v>
      </c>
      <c r="F4026" s="62">
        <v>0.10804506158964604</v>
      </c>
      <c r="G4026" s="63">
        <v>26003965</v>
      </c>
      <c r="H4026" s="63">
        <v>4.1664271507483477</v>
      </c>
      <c r="I4026" s="63">
        <f>(I3768+I3854+I3940)/3</f>
        <v>103.68966034343299</v>
      </c>
      <c r="J4026" s="63">
        <v>-417346.38390429597</v>
      </c>
      <c r="K4026" s="63">
        <v>46.147286720608697</v>
      </c>
      <c r="L4026" s="63">
        <v>279.7242003179083</v>
      </c>
      <c r="M4026" s="63">
        <v>0.37037037037037035</v>
      </c>
      <c r="N4026" s="62">
        <v>14.840999999999999</v>
      </c>
    </row>
    <row r="4027" spans="1:14" x14ac:dyDescent="0.4">
      <c r="A4027" s="69">
        <v>96</v>
      </c>
      <c r="B4027" s="5" t="s">
        <v>6</v>
      </c>
      <c r="C4027" s="5">
        <v>2005</v>
      </c>
      <c r="D4027" s="5" t="s">
        <v>246</v>
      </c>
      <c r="E4027" s="5" t="s">
        <v>247</v>
      </c>
      <c r="F4027" s="62">
        <v>0.12130822355318277</v>
      </c>
      <c r="G4027" s="63">
        <v>26285110</v>
      </c>
      <c r="H4027" s="63">
        <v>6.1193904079363648</v>
      </c>
      <c r="I4027" s="63">
        <f>(I3769+I3855+I3941)/3</f>
        <v>103.53599473854115</v>
      </c>
      <c r="J4027" s="63">
        <v>2451784.7070998298</v>
      </c>
      <c r="K4027" s="63">
        <v>44.062947479861286</v>
      </c>
      <c r="L4027" s="63">
        <v>309.31042005358813</v>
      </c>
      <c r="M4027" s="63">
        <v>0.32573289902280134</v>
      </c>
      <c r="N4027" s="62">
        <v>15.148999999999999</v>
      </c>
    </row>
    <row r="4028" spans="1:14" x14ac:dyDescent="0.4">
      <c r="A4028" s="69">
        <v>96</v>
      </c>
      <c r="B4028" s="5" t="s">
        <v>6</v>
      </c>
      <c r="C4028" s="5">
        <v>2006</v>
      </c>
      <c r="D4028" s="5" t="s">
        <v>246</v>
      </c>
      <c r="E4028" s="5" t="s">
        <v>247</v>
      </c>
      <c r="F4028" s="62">
        <v>9.8650132390129305E-2</v>
      </c>
      <c r="G4028" s="63">
        <v>26518971</v>
      </c>
      <c r="H4028" s="63">
        <v>7.3600392790254432</v>
      </c>
      <c r="I4028" s="63">
        <f>(I3770+I3856+I3942)/3</f>
        <v>104.00349928581063</v>
      </c>
      <c r="J4028" s="63">
        <v>-6647983.90370767</v>
      </c>
      <c r="K4028" s="63">
        <v>44.761987756924185</v>
      </c>
      <c r="L4028" s="63">
        <v>341.02814003937397</v>
      </c>
      <c r="M4028" s="63">
        <v>0.4</v>
      </c>
      <c r="N4028" s="62">
        <v>15.462</v>
      </c>
    </row>
    <row r="4029" spans="1:14" x14ac:dyDescent="0.4">
      <c r="A4029" s="69">
        <v>96</v>
      </c>
      <c r="B4029" s="5" t="s">
        <v>6</v>
      </c>
      <c r="C4029" s="5">
        <v>2007</v>
      </c>
      <c r="D4029" s="5" t="s">
        <v>246</v>
      </c>
      <c r="E4029" s="5" t="s">
        <v>247</v>
      </c>
      <c r="F4029" s="62">
        <v>0.10083232713756315</v>
      </c>
      <c r="G4029" s="63">
        <v>26713655</v>
      </c>
      <c r="H4029" s="63">
        <v>7.6032889406115061</v>
      </c>
      <c r="I4029" s="63">
        <f>(I3771+I3857+I40548/3)</f>
        <v>247.30169127294027</v>
      </c>
      <c r="J4029" s="63">
        <v>5741706.0532087199</v>
      </c>
      <c r="K4029" s="63">
        <v>44.579275020025364</v>
      </c>
      <c r="L4029" s="63">
        <v>386.52958636244159</v>
      </c>
      <c r="M4029" s="63">
        <v>0.38759689922480622</v>
      </c>
      <c r="N4029" s="62">
        <v>15.781000000000001</v>
      </c>
    </row>
    <row r="4030" spans="1:14" x14ac:dyDescent="0.4">
      <c r="A4030" s="69">
        <v>96</v>
      </c>
      <c r="B4030" s="5" t="s">
        <v>6</v>
      </c>
      <c r="C4030" s="5">
        <v>2008</v>
      </c>
      <c r="D4030" s="5" t="s">
        <v>246</v>
      </c>
      <c r="E4030" s="5" t="s">
        <v>247</v>
      </c>
      <c r="F4030" s="62">
        <v>0.1114110112127488</v>
      </c>
      <c r="G4030" s="63">
        <v>26881544</v>
      </c>
      <c r="H4030" s="63">
        <v>5.6198545238214166</v>
      </c>
      <c r="I4030" s="63">
        <f>(I3772+I3858+I3944)/3</f>
        <v>103.3854460715753</v>
      </c>
      <c r="J4030" s="63">
        <v>995123.93066950794</v>
      </c>
      <c r="K4030" s="63">
        <v>46.036206351191296</v>
      </c>
      <c r="L4030" s="63">
        <v>466.69337912271249</v>
      </c>
      <c r="M4030" s="63">
        <v>0.34722222222222227</v>
      </c>
      <c r="N4030" s="62">
        <v>16.105</v>
      </c>
    </row>
    <row r="4031" spans="1:14" x14ac:dyDescent="0.4">
      <c r="A4031" s="69">
        <v>96</v>
      </c>
      <c r="B4031" s="5" t="s">
        <v>6</v>
      </c>
      <c r="C4031" s="5">
        <v>2009</v>
      </c>
      <c r="D4031" s="5" t="s">
        <v>246</v>
      </c>
      <c r="E4031" s="5" t="s">
        <v>247</v>
      </c>
      <c r="F4031" s="62">
        <v>0.14366405728269435</v>
      </c>
      <c r="G4031" s="63">
        <v>27026941</v>
      </c>
      <c r="H4031" s="63">
        <v>15.908330210245538</v>
      </c>
      <c r="I4031" s="63">
        <f>(I3773+I3945+I3859)/3</f>
        <v>100.35386192058638</v>
      </c>
      <c r="J4031" s="63">
        <v>38271269.974830203</v>
      </c>
      <c r="K4031" s="63">
        <v>47.07944776336879</v>
      </c>
      <c r="L4031" s="63">
        <v>475.63597612013996</v>
      </c>
      <c r="M4031" s="63">
        <v>0.29154518950437319</v>
      </c>
      <c r="N4031" s="62">
        <v>16.434000000000001</v>
      </c>
    </row>
    <row r="4032" spans="1:14" x14ac:dyDescent="0.4">
      <c r="A4032" s="69">
        <v>96</v>
      </c>
      <c r="B4032" s="5" t="s">
        <v>6</v>
      </c>
      <c r="C4032" s="5">
        <v>2010</v>
      </c>
      <c r="D4032" s="5" t="s">
        <v>246</v>
      </c>
      <c r="E4032" s="5" t="s">
        <v>247</v>
      </c>
      <c r="F4032" s="62">
        <v>0.1708627488244695</v>
      </c>
      <c r="G4032" s="63">
        <v>27161567</v>
      </c>
      <c r="H4032" s="63">
        <v>15.146932449007224</v>
      </c>
      <c r="I4032" s="63">
        <f>(I3860+I3774+I3946)/3</f>
        <v>99.197279157409852</v>
      </c>
      <c r="J4032" s="63">
        <v>87741711.6305985</v>
      </c>
      <c r="K4032" s="63">
        <v>45.984905774270736</v>
      </c>
      <c r="L4032" s="63">
        <v>589.16543491303776</v>
      </c>
      <c r="M4032" s="63">
        <f>M4033*0.95</f>
        <v>0.18158953722334004</v>
      </c>
      <c r="N4032" s="62">
        <v>16.768000000000001</v>
      </c>
    </row>
    <row r="4033" spans="1:14" x14ac:dyDescent="0.4">
      <c r="A4033" s="69">
        <v>96</v>
      </c>
      <c r="B4033" s="5" t="s">
        <v>6</v>
      </c>
      <c r="C4033" s="5">
        <v>2011</v>
      </c>
      <c r="D4033" s="5" t="s">
        <v>246</v>
      </c>
      <c r="E4033" s="5" t="s">
        <v>247</v>
      </c>
      <c r="F4033" s="62">
        <v>0.19068157845119188</v>
      </c>
      <c r="G4033" s="63">
        <v>27266399</v>
      </c>
      <c r="H4033" s="63">
        <v>26.39730666496753</v>
      </c>
      <c r="I4033" s="63">
        <f>(I3861+I3775+I3947)/3</f>
        <v>100.13227645827135</v>
      </c>
      <c r="J4033" s="63">
        <v>94022157.116785198</v>
      </c>
      <c r="K4033" s="63">
        <v>36.296758889936676</v>
      </c>
      <c r="L4033" s="63">
        <v>791.22557671944639</v>
      </c>
      <c r="M4033" s="65">
        <f>M4034*0.95</f>
        <v>0.19114688128772636</v>
      </c>
      <c r="N4033" s="62">
        <v>17.108000000000001</v>
      </c>
    </row>
    <row r="4034" spans="1:14" x14ac:dyDescent="0.4">
      <c r="A4034" s="69">
        <v>96</v>
      </c>
      <c r="B4034" s="5" t="s">
        <v>6</v>
      </c>
      <c r="C4034" s="5">
        <v>2012</v>
      </c>
      <c r="D4034" s="5" t="s">
        <v>246</v>
      </c>
      <c r="E4034" s="5" t="s">
        <v>247</v>
      </c>
      <c r="F4034" s="62">
        <v>0.2194528979029951</v>
      </c>
      <c r="G4034" s="63">
        <v>27330694</v>
      </c>
      <c r="H4034" s="63">
        <v>7.7411500296797016</v>
      </c>
      <c r="I4034" s="63">
        <f>(I3862+I3776+I3948)/3</f>
        <v>99.723140687279638</v>
      </c>
      <c r="J4034" s="63">
        <v>91954196.096452802</v>
      </c>
      <c r="K4034" s="63">
        <v>37.92190605875804</v>
      </c>
      <c r="L4034" s="63">
        <v>794.092559357612</v>
      </c>
      <c r="M4034" s="65">
        <v>0.2012072434607646</v>
      </c>
      <c r="N4034" s="62">
        <v>17.457999999999998</v>
      </c>
    </row>
    <row r="4035" spans="1:14" x14ac:dyDescent="0.4">
      <c r="A4035" s="69">
        <v>96</v>
      </c>
      <c r="B4035" s="5" t="s">
        <v>6</v>
      </c>
      <c r="C4035" s="5">
        <v>2013</v>
      </c>
      <c r="D4035" s="5" t="s">
        <v>246</v>
      </c>
      <c r="E4035" s="5" t="s">
        <v>247</v>
      </c>
      <c r="F4035" s="62">
        <v>0.22233215023763261</v>
      </c>
      <c r="G4035" s="63">
        <v>27381555</v>
      </c>
      <c r="H4035" s="63">
        <v>7.0826509989137918</v>
      </c>
      <c r="I4035" s="63">
        <f>(I3777+I3863+I3949)/3</f>
        <v>97.955627094734083</v>
      </c>
      <c r="J4035" s="63">
        <v>74179632.614795193</v>
      </c>
      <c r="K4035" s="63">
        <v>41.865375737672181</v>
      </c>
      <c r="L4035" s="63">
        <v>809.38445774982472</v>
      </c>
      <c r="M4035" s="65">
        <v>0.20576131687242796</v>
      </c>
      <c r="N4035" s="62">
        <v>17.815000000000001</v>
      </c>
    </row>
    <row r="4036" spans="1:14" x14ac:dyDescent="0.4">
      <c r="A4036" s="69">
        <v>96</v>
      </c>
      <c r="B4036" s="5" t="s">
        <v>6</v>
      </c>
      <c r="C4036" s="5">
        <v>2014</v>
      </c>
      <c r="D4036" s="5" t="s">
        <v>246</v>
      </c>
      <c r="E4036" s="5" t="s">
        <v>247</v>
      </c>
      <c r="F4036" s="62">
        <v>0.25971059903417454</v>
      </c>
      <c r="G4036" s="63">
        <v>27462106</v>
      </c>
      <c r="H4036" s="63">
        <v>8.0353661958790497</v>
      </c>
      <c r="I4036" s="63">
        <f>(I3864+I3778+I3950)/3</f>
        <v>88.435590120737103</v>
      </c>
      <c r="J4036" s="63">
        <v>30402676.784735002</v>
      </c>
      <c r="K4036" s="63">
        <v>45.982641611592747</v>
      </c>
      <c r="L4036" s="63">
        <v>827.74470490584986</v>
      </c>
      <c r="M4036" s="65">
        <v>1.85497470489039</v>
      </c>
      <c r="N4036" s="62">
        <v>18.181999999999999</v>
      </c>
    </row>
    <row r="4037" spans="1:14" x14ac:dyDescent="0.4">
      <c r="A4037" s="69">
        <v>96</v>
      </c>
      <c r="B4037" s="5" t="s">
        <v>6</v>
      </c>
      <c r="C4037" s="5">
        <v>2015</v>
      </c>
      <c r="D4037" s="5" t="s">
        <v>246</v>
      </c>
      <c r="E4037" s="5" t="s">
        <v>247</v>
      </c>
      <c r="F4037" s="62">
        <v>0.26027219889660841</v>
      </c>
      <c r="G4037" s="63">
        <v>27610325</v>
      </c>
      <c r="H4037" s="63">
        <v>4.4090454332878579</v>
      </c>
      <c r="I4037" s="63">
        <f>(I3779+I3865+I3951)/3</f>
        <v>90.433201243893578</v>
      </c>
      <c r="J4037" s="63">
        <v>51895699.9282915</v>
      </c>
      <c r="K4037" s="63">
        <v>46.665730389515829</v>
      </c>
      <c r="L4037" s="63">
        <v>882.30766344454094</v>
      </c>
      <c r="M4037" s="65">
        <f>(M4036+M4035)/2</f>
        <v>1.0303680108814091</v>
      </c>
      <c r="N4037" s="62">
        <v>18.556999999999999</v>
      </c>
    </row>
    <row r="4038" spans="1:14" x14ac:dyDescent="0.4">
      <c r="A4038" s="69">
        <v>96</v>
      </c>
      <c r="B4038" s="5" t="s">
        <v>6</v>
      </c>
      <c r="C4038" s="5">
        <v>2016</v>
      </c>
      <c r="D4038" s="5" t="s">
        <v>246</v>
      </c>
      <c r="E4038" s="5" t="s">
        <v>247</v>
      </c>
      <c r="F4038" s="62">
        <v>0.38532817662535979</v>
      </c>
      <c r="G4038" s="63">
        <v>27861186</v>
      </c>
      <c r="H4038" s="63">
        <v>7.1503347875128185</v>
      </c>
      <c r="I4038" s="63">
        <f>(I3952+I3780+I3866)/3</f>
        <v>91.385304334344781</v>
      </c>
      <c r="J4038" s="63">
        <v>105996375.59065901</v>
      </c>
      <c r="K4038" s="63">
        <v>42.115486124465043</v>
      </c>
      <c r="L4038" s="63">
        <v>880.22489363982379</v>
      </c>
      <c r="M4038" s="65">
        <f t="shared" ref="M4038:M4044" si="437">(M4037+M4036+M4035)/3</f>
        <v>1.0303680108814091</v>
      </c>
      <c r="N4038" s="62">
        <v>18.942</v>
      </c>
    </row>
    <row r="4039" spans="1:14" x14ac:dyDescent="0.4">
      <c r="A4039" s="69">
        <v>96</v>
      </c>
      <c r="B4039" s="5" t="s">
        <v>6</v>
      </c>
      <c r="C4039" s="5">
        <v>2017</v>
      </c>
      <c r="D4039" s="5" t="s">
        <v>246</v>
      </c>
      <c r="E4039" s="5" t="s">
        <v>247</v>
      </c>
      <c r="F4039" s="62">
        <v>0.47067734064694616</v>
      </c>
      <c r="G4039" s="63">
        <v>28183426</v>
      </c>
      <c r="H4039" s="63">
        <v>8.2614125491508901</v>
      </c>
      <c r="I4039" s="63">
        <f>(I3781+I3867+I3953)/3</f>
        <v>92.496405637041107</v>
      </c>
      <c r="J4039" s="63">
        <v>196265098.563575</v>
      </c>
      <c r="K4039" s="63">
        <v>44.642410621092779</v>
      </c>
      <c r="L4039" s="63">
        <v>1027.9654744726417</v>
      </c>
      <c r="M4039" s="65">
        <f t="shared" si="437"/>
        <v>1.3052369088844027</v>
      </c>
      <c r="N4039" s="62">
        <v>19.335999999999999</v>
      </c>
    </row>
    <row r="4040" spans="1:14" x14ac:dyDescent="0.4">
      <c r="A4040" s="69">
        <v>96</v>
      </c>
      <c r="B4040" s="5" t="s">
        <v>6</v>
      </c>
      <c r="C4040" s="5">
        <v>2018</v>
      </c>
      <c r="D4040" s="5" t="s">
        <v>246</v>
      </c>
      <c r="E4040" s="5" t="s">
        <v>247</v>
      </c>
      <c r="F4040" s="62">
        <v>0.531081943087649</v>
      </c>
      <c r="G4040" s="63">
        <v>28506712</v>
      </c>
      <c r="H4040" s="63">
        <v>4.3558584680418022</v>
      </c>
      <c r="I4040" s="63">
        <f>(I3782+I3868+I3954)/3</f>
        <v>92.290064929969006</v>
      </c>
      <c r="J4040" s="63">
        <v>68261793.943998694</v>
      </c>
      <c r="K4040" s="63">
        <v>48.4473869460884</v>
      </c>
      <c r="L4040" s="63">
        <v>1161.5343496372991</v>
      </c>
      <c r="M4040" s="65">
        <f t="shared" si="437"/>
        <v>1.121990976882407</v>
      </c>
      <c r="N4040" s="62">
        <v>19.739999999999998</v>
      </c>
    </row>
    <row r="4041" spans="1:14" x14ac:dyDescent="0.4">
      <c r="A4041" s="69">
        <v>96</v>
      </c>
      <c r="B4041" s="5" t="s">
        <v>6</v>
      </c>
      <c r="C4041" s="5">
        <v>2019</v>
      </c>
      <c r="D4041" s="5" t="s">
        <v>246</v>
      </c>
      <c r="E4041" s="5" t="s">
        <v>247</v>
      </c>
      <c r="F4041" s="62">
        <v>0.4807249431336087</v>
      </c>
      <c r="G4041" s="63">
        <v>28832496</v>
      </c>
      <c r="H4041" s="63">
        <v>4.691155932924957</v>
      </c>
      <c r="I4041" s="63">
        <f>(I3783+I3869+I3955)/3</f>
        <v>97.922165462019038</v>
      </c>
      <c r="J4041" s="63">
        <v>185563265.63442501</v>
      </c>
      <c r="K4041" s="63">
        <v>49.249526586901162</v>
      </c>
      <c r="L4041" s="63">
        <v>1185.6823181731104</v>
      </c>
      <c r="M4041" s="65">
        <f t="shared" si="437"/>
        <v>1.1525319655494062</v>
      </c>
      <c r="N4041" s="62">
        <v>20.152999999999999</v>
      </c>
    </row>
    <row r="4042" spans="1:14" x14ac:dyDescent="0.4">
      <c r="A4042" s="69">
        <v>96</v>
      </c>
      <c r="B4042" s="5" t="s">
        <v>6</v>
      </c>
      <c r="C4042" s="5">
        <v>2020</v>
      </c>
      <c r="D4042" s="5" t="s">
        <v>246</v>
      </c>
      <c r="E4042" s="5" t="s">
        <v>247</v>
      </c>
      <c r="F4042" s="62">
        <v>0.50936624735460378</v>
      </c>
      <c r="G4042" s="63">
        <v>29348627</v>
      </c>
      <c r="H4042" s="63">
        <v>3.2174023324111403</v>
      </c>
      <c r="I4042" s="63">
        <f>(I3784+I3870+I3956)/3</f>
        <v>103.77914717063472</v>
      </c>
      <c r="J4042" s="63">
        <v>126626337.460302</v>
      </c>
      <c r="K4042" s="63">
        <v>40.918865595266695</v>
      </c>
      <c r="L4042" s="63">
        <v>1139.1898920394106</v>
      </c>
      <c r="M4042" s="65">
        <f t="shared" si="437"/>
        <v>1.193253283772072</v>
      </c>
      <c r="N4042" s="62">
        <v>20.576000000000001</v>
      </c>
    </row>
    <row r="4043" spans="1:14" x14ac:dyDescent="0.4">
      <c r="A4043" s="69">
        <v>96</v>
      </c>
      <c r="B4043" s="5" t="s">
        <v>6</v>
      </c>
      <c r="C4043" s="5">
        <v>2021</v>
      </c>
      <c r="D4043" s="5" t="s">
        <v>246</v>
      </c>
      <c r="E4043" s="5" t="s">
        <v>247</v>
      </c>
      <c r="F4043" s="62">
        <f>(F4040+F4041+F4042)/3</f>
        <v>0.50705771119195386</v>
      </c>
      <c r="G4043" s="63">
        <v>30034989</v>
      </c>
      <c r="H4043" s="63">
        <v>6.7627121633126848</v>
      </c>
      <c r="I4043" s="63">
        <f>(I3785+I3871+I3957)/3</f>
        <v>115.83225823407777</v>
      </c>
      <c r="J4043" s="63">
        <v>196326024.03483</v>
      </c>
      <c r="K4043" s="63">
        <v>43.053804791221935</v>
      </c>
      <c r="L4043" s="63">
        <v>1229.3942051624583</v>
      </c>
      <c r="M4043" s="65">
        <f t="shared" si="437"/>
        <v>1.1559254087346285</v>
      </c>
      <c r="N4043" s="62">
        <v>21.007999999999999</v>
      </c>
    </row>
    <row r="4044" spans="1:14" x14ac:dyDescent="0.4">
      <c r="A4044" s="69">
        <v>96</v>
      </c>
      <c r="B4044" s="5" t="s">
        <v>6</v>
      </c>
      <c r="C4044" s="5">
        <v>2022</v>
      </c>
      <c r="D4044" s="5" t="s">
        <v>246</v>
      </c>
      <c r="E4044" s="5" t="s">
        <v>247</v>
      </c>
      <c r="F4044" s="62">
        <f>(F4041+F4042+F4043)/3</f>
        <v>0.49904963389338874</v>
      </c>
      <c r="G4044" s="63">
        <v>30547580</v>
      </c>
      <c r="H4044" s="63">
        <v>7.3273659260699446</v>
      </c>
      <c r="I4044" s="63">
        <f>(I3786+I3958+I3872)/3</f>
        <v>130.57605104084561</v>
      </c>
      <c r="J4044" s="63">
        <v>65455865.101798899</v>
      </c>
      <c r="K4044" s="63">
        <v>49.39885418709342</v>
      </c>
      <c r="L4044" s="63">
        <v>1336.5460472984682</v>
      </c>
      <c r="M4044" s="63">
        <f t="shared" si="437"/>
        <v>1.1672368860187021</v>
      </c>
      <c r="N4044" s="62">
        <v>21.451000000000001</v>
      </c>
    </row>
    <row r="4045" spans="1:14" x14ac:dyDescent="0.4">
      <c r="A4045" s="69">
        <v>97</v>
      </c>
      <c r="B4045" s="5" t="s">
        <v>182</v>
      </c>
      <c r="C4045" s="5">
        <v>1980</v>
      </c>
      <c r="D4045" s="5" t="s">
        <v>251</v>
      </c>
      <c r="E4045" s="5" t="s">
        <v>248</v>
      </c>
      <c r="F4045" s="62">
        <f>F4046*0.95</f>
        <v>4.0117244970465773</v>
      </c>
      <c r="G4045" s="63">
        <v>3112900</v>
      </c>
      <c r="H4045" s="63">
        <v>14.904315636652996</v>
      </c>
      <c r="I4045" s="63">
        <v>84.513070647289695</v>
      </c>
      <c r="J4045" s="63">
        <v>334086570.30430001</v>
      </c>
      <c r="K4045" s="63">
        <v>58.693847048077721</v>
      </c>
      <c r="L4045" s="63">
        <v>7467.1680377380499</v>
      </c>
      <c r="M4045" s="63">
        <v>12.993321190042501</v>
      </c>
      <c r="N4045" s="62">
        <v>64.745000000000005</v>
      </c>
    </row>
    <row r="4046" spans="1:14" x14ac:dyDescent="0.4">
      <c r="A4046" s="69">
        <v>97</v>
      </c>
      <c r="B4046" s="5" t="s">
        <v>182</v>
      </c>
      <c r="C4046" s="5">
        <v>1981</v>
      </c>
      <c r="D4046" s="5" t="s">
        <v>251</v>
      </c>
      <c r="E4046" s="5" t="s">
        <v>248</v>
      </c>
      <c r="F4046" s="62">
        <f t="shared" ref="F4046:F4054" si="438">F4047*0.95</f>
        <v>4.2228678916279767</v>
      </c>
      <c r="G4046" s="63">
        <v>3124900</v>
      </c>
      <c r="H4046" s="63">
        <v>16.346968653327082</v>
      </c>
      <c r="I4046" s="63">
        <v>85.890219806226597</v>
      </c>
      <c r="J4046" s="63">
        <v>176961979.1983</v>
      </c>
      <c r="K4046" s="63">
        <v>58.875477359519913</v>
      </c>
      <c r="L4046" s="63">
        <v>7813.8875433606745</v>
      </c>
      <c r="M4046" s="63">
        <v>15.13846153846154</v>
      </c>
      <c r="N4046" s="62">
        <v>65.103999999999999</v>
      </c>
    </row>
    <row r="4047" spans="1:14" x14ac:dyDescent="0.4">
      <c r="A4047" s="69">
        <v>97</v>
      </c>
      <c r="B4047" s="5" t="s">
        <v>182</v>
      </c>
      <c r="C4047" s="5">
        <v>1982</v>
      </c>
      <c r="D4047" s="5" t="s">
        <v>251</v>
      </c>
      <c r="E4047" s="5" t="s">
        <v>248</v>
      </c>
      <c r="F4047" s="62">
        <f t="shared" si="438"/>
        <v>4.4451240964505017</v>
      </c>
      <c r="G4047" s="63">
        <v>3156100</v>
      </c>
      <c r="H4047" s="63">
        <v>12.085346797470592</v>
      </c>
      <c r="I4047" s="63">
        <v>88.417378548887797</v>
      </c>
      <c r="J4047" s="63">
        <v>274648997.08090001</v>
      </c>
      <c r="K4047" s="63">
        <v>58.442341310506961</v>
      </c>
      <c r="L4047" s="63">
        <v>7656.4757323896274</v>
      </c>
      <c r="M4047" s="63">
        <v>21.794871794871796</v>
      </c>
      <c r="N4047" s="62">
        <v>65.510999999999996</v>
      </c>
    </row>
    <row r="4048" spans="1:14" x14ac:dyDescent="0.4">
      <c r="A4048" s="69">
        <v>97</v>
      </c>
      <c r="B4048" s="5" t="s">
        <v>182</v>
      </c>
      <c r="C4048" s="5">
        <v>1983</v>
      </c>
      <c r="D4048" s="5" t="s">
        <v>251</v>
      </c>
      <c r="E4048" s="5" t="s">
        <v>248</v>
      </c>
      <c r="F4048" s="62">
        <f t="shared" si="438"/>
        <v>4.6790779962636861</v>
      </c>
      <c r="G4048" s="63">
        <v>3199300</v>
      </c>
      <c r="H4048" s="63">
        <v>7.7252724151088898</v>
      </c>
      <c r="I4048" s="63">
        <v>85.280857740738995</v>
      </c>
      <c r="J4048" s="63">
        <v>243190336.5246</v>
      </c>
      <c r="K4048" s="63">
        <v>57.992916813106596</v>
      </c>
      <c r="L4048" s="63">
        <v>7598.3120387500639</v>
      </c>
      <c r="M4048" s="63">
        <v>23.80952380952381</v>
      </c>
      <c r="N4048" s="62">
        <v>65.915999999999997</v>
      </c>
    </row>
    <row r="4049" spans="1:14" x14ac:dyDescent="0.4">
      <c r="A4049" s="69">
        <v>97</v>
      </c>
      <c r="B4049" s="5" t="s">
        <v>182</v>
      </c>
      <c r="C4049" s="5">
        <v>1984</v>
      </c>
      <c r="D4049" s="5" t="s">
        <v>251</v>
      </c>
      <c r="E4049" s="5" t="s">
        <v>248</v>
      </c>
      <c r="F4049" s="62">
        <f t="shared" si="438"/>
        <v>4.9253452592249332</v>
      </c>
      <c r="G4049" s="63">
        <v>3227100</v>
      </c>
      <c r="H4049" s="63">
        <v>7.7995106093179203</v>
      </c>
      <c r="I4049" s="63">
        <v>79.145042636019795</v>
      </c>
      <c r="J4049" s="63">
        <v>116213810.7359</v>
      </c>
      <c r="K4049" s="63">
        <v>66.198396553787248</v>
      </c>
      <c r="L4049" s="63">
        <v>6713.760131041543</v>
      </c>
      <c r="M4049" s="63">
        <v>22.993492407809104</v>
      </c>
      <c r="N4049" s="62">
        <v>66.319000000000003</v>
      </c>
    </row>
    <row r="4050" spans="1:14" x14ac:dyDescent="0.4">
      <c r="A4050" s="69">
        <v>97</v>
      </c>
      <c r="B4050" s="5" t="s">
        <v>182</v>
      </c>
      <c r="C4050" s="5">
        <v>1985</v>
      </c>
      <c r="D4050" s="5" t="s">
        <v>251</v>
      </c>
      <c r="E4050" s="5" t="s">
        <v>248</v>
      </c>
      <c r="F4050" s="62">
        <f t="shared" si="438"/>
        <v>5.1845739570788769</v>
      </c>
      <c r="G4050" s="63">
        <v>3247100</v>
      </c>
      <c r="H4050" s="63">
        <v>13.634095345351767</v>
      </c>
      <c r="I4050" s="63">
        <v>80.663360174461701</v>
      </c>
      <c r="J4050" s="63">
        <v>225366591.37970001</v>
      </c>
      <c r="K4050" s="63">
        <v>60.743227838918948</v>
      </c>
      <c r="L4050" s="63">
        <v>7600.5652417293704</v>
      </c>
      <c r="M4050" s="63">
        <v>25.132275132275133</v>
      </c>
      <c r="N4050" s="62">
        <v>66.718999999999994</v>
      </c>
    </row>
    <row r="4051" spans="1:14" x14ac:dyDescent="0.4">
      <c r="A4051" s="69">
        <v>97</v>
      </c>
      <c r="B4051" s="5" t="s">
        <v>182</v>
      </c>
      <c r="C4051" s="5">
        <v>1986</v>
      </c>
      <c r="D4051" s="5" t="s">
        <v>251</v>
      </c>
      <c r="E4051" s="5" t="s">
        <v>248</v>
      </c>
      <c r="F4051" s="62">
        <f t="shared" si="438"/>
        <v>5.4574462706093447</v>
      </c>
      <c r="G4051" s="63">
        <v>3246300</v>
      </c>
      <c r="H4051" s="63">
        <v>16.948136344305723</v>
      </c>
      <c r="I4051" s="63">
        <v>81.562407362796307</v>
      </c>
      <c r="J4051" s="63">
        <v>389408099.68849999</v>
      </c>
      <c r="K4051" s="63">
        <v>52.770348385760876</v>
      </c>
      <c r="L4051" s="63">
        <v>9427.5539403534785</v>
      </c>
      <c r="M4051" s="63">
        <v>20.469798657718123</v>
      </c>
      <c r="N4051" s="62">
        <v>67.117000000000004</v>
      </c>
    </row>
    <row r="4052" spans="1:14" x14ac:dyDescent="0.4">
      <c r="A4052" s="69">
        <v>97</v>
      </c>
      <c r="B4052" s="5" t="s">
        <v>182</v>
      </c>
      <c r="C4052" s="5">
        <v>1987</v>
      </c>
      <c r="D4052" s="5" t="s">
        <v>251</v>
      </c>
      <c r="E4052" s="5" t="s">
        <v>248</v>
      </c>
      <c r="F4052" s="62">
        <f t="shared" si="438"/>
        <v>5.7446802848519418</v>
      </c>
      <c r="G4052" s="63">
        <v>3274400</v>
      </c>
      <c r="H4052" s="63">
        <v>11.47107163139394</v>
      </c>
      <c r="I4052" s="63">
        <v>94.237830646055201</v>
      </c>
      <c r="J4052" s="63">
        <v>237229723.34999999</v>
      </c>
      <c r="K4052" s="63">
        <v>50.006132335806711</v>
      </c>
      <c r="L4052" s="63">
        <v>12330.916830548311</v>
      </c>
      <c r="M4052" s="63">
        <v>23.20961840041819</v>
      </c>
      <c r="N4052" s="62">
        <v>67.513000000000005</v>
      </c>
    </row>
    <row r="4053" spans="1:14" x14ac:dyDescent="0.4">
      <c r="A4053" s="69">
        <v>97</v>
      </c>
      <c r="B4053" s="5" t="s">
        <v>182</v>
      </c>
      <c r="C4053" s="5">
        <v>1988</v>
      </c>
      <c r="D4053" s="5" t="s">
        <v>251</v>
      </c>
      <c r="E4053" s="5" t="s">
        <v>248</v>
      </c>
      <c r="F4053" s="62">
        <f t="shared" si="438"/>
        <v>6.0470318787915183</v>
      </c>
      <c r="G4053" s="63">
        <v>3283400</v>
      </c>
      <c r="H4053" s="63">
        <v>7.9075535815227056</v>
      </c>
      <c r="I4053" s="63">
        <v>101.111409011265</v>
      </c>
      <c r="J4053" s="63">
        <v>155922431.86579999</v>
      </c>
      <c r="K4053" s="63">
        <v>48.403838202375347</v>
      </c>
      <c r="L4053" s="63">
        <v>13759.15562959216</v>
      </c>
      <c r="M4053" s="63">
        <v>21.411073003429689</v>
      </c>
      <c r="N4053" s="62">
        <v>67.906000000000006</v>
      </c>
    </row>
    <row r="4054" spans="1:14" x14ac:dyDescent="0.4">
      <c r="A4054" s="69">
        <v>97</v>
      </c>
      <c r="B4054" s="5" t="s">
        <v>182</v>
      </c>
      <c r="C4054" s="5">
        <v>1989</v>
      </c>
      <c r="D4054" s="5" t="s">
        <v>251</v>
      </c>
      <c r="E4054" s="5" t="s">
        <v>248</v>
      </c>
      <c r="F4054" s="62">
        <f t="shared" si="438"/>
        <v>6.3652967145173882</v>
      </c>
      <c r="G4054" s="63">
        <v>3299200</v>
      </c>
      <c r="H4054" s="63">
        <v>5.6395402717232486</v>
      </c>
      <c r="I4054" s="63">
        <v>96.184869323443095</v>
      </c>
      <c r="J4054" s="63">
        <v>433573543.04339999</v>
      </c>
      <c r="K4054" s="63">
        <v>51.9781167466178</v>
      </c>
      <c r="L4054" s="63">
        <v>13312.385585811266</v>
      </c>
      <c r="M4054" s="63">
        <v>20.944958597174864</v>
      </c>
      <c r="N4054" s="62">
        <v>68.296000000000006</v>
      </c>
    </row>
    <row r="4055" spans="1:14" x14ac:dyDescent="0.4">
      <c r="A4055" s="69">
        <v>97</v>
      </c>
      <c r="B4055" s="5" t="s">
        <v>182</v>
      </c>
      <c r="C4055" s="5">
        <v>1990</v>
      </c>
      <c r="D4055" s="5" t="s">
        <v>251</v>
      </c>
      <c r="E4055" s="5" t="s">
        <v>248</v>
      </c>
      <c r="F4055" s="62">
        <v>6.7003123310709354</v>
      </c>
      <c r="G4055" s="63">
        <v>3329800</v>
      </c>
      <c r="H4055" s="63">
        <v>2.4235931815249359</v>
      </c>
      <c r="I4055" s="63">
        <v>93.5841309091673</v>
      </c>
      <c r="J4055" s="63">
        <v>1684763154.7550001</v>
      </c>
      <c r="K4055" s="63">
        <v>52.608141658018837</v>
      </c>
      <c r="L4055" s="63">
        <v>13663.021618429788</v>
      </c>
      <c r="M4055" s="63">
        <v>20.791168353265867</v>
      </c>
      <c r="N4055" s="62">
        <v>68.683999999999997</v>
      </c>
    </row>
    <row r="4056" spans="1:14" x14ac:dyDescent="0.4">
      <c r="A4056" s="69">
        <v>97</v>
      </c>
      <c r="B4056" s="5" t="s">
        <v>182</v>
      </c>
      <c r="C4056" s="5">
        <v>1991</v>
      </c>
      <c r="D4056" s="5" t="s">
        <v>251</v>
      </c>
      <c r="E4056" s="5" t="s">
        <v>248</v>
      </c>
      <c r="F4056" s="62">
        <v>6.4746931418271298</v>
      </c>
      <c r="G4056" s="63">
        <v>3495100</v>
      </c>
      <c r="H4056" s="63">
        <v>0.89032858463401965</v>
      </c>
      <c r="I4056" s="63">
        <v>89.005515772650298</v>
      </c>
      <c r="J4056" s="63">
        <v>1691366072.3039999</v>
      </c>
      <c r="K4056" s="63">
        <v>54.635565442889678</v>
      </c>
      <c r="L4056" s="63">
        <v>12230.073454883395</v>
      </c>
      <c r="M4056" s="63">
        <v>22.348141432456934</v>
      </c>
      <c r="N4056" s="62">
        <v>69.328999999999994</v>
      </c>
    </row>
    <row r="4057" spans="1:14" x14ac:dyDescent="0.4">
      <c r="A4057" s="69">
        <v>97</v>
      </c>
      <c r="B4057" s="5" t="s">
        <v>182</v>
      </c>
      <c r="C4057" s="5">
        <v>1992</v>
      </c>
      <c r="D4057" s="5" t="s">
        <v>251</v>
      </c>
      <c r="E4057" s="5" t="s">
        <v>248</v>
      </c>
      <c r="F4057" s="62">
        <v>6.9031910977716118</v>
      </c>
      <c r="G4057" s="63">
        <v>3531700</v>
      </c>
      <c r="H4057" s="63">
        <v>2.0014172355316617</v>
      </c>
      <c r="I4057" s="63">
        <v>79.7863636336036</v>
      </c>
      <c r="J4057" s="63">
        <v>1088200065.5280001</v>
      </c>
      <c r="K4057" s="63">
        <v>59.23405884981171</v>
      </c>
      <c r="L4057" s="63">
        <v>11793.139241621373</v>
      </c>
      <c r="M4057" s="63">
        <v>25.588235294117645</v>
      </c>
      <c r="N4057" s="62">
        <v>70.222999999999999</v>
      </c>
    </row>
    <row r="4058" spans="1:14" x14ac:dyDescent="0.4">
      <c r="A4058" s="69">
        <v>97</v>
      </c>
      <c r="B4058" s="5" t="s">
        <v>182</v>
      </c>
      <c r="C4058" s="5">
        <v>1993</v>
      </c>
      <c r="D4058" s="5" t="s">
        <v>251</v>
      </c>
      <c r="E4058" s="5" t="s">
        <v>248</v>
      </c>
      <c r="F4058" s="62">
        <v>6.707435193998097</v>
      </c>
      <c r="G4058" s="63">
        <v>3572200</v>
      </c>
      <c r="H4058" s="63">
        <v>1.4796840661091153</v>
      </c>
      <c r="I4058" s="63">
        <v>82.584536518919194</v>
      </c>
      <c r="J4058" s="63">
        <v>2211822686.7189999</v>
      </c>
      <c r="K4058" s="63">
        <v>57.553650605971029</v>
      </c>
      <c r="L4058" s="63">
        <v>13094.345450263889</v>
      </c>
      <c r="M4058" s="63">
        <v>22.801024765157983</v>
      </c>
      <c r="N4058" s="62">
        <v>71.099999999999994</v>
      </c>
    </row>
    <row r="4059" spans="1:14" x14ac:dyDescent="0.4">
      <c r="A4059" s="69">
        <v>97</v>
      </c>
      <c r="B4059" s="5" t="s">
        <v>182</v>
      </c>
      <c r="C4059" s="5">
        <v>1994</v>
      </c>
      <c r="D4059" s="5" t="s">
        <v>251</v>
      </c>
      <c r="E4059" s="5" t="s">
        <v>248</v>
      </c>
      <c r="F4059" s="62">
        <v>6.6922375690607732</v>
      </c>
      <c r="G4059" s="63">
        <v>3620000</v>
      </c>
      <c r="H4059" s="63">
        <v>1.9069832499795751</v>
      </c>
      <c r="I4059" s="63">
        <v>87.9760492769161</v>
      </c>
      <c r="J4059" s="63">
        <v>2616630695.1589999</v>
      </c>
      <c r="K4059" s="63">
        <v>58.814569536423846</v>
      </c>
      <c r="L4059" s="63">
        <v>15280.312784292244</v>
      </c>
      <c r="M4059" s="63">
        <v>19.64586846543002</v>
      </c>
      <c r="N4059" s="62">
        <v>71.962000000000003</v>
      </c>
    </row>
    <row r="4060" spans="1:14" x14ac:dyDescent="0.4">
      <c r="A4060" s="69">
        <v>97</v>
      </c>
      <c r="B4060" s="5" t="s">
        <v>182</v>
      </c>
      <c r="C4060" s="5">
        <v>1995</v>
      </c>
      <c r="D4060" s="5" t="s">
        <v>251</v>
      </c>
      <c r="E4060" s="5" t="s">
        <v>248</v>
      </c>
      <c r="F4060" s="62">
        <v>6.6221484183590134</v>
      </c>
      <c r="G4060" s="63">
        <v>3673400</v>
      </c>
      <c r="H4060" s="63">
        <v>1.4310921753647676</v>
      </c>
      <c r="I4060" s="63">
        <v>93.178528142625495</v>
      </c>
      <c r="J4060" s="63">
        <v>2849961939.2600002</v>
      </c>
      <c r="K4060" s="63">
        <v>56.91425246269587</v>
      </c>
      <c r="L4060" s="63">
        <v>17400.420184817209</v>
      </c>
      <c r="M4060" s="63">
        <v>18.136230672795651</v>
      </c>
      <c r="N4060" s="62">
        <v>72.808999999999997</v>
      </c>
    </row>
    <row r="4061" spans="1:14" x14ac:dyDescent="0.4">
      <c r="A4061" s="69">
        <v>97</v>
      </c>
      <c r="B4061" s="5" t="s">
        <v>182</v>
      </c>
      <c r="C4061" s="5">
        <v>1996</v>
      </c>
      <c r="D4061" s="5" t="s">
        <v>251</v>
      </c>
      <c r="E4061" s="5" t="s">
        <v>248</v>
      </c>
      <c r="F4061" s="62">
        <v>6.8094319399785634</v>
      </c>
      <c r="G4061" s="63">
        <v>3732000</v>
      </c>
      <c r="H4061" s="63">
        <v>1.3893712475458528</v>
      </c>
      <c r="I4061" s="63">
        <v>99.254943956424597</v>
      </c>
      <c r="J4061" s="63">
        <v>3918617039.5570002</v>
      </c>
      <c r="K4061" s="63">
        <v>55.116170957755116</v>
      </c>
      <c r="L4061" s="63">
        <v>18794.436039393047</v>
      </c>
      <c r="M4061" s="63">
        <v>21.130713712910985</v>
      </c>
      <c r="N4061" s="62">
        <v>73.64</v>
      </c>
    </row>
    <row r="4062" spans="1:14" x14ac:dyDescent="0.4">
      <c r="A4062" s="69">
        <v>97</v>
      </c>
      <c r="B4062" s="5" t="s">
        <v>182</v>
      </c>
      <c r="C4062" s="5">
        <v>1997</v>
      </c>
      <c r="D4062" s="5" t="s">
        <v>251</v>
      </c>
      <c r="E4062" s="5" t="s">
        <v>248</v>
      </c>
      <c r="F4062" s="62">
        <v>7.322613915849046</v>
      </c>
      <c r="G4062" s="63">
        <v>3781300</v>
      </c>
      <c r="H4062" s="63">
        <v>1.5618825334462514</v>
      </c>
      <c r="I4062" s="63">
        <v>101.32602437295699</v>
      </c>
      <c r="J4062" s="63">
        <v>1917456791.1029999</v>
      </c>
      <c r="K4062" s="63">
        <v>55.246863521442549</v>
      </c>
      <c r="L4062" s="63">
        <v>17474.187029723951</v>
      </c>
      <c r="M4062" s="63">
        <v>27.262693156732894</v>
      </c>
      <c r="N4062" s="62">
        <v>74.453000000000003</v>
      </c>
    </row>
    <row r="4063" spans="1:14" x14ac:dyDescent="0.4">
      <c r="A4063" s="69">
        <v>97</v>
      </c>
      <c r="B4063" s="5" t="s">
        <v>182</v>
      </c>
      <c r="C4063" s="5">
        <v>1998</v>
      </c>
      <c r="D4063" s="5" t="s">
        <v>251</v>
      </c>
      <c r="E4063" s="5" t="s">
        <v>248</v>
      </c>
      <c r="F4063" s="62">
        <v>7.1247182175622541</v>
      </c>
      <c r="G4063" s="63">
        <v>3815000</v>
      </c>
      <c r="H4063" s="63">
        <v>1.0505007323021545</v>
      </c>
      <c r="I4063" s="63">
        <v>88.642327241750493</v>
      </c>
      <c r="J4063" s="63">
        <v>1825772782.0150001</v>
      </c>
      <c r="K4063" s="63">
        <v>57.896017823376333</v>
      </c>
      <c r="L4063" s="63">
        <v>14738.445570391819</v>
      </c>
      <c r="M4063" s="63">
        <v>26.020217147135899</v>
      </c>
      <c r="N4063" s="62">
        <v>75.25</v>
      </c>
    </row>
    <row r="4064" spans="1:14" x14ac:dyDescent="0.4">
      <c r="A4064" s="69">
        <v>97</v>
      </c>
      <c r="B4064" s="5" t="s">
        <v>182</v>
      </c>
      <c r="C4064" s="5">
        <v>1999</v>
      </c>
      <c r="D4064" s="5" t="s">
        <v>251</v>
      </c>
      <c r="E4064" s="5" t="s">
        <v>248</v>
      </c>
      <c r="F4064" s="62">
        <v>7.4607963286485361</v>
      </c>
      <c r="G4064" s="63">
        <v>3835100</v>
      </c>
      <c r="H4064" s="63">
        <v>0.58694421517719775</v>
      </c>
      <c r="I4064" s="63">
        <v>84.8001984111485</v>
      </c>
      <c r="J4064" s="63">
        <v>941464111.64199996</v>
      </c>
      <c r="K4064" s="63">
        <v>61.401231133366899</v>
      </c>
      <c r="L4064" s="63">
        <v>15322.223834026689</v>
      </c>
      <c r="M4064" s="63">
        <v>28.850942725008892</v>
      </c>
      <c r="N4064" s="62">
        <v>76.03</v>
      </c>
    </row>
    <row r="4065" spans="1:14" x14ac:dyDescent="0.4">
      <c r="A4065" s="69">
        <v>97</v>
      </c>
      <c r="B4065" s="5" t="s">
        <v>182</v>
      </c>
      <c r="C4065" s="5">
        <v>2000</v>
      </c>
      <c r="D4065" s="5" t="s">
        <v>251</v>
      </c>
      <c r="E4065" s="5" t="s">
        <v>248</v>
      </c>
      <c r="F4065" s="62">
        <v>7.6353785934624261</v>
      </c>
      <c r="G4065" s="63">
        <v>3857700</v>
      </c>
      <c r="H4065" s="63">
        <v>2.8835861701927286</v>
      </c>
      <c r="I4065" s="63">
        <v>77.017040409812907</v>
      </c>
      <c r="J4065" s="63">
        <v>-1507812033.25805</v>
      </c>
      <c r="K4065" s="63">
        <v>68.516926876893166</v>
      </c>
      <c r="L4065" s="63">
        <v>13641.102718382228</v>
      </c>
      <c r="M4065" s="63">
        <v>27.269589230238179</v>
      </c>
      <c r="N4065" s="62">
        <v>76.795000000000002</v>
      </c>
    </row>
    <row r="4066" spans="1:14" x14ac:dyDescent="0.4">
      <c r="A4066" s="69">
        <v>97</v>
      </c>
      <c r="B4066" s="5" t="s">
        <v>182</v>
      </c>
      <c r="C4066" s="5">
        <v>2001</v>
      </c>
      <c r="D4066" s="5" t="s">
        <v>251</v>
      </c>
      <c r="E4066" s="5" t="s">
        <v>248</v>
      </c>
      <c r="F4066" s="62">
        <v>8.1481252415925791</v>
      </c>
      <c r="G4066" s="63">
        <v>3880500</v>
      </c>
      <c r="H4066" s="63">
        <v>3.8615076132554975</v>
      </c>
      <c r="I4066" s="63">
        <v>75.597811452784697</v>
      </c>
      <c r="J4066" s="63">
        <v>259321576.796312</v>
      </c>
      <c r="K4066" s="63">
        <v>67.233824352041765</v>
      </c>
      <c r="L4066" s="63">
        <v>13882.856826858602</v>
      </c>
      <c r="M4066" s="63">
        <v>30.734680782803974</v>
      </c>
      <c r="N4066" s="62">
        <v>77.83</v>
      </c>
    </row>
    <row r="4067" spans="1:14" x14ac:dyDescent="0.4">
      <c r="A4067" s="69">
        <v>97</v>
      </c>
      <c r="B4067" s="5" t="s">
        <v>182</v>
      </c>
      <c r="C4067" s="5">
        <v>2002</v>
      </c>
      <c r="D4067" s="5" t="s">
        <v>251</v>
      </c>
      <c r="E4067" s="5" t="s">
        <v>248</v>
      </c>
      <c r="F4067" s="62">
        <v>7.9886285931366343</v>
      </c>
      <c r="G4067" s="63">
        <v>3948500</v>
      </c>
      <c r="H4067" s="63">
        <v>0.29794189496230672</v>
      </c>
      <c r="I4067" s="63">
        <v>82.553307437671094</v>
      </c>
      <c r="J4067" s="63">
        <v>2848556986.6385198</v>
      </c>
      <c r="K4067" s="63">
        <v>62.655994555447883</v>
      </c>
      <c r="L4067" s="63">
        <v>16874.187491819564</v>
      </c>
      <c r="M4067" s="63">
        <v>27.799227799227801</v>
      </c>
      <c r="N4067" s="62">
        <v>79.113</v>
      </c>
    </row>
    <row r="4068" spans="1:14" x14ac:dyDescent="0.4">
      <c r="A4068" s="69">
        <v>97</v>
      </c>
      <c r="B4068" s="5" t="s">
        <v>182</v>
      </c>
      <c r="C4068" s="5">
        <v>2003</v>
      </c>
      <c r="D4068" s="5" t="s">
        <v>251</v>
      </c>
      <c r="E4068" s="5" t="s">
        <v>248</v>
      </c>
      <c r="F4068" s="62">
        <v>8.2930075486690491</v>
      </c>
      <c r="G4068" s="63">
        <v>4027200</v>
      </c>
      <c r="H4068" s="63">
        <v>2.0688960521383564</v>
      </c>
      <c r="I4068" s="63">
        <v>93.803827058630006</v>
      </c>
      <c r="J4068" s="63">
        <v>-3363941288.0430002</v>
      </c>
      <c r="K4068" s="63">
        <v>57.914769345753001</v>
      </c>
      <c r="L4068" s="63">
        <v>21913.708171996081</v>
      </c>
      <c r="M4068" s="63">
        <v>30.876554443433424</v>
      </c>
      <c r="N4068" s="62">
        <v>80.340999999999994</v>
      </c>
    </row>
    <row r="4069" spans="1:14" x14ac:dyDescent="0.4">
      <c r="A4069" s="69">
        <v>97</v>
      </c>
      <c r="B4069" s="5" t="s">
        <v>182</v>
      </c>
      <c r="C4069" s="5">
        <v>2004</v>
      </c>
      <c r="D4069" s="5" t="s">
        <v>251</v>
      </c>
      <c r="E4069" s="5" t="s">
        <v>248</v>
      </c>
      <c r="F4069" s="62">
        <v>8.0332966360856268</v>
      </c>
      <c r="G4069" s="63">
        <v>4087500</v>
      </c>
      <c r="H4069" s="63">
        <v>2.7580335367801041</v>
      </c>
      <c r="I4069" s="63">
        <v>100.254140103833</v>
      </c>
      <c r="J4069" s="63">
        <v>2319819298.42871</v>
      </c>
      <c r="K4069" s="63">
        <v>58.799552274535941</v>
      </c>
      <c r="L4069" s="63">
        <v>25420.234882944005</v>
      </c>
      <c r="M4069" s="63">
        <v>30.342275670675306</v>
      </c>
      <c r="N4069" s="62">
        <v>81.513999999999996</v>
      </c>
    </row>
    <row r="4070" spans="1:14" x14ac:dyDescent="0.4">
      <c r="A4070" s="69">
        <v>97</v>
      </c>
      <c r="B4070" s="5" t="s">
        <v>182</v>
      </c>
      <c r="C4070" s="5">
        <v>2005</v>
      </c>
      <c r="D4070" s="5" t="s">
        <v>251</v>
      </c>
      <c r="E4070" s="5" t="s">
        <v>248</v>
      </c>
      <c r="F4070" s="62">
        <v>8.2808485933380087</v>
      </c>
      <c r="G4070" s="63">
        <v>4133900</v>
      </c>
      <c r="H4070" s="63">
        <v>2.0001950713162984</v>
      </c>
      <c r="I4070" s="63">
        <v>105.747630582551</v>
      </c>
      <c r="J4070" s="63">
        <v>1906665963.7581201</v>
      </c>
      <c r="K4070" s="63">
        <v>58.018743440716349</v>
      </c>
      <c r="L4070" s="63">
        <v>27751.06547088586</v>
      </c>
      <c r="M4070" s="63">
        <v>34.985163204747778</v>
      </c>
      <c r="N4070" s="62">
        <v>82.63</v>
      </c>
    </row>
    <row r="4071" spans="1:14" x14ac:dyDescent="0.4">
      <c r="A4071" s="69">
        <v>97</v>
      </c>
      <c r="B4071" s="5" t="s">
        <v>182</v>
      </c>
      <c r="C4071" s="5">
        <v>2006</v>
      </c>
      <c r="D4071" s="5" t="s">
        <v>251</v>
      </c>
      <c r="E4071" s="5" t="s">
        <v>248</v>
      </c>
      <c r="F4071" s="62">
        <v>8.1885723844572951</v>
      </c>
      <c r="G4071" s="63">
        <v>4184600</v>
      </c>
      <c r="H4071" s="63">
        <v>2.6909584884980262</v>
      </c>
      <c r="I4071" s="63">
        <v>98.081815595249196</v>
      </c>
      <c r="J4071" s="63">
        <v>2912645686.5686302</v>
      </c>
      <c r="K4071" s="63">
        <v>59.6032650403479</v>
      </c>
      <c r="L4071" s="63">
        <v>26654.593201898522</v>
      </c>
      <c r="M4071" s="63">
        <v>34.774881516587676</v>
      </c>
      <c r="N4071" s="62">
        <v>83.635999999999996</v>
      </c>
    </row>
    <row r="4072" spans="1:14" x14ac:dyDescent="0.4">
      <c r="A4072" s="69">
        <v>97</v>
      </c>
      <c r="B4072" s="5" t="s">
        <v>182</v>
      </c>
      <c r="C4072" s="5">
        <v>2007</v>
      </c>
      <c r="D4072" s="5" t="s">
        <v>251</v>
      </c>
      <c r="E4072" s="5" t="s">
        <v>248</v>
      </c>
      <c r="F4072" s="62">
        <v>7.8769117855959081</v>
      </c>
      <c r="G4072" s="63">
        <v>4223800</v>
      </c>
      <c r="H4072" s="63">
        <v>5.3006995227106586</v>
      </c>
      <c r="I4072" s="63">
        <v>104.91465631536499</v>
      </c>
      <c r="J4072" s="63">
        <v>4335506075.9373999</v>
      </c>
      <c r="K4072" s="63">
        <v>58.425160574909064</v>
      </c>
      <c r="L4072" s="63">
        <v>32479.981738146667</v>
      </c>
      <c r="M4072" s="63">
        <v>31.248083409996934</v>
      </c>
      <c r="N4072" s="62">
        <v>84.539000000000001</v>
      </c>
    </row>
    <row r="4073" spans="1:14" x14ac:dyDescent="0.4">
      <c r="A4073" s="69">
        <v>97</v>
      </c>
      <c r="B4073" s="5" t="s">
        <v>182</v>
      </c>
      <c r="C4073" s="5">
        <v>2008</v>
      </c>
      <c r="D4073" s="5" t="s">
        <v>251</v>
      </c>
      <c r="E4073" s="5" t="s">
        <v>248</v>
      </c>
      <c r="F4073" s="62">
        <v>8.0204234940607542</v>
      </c>
      <c r="G4073" s="63">
        <v>4259800</v>
      </c>
      <c r="H4073" s="63">
        <v>2.7075496831300256</v>
      </c>
      <c r="I4073" s="63">
        <v>97.488752136751899</v>
      </c>
      <c r="J4073" s="63">
        <v>2591966537.0292702</v>
      </c>
      <c r="K4073" s="63">
        <v>64.408730452044821</v>
      </c>
      <c r="L4073" s="63">
        <v>31252.962564067326</v>
      </c>
      <c r="M4073" s="63">
        <v>33.004484304932738</v>
      </c>
      <c r="N4073" s="62">
        <v>85.402000000000001</v>
      </c>
    </row>
    <row r="4074" spans="1:14" x14ac:dyDescent="0.4">
      <c r="A4074" s="69">
        <v>97</v>
      </c>
      <c r="B4074" s="5" t="s">
        <v>182</v>
      </c>
      <c r="C4074" s="5">
        <v>2009</v>
      </c>
      <c r="D4074" s="5" t="s">
        <v>251</v>
      </c>
      <c r="E4074" s="5" t="s">
        <v>248</v>
      </c>
      <c r="F4074" s="62">
        <v>7.2443871147678145</v>
      </c>
      <c r="G4074" s="63">
        <v>4302600</v>
      </c>
      <c r="H4074" s="63">
        <v>2.702659660843949</v>
      </c>
      <c r="I4074" s="63">
        <v>91.343221290137905</v>
      </c>
      <c r="J4074" s="63">
        <v>-52385533.238735698</v>
      </c>
      <c r="K4074" s="63">
        <v>55.145723005347214</v>
      </c>
      <c r="L4074" s="63">
        <v>28209.362327122872</v>
      </c>
      <c r="M4074" s="63">
        <v>29.382797110965196</v>
      </c>
      <c r="N4074" s="62">
        <v>86.287999999999997</v>
      </c>
    </row>
    <row r="4075" spans="1:14" x14ac:dyDescent="0.4">
      <c r="A4075" s="69">
        <v>97</v>
      </c>
      <c r="B4075" s="5" t="s">
        <v>182</v>
      </c>
      <c r="C4075" s="5">
        <v>2010</v>
      </c>
      <c r="D4075" s="5" t="s">
        <v>251</v>
      </c>
      <c r="E4075" s="5" t="s">
        <v>248</v>
      </c>
      <c r="F4075" s="62">
        <v>7.1366216930608868</v>
      </c>
      <c r="G4075" s="63">
        <v>4350700</v>
      </c>
      <c r="H4075" s="63">
        <v>3.1370936908727174</v>
      </c>
      <c r="I4075" s="63">
        <v>100</v>
      </c>
      <c r="J4075" s="63">
        <v>286306902.9756</v>
      </c>
      <c r="K4075" s="63">
        <v>58.251615504912898</v>
      </c>
      <c r="L4075" s="63">
        <v>33676.774123992458</v>
      </c>
      <c r="M4075" s="63">
        <v>27.973640856672148</v>
      </c>
      <c r="N4075" s="62">
        <v>87.134</v>
      </c>
    </row>
    <row r="4076" spans="1:14" x14ac:dyDescent="0.4">
      <c r="A4076" s="69">
        <v>97</v>
      </c>
      <c r="B4076" s="5" t="s">
        <v>182</v>
      </c>
      <c r="C4076" s="5">
        <v>2011</v>
      </c>
      <c r="D4076" s="5" t="s">
        <v>251</v>
      </c>
      <c r="E4076" s="5" t="s">
        <v>248</v>
      </c>
      <c r="F4076" s="62">
        <v>6.9093521897810213</v>
      </c>
      <c r="G4076" s="63">
        <v>4384000</v>
      </c>
      <c r="H4076" s="63">
        <v>2.4851390104336986</v>
      </c>
      <c r="I4076" s="63">
        <v>104.189593940972</v>
      </c>
      <c r="J4076" s="63">
        <v>1378410924.3987899</v>
      </c>
      <c r="K4076" s="63">
        <v>59.240464734186126</v>
      </c>
      <c r="L4076" s="63">
        <v>38387.627078407648</v>
      </c>
      <c r="M4076" s="63">
        <v>27.015177065767286</v>
      </c>
      <c r="N4076" s="62">
        <v>87.879000000000005</v>
      </c>
    </row>
    <row r="4077" spans="1:14" x14ac:dyDescent="0.4">
      <c r="A4077" s="69">
        <v>97</v>
      </c>
      <c r="B4077" s="5" t="s">
        <v>182</v>
      </c>
      <c r="C4077" s="5">
        <v>2012</v>
      </c>
      <c r="D4077" s="5" t="s">
        <v>251</v>
      </c>
      <c r="E4077" s="5" t="s">
        <v>248</v>
      </c>
      <c r="F4077" s="62">
        <v>7.2837276831287854</v>
      </c>
      <c r="G4077" s="63">
        <v>4408100</v>
      </c>
      <c r="H4077" s="63">
        <v>-0.17355776542211743</v>
      </c>
      <c r="I4077" s="63">
        <v>107.70228691008199</v>
      </c>
      <c r="J4077" s="63">
        <v>3846884018.5178099</v>
      </c>
      <c r="K4077" s="63">
        <v>57.023113812652596</v>
      </c>
      <c r="L4077" s="63">
        <v>39973.380758722349</v>
      </c>
      <c r="M4077" s="63">
        <v>29.862223646267221</v>
      </c>
      <c r="N4077" s="62">
        <v>88.587999999999994</v>
      </c>
    </row>
    <row r="4078" spans="1:14" x14ac:dyDescent="0.4">
      <c r="A4078" s="69">
        <v>97</v>
      </c>
      <c r="B4078" s="5" t="s">
        <v>182</v>
      </c>
      <c r="C4078" s="5">
        <v>2013</v>
      </c>
      <c r="D4078" s="5" t="s">
        <v>251</v>
      </c>
      <c r="E4078" s="5" t="s">
        <v>248</v>
      </c>
      <c r="F4078" s="62">
        <v>7.1780239076112649</v>
      </c>
      <c r="G4078" s="63">
        <v>4442100</v>
      </c>
      <c r="H4078" s="63">
        <v>4.156823835844321</v>
      </c>
      <c r="I4078" s="63">
        <v>110.02522504269101</v>
      </c>
      <c r="J4078" s="63">
        <v>-69519935.420030802</v>
      </c>
      <c r="K4078" s="63">
        <v>56.017148281950057</v>
      </c>
      <c r="L4078" s="63">
        <v>42976.649588258413</v>
      </c>
      <c r="M4078" s="63">
        <v>26.679586563307495</v>
      </c>
      <c r="N4078" s="62">
        <v>89.186999999999998</v>
      </c>
    </row>
    <row r="4079" spans="1:14" x14ac:dyDescent="0.4">
      <c r="A4079" s="69">
        <v>97</v>
      </c>
      <c r="B4079" s="5" t="s">
        <v>182</v>
      </c>
      <c r="C4079" s="5">
        <v>2014</v>
      </c>
      <c r="D4079" s="5" t="s">
        <v>251</v>
      </c>
      <c r="E4079" s="5" t="s">
        <v>248</v>
      </c>
      <c r="F4079" s="62">
        <v>7.0786449684490202</v>
      </c>
      <c r="G4079" s="63">
        <v>4516500</v>
      </c>
      <c r="H4079" s="63">
        <v>0.41613028668324148</v>
      </c>
      <c r="I4079" s="63">
        <v>112.96435832186199</v>
      </c>
      <c r="J4079" s="63">
        <v>3251563602.3094001</v>
      </c>
      <c r="K4079" s="63">
        <v>55.164626859521157</v>
      </c>
      <c r="L4079" s="63">
        <v>44572.898753662565</v>
      </c>
      <c r="M4079" s="63">
        <v>23.719590268886044</v>
      </c>
      <c r="N4079" s="62">
        <v>89.69</v>
      </c>
    </row>
    <row r="4080" spans="1:14" x14ac:dyDescent="0.4">
      <c r="A4080" s="69">
        <v>97</v>
      </c>
      <c r="B4080" s="5" t="s">
        <v>182</v>
      </c>
      <c r="C4080" s="5">
        <v>2015</v>
      </c>
      <c r="D4080" s="5" t="s">
        <v>251</v>
      </c>
      <c r="E4080" s="5" t="s">
        <v>248</v>
      </c>
      <c r="F4080" s="62">
        <v>7.0033409988284809</v>
      </c>
      <c r="G4080" s="63">
        <v>4609400</v>
      </c>
      <c r="H4080" s="63">
        <v>1.4311764948283496</v>
      </c>
      <c r="I4080" s="63">
        <v>105.133302036163</v>
      </c>
      <c r="J4080" s="63">
        <v>-73372796.421178102</v>
      </c>
      <c r="K4080" s="63">
        <v>54.921281428683322</v>
      </c>
      <c r="L4080" s="63">
        <v>38630.726588692844</v>
      </c>
      <c r="M4080" s="65">
        <f t="shared" ref="M4080:M4087" si="439">(M4079+M4078+M4077)/3</f>
        <v>26.753800159486918</v>
      </c>
      <c r="N4080" s="62">
        <v>90.173000000000002</v>
      </c>
    </row>
    <row r="4081" spans="1:14" x14ac:dyDescent="0.4">
      <c r="A4081" s="69">
        <v>97</v>
      </c>
      <c r="B4081" s="5" t="s">
        <v>182</v>
      </c>
      <c r="C4081" s="5">
        <v>2016</v>
      </c>
      <c r="D4081" s="5" t="s">
        <v>251</v>
      </c>
      <c r="E4081" s="5" t="s">
        <v>248</v>
      </c>
      <c r="F4081" s="62">
        <v>6.6154090918733166</v>
      </c>
      <c r="G4081" s="63">
        <v>4714100</v>
      </c>
      <c r="H4081" s="63">
        <v>2.3481048252767494</v>
      </c>
      <c r="I4081" s="63">
        <v>106.204435533885</v>
      </c>
      <c r="J4081" s="63">
        <v>2008111275.18134</v>
      </c>
      <c r="K4081" s="63">
        <v>52.508008596569475</v>
      </c>
      <c r="L4081" s="63">
        <v>40058.196162146647</v>
      </c>
      <c r="M4081" s="65">
        <f t="shared" si="439"/>
        <v>25.71765899722682</v>
      </c>
      <c r="N4081" s="62">
        <v>90.635000000000005</v>
      </c>
    </row>
    <row r="4082" spans="1:14" x14ac:dyDescent="0.4">
      <c r="A4082" s="69">
        <v>97</v>
      </c>
      <c r="B4082" s="5" t="s">
        <v>182</v>
      </c>
      <c r="C4082" s="5">
        <v>2017</v>
      </c>
      <c r="D4082" s="5" t="s">
        <v>251</v>
      </c>
      <c r="E4082" s="5" t="s">
        <v>248</v>
      </c>
      <c r="F4082" s="62">
        <v>6.8404936014625237</v>
      </c>
      <c r="G4082" s="63">
        <v>4813600</v>
      </c>
      <c r="H4082" s="63">
        <v>3.5171558428076253</v>
      </c>
      <c r="I4082" s="63">
        <v>107.900321861267</v>
      </c>
      <c r="J4082" s="63">
        <v>2390035935.4773698</v>
      </c>
      <c r="K4082" s="63">
        <v>54.214007822255248</v>
      </c>
      <c r="L4082" s="63">
        <v>42910.972836248766</v>
      </c>
      <c r="M4082" s="65">
        <f t="shared" si="439"/>
        <v>25.397016475199923</v>
      </c>
      <c r="N4082" s="62">
        <v>91.076999999999998</v>
      </c>
    </row>
    <row r="4083" spans="1:14" x14ac:dyDescent="0.4">
      <c r="A4083" s="69">
        <v>97</v>
      </c>
      <c r="B4083" s="5" t="s">
        <v>182</v>
      </c>
      <c r="C4083" s="5">
        <v>2018</v>
      </c>
      <c r="D4083" s="5" t="s">
        <v>251</v>
      </c>
      <c r="E4083" s="5" t="s">
        <v>248</v>
      </c>
      <c r="F4083" s="62">
        <v>6.6132718442639673</v>
      </c>
      <c r="G4083" s="63">
        <v>4900600</v>
      </c>
      <c r="H4083" s="63">
        <v>1.7524014177829201</v>
      </c>
      <c r="I4083" s="63">
        <v>103.317327743162</v>
      </c>
      <c r="J4083" s="63">
        <v>2516488849.6392999</v>
      </c>
      <c r="K4083" s="63">
        <v>55.802972266034466</v>
      </c>
      <c r="L4083" s="63">
        <v>43236.886692340413</v>
      </c>
      <c r="M4083" s="65">
        <f t="shared" si="439"/>
        <v>25.956158543971217</v>
      </c>
      <c r="N4083" s="62">
        <v>91.49</v>
      </c>
    </row>
    <row r="4084" spans="1:14" x14ac:dyDescent="0.4">
      <c r="A4084" s="69">
        <v>97</v>
      </c>
      <c r="B4084" s="5" t="s">
        <v>182</v>
      </c>
      <c r="C4084" s="5">
        <v>2019</v>
      </c>
      <c r="D4084" s="5" t="s">
        <v>251</v>
      </c>
      <c r="E4084" s="5" t="s">
        <v>248</v>
      </c>
      <c r="F4084" s="62">
        <v>6.8300530205655523</v>
      </c>
      <c r="G4084" s="63">
        <v>4979200</v>
      </c>
      <c r="H4084" s="63">
        <v>3.1000889978262052</v>
      </c>
      <c r="I4084" s="63">
        <v>101.682186951491</v>
      </c>
      <c r="J4084" s="63">
        <v>2915754514.32092</v>
      </c>
      <c r="K4084" s="63">
        <v>54.384180406681772</v>
      </c>
      <c r="L4084" s="63">
        <v>42796.430581838911</v>
      </c>
      <c r="M4084" s="65">
        <f t="shared" si="439"/>
        <v>25.690278005465984</v>
      </c>
      <c r="N4084" s="62">
        <v>91.876000000000005</v>
      </c>
    </row>
    <row r="4085" spans="1:14" x14ac:dyDescent="0.4">
      <c r="A4085" s="69">
        <v>97</v>
      </c>
      <c r="B4085" s="5" t="s">
        <v>182</v>
      </c>
      <c r="C4085" s="5">
        <v>2020</v>
      </c>
      <c r="D4085" s="5" t="s">
        <v>251</v>
      </c>
      <c r="E4085" s="5" t="s">
        <v>248</v>
      </c>
      <c r="F4085" s="62">
        <v>6.1607991827433111</v>
      </c>
      <c r="G4085" s="63">
        <v>5090200</v>
      </c>
      <c r="H4085" s="63">
        <v>2.0113437347330603</v>
      </c>
      <c r="I4085" s="63">
        <v>100.878960068835</v>
      </c>
      <c r="J4085" s="63">
        <v>4135119591.1472702</v>
      </c>
      <c r="K4085" s="63">
        <v>43.975045378971615</v>
      </c>
      <c r="L4085" s="63">
        <v>41760.59478400051</v>
      </c>
      <c r="M4085" s="65">
        <f t="shared" si="439"/>
        <v>25.681151008212371</v>
      </c>
      <c r="N4085" s="62">
        <v>92.236000000000004</v>
      </c>
    </row>
    <row r="4086" spans="1:14" x14ac:dyDescent="0.4">
      <c r="A4086" s="69">
        <v>97</v>
      </c>
      <c r="B4086" s="5" t="s">
        <v>182</v>
      </c>
      <c r="C4086" s="5">
        <v>2021</v>
      </c>
      <c r="D4086" s="5" t="s">
        <v>251</v>
      </c>
      <c r="E4086" s="5" t="s">
        <v>248</v>
      </c>
      <c r="F4086" s="62">
        <f>(F4083+F4084+F4085)/3</f>
        <v>6.5347080158576105</v>
      </c>
      <c r="G4086" s="63">
        <v>5111400</v>
      </c>
      <c r="H4086" s="63">
        <v>4.8048667468129764</v>
      </c>
      <c r="I4086" s="63">
        <v>107.61192575406299</v>
      </c>
      <c r="J4086" s="63">
        <v>4539913924.62292</v>
      </c>
      <c r="K4086" s="63">
        <v>48.200520898203422</v>
      </c>
      <c r="L4086" s="63">
        <v>49996.420672581116</v>
      </c>
      <c r="M4086" s="65">
        <f t="shared" si="439"/>
        <v>25.77586251921652</v>
      </c>
      <c r="N4086" s="62">
        <v>92.572000000000003</v>
      </c>
    </row>
    <row r="4087" spans="1:14" x14ac:dyDescent="0.4">
      <c r="A4087" s="69">
        <v>97</v>
      </c>
      <c r="B4087" s="5" t="s">
        <v>182</v>
      </c>
      <c r="C4087" s="5">
        <v>2022</v>
      </c>
      <c r="D4087" s="5" t="s">
        <v>251</v>
      </c>
      <c r="E4087" s="5" t="s">
        <v>248</v>
      </c>
      <c r="F4087" s="62">
        <f>(F4084+F4085+F4086)/3</f>
        <v>6.5085200730554904</v>
      </c>
      <c r="G4087" s="63">
        <v>5124100</v>
      </c>
      <c r="H4087" s="63">
        <v>5.3019042543115802</v>
      </c>
      <c r="I4087" s="63">
        <v>105.454217358116</v>
      </c>
      <c r="J4087" s="63">
        <v>8340194362.3496399</v>
      </c>
      <c r="K4087" s="63">
        <v>53.805006691090519</v>
      </c>
      <c r="L4087" s="63">
        <v>48418.5916631992</v>
      </c>
      <c r="M4087" s="65">
        <f t="shared" si="439"/>
        <v>25.715763844298294</v>
      </c>
      <c r="N4087" s="62">
        <v>92.885999999999996</v>
      </c>
    </row>
    <row r="4088" spans="1:14" x14ac:dyDescent="0.4">
      <c r="A4088" s="69">
        <v>98</v>
      </c>
      <c r="B4088" s="5" t="s">
        <v>183</v>
      </c>
      <c r="C4088" s="5">
        <v>1980</v>
      </c>
      <c r="D4088" s="5" t="s">
        <v>250</v>
      </c>
      <c r="E4088" s="5" t="s">
        <v>247</v>
      </c>
      <c r="F4088" s="62">
        <f>F4089*0.95</f>
        <v>0.27387574844555834</v>
      </c>
      <c r="G4088" s="63">
        <v>3303309</v>
      </c>
      <c r="H4088" s="63">
        <v>36.978627995652971</v>
      </c>
      <c r="I4088" s="65">
        <f t="shared" ref="I4088:I4093" si="440">I4089*0.95</f>
        <v>228.36881143771114</v>
      </c>
      <c r="J4088" s="63">
        <v>12533333.300000001</v>
      </c>
      <c r="K4088" s="63">
        <v>67.497162024911333</v>
      </c>
      <c r="L4088" s="65">
        <f t="shared" ref="L4088:L4095" si="441">L4089*0.95</f>
        <v>425.85446433614737</v>
      </c>
      <c r="M4088" s="63">
        <v>26.519337016574585</v>
      </c>
      <c r="N4088" s="62">
        <v>50.292000000000002</v>
      </c>
    </row>
    <row r="4089" spans="1:14" x14ac:dyDescent="0.4">
      <c r="A4089" s="69">
        <v>98</v>
      </c>
      <c r="B4089" s="5" t="s">
        <v>183</v>
      </c>
      <c r="C4089" s="5">
        <v>1981</v>
      </c>
      <c r="D4089" s="5" t="s">
        <v>250</v>
      </c>
      <c r="E4089" s="5" t="s">
        <v>247</v>
      </c>
      <c r="F4089" s="62">
        <f t="shared" ref="F4089:F4097" si="442">F4090*0.95</f>
        <v>0.28829026152164039</v>
      </c>
      <c r="G4089" s="63">
        <v>3397659</v>
      </c>
      <c r="H4089" s="63">
        <v>11.721118660451111</v>
      </c>
      <c r="I4089" s="65">
        <f t="shared" si="440"/>
        <v>240.38822256601173</v>
      </c>
      <c r="J4089" s="63">
        <v>-30000</v>
      </c>
      <c r="K4089" s="63">
        <v>64.125162519013656</v>
      </c>
      <c r="L4089" s="65">
        <f t="shared" si="441"/>
        <v>448.2678571959446</v>
      </c>
      <c r="M4089" s="63">
        <v>27.513227513227516</v>
      </c>
      <c r="N4089" s="62">
        <v>50.57</v>
      </c>
    </row>
    <row r="4090" spans="1:14" x14ac:dyDescent="0.4">
      <c r="A4090" s="69">
        <v>98</v>
      </c>
      <c r="B4090" s="5" t="s">
        <v>183</v>
      </c>
      <c r="C4090" s="5">
        <v>1982</v>
      </c>
      <c r="D4090" s="5" t="s">
        <v>250</v>
      </c>
      <c r="E4090" s="5" t="s">
        <v>247</v>
      </c>
      <c r="F4090" s="62">
        <f t="shared" si="442"/>
        <v>0.30346343318067409</v>
      </c>
      <c r="G4090" s="63">
        <v>3491906</v>
      </c>
      <c r="H4090" s="63">
        <v>16.745715891598351</v>
      </c>
      <c r="I4090" s="65">
        <f t="shared" si="440"/>
        <v>253.04023428001236</v>
      </c>
      <c r="J4090" s="63">
        <v>9966666.5999999996</v>
      </c>
      <c r="K4090" s="63">
        <v>42.034047904779634</v>
      </c>
      <c r="L4090" s="65">
        <f t="shared" si="441"/>
        <v>471.86090231152065</v>
      </c>
      <c r="M4090" s="63">
        <v>29.946524064171125</v>
      </c>
      <c r="N4090" s="62">
        <v>50.848999999999997</v>
      </c>
    </row>
    <row r="4091" spans="1:14" x14ac:dyDescent="0.4">
      <c r="A4091" s="69">
        <v>98</v>
      </c>
      <c r="B4091" s="5" t="s">
        <v>183</v>
      </c>
      <c r="C4091" s="5">
        <v>1983</v>
      </c>
      <c r="D4091" s="5" t="s">
        <v>250</v>
      </c>
      <c r="E4091" s="5" t="s">
        <v>247</v>
      </c>
      <c r="F4091" s="62">
        <f t="shared" si="442"/>
        <v>0.31943519282176219</v>
      </c>
      <c r="G4091" s="63">
        <v>3584610</v>
      </c>
      <c r="H4091" s="63">
        <v>11.001987426943074</v>
      </c>
      <c r="I4091" s="65">
        <f t="shared" si="440"/>
        <v>266.35814134738143</v>
      </c>
      <c r="J4091" s="63">
        <v>100000</v>
      </c>
      <c r="K4091" s="63">
        <v>49.392923480435222</v>
      </c>
      <c r="L4091" s="65">
        <f t="shared" si="441"/>
        <v>496.69568664370598</v>
      </c>
      <c r="M4091" s="63">
        <v>27.551020408163268</v>
      </c>
      <c r="N4091" s="62">
        <v>51.127000000000002</v>
      </c>
    </row>
    <row r="4092" spans="1:14" x14ac:dyDescent="0.4">
      <c r="A4092" s="69">
        <v>98</v>
      </c>
      <c r="B4092" s="5" t="s">
        <v>183</v>
      </c>
      <c r="C4092" s="5">
        <v>1984</v>
      </c>
      <c r="D4092" s="5" t="s">
        <v>250</v>
      </c>
      <c r="E4092" s="5" t="s">
        <v>247</v>
      </c>
      <c r="F4092" s="62">
        <f t="shared" si="442"/>
        <v>0.33624757139132866</v>
      </c>
      <c r="G4092" s="63">
        <v>3674501</v>
      </c>
      <c r="H4092" s="63">
        <v>38.961998663118749</v>
      </c>
      <c r="I4092" s="65">
        <f t="shared" si="440"/>
        <v>280.37699089198048</v>
      </c>
      <c r="J4092" s="63">
        <v>7444444.4000000004</v>
      </c>
      <c r="K4092" s="63">
        <v>45.893849986590645</v>
      </c>
      <c r="L4092" s="65">
        <f t="shared" si="441"/>
        <v>522.83756488811161</v>
      </c>
      <c r="M4092" s="63">
        <v>23.463687150837988</v>
      </c>
      <c r="N4092" s="62">
        <v>51.405999999999999</v>
      </c>
    </row>
    <row r="4093" spans="1:14" x14ac:dyDescent="0.4">
      <c r="A4093" s="69">
        <v>98</v>
      </c>
      <c r="B4093" s="5" t="s">
        <v>183</v>
      </c>
      <c r="C4093" s="5">
        <v>1985</v>
      </c>
      <c r="D4093" s="5" t="s">
        <v>250</v>
      </c>
      <c r="E4093" s="5" t="s">
        <v>247</v>
      </c>
      <c r="F4093" s="62">
        <f t="shared" si="442"/>
        <v>0.3539448119908723</v>
      </c>
      <c r="G4093" s="63">
        <v>3763034</v>
      </c>
      <c r="H4093" s="63">
        <v>167.18897070523695</v>
      </c>
      <c r="I4093" s="65">
        <f t="shared" si="440"/>
        <v>295.13367462313738</v>
      </c>
      <c r="J4093" s="63">
        <v>-10000</v>
      </c>
      <c r="K4093" s="63">
        <v>36.592461141165408</v>
      </c>
      <c r="L4093" s="65">
        <f t="shared" si="441"/>
        <v>550.35533146117018</v>
      </c>
      <c r="M4093" s="63">
        <v>24.861878453038674</v>
      </c>
      <c r="N4093" s="62">
        <v>51.683999999999997</v>
      </c>
    </row>
    <row r="4094" spans="1:14" x14ac:dyDescent="0.4">
      <c r="A4094" s="69">
        <v>98</v>
      </c>
      <c r="B4094" s="5" t="s">
        <v>183</v>
      </c>
      <c r="C4094" s="5">
        <v>1986</v>
      </c>
      <c r="D4094" s="5" t="s">
        <v>250</v>
      </c>
      <c r="E4094" s="5" t="s">
        <v>247</v>
      </c>
      <c r="F4094" s="62">
        <f t="shared" si="442"/>
        <v>0.37257348630618137</v>
      </c>
      <c r="G4094" s="63">
        <v>3852017</v>
      </c>
      <c r="H4094" s="63">
        <v>281.46019588995966</v>
      </c>
      <c r="I4094" s="63">
        <v>310.667025919092</v>
      </c>
      <c r="J4094" s="63">
        <v>60000</v>
      </c>
      <c r="K4094" s="63">
        <v>33.607915774531513</v>
      </c>
      <c r="L4094" s="65">
        <f t="shared" si="441"/>
        <v>579.32140153807393</v>
      </c>
      <c r="M4094" s="63">
        <v>28.169014084507047</v>
      </c>
      <c r="N4094" s="62">
        <v>51.963000000000001</v>
      </c>
    </row>
    <row r="4095" spans="1:14" x14ac:dyDescent="0.4">
      <c r="A4095" s="69">
        <v>98</v>
      </c>
      <c r="B4095" s="5" t="s">
        <v>183</v>
      </c>
      <c r="C4095" s="5">
        <v>1987</v>
      </c>
      <c r="D4095" s="5" t="s">
        <v>250</v>
      </c>
      <c r="E4095" s="5" t="s">
        <v>247</v>
      </c>
      <c r="F4095" s="62">
        <f t="shared" si="442"/>
        <v>0.39218261716440145</v>
      </c>
      <c r="G4095" s="63">
        <v>3941463</v>
      </c>
      <c r="H4095" s="63">
        <v>523.08095229651258</v>
      </c>
      <c r="I4095" s="63">
        <v>2777.0127842925899</v>
      </c>
      <c r="J4095" s="63">
        <v>2410000</v>
      </c>
      <c r="K4095" s="63">
        <v>25.53104934897264</v>
      </c>
      <c r="L4095" s="65">
        <f t="shared" si="441"/>
        <v>609.81200161902518</v>
      </c>
      <c r="M4095" s="63">
        <v>27.777777777777779</v>
      </c>
      <c r="N4095" s="62">
        <v>52.241</v>
      </c>
    </row>
    <row r="4096" spans="1:14" x14ac:dyDescent="0.4">
      <c r="A4096" s="69">
        <v>98</v>
      </c>
      <c r="B4096" s="5" t="s">
        <v>183</v>
      </c>
      <c r="C4096" s="5">
        <v>1988</v>
      </c>
      <c r="D4096" s="5" t="s">
        <v>250</v>
      </c>
      <c r="E4096" s="5" t="s">
        <v>247</v>
      </c>
      <c r="F4096" s="62">
        <f t="shared" si="442"/>
        <v>0.41282380754147524</v>
      </c>
      <c r="G4096" s="63">
        <v>4033291</v>
      </c>
      <c r="H4096" s="63">
        <v>13611.63481853753</v>
      </c>
      <c r="I4096" s="63">
        <v>39.483439441220902</v>
      </c>
      <c r="J4096" s="63">
        <v>-90000</v>
      </c>
      <c r="K4096" s="63">
        <v>76.251083685746082</v>
      </c>
      <c r="L4096" s="63">
        <v>641.90737012528973</v>
      </c>
      <c r="M4096" s="63">
        <v>30.729166666666675</v>
      </c>
      <c r="N4096" s="62">
        <v>52.518999999999998</v>
      </c>
    </row>
    <row r="4097" spans="1:14" x14ac:dyDescent="0.4">
      <c r="A4097" s="69">
        <v>98</v>
      </c>
      <c r="B4097" s="5" t="s">
        <v>183</v>
      </c>
      <c r="C4097" s="5">
        <v>1989</v>
      </c>
      <c r="D4097" s="5" t="s">
        <v>250</v>
      </c>
      <c r="E4097" s="5" t="s">
        <v>247</v>
      </c>
      <c r="F4097" s="62">
        <f t="shared" si="442"/>
        <v>0.43455137635944763</v>
      </c>
      <c r="G4097" s="63">
        <v>4129447</v>
      </c>
      <c r="H4097" s="63">
        <v>4711.1695519692994</v>
      </c>
      <c r="I4097" s="63">
        <v>20.2877550874957</v>
      </c>
      <c r="J4097" s="63">
        <v>2799999.9</v>
      </c>
      <c r="K4097" s="63">
        <v>97.728683943919734</v>
      </c>
      <c r="L4097" s="63">
        <v>245.36261647862324</v>
      </c>
      <c r="M4097" s="63">
        <v>32.163742690058484</v>
      </c>
      <c r="N4097" s="62">
        <v>52.796999999999997</v>
      </c>
    </row>
    <row r="4098" spans="1:14" x14ac:dyDescent="0.4">
      <c r="A4098" s="69">
        <v>98</v>
      </c>
      <c r="B4098" s="5" t="s">
        <v>183</v>
      </c>
      <c r="C4098" s="5">
        <v>1990</v>
      </c>
      <c r="D4098" s="5" t="s">
        <v>250</v>
      </c>
      <c r="E4098" s="5" t="s">
        <v>247</v>
      </c>
      <c r="F4098" s="62">
        <v>0.45742250143099755</v>
      </c>
      <c r="G4098" s="63">
        <v>4227820</v>
      </c>
      <c r="H4098" s="63">
        <v>5016.1079496685243</v>
      </c>
      <c r="I4098" s="63">
        <v>59.946815804475499</v>
      </c>
      <c r="J4098" s="63">
        <v>670000</v>
      </c>
      <c r="K4098" s="63">
        <v>71.290814083095583</v>
      </c>
      <c r="L4098" s="63">
        <v>238.76500983271941</v>
      </c>
      <c r="M4098" s="63">
        <v>30.978260869565222</v>
      </c>
      <c r="N4098" s="62">
        <v>53.075000000000003</v>
      </c>
    </row>
    <row r="4099" spans="1:14" x14ac:dyDescent="0.4">
      <c r="A4099" s="69">
        <v>98</v>
      </c>
      <c r="B4099" s="5" t="s">
        <v>183</v>
      </c>
      <c r="C4099" s="5">
        <v>1991</v>
      </c>
      <c r="D4099" s="5" t="s">
        <v>250</v>
      </c>
      <c r="E4099" s="5" t="s">
        <v>247</v>
      </c>
      <c r="F4099" s="62">
        <v>0.44348782806047848</v>
      </c>
      <c r="G4099" s="63">
        <v>4327289</v>
      </c>
      <c r="H4099" s="63">
        <v>4523.631883460941</v>
      </c>
      <c r="I4099" s="63">
        <v>110.88826265671</v>
      </c>
      <c r="J4099" s="63">
        <v>42000000</v>
      </c>
      <c r="K4099" s="63">
        <v>74.327973742157965</v>
      </c>
      <c r="L4099" s="63">
        <v>344.0500793248014</v>
      </c>
      <c r="M4099" s="63">
        <v>32.967032967032971</v>
      </c>
      <c r="N4099" s="62">
        <v>53.351999999999997</v>
      </c>
    </row>
    <row r="4100" spans="1:14" x14ac:dyDescent="0.4">
      <c r="A4100" s="69">
        <v>98</v>
      </c>
      <c r="B4100" s="5" t="s">
        <v>183</v>
      </c>
      <c r="C4100" s="5">
        <v>1992</v>
      </c>
      <c r="D4100" s="5" t="s">
        <v>250</v>
      </c>
      <c r="E4100" s="5" t="s">
        <v>247</v>
      </c>
      <c r="F4100" s="62">
        <v>0.50492729896195587</v>
      </c>
      <c r="G4100" s="63">
        <v>4427172</v>
      </c>
      <c r="H4100" s="63">
        <v>23.665311969480911</v>
      </c>
      <c r="I4100" s="63">
        <v>130.52895419686899</v>
      </c>
      <c r="J4100" s="63">
        <v>15000000</v>
      </c>
      <c r="K4100" s="63">
        <v>70.517626059794736</v>
      </c>
      <c r="L4100" s="63">
        <v>404.95377184351543</v>
      </c>
      <c r="M4100" s="63">
        <v>36.320754716981128</v>
      </c>
      <c r="N4100" s="62">
        <v>53.63</v>
      </c>
    </row>
    <row r="4101" spans="1:14" x14ac:dyDescent="0.4">
      <c r="A4101" s="69">
        <v>98</v>
      </c>
      <c r="B4101" s="5" t="s">
        <v>183</v>
      </c>
      <c r="C4101" s="5">
        <v>1993</v>
      </c>
      <c r="D4101" s="5" t="s">
        <v>250</v>
      </c>
      <c r="E4101" s="5" t="s">
        <v>247</v>
      </c>
      <c r="F4101" s="62">
        <v>0.48571925307879549</v>
      </c>
      <c r="G4101" s="63">
        <v>4526689</v>
      </c>
      <c r="H4101" s="63">
        <v>20.391625094757131</v>
      </c>
      <c r="I4101" s="63">
        <v>130.42788611272101</v>
      </c>
      <c r="J4101" s="63">
        <v>38800000</v>
      </c>
      <c r="K4101" s="63">
        <v>68.28596678915298</v>
      </c>
      <c r="L4101" s="63">
        <v>388.0218518139888</v>
      </c>
      <c r="M4101" s="63">
        <v>35.406698564593306</v>
      </c>
      <c r="N4101" s="62">
        <v>53.906999999999996</v>
      </c>
    </row>
    <row r="4102" spans="1:14" x14ac:dyDescent="0.4">
      <c r="A4102" s="69">
        <v>98</v>
      </c>
      <c r="B4102" s="5" t="s">
        <v>183</v>
      </c>
      <c r="C4102" s="5">
        <v>1994</v>
      </c>
      <c r="D4102" s="5" t="s">
        <v>250</v>
      </c>
      <c r="E4102" s="5" t="s">
        <v>247</v>
      </c>
      <c r="F4102" s="62">
        <v>0.5460017382806589</v>
      </c>
      <c r="G4102" s="63">
        <v>4625260</v>
      </c>
      <c r="H4102" s="63">
        <v>133.70479770916623</v>
      </c>
      <c r="I4102" s="63">
        <v>120.972346486164</v>
      </c>
      <c r="J4102" s="63">
        <v>46700000</v>
      </c>
      <c r="K4102" s="63">
        <v>39.081216292194128</v>
      </c>
      <c r="L4102" s="63">
        <v>835.23631515798445</v>
      </c>
      <c r="M4102" s="63">
        <v>35.146443514644353</v>
      </c>
      <c r="N4102" s="62">
        <v>54.183</v>
      </c>
    </row>
    <row r="4103" spans="1:14" x14ac:dyDescent="0.4">
      <c r="A4103" s="69">
        <v>98</v>
      </c>
      <c r="B4103" s="5" t="s">
        <v>183</v>
      </c>
      <c r="C4103" s="5">
        <v>1995</v>
      </c>
      <c r="D4103" s="5" t="s">
        <v>250</v>
      </c>
      <c r="E4103" s="5" t="s">
        <v>247</v>
      </c>
      <c r="F4103" s="62">
        <v>0.56178311872118369</v>
      </c>
      <c r="G4103" s="63">
        <v>4721929</v>
      </c>
      <c r="H4103" s="63">
        <v>13.392683752402633</v>
      </c>
      <c r="I4103" s="63">
        <v>110.370263927183</v>
      </c>
      <c r="J4103" s="63">
        <v>88900000</v>
      </c>
      <c r="K4103" s="63">
        <v>44.039794405746377</v>
      </c>
      <c r="L4103" s="63">
        <v>876.85985960398807</v>
      </c>
      <c r="M4103" s="63">
        <v>37.848605577689241</v>
      </c>
      <c r="N4103" s="62">
        <v>54.436999999999998</v>
      </c>
    </row>
    <row r="4104" spans="1:14" x14ac:dyDescent="0.4">
      <c r="A4104" s="69">
        <v>98</v>
      </c>
      <c r="B4104" s="5" t="s">
        <v>183</v>
      </c>
      <c r="C4104" s="5">
        <v>1996</v>
      </c>
      <c r="D4104" s="5" t="s">
        <v>250</v>
      </c>
      <c r="E4104" s="5" t="s">
        <v>247</v>
      </c>
      <c r="F4104" s="62">
        <v>0.58528078869734401</v>
      </c>
      <c r="G4104" s="63">
        <v>4812391</v>
      </c>
      <c r="H4104" s="63">
        <v>9.6068128618952358</v>
      </c>
      <c r="I4104" s="63">
        <v>107.705190700095</v>
      </c>
      <c r="J4104" s="63">
        <v>120000000</v>
      </c>
      <c r="K4104" s="63">
        <v>48.482838297315425</v>
      </c>
      <c r="L4104" s="63">
        <v>895.26223093385613</v>
      </c>
      <c r="M4104" s="63">
        <v>37.969924812030072</v>
      </c>
      <c r="N4104" s="62">
        <v>54.587000000000003</v>
      </c>
    </row>
    <row r="4105" spans="1:14" x14ac:dyDescent="0.4">
      <c r="A4105" s="69">
        <v>98</v>
      </c>
      <c r="B4105" s="5" t="s">
        <v>183</v>
      </c>
      <c r="C4105" s="5">
        <v>1997</v>
      </c>
      <c r="D4105" s="5" t="s">
        <v>250</v>
      </c>
      <c r="E4105" s="5" t="s">
        <v>247</v>
      </c>
      <c r="F4105" s="62">
        <v>0.61685527788001626</v>
      </c>
      <c r="G4105" s="63">
        <v>4895962</v>
      </c>
      <c r="H4105" s="63">
        <v>9.7779931390581112</v>
      </c>
      <c r="I4105" s="63">
        <v>105.192408427994</v>
      </c>
      <c r="J4105" s="63">
        <v>203400000</v>
      </c>
      <c r="K4105" s="63">
        <v>58.005530648760541</v>
      </c>
      <c r="L4105" s="63">
        <v>896.65187145249979</v>
      </c>
      <c r="M4105" s="63">
        <v>38.111888111888113</v>
      </c>
      <c r="N4105" s="62">
        <v>54.737000000000002</v>
      </c>
    </row>
    <row r="4106" spans="1:14" x14ac:dyDescent="0.4">
      <c r="A4106" s="69">
        <v>98</v>
      </c>
      <c r="B4106" s="5" t="s">
        <v>183</v>
      </c>
      <c r="C4106" s="5">
        <v>1998</v>
      </c>
      <c r="D4106" s="5" t="s">
        <v>250</v>
      </c>
      <c r="E4106" s="5" t="s">
        <v>247</v>
      </c>
      <c r="F4106" s="62">
        <v>0.70744058962495515</v>
      </c>
      <c r="G4106" s="63">
        <v>4974552</v>
      </c>
      <c r="H4106" s="63">
        <v>14.028487753717272</v>
      </c>
      <c r="I4106" s="63">
        <v>107.16600299066801</v>
      </c>
      <c r="J4106" s="63">
        <v>218200000</v>
      </c>
      <c r="K4106" s="63">
        <v>57.013715068036944</v>
      </c>
      <c r="L4106" s="63">
        <v>931.79591344948233</v>
      </c>
      <c r="M4106" s="63">
        <v>44.047619047619058</v>
      </c>
      <c r="N4106" s="62">
        <v>54.886000000000003</v>
      </c>
    </row>
    <row r="4107" spans="1:14" x14ac:dyDescent="0.4">
      <c r="A4107" s="69">
        <v>98</v>
      </c>
      <c r="B4107" s="5" t="s">
        <v>183</v>
      </c>
      <c r="C4107" s="5">
        <v>1999</v>
      </c>
      <c r="D4107" s="5" t="s">
        <v>250</v>
      </c>
      <c r="E4107" s="5" t="s">
        <v>247</v>
      </c>
      <c r="F4107" s="62">
        <v>0.70132387356684656</v>
      </c>
      <c r="G4107" s="63">
        <v>5049878</v>
      </c>
      <c r="H4107" s="63">
        <v>9.2262326178191216</v>
      </c>
      <c r="I4107" s="63">
        <v>111.462685796985</v>
      </c>
      <c r="J4107" s="63">
        <v>337300000</v>
      </c>
      <c r="K4107" s="63">
        <v>62.537644520841717</v>
      </c>
      <c r="L4107" s="63">
        <v>961.55152157784255</v>
      </c>
      <c r="M4107" s="63">
        <v>40.117994100294986</v>
      </c>
      <c r="N4107" s="62">
        <v>55.036000000000001</v>
      </c>
    </row>
    <row r="4108" spans="1:14" x14ac:dyDescent="0.4">
      <c r="A4108" s="69">
        <v>98</v>
      </c>
      <c r="B4108" s="5" t="s">
        <v>183</v>
      </c>
      <c r="C4108" s="5">
        <v>2000</v>
      </c>
      <c r="D4108" s="5" t="s">
        <v>250</v>
      </c>
      <c r="E4108" s="5" t="s">
        <v>247</v>
      </c>
      <c r="F4108" s="62">
        <v>0.73547466808972939</v>
      </c>
      <c r="G4108" s="63">
        <v>5123222</v>
      </c>
      <c r="H4108" s="63">
        <v>8.5662283751602502</v>
      </c>
      <c r="I4108" s="63">
        <v>109.937715350454</v>
      </c>
      <c r="J4108" s="63">
        <v>266500000</v>
      </c>
      <c r="K4108" s="63">
        <v>61.29849746000221</v>
      </c>
      <c r="L4108" s="63">
        <v>996.89785199474045</v>
      </c>
      <c r="M4108" s="63">
        <v>41.807909604519772</v>
      </c>
      <c r="N4108" s="62">
        <v>55.185000000000002</v>
      </c>
    </row>
    <row r="4109" spans="1:14" x14ac:dyDescent="0.4">
      <c r="A4109" s="69">
        <v>98</v>
      </c>
      <c r="B4109" s="5" t="s">
        <v>183</v>
      </c>
      <c r="C4109" s="5">
        <v>2001</v>
      </c>
      <c r="D4109" s="5" t="s">
        <v>250</v>
      </c>
      <c r="E4109" s="5" t="s">
        <v>247</v>
      </c>
      <c r="F4109" s="62">
        <v>0.75595578770766392</v>
      </c>
      <c r="G4109" s="63">
        <v>5192764</v>
      </c>
      <c r="H4109" s="63">
        <v>7.2415094058075198</v>
      </c>
      <c r="I4109" s="63">
        <v>110.305040074815</v>
      </c>
      <c r="J4109" s="63">
        <v>150200000</v>
      </c>
      <c r="K4109" s="63">
        <v>57.98013154722684</v>
      </c>
      <c r="L4109" s="63">
        <v>1025.108509784606</v>
      </c>
      <c r="M4109" s="63">
        <v>43.665768194070083</v>
      </c>
      <c r="N4109" s="62">
        <v>55.335000000000001</v>
      </c>
    </row>
    <row r="4110" spans="1:14" x14ac:dyDescent="0.4">
      <c r="A4110" s="69">
        <v>98</v>
      </c>
      <c r="B4110" s="5" t="s">
        <v>183</v>
      </c>
      <c r="C4110" s="5">
        <v>2002</v>
      </c>
      <c r="D4110" s="5" t="s">
        <v>250</v>
      </c>
      <c r="E4110" s="5" t="s">
        <v>247</v>
      </c>
      <c r="F4110" s="62">
        <v>0.77256044203029994</v>
      </c>
      <c r="G4110" s="63">
        <v>5259006</v>
      </c>
      <c r="H4110" s="63">
        <v>3.2483787632338021</v>
      </c>
      <c r="I4110" s="63">
        <v>107.668466906408</v>
      </c>
      <c r="J4110" s="63">
        <v>203900000</v>
      </c>
      <c r="K4110" s="63">
        <v>58.091284408078494</v>
      </c>
      <c r="L4110" s="63">
        <v>993.38411432576027</v>
      </c>
      <c r="M4110" s="63">
        <v>41.253263707571804</v>
      </c>
      <c r="N4110" s="62">
        <v>55.484000000000002</v>
      </c>
    </row>
    <row r="4111" spans="1:14" x14ac:dyDescent="0.4">
      <c r="A4111" s="69">
        <v>98</v>
      </c>
      <c r="B4111" s="5" t="s">
        <v>183</v>
      </c>
      <c r="C4111" s="5">
        <v>2003</v>
      </c>
      <c r="D4111" s="5" t="s">
        <v>250</v>
      </c>
      <c r="E4111" s="5" t="s">
        <v>247</v>
      </c>
      <c r="F4111" s="62">
        <v>0.85715702728993193</v>
      </c>
      <c r="G4111" s="63">
        <v>5323062</v>
      </c>
      <c r="H4111" s="63">
        <v>5.3310772007435219</v>
      </c>
      <c r="I4111" s="63">
        <v>100.715774929893</v>
      </c>
      <c r="J4111" s="63">
        <v>201300000</v>
      </c>
      <c r="K4111" s="63">
        <v>62.17506588775138</v>
      </c>
      <c r="L4111" s="63">
        <v>999.88595395797722</v>
      </c>
      <c r="M4111" s="63">
        <v>40.506329113924053</v>
      </c>
      <c r="N4111" s="62">
        <v>55.633000000000003</v>
      </c>
    </row>
    <row r="4112" spans="1:14" x14ac:dyDescent="0.4">
      <c r="A4112" s="69">
        <v>98</v>
      </c>
      <c r="B4112" s="5" t="s">
        <v>183</v>
      </c>
      <c r="C4112" s="5">
        <v>2004</v>
      </c>
      <c r="D4112" s="5" t="s">
        <v>250</v>
      </c>
      <c r="E4112" s="5" t="s">
        <v>247</v>
      </c>
      <c r="F4112" s="62">
        <v>0.84138736921958113</v>
      </c>
      <c r="G4112" s="63">
        <v>5386223</v>
      </c>
      <c r="H4112" s="63">
        <v>9.0509023608150017</v>
      </c>
      <c r="I4112" s="63">
        <v>96.941663165186796</v>
      </c>
      <c r="J4112" s="63">
        <v>250000000</v>
      </c>
      <c r="K4112" s="63">
        <v>67.195316780004035</v>
      </c>
      <c r="L4112" s="63">
        <v>1075.9985623776297</v>
      </c>
      <c r="M4112" s="63">
        <v>40.73170731707318</v>
      </c>
      <c r="N4112" s="62">
        <v>55.781999999999996</v>
      </c>
    </row>
    <row r="4113" spans="1:14" x14ac:dyDescent="0.4">
      <c r="A4113" s="69">
        <v>98</v>
      </c>
      <c r="B4113" s="5" t="s">
        <v>183</v>
      </c>
      <c r="C4113" s="5">
        <v>2005</v>
      </c>
      <c r="D4113" s="5" t="s">
        <v>250</v>
      </c>
      <c r="E4113" s="5" t="s">
        <v>247</v>
      </c>
      <c r="F4113" s="62">
        <v>0.79540900489451438</v>
      </c>
      <c r="G4113" s="63">
        <v>5454678</v>
      </c>
      <c r="H4113" s="63">
        <v>9.8670941220731834</v>
      </c>
      <c r="I4113" s="63">
        <v>95.832637156209898</v>
      </c>
      <c r="J4113" s="63">
        <v>241100000</v>
      </c>
      <c r="K4113" s="63">
        <v>71.645723707299112</v>
      </c>
      <c r="L4113" s="63">
        <v>1158.8812903618257</v>
      </c>
      <c r="M4113" s="63">
        <v>38.95781637717122</v>
      </c>
      <c r="N4113" s="62">
        <v>55.935000000000002</v>
      </c>
    </row>
    <row r="4114" spans="1:14" x14ac:dyDescent="0.4">
      <c r="A4114" s="69">
        <v>98</v>
      </c>
      <c r="B4114" s="5" t="s">
        <v>183</v>
      </c>
      <c r="C4114" s="5">
        <v>2006</v>
      </c>
      <c r="D4114" s="5" t="s">
        <v>250</v>
      </c>
      <c r="E4114" s="5" t="s">
        <v>247</v>
      </c>
      <c r="F4114" s="62">
        <v>0.82237892036454785</v>
      </c>
      <c r="G4114" s="63">
        <v>5529811</v>
      </c>
      <c r="H4114" s="63">
        <v>7.8679120705082966</v>
      </c>
      <c r="I4114" s="63">
        <v>96.140737078017494</v>
      </c>
      <c r="J4114" s="63">
        <v>286800000</v>
      </c>
      <c r="K4114" s="63">
        <v>87.309614769686462</v>
      </c>
      <c r="L4114" s="63">
        <v>1223.083148016048</v>
      </c>
      <c r="M4114" s="63">
        <v>39.858490566037737</v>
      </c>
      <c r="N4114" s="62">
        <v>56.131999999999998</v>
      </c>
    </row>
    <row r="4115" spans="1:14" x14ac:dyDescent="0.4">
      <c r="A4115" s="69">
        <v>98</v>
      </c>
      <c r="B4115" s="5" t="s">
        <v>183</v>
      </c>
      <c r="C4115" s="5">
        <v>2007</v>
      </c>
      <c r="D4115" s="5" t="s">
        <v>250</v>
      </c>
      <c r="E4115" s="5" t="s">
        <v>247</v>
      </c>
      <c r="F4115" s="62">
        <v>0.83751036343951524</v>
      </c>
      <c r="G4115" s="63">
        <v>5607453</v>
      </c>
      <c r="H4115" s="63">
        <v>9.6731381363321418</v>
      </c>
      <c r="I4115" s="63">
        <v>94.208943416118402</v>
      </c>
      <c r="J4115" s="63">
        <v>381700000</v>
      </c>
      <c r="K4115" s="63">
        <v>93.025191675794076</v>
      </c>
      <c r="L4115" s="63">
        <v>1323.8390654682364</v>
      </c>
      <c r="M4115" s="63">
        <v>41.055045871559628</v>
      </c>
      <c r="N4115" s="62">
        <v>56.328000000000003</v>
      </c>
    </row>
    <row r="4116" spans="1:14" x14ac:dyDescent="0.4">
      <c r="A4116" s="69">
        <v>98</v>
      </c>
      <c r="B4116" s="5" t="s">
        <v>183</v>
      </c>
      <c r="C4116" s="5">
        <v>2008</v>
      </c>
      <c r="D4116" s="5" t="s">
        <v>250</v>
      </c>
      <c r="E4116" s="5" t="s">
        <v>247</v>
      </c>
      <c r="F4116" s="62">
        <v>0.79170229883764109</v>
      </c>
      <c r="G4116" s="63">
        <v>5687744</v>
      </c>
      <c r="H4116" s="63">
        <v>16.19830263606039</v>
      </c>
      <c r="I4116" s="63">
        <v>97.819644052778798</v>
      </c>
      <c r="J4116" s="63">
        <v>627300000</v>
      </c>
      <c r="K4116" s="63">
        <v>96.794085126547671</v>
      </c>
      <c r="L4116" s="63">
        <v>1493.9048527361504</v>
      </c>
      <c r="M4116" s="63">
        <v>40.095465393794747</v>
      </c>
      <c r="N4116" s="62">
        <v>56.524999999999999</v>
      </c>
    </row>
    <row r="4117" spans="1:14" x14ac:dyDescent="0.4">
      <c r="A4117" s="69">
        <v>98</v>
      </c>
      <c r="B4117" s="5" t="s">
        <v>183</v>
      </c>
      <c r="C4117" s="5">
        <v>2009</v>
      </c>
      <c r="D4117" s="5" t="s">
        <v>250</v>
      </c>
      <c r="E4117" s="5" t="s">
        <v>247</v>
      </c>
      <c r="F4117" s="62">
        <v>0.7615274495597455</v>
      </c>
      <c r="G4117" s="63">
        <v>5770639</v>
      </c>
      <c r="H4117" s="63">
        <v>6.0379620582328783</v>
      </c>
      <c r="I4117" s="63">
        <v>106.94582677771599</v>
      </c>
      <c r="J4117" s="63">
        <v>433900000</v>
      </c>
      <c r="K4117" s="63">
        <v>86.99286696051945</v>
      </c>
      <c r="L4117" s="63">
        <v>1438.0966160185094</v>
      </c>
      <c r="M4117" s="63">
        <v>43.405275779376502</v>
      </c>
      <c r="N4117" s="62">
        <v>56.720999999999997</v>
      </c>
    </row>
    <row r="4118" spans="1:14" x14ac:dyDescent="0.4">
      <c r="A4118" s="69">
        <v>98</v>
      </c>
      <c r="B4118" s="5" t="s">
        <v>183</v>
      </c>
      <c r="C4118" s="5">
        <v>2010</v>
      </c>
      <c r="D4118" s="5" t="s">
        <v>250</v>
      </c>
      <c r="E4118" s="5" t="s">
        <v>247</v>
      </c>
      <c r="F4118" s="62">
        <v>0.7707317306421364</v>
      </c>
      <c r="G4118" s="63">
        <v>5855734</v>
      </c>
      <c r="H4118" s="63">
        <v>6.1374674361231598</v>
      </c>
      <c r="I4118" s="63">
        <v>100</v>
      </c>
      <c r="J4118" s="63">
        <v>489900000</v>
      </c>
      <c r="K4118" s="63">
        <v>100.36299872228727</v>
      </c>
      <c r="L4118" s="63">
        <v>1495.7337544281245</v>
      </c>
      <c r="M4118" s="63">
        <v>41.822429906542055</v>
      </c>
      <c r="N4118" s="62">
        <v>56.917000000000002</v>
      </c>
    </row>
    <row r="4119" spans="1:14" x14ac:dyDescent="0.4">
      <c r="A4119" s="69">
        <v>98</v>
      </c>
      <c r="B4119" s="5" t="s">
        <v>183</v>
      </c>
      <c r="C4119" s="5">
        <v>2011</v>
      </c>
      <c r="D4119" s="5" t="s">
        <v>250</v>
      </c>
      <c r="E4119" s="5" t="s">
        <v>247</v>
      </c>
      <c r="F4119" s="62">
        <v>0.80204585470251588</v>
      </c>
      <c r="G4119" s="63">
        <v>5942553</v>
      </c>
      <c r="H4119" s="63">
        <v>10.213691320313913</v>
      </c>
      <c r="I4119" s="63">
        <v>95.886457841693598</v>
      </c>
      <c r="J4119" s="63">
        <v>936300000</v>
      </c>
      <c r="K4119" s="63">
        <v>111.82715733956256</v>
      </c>
      <c r="L4119" s="63">
        <v>1644.8014812453052</v>
      </c>
      <c r="M4119" s="63">
        <v>42.505592841163313</v>
      </c>
      <c r="N4119" s="62">
        <v>57.113</v>
      </c>
    </row>
    <row r="4120" spans="1:14" x14ac:dyDescent="0.4">
      <c r="A4120" s="69">
        <v>98</v>
      </c>
      <c r="B4120" s="5" t="s">
        <v>183</v>
      </c>
      <c r="C4120" s="5">
        <v>2012</v>
      </c>
      <c r="D4120" s="5" t="s">
        <v>250</v>
      </c>
      <c r="E4120" s="5" t="s">
        <v>247</v>
      </c>
      <c r="F4120" s="62">
        <v>0.77703620879291257</v>
      </c>
      <c r="G4120" s="63">
        <v>6030607</v>
      </c>
      <c r="H4120" s="63">
        <v>6.2432446803176731</v>
      </c>
      <c r="I4120" s="63">
        <v>97.429660026723298</v>
      </c>
      <c r="J4120" s="63">
        <v>775700000</v>
      </c>
      <c r="K4120" s="63">
        <v>115.177847761832</v>
      </c>
      <c r="L4120" s="63">
        <v>1746.4212543525664</v>
      </c>
      <c r="M4120" s="63">
        <v>38.600451467268634</v>
      </c>
      <c r="N4120" s="62">
        <v>57.308999999999997</v>
      </c>
    </row>
    <row r="4121" spans="1:14" x14ac:dyDescent="0.4">
      <c r="A4121" s="69">
        <v>98</v>
      </c>
      <c r="B4121" s="5" t="s">
        <v>183</v>
      </c>
      <c r="C4121" s="5">
        <v>2013</v>
      </c>
      <c r="D4121" s="5" t="s">
        <v>250</v>
      </c>
      <c r="E4121" s="5" t="s">
        <v>247</v>
      </c>
      <c r="F4121" s="62">
        <v>0.73100554811198981</v>
      </c>
      <c r="G4121" s="63">
        <v>6119379</v>
      </c>
      <c r="H4121" s="63">
        <v>4.3498913193484157</v>
      </c>
      <c r="I4121" s="63">
        <v>97.241151924983498</v>
      </c>
      <c r="J4121" s="63">
        <v>965100000</v>
      </c>
      <c r="K4121" s="63">
        <v>110.98442161087172</v>
      </c>
      <c r="L4121" s="63">
        <v>1794.7891880914808</v>
      </c>
      <c r="M4121" s="63">
        <v>35.44600938967136</v>
      </c>
      <c r="N4121" s="62">
        <v>57.505000000000003</v>
      </c>
    </row>
    <row r="4122" spans="1:14" x14ac:dyDescent="0.4">
      <c r="A4122" s="69">
        <v>98</v>
      </c>
      <c r="B4122" s="5" t="s">
        <v>183</v>
      </c>
      <c r="C4122" s="5">
        <v>2014</v>
      </c>
      <c r="D4122" s="5" t="s">
        <v>250</v>
      </c>
      <c r="E4122" s="5" t="s">
        <v>247</v>
      </c>
      <c r="F4122" s="62">
        <v>0.7664436024685457</v>
      </c>
      <c r="G4122" s="63">
        <v>6208676</v>
      </c>
      <c r="H4122" s="63">
        <v>8.3929282541839996</v>
      </c>
      <c r="I4122" s="63">
        <v>97.345909291877902</v>
      </c>
      <c r="J4122" s="63">
        <v>1076800000</v>
      </c>
      <c r="K4122" s="63">
        <v>106.69772991832116</v>
      </c>
      <c r="L4122" s="63">
        <v>1913.5213483166331</v>
      </c>
      <c r="M4122" s="63">
        <v>34.36123348017621</v>
      </c>
      <c r="N4122" s="62">
        <v>57.7</v>
      </c>
    </row>
    <row r="4123" spans="1:14" x14ac:dyDescent="0.4">
      <c r="A4123" s="69">
        <v>98</v>
      </c>
      <c r="B4123" s="5" t="s">
        <v>183</v>
      </c>
      <c r="C4123" s="5">
        <v>2015</v>
      </c>
      <c r="D4123" s="5" t="s">
        <v>250</v>
      </c>
      <c r="E4123" s="5" t="s">
        <v>247</v>
      </c>
      <c r="F4123" s="62">
        <v>0.83934551784381228</v>
      </c>
      <c r="G4123" s="63">
        <v>6298598</v>
      </c>
      <c r="H4123" s="63">
        <v>7.5879916301547041</v>
      </c>
      <c r="I4123" s="63">
        <v>102.08343967306701</v>
      </c>
      <c r="J4123" s="63">
        <v>967000000</v>
      </c>
      <c r="K4123" s="63">
        <v>98.193881630223146</v>
      </c>
      <c r="L4123" s="63">
        <v>2025.3214322426491</v>
      </c>
      <c r="M4123" s="63">
        <f t="shared" ref="M4123:M4130" si="443">(M4122+M4121+M4120)/3</f>
        <v>36.135898112372068</v>
      </c>
      <c r="N4123" s="62">
        <v>57.895000000000003</v>
      </c>
    </row>
    <row r="4124" spans="1:14" x14ac:dyDescent="0.4">
      <c r="A4124" s="69">
        <v>98</v>
      </c>
      <c r="B4124" s="5" t="s">
        <v>183</v>
      </c>
      <c r="C4124" s="5">
        <v>2016</v>
      </c>
      <c r="D4124" s="5" t="s">
        <v>250</v>
      </c>
      <c r="E4124" s="5" t="s">
        <v>247</v>
      </c>
      <c r="F4124" s="62">
        <v>0.84684629693539215</v>
      </c>
      <c r="G4124" s="63">
        <v>6389235</v>
      </c>
      <c r="H4124" s="63">
        <v>4.590109496593243</v>
      </c>
      <c r="I4124" s="63">
        <v>102.26244105840701</v>
      </c>
      <c r="J4124" s="63">
        <v>989100000</v>
      </c>
      <c r="K4124" s="63">
        <v>93.813459702677889</v>
      </c>
      <c r="L4124" s="63">
        <v>2079.4510273586129</v>
      </c>
      <c r="M4124" s="63">
        <f t="shared" si="443"/>
        <v>35.314380327406546</v>
      </c>
      <c r="N4124" s="62">
        <v>58.09</v>
      </c>
    </row>
    <row r="4125" spans="1:14" x14ac:dyDescent="0.4">
      <c r="A4125" s="69">
        <v>98</v>
      </c>
      <c r="B4125" s="5" t="s">
        <v>183</v>
      </c>
      <c r="C4125" s="5">
        <v>2017</v>
      </c>
      <c r="D4125" s="5" t="s">
        <v>250</v>
      </c>
      <c r="E4125" s="5" t="s">
        <v>247</v>
      </c>
      <c r="F4125" s="62">
        <v>0.83772443373476124</v>
      </c>
      <c r="G4125" s="63">
        <v>6480532</v>
      </c>
      <c r="H4125" s="63">
        <v>4.1244082401603208</v>
      </c>
      <c r="I4125" s="63">
        <v>98.532005611737603</v>
      </c>
      <c r="J4125" s="63">
        <v>1035400000</v>
      </c>
      <c r="K4125" s="63">
        <v>96.379984551511058</v>
      </c>
      <c r="L4125" s="63">
        <v>2127.28281786358</v>
      </c>
      <c r="M4125" s="63">
        <f t="shared" si="443"/>
        <v>35.270503973318277</v>
      </c>
      <c r="N4125" s="62">
        <v>58.298999999999999</v>
      </c>
    </row>
    <row r="4126" spans="1:14" x14ac:dyDescent="0.4">
      <c r="A4126" s="69">
        <v>98</v>
      </c>
      <c r="B4126" s="5" t="s">
        <v>183</v>
      </c>
      <c r="C4126" s="5">
        <v>2018</v>
      </c>
      <c r="D4126" s="5" t="s">
        <v>250</v>
      </c>
      <c r="E4126" s="5" t="s">
        <v>247</v>
      </c>
      <c r="F4126" s="62">
        <v>0.76454988738226415</v>
      </c>
      <c r="G4126" s="63">
        <v>6572233</v>
      </c>
      <c r="H4126" s="63">
        <v>2.6573758690721263</v>
      </c>
      <c r="I4126" s="63">
        <v>95.936903777530603</v>
      </c>
      <c r="J4126" s="63">
        <v>837600000</v>
      </c>
      <c r="K4126" s="63">
        <v>93.984739213796999</v>
      </c>
      <c r="L4126" s="63">
        <v>1981.8583666536167</v>
      </c>
      <c r="M4126" s="63">
        <f t="shared" si="443"/>
        <v>35.573594137698962</v>
      </c>
      <c r="N4126" s="62">
        <v>58.521999999999998</v>
      </c>
    </row>
    <row r="4127" spans="1:14" x14ac:dyDescent="0.4">
      <c r="A4127" s="69">
        <v>98</v>
      </c>
      <c r="B4127" s="5" t="s">
        <v>183</v>
      </c>
      <c r="C4127" s="5">
        <v>2019</v>
      </c>
      <c r="D4127" s="5" t="s">
        <v>250</v>
      </c>
      <c r="E4127" s="5" t="s">
        <v>247</v>
      </c>
      <c r="F4127" s="62">
        <v>0.77010181988870219</v>
      </c>
      <c r="G4127" s="63">
        <v>6663924</v>
      </c>
      <c r="H4127" s="63">
        <v>5.3954978400472982</v>
      </c>
      <c r="I4127" s="63">
        <v>96.012944459852903</v>
      </c>
      <c r="J4127" s="63">
        <v>503000000</v>
      </c>
      <c r="K4127" s="63">
        <v>94.042281046279967</v>
      </c>
      <c r="L4127" s="63">
        <v>1905.6383283148359</v>
      </c>
      <c r="M4127" s="63">
        <f t="shared" si="443"/>
        <v>35.3861594794746</v>
      </c>
      <c r="N4127" s="62">
        <v>58.76</v>
      </c>
    </row>
    <row r="4128" spans="1:14" x14ac:dyDescent="0.4">
      <c r="A4128" s="69">
        <v>98</v>
      </c>
      <c r="B4128" s="5" t="s">
        <v>183</v>
      </c>
      <c r="C4128" s="5">
        <v>2020</v>
      </c>
      <c r="D4128" s="5" t="s">
        <v>250</v>
      </c>
      <c r="E4128" s="5" t="s">
        <v>247</v>
      </c>
      <c r="F4128" s="62">
        <v>0.6782521042733789</v>
      </c>
      <c r="G4128" s="63">
        <v>6755895</v>
      </c>
      <c r="H4128" s="63">
        <v>5.3753493787753115</v>
      </c>
      <c r="I4128" s="63">
        <v>95.966195727277196</v>
      </c>
      <c r="J4128" s="63">
        <v>746500000</v>
      </c>
      <c r="K4128" s="63">
        <v>88.929822345226754</v>
      </c>
      <c r="L4128" s="63">
        <v>1876.6073782367666</v>
      </c>
      <c r="M4128" s="63">
        <f t="shared" si="443"/>
        <v>35.410085863497279</v>
      </c>
      <c r="N4128" s="62">
        <v>59.012</v>
      </c>
    </row>
    <row r="4129" spans="1:14" x14ac:dyDescent="0.4">
      <c r="A4129" s="69">
        <v>98</v>
      </c>
      <c r="B4129" s="5" t="s">
        <v>183</v>
      </c>
      <c r="C4129" s="5">
        <v>2021</v>
      </c>
      <c r="D4129" s="5" t="s">
        <v>250</v>
      </c>
      <c r="E4129" s="5" t="s">
        <v>247</v>
      </c>
      <c r="F4129" s="62">
        <f>(F4126+F4127+F4128)/3</f>
        <v>0.73763460384811508</v>
      </c>
      <c r="G4129" s="63">
        <v>6850540</v>
      </c>
      <c r="H4129" s="63">
        <v>3.5550644820863511</v>
      </c>
      <c r="I4129" s="63">
        <v>93.026320002193202</v>
      </c>
      <c r="J4129" s="63">
        <v>1220100000</v>
      </c>
      <c r="K4129" s="63">
        <v>106.68147329279935</v>
      </c>
      <c r="L4129" s="63">
        <v>2064.9292463358306</v>
      </c>
      <c r="M4129" s="63">
        <f t="shared" si="443"/>
        <v>35.456613160223611</v>
      </c>
      <c r="N4129" s="62">
        <v>59.277000000000001</v>
      </c>
    </row>
    <row r="4130" spans="1:14" x14ac:dyDescent="0.4">
      <c r="A4130" s="69">
        <v>98</v>
      </c>
      <c r="B4130" s="5" t="s">
        <v>183</v>
      </c>
      <c r="C4130" s="5">
        <v>2022</v>
      </c>
      <c r="D4130" s="5" t="s">
        <v>250</v>
      </c>
      <c r="E4130" s="5" t="s">
        <v>247</v>
      </c>
      <c r="F4130" s="62">
        <f>(F4127+F4128+F4129)/3</f>
        <v>0.72866284267006531</v>
      </c>
      <c r="G4130" s="63">
        <v>6948392</v>
      </c>
      <c r="H4130" s="63">
        <v>8.9161736060224541</v>
      </c>
      <c r="I4130" s="63">
        <v>97.036254854579994</v>
      </c>
      <c r="J4130" s="63">
        <v>1293800000</v>
      </c>
      <c r="K4130" s="63">
        <v>115.18011984866838</v>
      </c>
      <c r="L4130" s="63">
        <v>2255.4259949624152</v>
      </c>
      <c r="M4130" s="63">
        <f t="shared" si="443"/>
        <v>35.417619501065161</v>
      </c>
      <c r="N4130" s="62">
        <v>59.555999999999997</v>
      </c>
    </row>
    <row r="4131" spans="1:14" x14ac:dyDescent="0.4">
      <c r="A4131" s="69">
        <v>99</v>
      </c>
      <c r="B4131" s="5" t="s">
        <v>184</v>
      </c>
      <c r="C4131" s="5">
        <v>1980</v>
      </c>
      <c r="D4131" s="5" t="s">
        <v>246</v>
      </c>
      <c r="E4131" s="5" t="s">
        <v>256</v>
      </c>
      <c r="F4131" s="62">
        <f>F4132*0.95</f>
        <v>4.044444617684477E-2</v>
      </c>
      <c r="G4131" s="63">
        <v>6173177</v>
      </c>
      <c r="H4131" s="63">
        <v>21.094821576641465</v>
      </c>
      <c r="I4131" s="63">
        <f t="shared" ref="I4131:I4140" si="444">(I3873+I3529+I3400)/3</f>
        <v>212.12730686234059</v>
      </c>
      <c r="J4131" s="63">
        <v>49119755.007197902</v>
      </c>
      <c r="K4131" s="63">
        <v>62.710297422730108</v>
      </c>
      <c r="L4131" s="63">
        <v>406.35878749612306</v>
      </c>
      <c r="M4131" s="65">
        <f t="shared" ref="M4131:M4150" si="445">M4132*0.95</f>
        <v>12.133369681519873</v>
      </c>
      <c r="N4131" s="62">
        <v>13.443</v>
      </c>
    </row>
    <row r="4132" spans="1:14" x14ac:dyDescent="0.4">
      <c r="A4132" s="69">
        <v>99</v>
      </c>
      <c r="B4132" s="5" t="s">
        <v>184</v>
      </c>
      <c r="C4132" s="5">
        <v>1981</v>
      </c>
      <c r="D4132" s="5" t="s">
        <v>246</v>
      </c>
      <c r="E4132" s="5" t="s">
        <v>256</v>
      </c>
      <c r="F4132" s="62">
        <f t="shared" ref="F4132:F4140" si="446">F4133*0.95</f>
        <v>4.2573101238783974E-2</v>
      </c>
      <c r="G4132" s="63">
        <v>6366262</v>
      </c>
      <c r="H4132" s="63">
        <v>11.499991352761739</v>
      </c>
      <c r="I4132" s="63">
        <f t="shared" si="444"/>
        <v>212.35107139011868</v>
      </c>
      <c r="J4132" s="63">
        <v>-6112652.7106477302</v>
      </c>
      <c r="K4132" s="63">
        <v>60.357315789473667</v>
      </c>
      <c r="L4132" s="63">
        <v>340.99969721459797</v>
      </c>
      <c r="M4132" s="65">
        <f t="shared" si="445"/>
        <v>12.771968085810395</v>
      </c>
      <c r="N4132" s="62">
        <v>13.656000000000001</v>
      </c>
    </row>
    <row r="4133" spans="1:14" x14ac:dyDescent="0.4">
      <c r="A4133" s="69">
        <v>99</v>
      </c>
      <c r="B4133" s="5" t="s">
        <v>184</v>
      </c>
      <c r="C4133" s="5">
        <v>1982</v>
      </c>
      <c r="D4133" s="5" t="s">
        <v>246</v>
      </c>
      <c r="E4133" s="5" t="s">
        <v>256</v>
      </c>
      <c r="F4133" s="62">
        <f t="shared" si="446"/>
        <v>4.4813790777667339E-2</v>
      </c>
      <c r="G4133" s="63">
        <v>6564445</v>
      </c>
      <c r="H4133" s="63">
        <v>10.000018396173928</v>
      </c>
      <c r="I4133" s="63">
        <f t="shared" si="444"/>
        <v>208.01534433244373</v>
      </c>
      <c r="J4133" s="63">
        <v>28216139.9055706</v>
      </c>
      <c r="K4133" s="63">
        <v>57.068108527240803</v>
      </c>
      <c r="L4133" s="63">
        <v>307.35457696413744</v>
      </c>
      <c r="M4133" s="65">
        <f t="shared" si="445"/>
        <v>13.444176932431995</v>
      </c>
      <c r="N4133" s="62">
        <v>13.871</v>
      </c>
    </row>
    <row r="4134" spans="1:14" x14ac:dyDescent="0.4">
      <c r="A4134" s="69">
        <v>99</v>
      </c>
      <c r="B4134" s="5" t="s">
        <v>184</v>
      </c>
      <c r="C4134" s="5">
        <v>1983</v>
      </c>
      <c r="D4134" s="5" t="s">
        <v>246</v>
      </c>
      <c r="E4134" s="5" t="s">
        <v>256</v>
      </c>
      <c r="F4134" s="62">
        <f t="shared" si="446"/>
        <v>4.7172411344912991E-2</v>
      </c>
      <c r="G4134" s="63">
        <v>6766606</v>
      </c>
      <c r="H4134" s="63">
        <v>7.7999846109824773</v>
      </c>
      <c r="I4134" s="63">
        <f t="shared" si="444"/>
        <v>210.76747575417707</v>
      </c>
      <c r="J4134" s="63">
        <v>1215012.50762237</v>
      </c>
      <c r="K4134" s="63">
        <v>47.739258754474903</v>
      </c>
      <c r="L4134" s="63">
        <v>266.47030449245358</v>
      </c>
      <c r="M4134" s="65">
        <f t="shared" si="445"/>
        <v>14.151765192033681</v>
      </c>
      <c r="N4134" s="62">
        <v>14.09</v>
      </c>
    </row>
    <row r="4135" spans="1:14" x14ac:dyDescent="0.4">
      <c r="A4135" s="69">
        <v>99</v>
      </c>
      <c r="B4135" s="5" t="s">
        <v>184</v>
      </c>
      <c r="C4135" s="5">
        <v>1984</v>
      </c>
      <c r="D4135" s="5" t="s">
        <v>246</v>
      </c>
      <c r="E4135" s="5" t="s">
        <v>256</v>
      </c>
      <c r="F4135" s="62">
        <f t="shared" si="446"/>
        <v>4.9655169836750522E-2</v>
      </c>
      <c r="G4135" s="63">
        <v>6973849</v>
      </c>
      <c r="H4135" s="63">
        <v>11.717493387168503</v>
      </c>
      <c r="I4135" s="63">
        <f t="shared" si="444"/>
        <v>214.61657464332191</v>
      </c>
      <c r="J4135" s="63">
        <v>1446367.6823884801</v>
      </c>
      <c r="K4135" s="63">
        <v>49.875715272500258</v>
      </c>
      <c r="L4135" s="63">
        <v>209.53182756449422</v>
      </c>
      <c r="M4135" s="65">
        <f t="shared" si="445"/>
        <v>14.896594938982822</v>
      </c>
      <c r="N4135" s="62">
        <v>14.311999999999999</v>
      </c>
    </row>
    <row r="4136" spans="1:14" x14ac:dyDescent="0.4">
      <c r="A4136" s="69">
        <v>99</v>
      </c>
      <c r="B4136" s="5" t="s">
        <v>184</v>
      </c>
      <c r="C4136" s="5">
        <v>1985</v>
      </c>
      <c r="D4136" s="5" t="s">
        <v>246</v>
      </c>
      <c r="E4136" s="5" t="s">
        <v>256</v>
      </c>
      <c r="F4136" s="62">
        <f t="shared" si="446"/>
        <v>5.2268599828158444E-2</v>
      </c>
      <c r="G4136" s="63">
        <v>7187618</v>
      </c>
      <c r="H4136" s="63">
        <v>-5.9001802829777574</v>
      </c>
      <c r="I4136" s="63">
        <f t="shared" si="444"/>
        <v>210.81742420877913</v>
      </c>
      <c r="J4136" s="63">
        <v>-9382033.12946078</v>
      </c>
      <c r="K4136" s="63">
        <v>53.526637183081164</v>
      </c>
      <c r="L4136" s="63">
        <v>200.42546117483298</v>
      </c>
      <c r="M4136" s="65">
        <f t="shared" si="445"/>
        <v>15.680626251560867</v>
      </c>
      <c r="N4136" s="62">
        <v>14.536</v>
      </c>
    </row>
    <row r="4137" spans="1:14" x14ac:dyDescent="0.4">
      <c r="A4137" s="69">
        <v>99</v>
      </c>
      <c r="B4137" s="5" t="s">
        <v>184</v>
      </c>
      <c r="C4137" s="5">
        <v>1986</v>
      </c>
      <c r="D4137" s="5" t="s">
        <v>246</v>
      </c>
      <c r="E4137" s="5" t="s">
        <v>256</v>
      </c>
      <c r="F4137" s="62">
        <f t="shared" si="446"/>
        <v>5.5019578766482578E-2</v>
      </c>
      <c r="G4137" s="63">
        <v>7408364</v>
      </c>
      <c r="H4137" s="63">
        <v>-4.200278683225477</v>
      </c>
      <c r="I4137" s="63">
        <f t="shared" si="444"/>
        <v>179.29426848688817</v>
      </c>
      <c r="J4137" s="63">
        <v>-12408104.961236499</v>
      </c>
      <c r="K4137" s="63">
        <v>40.692295019167233</v>
      </c>
      <c r="L4137" s="63">
        <v>257.01990322021061</v>
      </c>
      <c r="M4137" s="65">
        <f t="shared" si="445"/>
        <v>16.50592237006407</v>
      </c>
      <c r="N4137" s="62">
        <v>14.763</v>
      </c>
    </row>
    <row r="4138" spans="1:14" x14ac:dyDescent="0.4">
      <c r="A4138" s="69">
        <v>99</v>
      </c>
      <c r="B4138" s="5" t="s">
        <v>184</v>
      </c>
      <c r="C4138" s="5">
        <v>1987</v>
      </c>
      <c r="D4138" s="5" t="s">
        <v>246</v>
      </c>
      <c r="E4138" s="5" t="s">
        <v>256</v>
      </c>
      <c r="F4138" s="62">
        <f t="shared" si="446"/>
        <v>5.7915346069981666E-2</v>
      </c>
      <c r="G4138" s="63">
        <v>7636591</v>
      </c>
      <c r="H4138" s="63">
        <v>1.6845634269815548</v>
      </c>
      <c r="I4138" s="63">
        <f t="shared" si="444"/>
        <v>170.85142432867158</v>
      </c>
      <c r="J4138" s="63">
        <v>6405210.6825806098</v>
      </c>
      <c r="K4138" s="63">
        <v>45.984511437125022</v>
      </c>
      <c r="L4138" s="63">
        <v>292.40875999876897</v>
      </c>
      <c r="M4138" s="65">
        <f t="shared" si="445"/>
        <v>17.374655126383232</v>
      </c>
      <c r="N4138" s="62">
        <v>14.993</v>
      </c>
    </row>
    <row r="4139" spans="1:14" x14ac:dyDescent="0.4">
      <c r="A4139" s="69">
        <v>99</v>
      </c>
      <c r="B4139" s="5" t="s">
        <v>184</v>
      </c>
      <c r="C4139" s="5">
        <v>1988</v>
      </c>
      <c r="D4139" s="5" t="s">
        <v>246</v>
      </c>
      <c r="E4139" s="5" t="s">
        <v>256</v>
      </c>
      <c r="F4139" s="62">
        <f t="shared" si="446"/>
        <v>6.0963522178928073E-2</v>
      </c>
      <c r="G4139" s="63">
        <v>7872252</v>
      </c>
      <c r="H4139" s="63">
        <v>-5.2999977697331389</v>
      </c>
      <c r="I4139" s="63">
        <f t="shared" si="444"/>
        <v>185.88239447886306</v>
      </c>
      <c r="J4139" s="63">
        <v>2155460.2627633102</v>
      </c>
      <c r="K4139" s="63">
        <v>41.888443336314474</v>
      </c>
      <c r="L4139" s="63">
        <v>289.67012142938648</v>
      </c>
      <c r="M4139" s="65">
        <f t="shared" si="445"/>
        <v>18.289110659350772</v>
      </c>
      <c r="N4139" s="62">
        <v>15.209</v>
      </c>
    </row>
    <row r="4140" spans="1:14" x14ac:dyDescent="0.4">
      <c r="A4140" s="69">
        <v>99</v>
      </c>
      <c r="B4140" s="5" t="s">
        <v>184</v>
      </c>
      <c r="C4140" s="5">
        <v>1989</v>
      </c>
      <c r="D4140" s="5" t="s">
        <v>246</v>
      </c>
      <c r="E4140" s="5" t="s">
        <v>256</v>
      </c>
      <c r="F4140" s="62">
        <f t="shared" si="446"/>
        <v>6.4172128609397971E-2</v>
      </c>
      <c r="G4140" s="63">
        <v>8116075</v>
      </c>
      <c r="H4140" s="63">
        <v>1.3999863554507357</v>
      </c>
      <c r="I4140" s="63">
        <f t="shared" si="444"/>
        <v>222.09710103844074</v>
      </c>
      <c r="J4140" s="63">
        <v>-1564222.6261856901</v>
      </c>
      <c r="K4140" s="63">
        <v>39.898043566468431</v>
      </c>
      <c r="L4140" s="63">
        <v>268.54940526472615</v>
      </c>
      <c r="M4140" s="65">
        <f t="shared" si="445"/>
        <v>19.251695430895552</v>
      </c>
      <c r="N4140" s="62">
        <v>15.289</v>
      </c>
    </row>
    <row r="4141" spans="1:14" x14ac:dyDescent="0.4">
      <c r="A4141" s="69">
        <v>99</v>
      </c>
      <c r="B4141" s="5" t="s">
        <v>184</v>
      </c>
      <c r="C4141" s="5">
        <v>1990</v>
      </c>
      <c r="D4141" s="5" t="s">
        <v>246</v>
      </c>
      <c r="E4141" s="5" t="s">
        <v>256</v>
      </c>
      <c r="F4141" s="62">
        <v>6.7549609062524177E-2</v>
      </c>
      <c r="G4141" s="63">
        <v>8370648</v>
      </c>
      <c r="H4141" s="63">
        <v>39.359954276817376</v>
      </c>
      <c r="I4141" s="63">
        <f>(I3539+I3883+I3410)/3</f>
        <v>187.37017552089699</v>
      </c>
      <c r="J4141" s="63">
        <v>40809537.228373401</v>
      </c>
      <c r="K4141" s="63">
        <v>35.616773555329914</v>
      </c>
      <c r="L4141" s="63">
        <v>419.60389540761861</v>
      </c>
      <c r="M4141" s="65">
        <f t="shared" si="445"/>
        <v>20.264942558837426</v>
      </c>
      <c r="N4141" s="62">
        <v>15.368</v>
      </c>
    </row>
    <row r="4142" spans="1:14" x14ac:dyDescent="0.4">
      <c r="A4142" s="69">
        <v>99</v>
      </c>
      <c r="B4142" s="5" t="s">
        <v>184</v>
      </c>
      <c r="C4142" s="5">
        <v>1991</v>
      </c>
      <c r="D4142" s="5" t="s">
        <v>246</v>
      </c>
      <c r="E4142" s="5" t="s">
        <v>256</v>
      </c>
      <c r="F4142" s="62">
        <v>6.2159626805518238E-2</v>
      </c>
      <c r="G4142" s="63">
        <v>8634640</v>
      </c>
      <c r="H4142" s="63">
        <v>-2.6407432784843223</v>
      </c>
      <c r="I4142" s="63">
        <f>(I3884+I3540+I3411)/3</f>
        <v>192.7634053658978</v>
      </c>
      <c r="J4142" s="63">
        <v>11240419.504043199</v>
      </c>
      <c r="K4142" s="63">
        <v>30.336179238057014</v>
      </c>
      <c r="L4142" s="63">
        <v>380.53663788776998</v>
      </c>
      <c r="M4142" s="65">
        <f t="shared" si="445"/>
        <v>21.331518482986766</v>
      </c>
      <c r="N4142" s="62">
        <v>15.449</v>
      </c>
    </row>
    <row r="4143" spans="1:14" x14ac:dyDescent="0.4">
      <c r="A4143" s="69">
        <v>99</v>
      </c>
      <c r="B4143" s="5" t="s">
        <v>184</v>
      </c>
      <c r="C4143" s="5">
        <v>1992</v>
      </c>
      <c r="D4143" s="5" t="s">
        <v>246</v>
      </c>
      <c r="E4143" s="5" t="s">
        <v>256</v>
      </c>
      <c r="F4143" s="62">
        <v>5.6107204104699292E-2</v>
      </c>
      <c r="G4143" s="63">
        <v>8907644</v>
      </c>
      <c r="H4143" s="63">
        <v>-5.2019371395045084</v>
      </c>
      <c r="I4143" s="63">
        <f>(I3885+I3541+I3412)/3</f>
        <v>184.63909089235926</v>
      </c>
      <c r="J4143" s="63">
        <v>56390110.905115902</v>
      </c>
      <c r="K4143" s="63">
        <v>28.706649946223845</v>
      </c>
      <c r="L4143" s="63">
        <v>380.14906963336489</v>
      </c>
      <c r="M4143" s="65">
        <f t="shared" si="445"/>
        <v>22.454229982091334</v>
      </c>
      <c r="N4143" s="62">
        <v>15.529</v>
      </c>
    </row>
    <row r="4144" spans="1:14" x14ac:dyDescent="0.4">
      <c r="A4144" s="69">
        <v>99</v>
      </c>
      <c r="B4144" s="5" t="s">
        <v>184</v>
      </c>
      <c r="C4144" s="5">
        <v>1993</v>
      </c>
      <c r="D4144" s="5" t="s">
        <v>246</v>
      </c>
      <c r="E4144" s="5" t="s">
        <v>256</v>
      </c>
      <c r="F4144" s="62">
        <v>6.2036567077968882E-2</v>
      </c>
      <c r="G4144" s="63">
        <v>9193078</v>
      </c>
      <c r="H4144" s="63">
        <v>-3.8688135035764901</v>
      </c>
      <c r="I4144" s="63">
        <f>(I3886+I3542+I3413)/3</f>
        <v>199.23195360658428</v>
      </c>
      <c r="J4144" s="63">
        <v>-34157055.699513398</v>
      </c>
      <c r="K4144" s="63">
        <v>26.09893764829599</v>
      </c>
      <c r="L4144" s="63">
        <v>332.06221564222682</v>
      </c>
      <c r="M4144" s="65">
        <f t="shared" si="445"/>
        <v>23.636031560096143</v>
      </c>
      <c r="N4144" s="62">
        <v>15.61</v>
      </c>
    </row>
    <row r="4145" spans="1:14" x14ac:dyDescent="0.4">
      <c r="A4145" s="69">
        <v>99</v>
      </c>
      <c r="B4145" s="5" t="s">
        <v>184</v>
      </c>
      <c r="C4145" s="5">
        <v>1994</v>
      </c>
      <c r="D4145" s="5" t="s">
        <v>246</v>
      </c>
      <c r="E4145" s="5" t="s">
        <v>256</v>
      </c>
      <c r="F4145" s="62">
        <v>5.7587416167403538E-2</v>
      </c>
      <c r="G4145" s="63">
        <v>9493324</v>
      </c>
      <c r="H4145" s="63">
        <v>22.214367543041377</v>
      </c>
      <c r="I4145" s="63">
        <f>(I3543+I3887+I3414)/3</f>
        <v>160.25069375260463</v>
      </c>
      <c r="J4145" s="63">
        <v>4075974.1726020402</v>
      </c>
      <c r="K4145" s="63">
        <v>33.642528617059739</v>
      </c>
      <c r="L4145" s="63">
        <v>204.14958714292209</v>
      </c>
      <c r="M4145" s="65">
        <f t="shared" si="445"/>
        <v>24.880033221153834</v>
      </c>
      <c r="N4145" s="62">
        <v>15.691000000000001</v>
      </c>
    </row>
    <row r="4146" spans="1:14" x14ac:dyDescent="0.4">
      <c r="A4146" s="69">
        <v>99</v>
      </c>
      <c r="B4146" s="5" t="s">
        <v>184</v>
      </c>
      <c r="C4146" s="5">
        <v>1995</v>
      </c>
      <c r="D4146" s="5" t="s">
        <v>246</v>
      </c>
      <c r="E4146" s="5" t="s">
        <v>256</v>
      </c>
      <c r="F4146" s="62">
        <v>5.3489442239073121E-2</v>
      </c>
      <c r="G4146" s="63">
        <v>9813918</v>
      </c>
      <c r="H4146" s="63">
        <v>4.249461321495744</v>
      </c>
      <c r="I4146" s="63">
        <f>(I3544+I3888+I3415)/3</f>
        <v>142.95095517040963</v>
      </c>
      <c r="J4146" s="63">
        <v>2233804.50010766</v>
      </c>
      <c r="K4146" s="63">
        <v>34.777535699742799</v>
      </c>
      <c r="L4146" s="63">
        <v>234.61960475358171</v>
      </c>
      <c r="M4146" s="65">
        <f t="shared" si="445"/>
        <v>26.189508653846143</v>
      </c>
      <c r="N4146" s="62">
        <v>15.773</v>
      </c>
    </row>
    <row r="4147" spans="1:14" x14ac:dyDescent="0.4">
      <c r="A4147" s="69">
        <v>99</v>
      </c>
      <c r="B4147" s="5" t="s">
        <v>184</v>
      </c>
      <c r="C4147" s="5">
        <v>1996</v>
      </c>
      <c r="D4147" s="5" t="s">
        <v>246</v>
      </c>
      <c r="E4147" s="5" t="s">
        <v>256</v>
      </c>
      <c r="F4147" s="62">
        <v>6.0115841113102475E-2</v>
      </c>
      <c r="G4147" s="63">
        <v>10149937</v>
      </c>
      <c r="H4147" s="63">
        <v>6.968634944361682</v>
      </c>
      <c r="I4147" s="63">
        <f t="shared" ref="I4147:I4158" si="447">(I3889+I3545+I3416)/3</f>
        <v>172.66066891409753</v>
      </c>
      <c r="J4147" s="63">
        <v>8630591.3895238992</v>
      </c>
      <c r="K4147" s="63">
        <v>36.539997643492995</v>
      </c>
      <c r="L4147" s="63">
        <v>237.01496275754221</v>
      </c>
      <c r="M4147" s="65">
        <f t="shared" si="445"/>
        <v>27.567903846153836</v>
      </c>
      <c r="N4147" s="62">
        <v>15.855</v>
      </c>
    </row>
    <row r="4148" spans="1:14" x14ac:dyDescent="0.4">
      <c r="A4148" s="69">
        <v>99</v>
      </c>
      <c r="B4148" s="5" t="s">
        <v>184</v>
      </c>
      <c r="C4148" s="5">
        <v>1997</v>
      </c>
      <c r="D4148" s="5" t="s">
        <v>246</v>
      </c>
      <c r="E4148" s="5" t="s">
        <v>256</v>
      </c>
      <c r="F4148" s="62">
        <v>5.848086957739803E-2</v>
      </c>
      <c r="G4148" s="63">
        <v>10494201</v>
      </c>
      <c r="H4148" s="63">
        <v>6.9916813235484199</v>
      </c>
      <c r="I4148" s="63">
        <f t="shared" si="447"/>
        <v>177.50983780683157</v>
      </c>
      <c r="J4148" s="63">
        <v>18959363.852485701</v>
      </c>
      <c r="K4148" s="63">
        <v>33.174345390334601</v>
      </c>
      <c r="L4148" s="63">
        <v>218.24614472379383</v>
      </c>
      <c r="M4148" s="65">
        <f t="shared" si="445"/>
        <v>29.018846153846145</v>
      </c>
      <c r="N4148" s="62">
        <v>15.936999999999999</v>
      </c>
    </row>
    <row r="4149" spans="1:14" x14ac:dyDescent="0.4">
      <c r="A4149" s="69">
        <v>99</v>
      </c>
      <c r="B4149" s="5" t="s">
        <v>184</v>
      </c>
      <c r="C4149" s="5">
        <v>1998</v>
      </c>
      <c r="D4149" s="5" t="s">
        <v>246</v>
      </c>
      <c r="E4149" s="5" t="s">
        <v>256</v>
      </c>
      <c r="F4149" s="62">
        <v>6.1421917434674789E-2</v>
      </c>
      <c r="G4149" s="63">
        <v>10854920</v>
      </c>
      <c r="H4149" s="63">
        <v>6.0781626857225888</v>
      </c>
      <c r="I4149" s="63">
        <f t="shared" si="447"/>
        <v>152.97983938865735</v>
      </c>
      <c r="J4149" s="63">
        <v>-1764551.0105694099</v>
      </c>
      <c r="K4149" s="63">
        <v>35.019689545784203</v>
      </c>
      <c r="L4149" s="63">
        <v>243.51754955289562</v>
      </c>
      <c r="M4149" s="65">
        <f t="shared" si="445"/>
        <v>30.546153846153839</v>
      </c>
      <c r="N4149" s="62">
        <v>16.02</v>
      </c>
    </row>
    <row r="4150" spans="1:14" x14ac:dyDescent="0.4">
      <c r="A4150" s="69">
        <v>99</v>
      </c>
      <c r="B4150" s="5" t="s">
        <v>184</v>
      </c>
      <c r="C4150" s="5">
        <v>1999</v>
      </c>
      <c r="D4150" s="5" t="s">
        <v>246</v>
      </c>
      <c r="E4150" s="5" t="s">
        <v>256</v>
      </c>
      <c r="F4150" s="62">
        <v>5.8098366295628825E-2</v>
      </c>
      <c r="G4150" s="63">
        <v>11231469</v>
      </c>
      <c r="H4150" s="63">
        <v>0.37974663716506996</v>
      </c>
      <c r="I4150" s="63">
        <f t="shared" si="447"/>
        <v>165.28483160087418</v>
      </c>
      <c r="J4150" s="63">
        <v>1605268.5320866001</v>
      </c>
      <c r="K4150" s="63">
        <v>31.375236724539068</v>
      </c>
      <c r="L4150" s="63">
        <v>225.95350801332856</v>
      </c>
      <c r="M4150" s="65">
        <f t="shared" si="445"/>
        <v>32.153846153846146</v>
      </c>
      <c r="N4150" s="62">
        <v>16.103000000000002</v>
      </c>
    </row>
    <row r="4151" spans="1:14" x14ac:dyDescent="0.4">
      <c r="A4151" s="69">
        <v>99</v>
      </c>
      <c r="B4151" s="5" t="s">
        <v>184</v>
      </c>
      <c r="C4151" s="5">
        <v>2000</v>
      </c>
      <c r="D4151" s="5" t="s">
        <v>246</v>
      </c>
      <c r="E4151" s="5" t="s">
        <v>256</v>
      </c>
      <c r="F4151" s="62">
        <v>5.6805130320799917E-2</v>
      </c>
      <c r="G4151" s="63">
        <v>11622665</v>
      </c>
      <c r="H4151" s="63">
        <v>3.1783937007447065</v>
      </c>
      <c r="I4151" s="63">
        <f t="shared" si="447"/>
        <v>180.8303973746051</v>
      </c>
      <c r="J4151" s="63">
        <v>15767212.3689839</v>
      </c>
      <c r="K4151" s="63">
        <v>34.712780704360434</v>
      </c>
      <c r="L4151" s="63">
        <v>192.87772578935858</v>
      </c>
      <c r="M4151" s="65">
        <v>33.84615384615384</v>
      </c>
      <c r="N4151" s="62">
        <v>16.186</v>
      </c>
    </row>
    <row r="4152" spans="1:14" x14ac:dyDescent="0.4">
      <c r="A4152" s="69">
        <v>99</v>
      </c>
      <c r="B4152" s="5" t="s">
        <v>184</v>
      </c>
      <c r="C4152" s="5">
        <v>2001</v>
      </c>
      <c r="D4152" s="5" t="s">
        <v>246</v>
      </c>
      <c r="E4152" s="5" t="s">
        <v>256</v>
      </c>
      <c r="F4152" s="62">
        <v>5.4762401476798686E-2</v>
      </c>
      <c r="G4152" s="63">
        <v>12031430</v>
      </c>
      <c r="H4152" s="63">
        <v>5.0125209326036213</v>
      </c>
      <c r="I4152" s="63">
        <f t="shared" si="447"/>
        <v>154.37538603712611</v>
      </c>
      <c r="J4152" s="63">
        <v>22587455.083808001</v>
      </c>
      <c r="K4152" s="63">
        <v>33.013667084301453</v>
      </c>
      <c r="L4152" s="63">
        <v>203.52648886841953</v>
      </c>
      <c r="M4152" s="63">
        <v>31.25</v>
      </c>
      <c r="N4152" s="62">
        <v>16.260000000000002</v>
      </c>
    </row>
    <row r="4153" spans="1:14" x14ac:dyDescent="0.4">
      <c r="A4153" s="69">
        <v>99</v>
      </c>
      <c r="B4153" s="5" t="s">
        <v>184</v>
      </c>
      <c r="C4153" s="5">
        <v>2002</v>
      </c>
      <c r="D4153" s="5" t="s">
        <v>246</v>
      </c>
      <c r="E4153" s="5" t="s">
        <v>256</v>
      </c>
      <c r="F4153" s="62">
        <v>5.5039462475746634E-2</v>
      </c>
      <c r="G4153" s="63">
        <v>12456517</v>
      </c>
      <c r="H4153" s="63">
        <v>2.5723019252641706</v>
      </c>
      <c r="I4153" s="63">
        <f t="shared" si="447"/>
        <v>142.03551442846469</v>
      </c>
      <c r="J4153" s="63">
        <v>7827441.9350837898</v>
      </c>
      <c r="K4153" s="63">
        <v>30.834385749754929</v>
      </c>
      <c r="L4153" s="63">
        <v>223.35239286166748</v>
      </c>
      <c r="M4153" s="63">
        <v>34.328358208955223</v>
      </c>
      <c r="N4153" s="62">
        <v>16.254999999999999</v>
      </c>
    </row>
    <row r="4154" spans="1:14" x14ac:dyDescent="0.4">
      <c r="A4154" s="69">
        <v>99</v>
      </c>
      <c r="B4154" s="5" t="s">
        <v>184</v>
      </c>
      <c r="C4154" s="5">
        <v>2003</v>
      </c>
      <c r="D4154" s="5" t="s">
        <v>246</v>
      </c>
      <c r="E4154" s="5" t="s">
        <v>256</v>
      </c>
      <c r="F4154" s="62">
        <v>5.8128223155326141E-2</v>
      </c>
      <c r="G4154" s="63">
        <v>12900790</v>
      </c>
      <c r="H4154" s="63">
        <v>-0.18848138092404554</v>
      </c>
      <c r="I4154" s="63">
        <f t="shared" si="447"/>
        <v>103.31704132649918</v>
      </c>
      <c r="J4154" s="63">
        <v>18529138.9736301</v>
      </c>
      <c r="K4154" s="63">
        <v>33.382793141623836</v>
      </c>
      <c r="L4154" s="63">
        <v>263.09123181568208</v>
      </c>
      <c r="M4154" s="63">
        <v>32.87671232876712</v>
      </c>
      <c r="N4154" s="62">
        <v>16.251000000000001</v>
      </c>
    </row>
    <row r="4155" spans="1:14" x14ac:dyDescent="0.4">
      <c r="A4155" s="69">
        <v>99</v>
      </c>
      <c r="B4155" s="5" t="s">
        <v>184</v>
      </c>
      <c r="C4155" s="5">
        <v>2004</v>
      </c>
      <c r="D4155" s="5" t="s">
        <v>246</v>
      </c>
      <c r="E4155" s="5" t="s">
        <v>256</v>
      </c>
      <c r="F4155" s="62">
        <v>5.8117878623179596E-2</v>
      </c>
      <c r="G4155" s="63">
        <v>13366885</v>
      </c>
      <c r="H4155" s="63">
        <v>0.38694202828206414</v>
      </c>
      <c r="I4155" s="63">
        <f t="shared" si="447"/>
        <v>95.4867367790266</v>
      </c>
      <c r="J4155" s="63">
        <v>24411286.900851201</v>
      </c>
      <c r="K4155" s="63">
        <v>36.964104446489578</v>
      </c>
      <c r="L4155" s="63">
        <v>281.32536021204447</v>
      </c>
      <c r="M4155" s="63">
        <v>33.766233766233768</v>
      </c>
      <c r="N4155" s="62">
        <v>16.247</v>
      </c>
    </row>
    <row r="4156" spans="1:14" x14ac:dyDescent="0.4">
      <c r="A4156" s="69">
        <v>99</v>
      </c>
      <c r="B4156" s="5" t="s">
        <v>184</v>
      </c>
      <c r="C4156" s="5">
        <v>2005</v>
      </c>
      <c r="D4156" s="5" t="s">
        <v>246</v>
      </c>
      <c r="E4156" s="5" t="s">
        <v>256</v>
      </c>
      <c r="F4156" s="62">
        <v>5.3562407990460782E-2</v>
      </c>
      <c r="G4156" s="63">
        <v>13855221</v>
      </c>
      <c r="H4156" s="63">
        <v>8.5848844414468743</v>
      </c>
      <c r="I4156" s="63">
        <f t="shared" si="447"/>
        <v>97.755596813135483</v>
      </c>
      <c r="J4156" s="63">
        <v>49753596.829022497</v>
      </c>
      <c r="K4156" s="63">
        <v>38.347741807073568</v>
      </c>
      <c r="L4156" s="63">
        <v>316.36564762028519</v>
      </c>
      <c r="M4156" s="63">
        <v>34.246575342465754</v>
      </c>
      <c r="N4156" s="62">
        <v>16.242000000000001</v>
      </c>
    </row>
    <row r="4157" spans="1:14" x14ac:dyDescent="0.4">
      <c r="A4157" s="69">
        <v>99</v>
      </c>
      <c r="B4157" s="5" t="s">
        <v>184</v>
      </c>
      <c r="C4157" s="5">
        <v>2006</v>
      </c>
      <c r="D4157" s="5" t="s">
        <v>246</v>
      </c>
      <c r="E4157" s="5" t="s">
        <v>256</v>
      </c>
      <c r="F4157" s="62">
        <v>5.1340715263476208E-2</v>
      </c>
      <c r="G4157" s="63">
        <v>14365168</v>
      </c>
      <c r="H4157" s="63">
        <v>1.4961975811766308</v>
      </c>
      <c r="I4157" s="63">
        <f t="shared" si="447"/>
        <v>96.7118676923496</v>
      </c>
      <c r="J4157" s="63">
        <v>40310044.141164497</v>
      </c>
      <c r="K4157" s="63">
        <v>36.531373184242881</v>
      </c>
      <c r="L4157" s="63">
        <v>331.1037679739789</v>
      </c>
      <c r="M4157" s="63">
        <v>30.136986301369863</v>
      </c>
      <c r="N4157" s="62">
        <v>16.238</v>
      </c>
    </row>
    <row r="4158" spans="1:14" x14ac:dyDescent="0.4">
      <c r="A4158" s="69">
        <v>99</v>
      </c>
      <c r="B4158" s="5" t="s">
        <v>184</v>
      </c>
      <c r="C4158" s="5">
        <v>2007</v>
      </c>
      <c r="D4158" s="5" t="s">
        <v>246</v>
      </c>
      <c r="E4158" s="5" t="s">
        <v>256</v>
      </c>
      <c r="F4158" s="62">
        <v>5.4606184386187202E-2</v>
      </c>
      <c r="G4158" s="63">
        <v>14897873</v>
      </c>
      <c r="H4158" s="63">
        <v>7.0366610745821561</v>
      </c>
      <c r="I4158" s="63">
        <f t="shared" si="447"/>
        <v>97.199150263201446</v>
      </c>
      <c r="J4158" s="63">
        <v>99073671.932166204</v>
      </c>
      <c r="K4158" s="63">
        <v>35.502802847100661</v>
      </c>
      <c r="L4158" s="63">
        <v>384.71834548399556</v>
      </c>
      <c r="M4158" s="63">
        <v>25</v>
      </c>
      <c r="N4158" s="62">
        <v>16.234000000000002</v>
      </c>
    </row>
    <row r="4159" spans="1:14" x14ac:dyDescent="0.4">
      <c r="A4159" s="69">
        <v>99</v>
      </c>
      <c r="B4159" s="5" t="s">
        <v>184</v>
      </c>
      <c r="C4159" s="5">
        <v>2008</v>
      </c>
      <c r="D4159" s="5" t="s">
        <v>246</v>
      </c>
      <c r="E4159" s="5" t="s">
        <v>256</v>
      </c>
      <c r="F4159" s="62">
        <v>5.5263689993804661E-2</v>
      </c>
      <c r="G4159" s="63">
        <v>15455175</v>
      </c>
      <c r="H4159" s="63">
        <v>10.129115720623133</v>
      </c>
      <c r="I4159" s="63">
        <f>(I3901+I3428+I3557)/3</f>
        <v>100.83206424871703</v>
      </c>
      <c r="J4159" s="63">
        <v>283076206.88646501</v>
      </c>
      <c r="K4159" s="63">
        <v>39.711244054038275</v>
      </c>
      <c r="L4159" s="63">
        <v>472.17842735558548</v>
      </c>
      <c r="M4159" s="63">
        <v>26.190476190476193</v>
      </c>
      <c r="N4159" s="62">
        <v>16.228999999999999</v>
      </c>
    </row>
    <row r="4160" spans="1:14" x14ac:dyDescent="0.4">
      <c r="A4160" s="69">
        <v>99</v>
      </c>
      <c r="B4160" s="5" t="s">
        <v>184</v>
      </c>
      <c r="C4160" s="5">
        <v>2009</v>
      </c>
      <c r="D4160" s="5" t="s">
        <v>246</v>
      </c>
      <c r="E4160" s="5" t="s">
        <v>256</v>
      </c>
      <c r="F4160" s="62">
        <v>6.7045498121170985E-2</v>
      </c>
      <c r="G4160" s="63">
        <v>16037915</v>
      </c>
      <c r="H4160" s="63">
        <v>4.1900599979519058</v>
      </c>
      <c r="I4160" s="63">
        <f>(I3902+I3558+I3429)/3</f>
        <v>104.46021306289329</v>
      </c>
      <c r="J4160" s="63">
        <v>633819197.13475394</v>
      </c>
      <c r="K4160" s="63">
        <v>49.512256703162457</v>
      </c>
      <c r="L4160" s="63">
        <v>458.42189023532126</v>
      </c>
      <c r="M4160" s="63">
        <v>22.429906542056074</v>
      </c>
      <c r="N4160" s="62">
        <v>16.225000000000001</v>
      </c>
    </row>
    <row r="4161" spans="1:14" x14ac:dyDescent="0.4">
      <c r="A4161" s="69">
        <v>99</v>
      </c>
      <c r="B4161" s="5" t="s">
        <v>184</v>
      </c>
      <c r="C4161" s="5">
        <v>2010</v>
      </c>
      <c r="D4161" s="5" t="s">
        <v>246</v>
      </c>
      <c r="E4161" s="5" t="s">
        <v>256</v>
      </c>
      <c r="F4161" s="62">
        <v>8.1757229880709714E-2</v>
      </c>
      <c r="G4161" s="63">
        <v>16647543</v>
      </c>
      <c r="H4161" s="63">
        <v>3.4750430143817255</v>
      </c>
      <c r="I4161" s="63">
        <v>100</v>
      </c>
      <c r="J4161" s="63">
        <v>796636157.88331902</v>
      </c>
      <c r="K4161" s="63">
        <v>51.945986302762748</v>
      </c>
      <c r="L4161" s="63">
        <v>471.61268796897969</v>
      </c>
      <c r="M4161" s="63">
        <v>24.264705882352942</v>
      </c>
      <c r="N4161" s="62">
        <v>16.221</v>
      </c>
    </row>
    <row r="4162" spans="1:14" x14ac:dyDescent="0.4">
      <c r="A4162" s="69">
        <v>99</v>
      </c>
      <c r="B4162" s="5" t="s">
        <v>184</v>
      </c>
      <c r="C4162" s="5">
        <v>2011</v>
      </c>
      <c r="D4162" s="5" t="s">
        <v>246</v>
      </c>
      <c r="E4162" s="5" t="s">
        <v>256</v>
      </c>
      <c r="F4162" s="62">
        <v>8.0971528738574397E-2</v>
      </c>
      <c r="G4162" s="63">
        <v>17283112</v>
      </c>
      <c r="H4162" s="63">
        <v>3.9716051825615892</v>
      </c>
      <c r="I4162" s="63">
        <f>(I3904+I3560+I3431)/3</f>
        <v>97.168195597604395</v>
      </c>
      <c r="J4162" s="63">
        <v>1067186136.05029</v>
      </c>
      <c r="K4162" s="63">
        <v>50.24639515693449</v>
      </c>
      <c r="L4162" s="63">
        <v>507.60249530245267</v>
      </c>
      <c r="M4162" s="63">
        <v>27.536231884057973</v>
      </c>
      <c r="N4162" s="62">
        <v>16.216000000000001</v>
      </c>
    </row>
    <row r="4163" spans="1:14" x14ac:dyDescent="0.4">
      <c r="A4163" s="69">
        <v>99</v>
      </c>
      <c r="B4163" s="5" t="s">
        <v>184</v>
      </c>
      <c r="C4163" s="5">
        <v>2012</v>
      </c>
      <c r="D4163" s="5" t="s">
        <v>246</v>
      </c>
      <c r="E4163" s="5" t="s">
        <v>256</v>
      </c>
      <c r="F4163" s="62">
        <v>0.10501989845724227</v>
      </c>
      <c r="G4163" s="63">
        <v>17954407</v>
      </c>
      <c r="H4163" s="63">
        <v>5.3083393717890743</v>
      </c>
      <c r="I4163" s="63">
        <f>(I3905+I3561+I3432)/3</f>
        <v>86.187695458992607</v>
      </c>
      <c r="J4163" s="63">
        <v>841227436.91778803</v>
      </c>
      <c r="K4163" s="63">
        <v>45.085964473080033</v>
      </c>
      <c r="L4163" s="63">
        <v>525.04728491401056</v>
      </c>
      <c r="M4163" s="63">
        <v>22.994652406417114</v>
      </c>
      <c r="N4163" s="62">
        <v>16.212</v>
      </c>
    </row>
    <row r="4164" spans="1:14" x14ac:dyDescent="0.4">
      <c r="A4164" s="69">
        <v>99</v>
      </c>
      <c r="B4164" s="5" t="s">
        <v>184</v>
      </c>
      <c r="C4164" s="5">
        <v>2013</v>
      </c>
      <c r="D4164" s="5" t="s">
        <v>246</v>
      </c>
      <c r="E4164" s="5" t="s">
        <v>256</v>
      </c>
      <c r="F4164" s="62">
        <v>0.10588049803146367</v>
      </c>
      <c r="G4164" s="63">
        <v>18653199</v>
      </c>
      <c r="H4164" s="63">
        <v>-0.3691740821394518</v>
      </c>
      <c r="I4164" s="63">
        <f>(I3562+I3906+I3433)</f>
        <v>231.35484822351066</v>
      </c>
      <c r="J4164" s="63">
        <v>719338470.49515402</v>
      </c>
      <c r="K4164" s="63">
        <v>46.295149149329127</v>
      </c>
      <c r="L4164" s="63">
        <v>548.15784884216509</v>
      </c>
      <c r="M4164" s="63">
        <v>21.348314606741571</v>
      </c>
      <c r="N4164" s="62">
        <v>16.207999999999998</v>
      </c>
    </row>
    <row r="4165" spans="1:14" x14ac:dyDescent="0.4">
      <c r="A4165" s="69">
        <v>99</v>
      </c>
      <c r="B4165" s="5" t="s">
        <v>184</v>
      </c>
      <c r="C4165" s="5">
        <v>2014</v>
      </c>
      <c r="D4165" s="5" t="s">
        <v>246</v>
      </c>
      <c r="E4165" s="5" t="s">
        <v>256</v>
      </c>
      <c r="F4165" s="62">
        <v>0.11133483591329224</v>
      </c>
      <c r="G4165" s="63">
        <v>19372014</v>
      </c>
      <c r="H4165" s="63">
        <v>-0.4056768454050399</v>
      </c>
      <c r="I4165" s="63">
        <f>(I3907+I3563+I3434)/3</f>
        <v>502224.1631460886</v>
      </c>
      <c r="J4165" s="63">
        <v>822967023.29991603</v>
      </c>
      <c r="K4165" s="63">
        <v>45.741600836593236</v>
      </c>
      <c r="L4165" s="63">
        <v>560.75447516927898</v>
      </c>
      <c r="M4165" s="63">
        <v>23.469387755102041</v>
      </c>
      <c r="N4165" s="62">
        <v>16.219000000000001</v>
      </c>
    </row>
    <row r="4166" spans="1:14" x14ac:dyDescent="0.4">
      <c r="A4166" s="69">
        <v>99</v>
      </c>
      <c r="B4166" s="5" t="s">
        <v>184</v>
      </c>
      <c r="C4166" s="5">
        <v>2015</v>
      </c>
      <c r="D4166" s="5" t="s">
        <v>246</v>
      </c>
      <c r="E4166" s="5" t="s">
        <v>256</v>
      </c>
      <c r="F4166" s="62">
        <v>0.10490744194540932</v>
      </c>
      <c r="G4166" s="63">
        <v>20128124</v>
      </c>
      <c r="H4166" s="63">
        <v>2.2494264362120049</v>
      </c>
      <c r="I4166" s="63">
        <f>(I3908+I3435+I3564)/3</f>
        <v>85.832579902359001</v>
      </c>
      <c r="J4166" s="63">
        <v>529476871.09061199</v>
      </c>
      <c r="K4166" s="63">
        <v>44.727430371185996</v>
      </c>
      <c r="L4166" s="63">
        <v>481.11130110500233</v>
      </c>
      <c r="M4166" s="62">
        <v>22.60411825608691</v>
      </c>
      <c r="N4166" s="62">
        <v>16.247</v>
      </c>
    </row>
    <row r="4167" spans="1:14" x14ac:dyDescent="0.4">
      <c r="A4167" s="69">
        <v>99</v>
      </c>
      <c r="B4167" s="5" t="s">
        <v>184</v>
      </c>
      <c r="C4167" s="5">
        <v>2016</v>
      </c>
      <c r="D4167" s="5" t="s">
        <v>246</v>
      </c>
      <c r="E4167" s="5" t="s">
        <v>256</v>
      </c>
      <c r="F4167" s="62">
        <v>0.10019528487659944</v>
      </c>
      <c r="G4167" s="63">
        <v>20921743</v>
      </c>
      <c r="H4167" s="63">
        <v>1.7927214655758519</v>
      </c>
      <c r="I4167" s="63">
        <f>(I3909+I3565+I3436)/3</f>
        <v>82.197282502741515</v>
      </c>
      <c r="J4167" s="63">
        <v>301332480.59252602</v>
      </c>
      <c r="K4167" s="63">
        <v>36.488109224551899</v>
      </c>
      <c r="L4167" s="63">
        <v>497.03612083172555</v>
      </c>
      <c r="M4167" s="62">
        <v>22.473940205976842</v>
      </c>
      <c r="N4167" s="62">
        <v>16.29</v>
      </c>
    </row>
    <row r="4168" spans="1:14" x14ac:dyDescent="0.4">
      <c r="A4168" s="69">
        <v>99</v>
      </c>
      <c r="B4168" s="5" t="s">
        <v>184</v>
      </c>
      <c r="C4168" s="5">
        <v>2017</v>
      </c>
      <c r="D4168" s="5" t="s">
        <v>246</v>
      </c>
      <c r="E4168" s="5" t="s">
        <v>256</v>
      </c>
      <c r="F4168" s="62">
        <v>8.7450861218473425E-2</v>
      </c>
      <c r="G4168" s="63">
        <v>21737922</v>
      </c>
      <c r="H4168" s="63">
        <v>0.36827672949371504</v>
      </c>
      <c r="I4168" s="63" t="s">
        <v>34</v>
      </c>
      <c r="J4168" s="63">
        <v>338710710.13915998</v>
      </c>
      <c r="K4168" s="63">
        <v>39.071111737501134</v>
      </c>
      <c r="L4168" s="63">
        <v>514.54339801562151</v>
      </c>
      <c r="M4168" s="62">
        <v>22.849148739055266</v>
      </c>
      <c r="N4168" s="62">
        <v>16.350000000000001</v>
      </c>
    </row>
    <row r="4169" spans="1:14" x14ac:dyDescent="0.4">
      <c r="A4169" s="69">
        <v>99</v>
      </c>
      <c r="B4169" s="5" t="s">
        <v>184</v>
      </c>
      <c r="C4169" s="5">
        <v>2018</v>
      </c>
      <c r="D4169" s="5" t="s">
        <v>246</v>
      </c>
      <c r="E4169" s="5" t="s">
        <v>256</v>
      </c>
      <c r="F4169" s="62">
        <v>8.6649465134031184E-2</v>
      </c>
      <c r="G4169" s="63">
        <v>22577058</v>
      </c>
      <c r="H4169" s="63">
        <v>2.4036862424168959</v>
      </c>
      <c r="I4169" s="63">
        <f>(I3911+I3567+I3438)/3</f>
        <v>87.564749472905859</v>
      </c>
      <c r="J4169" s="63">
        <v>466042272.99692303</v>
      </c>
      <c r="K4169" s="63">
        <v>37.53884839852622</v>
      </c>
      <c r="L4169" s="63">
        <v>568.5996597466177</v>
      </c>
      <c r="M4169" s="62">
        <v>22.642402400373005</v>
      </c>
      <c r="N4169" s="62">
        <v>16.425000000000001</v>
      </c>
    </row>
    <row r="4170" spans="1:14" x14ac:dyDescent="0.4">
      <c r="A4170" s="69">
        <v>99</v>
      </c>
      <c r="B4170" s="5" t="s">
        <v>184</v>
      </c>
      <c r="C4170" s="5">
        <v>2019</v>
      </c>
      <c r="D4170" s="5" t="s">
        <v>246</v>
      </c>
      <c r="E4170" s="5" t="s">
        <v>256</v>
      </c>
      <c r="F4170" s="62">
        <v>9.2100576055692968E-2</v>
      </c>
      <c r="G4170" s="63">
        <v>23443393</v>
      </c>
      <c r="H4170" s="63">
        <v>-2.4382761646307927E-2</v>
      </c>
      <c r="I4170" s="63">
        <f>(I3912+I3568+I3439)/3</f>
        <v>95.003275474072325</v>
      </c>
      <c r="J4170" s="63">
        <v>717147639.39869595</v>
      </c>
      <c r="K4170" s="63">
        <v>37.102566425032585</v>
      </c>
      <c r="L4170" s="63">
        <v>549.81612778082001</v>
      </c>
      <c r="M4170" s="62">
        <v>22.655163781801704</v>
      </c>
      <c r="N4170" s="62">
        <v>16.516999999999999</v>
      </c>
    </row>
    <row r="4171" spans="1:14" x14ac:dyDescent="0.4">
      <c r="A4171" s="69">
        <v>99</v>
      </c>
      <c r="B4171" s="5" t="s">
        <v>184</v>
      </c>
      <c r="C4171" s="5">
        <v>2020</v>
      </c>
      <c r="D4171" s="5" t="s">
        <v>246</v>
      </c>
      <c r="E4171" s="5" t="s">
        <v>256</v>
      </c>
      <c r="F4171" s="62">
        <v>9.0325577691030917E-2</v>
      </c>
      <c r="G4171" s="63">
        <v>24333639</v>
      </c>
      <c r="H4171" s="63">
        <v>1.1629797412362421</v>
      </c>
      <c r="I4171" s="63">
        <f>(I3913+I3569+I3440)/3</f>
        <v>98.913023220877832</v>
      </c>
      <c r="J4171" s="63">
        <v>360653574.57115299</v>
      </c>
      <c r="K4171" s="63">
        <v>35.512990657248103</v>
      </c>
      <c r="L4171" s="63">
        <v>564.84166231752351</v>
      </c>
      <c r="M4171" s="62">
        <v>22.715571640409991</v>
      </c>
      <c r="N4171" s="62">
        <v>16.626000000000001</v>
      </c>
    </row>
    <row r="4172" spans="1:14" x14ac:dyDescent="0.4">
      <c r="A4172" s="69">
        <v>99</v>
      </c>
      <c r="B4172" s="5" t="s">
        <v>184</v>
      </c>
      <c r="C4172" s="5">
        <v>2021</v>
      </c>
      <c r="D4172" s="5" t="s">
        <v>246</v>
      </c>
      <c r="E4172" s="5" t="s">
        <v>256</v>
      </c>
      <c r="F4172" s="62">
        <f>(F4169+F4170+F4171)/3</f>
        <v>8.9691872960251676E-2</v>
      </c>
      <c r="G4172" s="63">
        <v>25252722</v>
      </c>
      <c r="H4172" s="63">
        <v>3.1186459717520876</v>
      </c>
      <c r="I4172" s="63">
        <f>(I3914+I3570+I3441)/3</f>
        <v>95.77602567288254</v>
      </c>
      <c r="J4172" s="63">
        <v>594829131.82450902</v>
      </c>
      <c r="K4172" s="63">
        <v>37.015893550414525</v>
      </c>
      <c r="L4172" s="63">
        <v>590.6294947527374</v>
      </c>
      <c r="M4172" s="62">
        <v>22.671045940861564</v>
      </c>
      <c r="N4172" s="62">
        <v>16.751000000000001</v>
      </c>
    </row>
    <row r="4173" spans="1:14" x14ac:dyDescent="0.4">
      <c r="A4173" s="69">
        <v>99</v>
      </c>
      <c r="B4173" s="5" t="s">
        <v>184</v>
      </c>
      <c r="C4173" s="5">
        <v>2022</v>
      </c>
      <c r="D4173" s="5" t="s">
        <v>246</v>
      </c>
      <c r="E4173" s="5" t="s">
        <v>256</v>
      </c>
      <c r="F4173" s="62">
        <f>(F4170+F4171+F4172)/3</f>
        <v>9.0706008902325178E-2</v>
      </c>
      <c r="G4173" s="63">
        <v>26207977</v>
      </c>
      <c r="H4173" s="63">
        <v>3.7823673187943285</v>
      </c>
      <c r="I4173" s="63">
        <f>(I3915+I3571+I3442)/3</f>
        <v>99.86045929118329</v>
      </c>
      <c r="J4173" s="63">
        <v>965976158.95964396</v>
      </c>
      <c r="K4173" s="63">
        <v>35.29615314436311</v>
      </c>
      <c r="L4173" s="63">
        <v>585.40492917102642</v>
      </c>
      <c r="M4173" s="62">
        <v>22.680593787691084</v>
      </c>
      <c r="N4173" s="62">
        <v>16.893999999999998</v>
      </c>
    </row>
    <row r="4174" spans="1:14" x14ac:dyDescent="0.4">
      <c r="A4174" s="69">
        <v>100</v>
      </c>
      <c r="B4174" s="5" t="s">
        <v>185</v>
      </c>
      <c r="C4174" s="5">
        <v>1980</v>
      </c>
      <c r="D4174" s="5" t="s">
        <v>250</v>
      </c>
      <c r="E4174" s="5" t="s">
        <v>256</v>
      </c>
      <c r="F4174" s="62">
        <f>F4175*0.95</f>
        <v>0.4575929063233643</v>
      </c>
      <c r="G4174" s="63">
        <v>72951439</v>
      </c>
      <c r="H4174" s="63">
        <v>12.419662241744888</v>
      </c>
      <c r="I4174" s="63">
        <v>288.37935972087899</v>
      </c>
      <c r="J4174" s="63">
        <v>-738870004.37097204</v>
      </c>
      <c r="K4174" s="63">
        <f>(K4104+K4088+K4018)/3</f>
        <v>58.145923006842317</v>
      </c>
      <c r="L4174" s="63">
        <v>880.06198373421205</v>
      </c>
      <c r="M4174" s="63">
        <v>19.921104536489153</v>
      </c>
      <c r="N4174" s="62">
        <v>21.97</v>
      </c>
    </row>
    <row r="4175" spans="1:14" x14ac:dyDescent="0.4">
      <c r="A4175" s="69">
        <v>100</v>
      </c>
      <c r="B4175" s="5" t="s">
        <v>185</v>
      </c>
      <c r="C4175" s="5">
        <v>1981</v>
      </c>
      <c r="D4175" s="5" t="s">
        <v>250</v>
      </c>
      <c r="E4175" s="5" t="s">
        <v>256</v>
      </c>
      <c r="F4175" s="62">
        <f t="shared" ref="F4175:F4183" si="448">F4176*0.95</f>
        <v>0.48167674349827821</v>
      </c>
      <c r="G4175" s="63">
        <v>75175387</v>
      </c>
      <c r="H4175" s="63">
        <v>219.00284399742225</v>
      </c>
      <c r="I4175" s="63">
        <v>320.83117544195602</v>
      </c>
      <c r="J4175" s="63">
        <v>542327289.07040596</v>
      </c>
      <c r="K4175" s="63">
        <f>(K4104+K4018+K4089)/3</f>
        <v>57.021923171543101</v>
      </c>
      <c r="L4175" s="63">
        <v>2187.8864357018688</v>
      </c>
      <c r="M4175" s="63">
        <v>22.202612072008474</v>
      </c>
      <c r="N4175" s="62">
        <v>22.670999999999999</v>
      </c>
    </row>
    <row r="4176" spans="1:14" x14ac:dyDescent="0.4">
      <c r="A4176" s="69">
        <v>100</v>
      </c>
      <c r="B4176" s="5" t="s">
        <v>185</v>
      </c>
      <c r="C4176" s="5">
        <v>1982</v>
      </c>
      <c r="D4176" s="5" t="s">
        <v>250</v>
      </c>
      <c r="E4176" s="5" t="s">
        <v>256</v>
      </c>
      <c r="F4176" s="62">
        <f t="shared" si="448"/>
        <v>0.50702815105081922</v>
      </c>
      <c r="G4176" s="63">
        <v>77388067</v>
      </c>
      <c r="H4176" s="63">
        <v>14.802551915567037</v>
      </c>
      <c r="I4176" s="63">
        <v>329.02692808179302</v>
      </c>
      <c r="J4176" s="63">
        <v>430611256.45415801</v>
      </c>
      <c r="K4176" s="63">
        <f>(K4004+K4090+K3918)/3</f>
        <v>50.401630659113778</v>
      </c>
      <c r="L4176" s="63">
        <v>1844.8498437643655</v>
      </c>
      <c r="M4176" s="63">
        <v>23.242736644798502</v>
      </c>
      <c r="N4176" s="62">
        <v>23.388999999999999</v>
      </c>
    </row>
    <row r="4177" spans="1:14" x14ac:dyDescent="0.4">
      <c r="A4177" s="69">
        <v>100</v>
      </c>
      <c r="B4177" s="5" t="s">
        <v>185</v>
      </c>
      <c r="C4177" s="5">
        <v>1983</v>
      </c>
      <c r="D4177" s="5" t="s">
        <v>250</v>
      </c>
      <c r="E4177" s="5" t="s">
        <v>256</v>
      </c>
      <c r="F4177" s="62">
        <f t="shared" si="448"/>
        <v>0.53371384321138871</v>
      </c>
      <c r="G4177" s="63">
        <v>79351586</v>
      </c>
      <c r="H4177" s="63">
        <v>19.56894988793978</v>
      </c>
      <c r="I4177" s="63">
        <v>389.41981352709502</v>
      </c>
      <c r="J4177" s="63">
        <v>364434580.20390898</v>
      </c>
      <c r="K4177" s="63">
        <f>(K3919+K4005+K4091)/3</f>
        <v>52.601757562844888</v>
      </c>
      <c r="L4177" s="63">
        <v>1223.6039213135441</v>
      </c>
      <c r="M4177" s="63">
        <v>24.243341404358354</v>
      </c>
      <c r="N4177" s="62">
        <v>24.122</v>
      </c>
    </row>
    <row r="4178" spans="1:14" x14ac:dyDescent="0.4">
      <c r="A4178" s="69">
        <v>100</v>
      </c>
      <c r="B4178" s="5" t="s">
        <v>185</v>
      </c>
      <c r="C4178" s="5">
        <v>1984</v>
      </c>
      <c r="D4178" s="5" t="s">
        <v>250</v>
      </c>
      <c r="E4178" s="5" t="s">
        <v>256</v>
      </c>
      <c r="F4178" s="62">
        <f t="shared" si="448"/>
        <v>0.56180404548567231</v>
      </c>
      <c r="G4178" s="63">
        <v>81337553</v>
      </c>
      <c r="H4178" s="63">
        <v>5.6536640947156656</v>
      </c>
      <c r="I4178" s="63">
        <v>536.91079566383303</v>
      </c>
      <c r="J4178" s="63">
        <v>189164784.85917801</v>
      </c>
      <c r="K4178" s="63">
        <f>(K3920+K4006+K4092)/3</f>
        <v>52.13884600846626</v>
      </c>
      <c r="L4178" s="63">
        <v>903.44935163575292</v>
      </c>
      <c r="M4178" s="63">
        <v>24.868766404199473</v>
      </c>
      <c r="N4178" s="62">
        <v>24.872</v>
      </c>
    </row>
    <row r="4179" spans="1:14" x14ac:dyDescent="0.4">
      <c r="A4179" s="69">
        <v>100</v>
      </c>
      <c r="B4179" s="5" t="s">
        <v>185</v>
      </c>
      <c r="C4179" s="5">
        <v>1985</v>
      </c>
      <c r="D4179" s="5" t="s">
        <v>250</v>
      </c>
      <c r="E4179" s="5" t="s">
        <v>256</v>
      </c>
      <c r="F4179" s="62">
        <f t="shared" si="448"/>
        <v>0.5913726794586025</v>
      </c>
      <c r="G4179" s="63">
        <v>83585251</v>
      </c>
      <c r="H4179" s="63">
        <v>6.9277691556882672</v>
      </c>
      <c r="I4179" s="63">
        <v>482.75794034974302</v>
      </c>
      <c r="J4179" s="63">
        <v>485581320.93223798</v>
      </c>
      <c r="K4179" s="63">
        <f>(K3921+K4007+K4093)/3</f>
        <v>51.322339513453322</v>
      </c>
      <c r="L4179" s="63">
        <v>882.28270270104656</v>
      </c>
      <c r="M4179" s="63">
        <v>27.816236626809314</v>
      </c>
      <c r="N4179" s="62">
        <v>25.635000000000002</v>
      </c>
    </row>
    <row r="4180" spans="1:14" x14ac:dyDescent="0.4">
      <c r="A4180" s="69">
        <v>100</v>
      </c>
      <c r="B4180" s="5" t="s">
        <v>185</v>
      </c>
      <c r="C4180" s="5">
        <v>1986</v>
      </c>
      <c r="D4180" s="5" t="s">
        <v>250</v>
      </c>
      <c r="E4180" s="5" t="s">
        <v>256</v>
      </c>
      <c r="F4180" s="62">
        <f t="shared" si="448"/>
        <v>0.6224975573248448</v>
      </c>
      <c r="G4180" s="63">
        <v>85804185</v>
      </c>
      <c r="H4180" s="63">
        <v>5.4154525842827752</v>
      </c>
      <c r="I4180" s="63">
        <v>263.785514132625</v>
      </c>
      <c r="J4180" s="63">
        <v>193214907.53480399</v>
      </c>
      <c r="K4180" s="63">
        <f>(K4094+K3922+K4008)/3</f>
        <v>50.873428481127661</v>
      </c>
      <c r="L4180" s="63">
        <v>638.73169567326886</v>
      </c>
      <c r="M4180" s="63">
        <v>28.590293826345331</v>
      </c>
      <c r="N4180" s="62">
        <v>26.414000000000001</v>
      </c>
    </row>
    <row r="4181" spans="1:14" x14ac:dyDescent="0.4">
      <c r="A4181" s="69">
        <v>100</v>
      </c>
      <c r="B4181" s="5" t="s">
        <v>185</v>
      </c>
      <c r="C4181" s="5">
        <v>1987</v>
      </c>
      <c r="D4181" s="5" t="s">
        <v>250</v>
      </c>
      <c r="E4181" s="5" t="s">
        <v>256</v>
      </c>
      <c r="F4181" s="62">
        <f t="shared" si="448"/>
        <v>0.65526058665773135</v>
      </c>
      <c r="G4181" s="63">
        <v>88044187</v>
      </c>
      <c r="H4181" s="63">
        <v>19.669475598480631</v>
      </c>
      <c r="I4181" s="63">
        <v>83.999882617032995</v>
      </c>
      <c r="J4181" s="63">
        <v>610552091.46846795</v>
      </c>
      <c r="K4181" s="63">
        <f>(K3923+K4009+K4095)/3</f>
        <v>45.819502283692962</v>
      </c>
      <c r="L4181" s="63">
        <v>598.2909687281084</v>
      </c>
      <c r="M4181" s="63">
        <v>29.355149181905677</v>
      </c>
      <c r="N4181" s="62">
        <v>27.209</v>
      </c>
    </row>
    <row r="4182" spans="1:14" x14ac:dyDescent="0.4">
      <c r="A4182" s="69">
        <v>100</v>
      </c>
      <c r="B4182" s="5" t="s">
        <v>185</v>
      </c>
      <c r="C4182" s="5">
        <v>1988</v>
      </c>
      <c r="D4182" s="5" t="s">
        <v>250</v>
      </c>
      <c r="E4182" s="5" t="s">
        <v>256</v>
      </c>
      <c r="F4182" s="62">
        <f t="shared" si="448"/>
        <v>0.68974798595550668</v>
      </c>
      <c r="G4182" s="63">
        <v>90351467</v>
      </c>
      <c r="H4182" s="63">
        <v>20.177126118624059</v>
      </c>
      <c r="I4182" s="63">
        <v>85.306908893512102</v>
      </c>
      <c r="J4182" s="63">
        <v>378667097.69375998</v>
      </c>
      <c r="K4182" s="63">
        <f>(K4010+K4096+K4009)/3</f>
        <v>47.600003623871224</v>
      </c>
      <c r="L4182" s="63">
        <v>549.50375559988788</v>
      </c>
      <c r="M4182" s="63">
        <v>27.359068627450977</v>
      </c>
      <c r="N4182" s="62">
        <v>28.018999999999998</v>
      </c>
    </row>
    <row r="4183" spans="1:14" x14ac:dyDescent="0.4">
      <c r="A4183" s="69">
        <v>100</v>
      </c>
      <c r="B4183" s="5" t="s">
        <v>185</v>
      </c>
      <c r="C4183" s="5">
        <v>1989</v>
      </c>
      <c r="D4183" s="5" t="s">
        <v>250</v>
      </c>
      <c r="E4183" s="5" t="s">
        <v>256</v>
      </c>
      <c r="F4183" s="62">
        <f t="shared" si="448"/>
        <v>0.72605051153211231</v>
      </c>
      <c r="G4183" s="63">
        <v>92744064</v>
      </c>
      <c r="H4183" s="63">
        <v>28.969673392606325</v>
      </c>
      <c r="I4183" s="63">
        <v>76.297591910819904</v>
      </c>
      <c r="J4183" s="63">
        <v>1884249738.78897</v>
      </c>
      <c r="K4183" s="63">
        <f>(K4097+K3925+K4011)/3</f>
        <v>66.515957662678844</v>
      </c>
      <c r="L4183" s="63">
        <v>474.45690010306754</v>
      </c>
      <c r="M4183" s="63">
        <v>27.217863608931804</v>
      </c>
      <c r="N4183" s="62">
        <v>28.841999999999999</v>
      </c>
    </row>
    <row r="4184" spans="1:14" x14ac:dyDescent="0.4">
      <c r="A4184" s="69">
        <v>100</v>
      </c>
      <c r="B4184" s="5" t="s">
        <v>185</v>
      </c>
      <c r="C4184" s="5">
        <v>1990</v>
      </c>
      <c r="D4184" s="5" t="s">
        <v>250</v>
      </c>
      <c r="E4184" s="5" t="s">
        <v>256</v>
      </c>
      <c r="F4184" s="62">
        <v>0.7642636963495919</v>
      </c>
      <c r="G4184" s="63">
        <v>95214257</v>
      </c>
      <c r="H4184" s="63">
        <v>6.6689418698616834</v>
      </c>
      <c r="I4184" s="63">
        <v>71.058807158250104</v>
      </c>
      <c r="J4184" s="63">
        <v>587882970.62847197</v>
      </c>
      <c r="K4184" s="63">
        <f>(K4098+K4012+K3926)/3</f>
        <v>55.756870654764498</v>
      </c>
      <c r="L4184" s="63">
        <v>567.51790215417645</v>
      </c>
      <c r="M4184" s="63">
        <v>29.401282965074842</v>
      </c>
      <c r="N4184" s="62">
        <v>29.68</v>
      </c>
    </row>
    <row r="4185" spans="1:14" x14ac:dyDescent="0.4">
      <c r="A4185" s="69">
        <v>100</v>
      </c>
      <c r="B4185" s="5" t="s">
        <v>185</v>
      </c>
      <c r="C4185" s="5">
        <v>1991</v>
      </c>
      <c r="D4185" s="5" t="s">
        <v>250</v>
      </c>
      <c r="E4185" s="5" t="s">
        <v>256</v>
      </c>
      <c r="F4185" s="62">
        <v>0.83867326690509203</v>
      </c>
      <c r="G4185" s="63">
        <v>97685360</v>
      </c>
      <c r="H4185" s="63">
        <v>18.863906801477157</v>
      </c>
      <c r="I4185" s="63">
        <v>60.100744135264598</v>
      </c>
      <c r="J4185" s="63">
        <v>712373362.47116995</v>
      </c>
      <c r="K4185" s="63">
        <f>(K3927+K4013+K4099)/3</f>
        <v>63.245446740406344</v>
      </c>
      <c r="L4185" s="63">
        <v>609.37312830047551</v>
      </c>
      <c r="M4185" s="63">
        <v>29.449345908122908</v>
      </c>
      <c r="N4185" s="62">
        <v>30.175999999999998</v>
      </c>
    </row>
    <row r="4186" spans="1:14" x14ac:dyDescent="0.4">
      <c r="A4186" s="69">
        <v>100</v>
      </c>
      <c r="B4186" s="5" t="s">
        <v>185</v>
      </c>
      <c r="C4186" s="5">
        <v>1992</v>
      </c>
      <c r="D4186" s="5" t="s">
        <v>250</v>
      </c>
      <c r="E4186" s="5" t="s">
        <v>256</v>
      </c>
      <c r="F4186" s="62">
        <v>0.91639574736171536</v>
      </c>
      <c r="G4186" s="63">
        <v>100182045</v>
      </c>
      <c r="H4186" s="63">
        <v>46.75235535816671</v>
      </c>
      <c r="I4186" s="63">
        <v>49.7762935151774</v>
      </c>
      <c r="J4186" s="63">
        <v>896641282.47239995</v>
      </c>
      <c r="K4186" s="63">
        <f>(K3928+K4014+K4100)/3</f>
        <v>54.94733342187741</v>
      </c>
      <c r="L4186" s="63">
        <v>519.63584745954688</v>
      </c>
      <c r="M4186" s="63">
        <v>28.88159555667761</v>
      </c>
      <c r="N4186" s="62">
        <v>30.677</v>
      </c>
    </row>
    <row r="4187" spans="1:14" x14ac:dyDescent="0.4">
      <c r="A4187" s="69">
        <v>100</v>
      </c>
      <c r="B4187" s="5" t="s">
        <v>185</v>
      </c>
      <c r="C4187" s="5">
        <v>1993</v>
      </c>
      <c r="D4187" s="5" t="s">
        <v>250</v>
      </c>
      <c r="E4187" s="5" t="s">
        <v>256</v>
      </c>
      <c r="F4187" s="62">
        <v>0.83908450329074169</v>
      </c>
      <c r="G4187" s="63">
        <v>102775465</v>
      </c>
      <c r="H4187" s="63">
        <v>41.639058719839028</v>
      </c>
      <c r="I4187" s="63">
        <v>54.439807525471899</v>
      </c>
      <c r="J4187" s="63">
        <v>1345368587.00054</v>
      </c>
      <c r="K4187" s="63">
        <f>(K3929+K4015+K4101)/3</f>
        <v>63.545940472908306</v>
      </c>
      <c r="L4187" s="63">
        <v>551.89291921445636</v>
      </c>
      <c r="M4187" s="63">
        <v>32.245575221238944</v>
      </c>
      <c r="N4187" s="62">
        <v>31.181999999999999</v>
      </c>
    </row>
    <row r="4188" spans="1:14" x14ac:dyDescent="0.4">
      <c r="A4188" s="69">
        <v>100</v>
      </c>
      <c r="B4188" s="5" t="s">
        <v>185</v>
      </c>
      <c r="C4188" s="5">
        <v>1994</v>
      </c>
      <c r="D4188" s="5" t="s">
        <v>250</v>
      </c>
      <c r="E4188" s="5" t="s">
        <v>256</v>
      </c>
      <c r="F4188" s="62">
        <v>0.74273355834887955</v>
      </c>
      <c r="G4188" s="63">
        <v>105456121</v>
      </c>
      <c r="H4188" s="63">
        <v>43.296464293665082</v>
      </c>
      <c r="I4188" s="63">
        <v>100.630937867452</v>
      </c>
      <c r="J4188" s="63">
        <v>1959219858.1560299</v>
      </c>
      <c r="K4188" s="63">
        <f>(K4102+K4016+K3930)/3</f>
        <v>53.077399955938894</v>
      </c>
      <c r="L4188" s="63">
        <v>762.39873324789153</v>
      </c>
      <c r="M4188" s="63">
        <v>34.470318137094132</v>
      </c>
      <c r="N4188" s="62">
        <v>31.690999999999999</v>
      </c>
    </row>
    <row r="4189" spans="1:14" x14ac:dyDescent="0.4">
      <c r="A4189" s="69">
        <v>100</v>
      </c>
      <c r="B4189" s="5" t="s">
        <v>185</v>
      </c>
      <c r="C4189" s="5">
        <v>1995</v>
      </c>
      <c r="D4189" s="5" t="s">
        <v>250</v>
      </c>
      <c r="E4189" s="5" t="s">
        <v>256</v>
      </c>
      <c r="F4189" s="62">
        <v>0.79643593198888485</v>
      </c>
      <c r="G4189" s="63">
        <v>108187610</v>
      </c>
      <c r="H4189" s="63">
        <v>75.401653189735669</v>
      </c>
      <c r="I4189" s="63">
        <v>160.17778880322101</v>
      </c>
      <c r="J4189" s="63">
        <v>335842164.96400499</v>
      </c>
      <c r="K4189" s="63">
        <f>(K3931+K4017+K4103)/3</f>
        <v>57.53628475693025</v>
      </c>
      <c r="L4189" s="63">
        <v>1302.5500515850536</v>
      </c>
      <c r="M4189" s="63">
        <v>33.140067134574302</v>
      </c>
      <c r="N4189" s="62">
        <v>32.204999999999998</v>
      </c>
    </row>
    <row r="4190" spans="1:14" x14ac:dyDescent="0.4">
      <c r="A4190" s="69">
        <v>100</v>
      </c>
      <c r="B4190" s="5" t="s">
        <v>185</v>
      </c>
      <c r="C4190" s="5">
        <v>1996</v>
      </c>
      <c r="D4190" s="5" t="s">
        <v>250</v>
      </c>
      <c r="E4190" s="5" t="s">
        <v>256</v>
      </c>
      <c r="F4190" s="62">
        <v>0.90330432509560998</v>
      </c>
      <c r="G4190" s="63">
        <v>110956183</v>
      </c>
      <c r="H4190" s="63">
        <v>26.491089856452277</v>
      </c>
      <c r="I4190" s="63">
        <v>207.51021992951499</v>
      </c>
      <c r="J4190" s="63">
        <v>499276809.47100699</v>
      </c>
      <c r="K4190" s="63">
        <f>(K4104+K4174+K4088)/3</f>
        <v>58.041974443023015</v>
      </c>
      <c r="L4190" s="63">
        <v>1673.9061463568912</v>
      </c>
      <c r="M4190" s="63">
        <v>31.85937929140346</v>
      </c>
      <c r="N4190" s="62">
        <v>32.725000000000001</v>
      </c>
    </row>
    <row r="4191" spans="1:14" x14ac:dyDescent="0.4">
      <c r="A4191" s="69">
        <v>100</v>
      </c>
      <c r="B4191" s="5" t="s">
        <v>185</v>
      </c>
      <c r="C4191" s="5">
        <v>1997</v>
      </c>
      <c r="D4191" s="5" t="s">
        <v>250</v>
      </c>
      <c r="E4191" s="5" t="s">
        <v>256</v>
      </c>
      <c r="F4191" s="62">
        <v>0.86691164581550473</v>
      </c>
      <c r="G4191" s="63">
        <v>113791181</v>
      </c>
      <c r="H4191" s="63">
        <v>5.0553459310608559</v>
      </c>
      <c r="I4191" s="63">
        <v>236.03013245356601</v>
      </c>
      <c r="J4191" s="63">
        <v>469577019.80724502</v>
      </c>
      <c r="K4191" s="63">
        <f>(K3933+K4019+K4105)/3</f>
        <v>64.446040427529752</v>
      </c>
      <c r="L4191" s="63">
        <v>1765.0787684344521</v>
      </c>
      <c r="M4191" s="63">
        <v>29.224075416968819</v>
      </c>
      <c r="N4191" s="62">
        <v>33.247</v>
      </c>
    </row>
    <row r="4192" spans="1:14" x14ac:dyDescent="0.4">
      <c r="A4192" s="69">
        <v>100</v>
      </c>
      <c r="B4192" s="5" t="s">
        <v>185</v>
      </c>
      <c r="C4192" s="5">
        <v>1998</v>
      </c>
      <c r="D4192" s="5" t="s">
        <v>250</v>
      </c>
      <c r="E4192" s="5" t="s">
        <v>256</v>
      </c>
      <c r="F4192" s="62">
        <v>0.76012854068265545</v>
      </c>
      <c r="G4192" s="63">
        <v>116690527</v>
      </c>
      <c r="H4192" s="63">
        <v>6.0093443036106606</v>
      </c>
      <c r="I4192" s="63">
        <v>273.00929922212299</v>
      </c>
      <c r="J4192" s="63">
        <v>299566658.25891</v>
      </c>
      <c r="K4192" s="63">
        <f>(K3934+K4020+K4106)/3</f>
        <v>60.620503555301873</v>
      </c>
      <c r="L4192" s="63">
        <v>1871.7560567082473</v>
      </c>
      <c r="M4192" s="63">
        <v>30.220217564340679</v>
      </c>
      <c r="N4192" s="62">
        <v>33.773000000000003</v>
      </c>
    </row>
    <row r="4193" spans="1:14" x14ac:dyDescent="0.4">
      <c r="A4193" s="69">
        <v>100</v>
      </c>
      <c r="B4193" s="5" t="s">
        <v>185</v>
      </c>
      <c r="C4193" s="5">
        <v>1999</v>
      </c>
      <c r="D4193" s="5" t="s">
        <v>250</v>
      </c>
      <c r="E4193" s="5" t="s">
        <v>256</v>
      </c>
      <c r="F4193" s="62">
        <v>0.72698599985722112</v>
      </c>
      <c r="G4193" s="63">
        <v>119695565</v>
      </c>
      <c r="H4193" s="63">
        <v>13.430571635079616</v>
      </c>
      <c r="I4193" s="63">
        <v>69.197155075271596</v>
      </c>
      <c r="J4193" s="63">
        <v>1004915630.7093199</v>
      </c>
      <c r="K4193" s="63">
        <f>(K3935+K4021+K4107)/3</f>
        <v>61.683447821886496</v>
      </c>
      <c r="L4193" s="63">
        <v>494.1292272536889</v>
      </c>
      <c r="M4193" s="63">
        <v>31.752472736495051</v>
      </c>
      <c r="N4193" s="62">
        <v>34.304000000000002</v>
      </c>
    </row>
    <row r="4194" spans="1:14" x14ac:dyDescent="0.4">
      <c r="A4194" s="69">
        <v>100</v>
      </c>
      <c r="B4194" s="5" t="s">
        <v>185</v>
      </c>
      <c r="C4194" s="5">
        <v>2000</v>
      </c>
      <c r="D4194" s="5" t="s">
        <v>250</v>
      </c>
      <c r="E4194" s="5" t="s">
        <v>256</v>
      </c>
      <c r="F4194" s="62">
        <v>0.79131892570819218</v>
      </c>
      <c r="G4194" s="63">
        <v>122851984</v>
      </c>
      <c r="H4194" s="63">
        <v>22.673737400878395</v>
      </c>
      <c r="I4194" s="63">
        <v>70.1612040163118</v>
      </c>
      <c r="J4194" s="63">
        <v>1140167556.0158899</v>
      </c>
      <c r="K4194" s="63">
        <f>(K3936+K4022+K4108)/3</f>
        <v>65.032727750283911</v>
      </c>
      <c r="L4194" s="63">
        <v>563.04708621756129</v>
      </c>
      <c r="M4194" s="63">
        <v>31.329981718464357</v>
      </c>
      <c r="N4194" s="62">
        <v>34.840000000000003</v>
      </c>
    </row>
    <row r="4195" spans="1:14" x14ac:dyDescent="0.4">
      <c r="A4195" s="69">
        <v>100</v>
      </c>
      <c r="B4195" s="5" t="s">
        <v>185</v>
      </c>
      <c r="C4195" s="5">
        <v>2001</v>
      </c>
      <c r="D4195" s="5" t="s">
        <v>250</v>
      </c>
      <c r="E4195" s="5" t="s">
        <v>256</v>
      </c>
      <c r="F4195" s="62">
        <v>0.80811047071073683</v>
      </c>
      <c r="G4195" s="63">
        <v>126152678</v>
      </c>
      <c r="H4195" s="63">
        <v>10.076477244864151</v>
      </c>
      <c r="I4195" s="63">
        <v>78.181977893903706</v>
      </c>
      <c r="J4195" s="63">
        <v>1190618643.59162</v>
      </c>
      <c r="K4195" s="63">
        <f>(K4023+K3937+K4109)/3</f>
        <v>63.483474248992337</v>
      </c>
      <c r="L4195" s="63">
        <v>583.08583876823479</v>
      </c>
      <c r="M4195" s="63">
        <v>28.455778182554138</v>
      </c>
      <c r="N4195" s="62">
        <v>35.668999999999997</v>
      </c>
    </row>
    <row r="4196" spans="1:14" x14ac:dyDescent="0.4">
      <c r="A4196" s="69">
        <v>100</v>
      </c>
      <c r="B4196" s="5" t="s">
        <v>185</v>
      </c>
      <c r="C4196" s="5">
        <v>2002</v>
      </c>
      <c r="D4196" s="5" t="s">
        <v>250</v>
      </c>
      <c r="E4196" s="5" t="s">
        <v>256</v>
      </c>
      <c r="F4196" s="62">
        <v>0.71180310297739158</v>
      </c>
      <c r="G4196" s="63">
        <v>129583026</v>
      </c>
      <c r="H4196" s="63">
        <v>21.109050002928768</v>
      </c>
      <c r="I4196" s="63">
        <v>78.419310011752003</v>
      </c>
      <c r="J4196" s="63">
        <v>1874070753.1401401</v>
      </c>
      <c r="K4196" s="63">
        <f>(K4024+K3938+K4110)/3</f>
        <v>60.286546594878274</v>
      </c>
      <c r="L4196" s="63">
        <v>733.5378886946155</v>
      </c>
      <c r="M4196" s="63">
        <v>29.318448883666271</v>
      </c>
      <c r="N4196" s="62">
        <v>36.508000000000003</v>
      </c>
    </row>
    <row r="4197" spans="1:14" x14ac:dyDescent="0.4">
      <c r="A4197" s="69">
        <v>100</v>
      </c>
      <c r="B4197" s="5" t="s">
        <v>185</v>
      </c>
      <c r="C4197" s="5">
        <v>2003</v>
      </c>
      <c r="D4197" s="5" t="s">
        <v>250</v>
      </c>
      <c r="E4197" s="5" t="s">
        <v>256</v>
      </c>
      <c r="F4197" s="62">
        <v>0.75867676514931093</v>
      </c>
      <c r="G4197" s="63">
        <v>133119801</v>
      </c>
      <c r="H4197" s="63">
        <v>9.8043237766589613</v>
      </c>
      <c r="I4197" s="63">
        <v>73.671755316149699</v>
      </c>
      <c r="J4197" s="63">
        <v>2005353563.0639801</v>
      </c>
      <c r="K4197" s="63">
        <f>(K3939+K4025+K4111)/3</f>
        <v>60.8020138472477</v>
      </c>
      <c r="L4197" s="63">
        <v>786.80221482772265</v>
      </c>
      <c r="M4197" s="63">
        <v>24.403330249768736</v>
      </c>
      <c r="N4197" s="62">
        <v>37.356000000000002</v>
      </c>
    </row>
    <row r="4198" spans="1:14" x14ac:dyDescent="0.4">
      <c r="A4198" s="69">
        <v>100</v>
      </c>
      <c r="B4198" s="5" t="s">
        <v>185</v>
      </c>
      <c r="C4198" s="5">
        <v>2004</v>
      </c>
      <c r="D4198" s="5" t="s">
        <v>250</v>
      </c>
      <c r="E4198" s="5" t="s">
        <v>256</v>
      </c>
      <c r="F4198" s="62">
        <v>0.72190096103999124</v>
      </c>
      <c r="G4198" s="63">
        <v>136756848</v>
      </c>
      <c r="H4198" s="63">
        <v>22.368341474842339</v>
      </c>
      <c r="I4198" s="63">
        <v>75.317607876723301</v>
      </c>
      <c r="J4198" s="63">
        <v>1874060886.9760799</v>
      </c>
      <c r="K4198" s="63">
        <f>(K3940+K4026+K4112)/3</f>
        <v>66.903063543182441</v>
      </c>
      <c r="L4198" s="63">
        <v>992.74539908678958</v>
      </c>
      <c r="M4198" s="63">
        <v>28.510951592122218</v>
      </c>
      <c r="N4198" s="62">
        <v>38.212000000000003</v>
      </c>
    </row>
    <row r="4199" spans="1:14" x14ac:dyDescent="0.4">
      <c r="A4199" s="69">
        <v>100</v>
      </c>
      <c r="B4199" s="5" t="s">
        <v>185</v>
      </c>
      <c r="C4199" s="5">
        <v>2005</v>
      </c>
      <c r="D4199" s="5" t="s">
        <v>250</v>
      </c>
      <c r="E4199" s="5" t="s">
        <v>256</v>
      </c>
      <c r="F4199" s="62">
        <v>0.7026727359262912</v>
      </c>
      <c r="G4199" s="63">
        <v>140490722</v>
      </c>
      <c r="H4199" s="63">
        <v>19.858494770752372</v>
      </c>
      <c r="I4199" s="63">
        <v>86.267538690399306</v>
      </c>
      <c r="J4199" s="63">
        <v>4982533930.2173901</v>
      </c>
      <c r="K4199" s="63">
        <f>(K4027+K3941+K4113)/3</f>
        <v>68.804044521914079</v>
      </c>
      <c r="L4199" s="63">
        <v>1250.4069127735397</v>
      </c>
      <c r="M4199" s="63">
        <v>29.964539007092196</v>
      </c>
      <c r="N4199" s="62">
        <v>39.073999999999998</v>
      </c>
    </row>
    <row r="4200" spans="1:14" x14ac:dyDescent="0.4">
      <c r="A4200" s="69">
        <v>100</v>
      </c>
      <c r="B4200" s="5" t="s">
        <v>185</v>
      </c>
      <c r="C4200" s="5">
        <v>2006</v>
      </c>
      <c r="D4200" s="5" t="s">
        <v>250</v>
      </c>
      <c r="E4200" s="5" t="s">
        <v>256</v>
      </c>
      <c r="F4200" s="62">
        <v>0.61503391635837501</v>
      </c>
      <c r="G4200" s="63">
        <v>144329764</v>
      </c>
      <c r="H4200" s="63">
        <v>23.864381126543151</v>
      </c>
      <c r="I4200" s="63">
        <v>91.440964306496596</v>
      </c>
      <c r="J4200" s="63">
        <v>4854353979.0908098</v>
      </c>
      <c r="K4200" s="63">
        <f>(K3942+K4028+K4114)/3</f>
        <v>72.956165518729151</v>
      </c>
      <c r="L4200" s="63">
        <v>1652.1540017309239</v>
      </c>
      <c r="M4200" s="63">
        <v>32.952755905511815</v>
      </c>
      <c r="N4200" s="62">
        <v>39.942999999999998</v>
      </c>
    </row>
    <row r="4201" spans="1:14" x14ac:dyDescent="0.4">
      <c r="A4201" s="69">
        <v>100</v>
      </c>
      <c r="B4201" s="5" t="s">
        <v>185</v>
      </c>
      <c r="C4201" s="5">
        <v>2007</v>
      </c>
      <c r="D4201" s="5" t="s">
        <v>250</v>
      </c>
      <c r="E4201" s="5" t="s">
        <v>256</v>
      </c>
      <c r="F4201" s="62">
        <v>0.54703888682557067</v>
      </c>
      <c r="G4201" s="63">
        <v>148294028</v>
      </c>
      <c r="H4201" s="63">
        <v>7.0997309934301569</v>
      </c>
      <c r="I4201" s="63">
        <v>90.530034924982701</v>
      </c>
      <c r="J4201" s="63">
        <v>6036021404.8207102</v>
      </c>
      <c r="K4201" s="63">
        <f>(K3943+K4029+K4115)/3</f>
        <v>76.456392107823831</v>
      </c>
      <c r="L4201" s="63">
        <v>1876.4130326280099</v>
      </c>
      <c r="M4201" s="63">
        <v>35.813366960907942</v>
      </c>
      <c r="N4201" s="62">
        <v>40.819000000000003</v>
      </c>
    </row>
    <row r="4202" spans="1:14" x14ac:dyDescent="0.4">
      <c r="A4202" s="69">
        <v>100</v>
      </c>
      <c r="B4202" s="5" t="s">
        <v>185</v>
      </c>
      <c r="C4202" s="5">
        <v>2008</v>
      </c>
      <c r="D4202" s="5" t="s">
        <v>250</v>
      </c>
      <c r="E4202" s="5" t="s">
        <v>256</v>
      </c>
      <c r="F4202" s="62">
        <v>0.57048543354445169</v>
      </c>
      <c r="G4202" s="63">
        <v>152382506</v>
      </c>
      <c r="H4202" s="63">
        <v>7.9213872023644996</v>
      </c>
      <c r="I4202" s="63">
        <v>99.561630295685703</v>
      </c>
      <c r="J4202" s="63">
        <v>8194071895.46245</v>
      </c>
      <c r="K4202" s="63">
        <f>(K3944+K4030+K4116)/3</f>
        <v>80.182618941931722</v>
      </c>
      <c r="L4202" s="63">
        <v>2227.7903492267865</v>
      </c>
      <c r="M4202" s="63">
        <v>32.714177407126613</v>
      </c>
      <c r="N4202" s="62">
        <v>41.701999999999998</v>
      </c>
    </row>
    <row r="4203" spans="1:14" x14ac:dyDescent="0.4">
      <c r="A4203" s="69">
        <v>100</v>
      </c>
      <c r="B4203" s="5" t="s">
        <v>185</v>
      </c>
      <c r="C4203" s="5">
        <v>2009</v>
      </c>
      <c r="D4203" s="5" t="s">
        <v>250</v>
      </c>
      <c r="E4203" s="5" t="s">
        <v>256</v>
      </c>
      <c r="F4203" s="62">
        <v>0.49137601798894193</v>
      </c>
      <c r="G4203" s="63">
        <v>156595758</v>
      </c>
      <c r="H4203" s="63">
        <v>0.68609887459400909</v>
      </c>
      <c r="I4203" s="63">
        <v>92.642009499470106</v>
      </c>
      <c r="J4203" s="63">
        <v>8555990006.7168198</v>
      </c>
      <c r="K4203" s="63">
        <f>(K4031+K3945+K4117)/3</f>
        <v>72.712252772764813</v>
      </c>
      <c r="L4203" s="63">
        <v>1883.8877830968868</v>
      </c>
      <c r="M4203" s="63">
        <v>34.974920200638394</v>
      </c>
      <c r="N4203" s="62">
        <v>42.588000000000001</v>
      </c>
    </row>
    <row r="4204" spans="1:14" x14ac:dyDescent="0.4">
      <c r="A4204" s="69">
        <v>100</v>
      </c>
      <c r="B4204" s="5" t="s">
        <v>185</v>
      </c>
      <c r="C4204" s="5">
        <v>2010</v>
      </c>
      <c r="D4204" s="5" t="s">
        <v>250</v>
      </c>
      <c r="E4204" s="5" t="s">
        <v>256</v>
      </c>
      <c r="F4204" s="62">
        <v>0.55951291525102698</v>
      </c>
      <c r="G4204" s="63">
        <v>160952853</v>
      </c>
      <c r="H4204" s="63">
        <v>16.342766325307</v>
      </c>
      <c r="I4204" s="63">
        <v>100</v>
      </c>
      <c r="J4204" s="63">
        <v>6026253091.3471498</v>
      </c>
      <c r="K4204" s="63">
        <f>(K3946+K4032+K4118)/3</f>
        <v>78.372941098870683</v>
      </c>
      <c r="L4204" s="63">
        <v>2280.1112890433797</v>
      </c>
      <c r="M4204" s="63">
        <v>34.104357181280257</v>
      </c>
      <c r="N4204" s="62">
        <v>43.48</v>
      </c>
    </row>
    <row r="4205" spans="1:14" x14ac:dyDescent="0.4">
      <c r="A4205" s="69">
        <v>100</v>
      </c>
      <c r="B4205" s="5" t="s">
        <v>185</v>
      </c>
      <c r="C4205" s="5">
        <v>2011</v>
      </c>
      <c r="D4205" s="5" t="s">
        <v>250</v>
      </c>
      <c r="E4205" s="5" t="s">
        <v>256</v>
      </c>
      <c r="F4205" s="62">
        <v>0.57412274815851649</v>
      </c>
      <c r="G4205" s="63">
        <v>165463745</v>
      </c>
      <c r="H4205" s="63">
        <v>9.7784580967588397</v>
      </c>
      <c r="I4205" s="63">
        <v>100.50393650357</v>
      </c>
      <c r="J4205" s="63">
        <v>8841062050.7726002</v>
      </c>
      <c r="K4205" s="63">
        <f>(K4033+K3947+K4119)/3</f>
        <v>82.96468649075139</v>
      </c>
      <c r="L4205" s="63">
        <v>2504.8791010451241</v>
      </c>
      <c r="M4205" s="63">
        <v>36.225917997694715</v>
      </c>
      <c r="N4205" s="62">
        <v>44.366</v>
      </c>
    </row>
    <row r="4206" spans="1:14" x14ac:dyDescent="0.4">
      <c r="A4206" s="69">
        <v>100</v>
      </c>
      <c r="B4206" s="5" t="s">
        <v>185</v>
      </c>
      <c r="C4206" s="5">
        <v>2012</v>
      </c>
      <c r="D4206" s="5" t="s">
        <v>250</v>
      </c>
      <c r="E4206" s="5" t="s">
        <v>256</v>
      </c>
      <c r="F4206" s="62">
        <v>0.56054550975501927</v>
      </c>
      <c r="G4206" s="63">
        <v>170075932</v>
      </c>
      <c r="H4206" s="63">
        <v>9.9476367063502096</v>
      </c>
      <c r="I4206" s="63">
        <v>110.49852296222799</v>
      </c>
      <c r="J4206" s="63">
        <v>7069908427.9365101</v>
      </c>
      <c r="K4206" s="63">
        <f>(K4034+K3948+K4120)/3</f>
        <v>84.210894493245959</v>
      </c>
      <c r="L4206" s="63">
        <v>2728.0227883112852</v>
      </c>
      <c r="M4206" s="63">
        <v>37.341972187104929</v>
      </c>
      <c r="N4206" s="62">
        <v>45.246000000000002</v>
      </c>
    </row>
    <row r="4207" spans="1:14" x14ac:dyDescent="0.4">
      <c r="A4207" s="69">
        <v>100</v>
      </c>
      <c r="B4207" s="5" t="s">
        <v>185</v>
      </c>
      <c r="C4207" s="5">
        <v>2013</v>
      </c>
      <c r="D4207" s="5" t="s">
        <v>250</v>
      </c>
      <c r="E4207" s="5" t="s">
        <v>256</v>
      </c>
      <c r="F4207" s="62">
        <v>0.61877868142246817</v>
      </c>
      <c r="G4207" s="63">
        <v>174726123</v>
      </c>
      <c r="H4207" s="63">
        <v>4.9647457156127359</v>
      </c>
      <c r="I4207" s="63">
        <v>117.53389308035899</v>
      </c>
      <c r="J4207" s="63">
        <v>5562857987.4696598</v>
      </c>
      <c r="K4207" s="63">
        <f>(K3949+K4121+K4035)/3</f>
        <v>81.679773602586138</v>
      </c>
      <c r="L4207" s="63">
        <v>2976.7568316839834</v>
      </c>
      <c r="M4207" s="63">
        <v>36.822520627730135</v>
      </c>
      <c r="N4207" s="62">
        <v>46.118000000000002</v>
      </c>
    </row>
    <row r="4208" spans="1:14" x14ac:dyDescent="0.4">
      <c r="A4208" s="69">
        <v>100</v>
      </c>
      <c r="B4208" s="5" t="s">
        <v>185</v>
      </c>
      <c r="C4208" s="5">
        <v>2014</v>
      </c>
      <c r="D4208" s="5" t="s">
        <v>250</v>
      </c>
      <c r="E4208" s="5" t="s">
        <v>256</v>
      </c>
      <c r="F4208" s="62">
        <v>0.6400720806719109</v>
      </c>
      <c r="G4208" s="63">
        <v>179379016</v>
      </c>
      <c r="H4208" s="63">
        <v>4.6626229173307649</v>
      </c>
      <c r="I4208" s="63">
        <v>124.818133999822</v>
      </c>
      <c r="J4208" s="63">
        <v>4693828631.8958302</v>
      </c>
      <c r="K4208" s="63">
        <f>(K4036+K3950+K4122)/3</f>
        <v>81.207484953830274</v>
      </c>
      <c r="L4208" s="63">
        <v>3200.9527993592492</v>
      </c>
      <c r="M4208" s="63">
        <v>39.0625</v>
      </c>
      <c r="N4208" s="62">
        <v>46.981999999999999</v>
      </c>
    </row>
    <row r="4209" spans="1:14" x14ac:dyDescent="0.4">
      <c r="A4209" s="69">
        <v>100</v>
      </c>
      <c r="B4209" s="5" t="s">
        <v>185</v>
      </c>
      <c r="C4209" s="5">
        <v>2015</v>
      </c>
      <c r="D4209" s="5" t="s">
        <v>250</v>
      </c>
      <c r="E4209" s="5" t="s">
        <v>256</v>
      </c>
      <c r="F4209" s="62">
        <v>0.58559167537452006</v>
      </c>
      <c r="G4209" s="63">
        <v>183995785</v>
      </c>
      <c r="H4209" s="63">
        <v>2.8636651229894312</v>
      </c>
      <c r="I4209" s="63">
        <v>119.84813228421</v>
      </c>
      <c r="J4209" s="63">
        <v>3064168904.45333</v>
      </c>
      <c r="K4209" s="63">
        <f>(K4037+K3951+K4123)/3</f>
        <v>74.318662439656919</v>
      </c>
      <c r="L4209" s="63">
        <v>2679.5542234873997</v>
      </c>
      <c r="M4209" s="65">
        <f t="shared" ref="M4209:M4216" si="449">(M4208+M4207+M4206)/3</f>
        <v>37.742330938278357</v>
      </c>
      <c r="N4209" s="62">
        <v>47.838000000000001</v>
      </c>
    </row>
    <row r="4210" spans="1:14" x14ac:dyDescent="0.4">
      <c r="A4210" s="69">
        <v>100</v>
      </c>
      <c r="B4210" s="5" t="s">
        <v>185</v>
      </c>
      <c r="C4210" s="5">
        <v>2016</v>
      </c>
      <c r="D4210" s="5" t="s">
        <v>250</v>
      </c>
      <c r="E4210" s="5" t="s">
        <v>256</v>
      </c>
      <c r="F4210" s="62">
        <v>0.58737108518503434</v>
      </c>
      <c r="G4210" s="63">
        <v>188666931</v>
      </c>
      <c r="H4210" s="63">
        <v>9.5436700641247256</v>
      </c>
      <c r="I4210" s="63">
        <v>110.85219198233</v>
      </c>
      <c r="J4210" s="63">
        <v>3453258407.9847999</v>
      </c>
      <c r="K4210" s="63">
        <f>(K3952+K4038+K4124)/3</f>
        <v>72.568666306864841</v>
      </c>
      <c r="L4210" s="63">
        <v>2144.7803444269707</v>
      </c>
      <c r="M4210" s="65">
        <f t="shared" si="449"/>
        <v>37.875783855336159</v>
      </c>
      <c r="N4210" s="62">
        <v>48.683</v>
      </c>
    </row>
    <row r="4211" spans="1:14" x14ac:dyDescent="0.4">
      <c r="A4211" s="69">
        <v>100</v>
      </c>
      <c r="B4211" s="5" t="s">
        <v>185</v>
      </c>
      <c r="C4211" s="5">
        <v>2017</v>
      </c>
      <c r="D4211" s="5" t="s">
        <v>250</v>
      </c>
      <c r="E4211" s="5" t="s">
        <v>256</v>
      </c>
      <c r="F4211" s="62">
        <v>0.560638215463648</v>
      </c>
      <c r="G4211" s="63">
        <v>193495907</v>
      </c>
      <c r="H4211" s="63">
        <v>11.118918081769877</v>
      </c>
      <c r="I4211" s="63">
        <v>101.439860928209</v>
      </c>
      <c r="J4211" s="63">
        <v>2412974916.2326398</v>
      </c>
      <c r="K4211" s="63">
        <f>(K4039+K3953+K4125)/3</f>
        <v>76.887602827535616</v>
      </c>
      <c r="L4211" s="63">
        <v>1941.8794788947491</v>
      </c>
      <c r="M4211" s="65">
        <f t="shared" si="449"/>
        <v>38.226871597871508</v>
      </c>
      <c r="N4211" s="62">
        <v>49.518999999999998</v>
      </c>
    </row>
    <row r="4212" spans="1:14" x14ac:dyDescent="0.4">
      <c r="A4212" s="69">
        <v>100</v>
      </c>
      <c r="B4212" s="5" t="s">
        <v>185</v>
      </c>
      <c r="C4212" s="5">
        <v>2018</v>
      </c>
      <c r="D4212" s="5" t="s">
        <v>250</v>
      </c>
      <c r="E4212" s="5" t="s">
        <v>256</v>
      </c>
      <c r="F4212" s="62">
        <v>0.5727832123882044</v>
      </c>
      <c r="G4212" s="63">
        <v>198387623</v>
      </c>
      <c r="H4212" s="63">
        <v>10.228485086588819</v>
      </c>
      <c r="I4212" s="63">
        <v>109.89442176004199</v>
      </c>
      <c r="J4212" s="63">
        <v>775247400.00302899</v>
      </c>
      <c r="K4212" s="63">
        <f>(K3954+K4040+K4126)/3</f>
        <v>80.005985415453623</v>
      </c>
      <c r="L4212" s="63">
        <v>2125.8344907387673</v>
      </c>
      <c r="M4212" s="65">
        <f t="shared" si="449"/>
        <v>37.948328797162006</v>
      </c>
      <c r="N4212" s="62">
        <v>50.344000000000001</v>
      </c>
    </row>
    <row r="4213" spans="1:14" x14ac:dyDescent="0.4">
      <c r="A4213" s="69">
        <v>100</v>
      </c>
      <c r="B4213" s="5" t="s">
        <v>185</v>
      </c>
      <c r="C4213" s="5">
        <v>2019</v>
      </c>
      <c r="D4213" s="5" t="s">
        <v>250</v>
      </c>
      <c r="E4213" s="5" t="s">
        <v>256</v>
      </c>
      <c r="F4213" s="62">
        <v>0.58800520747962626</v>
      </c>
      <c r="G4213" s="63">
        <v>203304492</v>
      </c>
      <c r="H4213" s="63">
        <v>10.384779195217035</v>
      </c>
      <c r="I4213" s="63">
        <v>124.179776459968</v>
      </c>
      <c r="J4213" s="63">
        <v>2305099811.7035799</v>
      </c>
      <c r="K4213" s="63">
        <f>(K4041+K3955+K4127)/3</f>
        <v>80.417416392853568</v>
      </c>
      <c r="L4213" s="63">
        <v>2334.0236431810508</v>
      </c>
      <c r="M4213" s="65">
        <f t="shared" si="449"/>
        <v>38.016994750123224</v>
      </c>
      <c r="N4213" s="62">
        <v>51.156999999999996</v>
      </c>
    </row>
    <row r="4214" spans="1:14" x14ac:dyDescent="0.4">
      <c r="A4214" s="69">
        <v>100</v>
      </c>
      <c r="B4214" s="5" t="s">
        <v>185</v>
      </c>
      <c r="C4214" s="5">
        <v>2020</v>
      </c>
      <c r="D4214" s="5" t="s">
        <v>250</v>
      </c>
      <c r="E4214" s="5" t="s">
        <v>256</v>
      </c>
      <c r="F4214" s="62">
        <v>0.53751017538955093</v>
      </c>
      <c r="G4214" s="63">
        <v>208327405</v>
      </c>
      <c r="H4214" s="63">
        <v>7.8491420472058877</v>
      </c>
      <c r="I4214" s="63">
        <v>119.501745927697</v>
      </c>
      <c r="J4214" s="63">
        <v>2385277665.91608</v>
      </c>
      <c r="K4214" s="63">
        <f>(K3956+K4042+K4128)/3</f>
        <v>73.111631441500933</v>
      </c>
      <c r="L4214" s="63">
        <v>2074.6137466742152</v>
      </c>
      <c r="M4214" s="65">
        <f t="shared" si="449"/>
        <v>38.064065048385579</v>
      </c>
      <c r="N4214" s="62">
        <v>51.957999999999998</v>
      </c>
    </row>
    <row r="4215" spans="1:14" x14ac:dyDescent="0.4">
      <c r="A4215" s="69">
        <v>100</v>
      </c>
      <c r="B4215" s="5" t="s">
        <v>185</v>
      </c>
      <c r="C4215" s="5">
        <v>2021</v>
      </c>
      <c r="D4215" s="5" t="s">
        <v>250</v>
      </c>
      <c r="E4215" s="5" t="s">
        <v>256</v>
      </c>
      <c r="F4215" s="62">
        <f>(F4212+F4213+F4214)/3</f>
        <v>0.56609953175246053</v>
      </c>
      <c r="G4215" s="63">
        <v>213401323</v>
      </c>
      <c r="H4215" s="63">
        <v>10.131033686734696</v>
      </c>
      <c r="I4215" s="63">
        <v>117.020452025857</v>
      </c>
      <c r="J4215" s="63">
        <v>3313210000</v>
      </c>
      <c r="K4215" s="63">
        <f>(K4043+K3957+K4129)/3</f>
        <v>81.360331181602191</v>
      </c>
      <c r="L4215" s="63">
        <v>2065.7744103511391</v>
      </c>
      <c r="M4215" s="65">
        <f t="shared" si="449"/>
        <v>38.009796198556934</v>
      </c>
      <c r="N4215" s="62">
        <v>52.746000000000002</v>
      </c>
    </row>
    <row r="4216" spans="1:14" x14ac:dyDescent="0.4">
      <c r="A4216" s="69">
        <v>100</v>
      </c>
      <c r="B4216" s="5" t="s">
        <v>185</v>
      </c>
      <c r="C4216" s="5">
        <v>2022</v>
      </c>
      <c r="D4216" s="5" t="s">
        <v>250</v>
      </c>
      <c r="E4216" s="5" t="s">
        <v>256</v>
      </c>
      <c r="F4216" s="62">
        <f>(F4213+F4214+F4215)/3</f>
        <v>0.56387163820721264</v>
      </c>
      <c r="G4216" s="63">
        <v>218541212</v>
      </c>
      <c r="H4216" s="63">
        <v>11.311334941398286</v>
      </c>
      <c r="I4216" s="63">
        <v>133.15043634061001</v>
      </c>
      <c r="J4216" s="63">
        <v>-186792428.93092799</v>
      </c>
      <c r="K4216" s="63">
        <f>(K4044+K3958+K4130)/3</f>
        <v>92.792627007762164</v>
      </c>
      <c r="L4216" s="63">
        <v>2162.6337342857682</v>
      </c>
      <c r="M4216" s="65">
        <f t="shared" si="449"/>
        <v>38.030285332355248</v>
      </c>
      <c r="N4216" s="62">
        <v>53.521000000000001</v>
      </c>
    </row>
    <row r="4217" spans="1:14" x14ac:dyDescent="0.4">
      <c r="A4217" s="70">
        <v>101</v>
      </c>
      <c r="B4217" s="5" t="s">
        <v>186</v>
      </c>
      <c r="C4217" s="5">
        <v>1980</v>
      </c>
      <c r="D4217" s="5" t="s">
        <v>249</v>
      </c>
      <c r="E4217" s="5" t="s">
        <v>247</v>
      </c>
      <c r="F4217" s="62">
        <f>F4218*0.95</f>
        <v>2.5163849388939892</v>
      </c>
      <c r="G4217" s="63">
        <v>1907023</v>
      </c>
      <c r="H4217" s="63">
        <f t="shared" ref="H4217:H4226" si="450">H4218*0.95</f>
        <v>53.422456267951823</v>
      </c>
      <c r="I4217" s="63">
        <f t="shared" ref="I4217:I4226" si="451">I4218*0.95</f>
        <v>61.151437652579602</v>
      </c>
      <c r="J4217" s="63">
        <f t="shared" ref="J4217:J4226" si="452">J4218*0.95</f>
        <v>11704199.498772711</v>
      </c>
      <c r="K4217" s="63">
        <f t="shared" ref="K4217:K4226" si="453">K4218*0.95</f>
        <v>35.138092760208728</v>
      </c>
      <c r="L4217" s="63">
        <f t="shared" ref="L4217:L4226" si="454">L4218*0.95</f>
        <v>1376.5227649883655</v>
      </c>
      <c r="M4217" s="63">
        <f t="shared" ref="M4217:M4226" si="455">M4218*0.95</f>
        <v>39.196383347814788</v>
      </c>
      <c r="N4217" s="62">
        <v>53.469000000000001</v>
      </c>
    </row>
    <row r="4218" spans="1:14" x14ac:dyDescent="0.4">
      <c r="A4218" s="70">
        <v>101</v>
      </c>
      <c r="B4218" s="5" t="s">
        <v>186</v>
      </c>
      <c r="C4218" s="5">
        <v>1981</v>
      </c>
      <c r="D4218" s="5" t="s">
        <v>249</v>
      </c>
      <c r="E4218" s="5" t="s">
        <v>247</v>
      </c>
      <c r="F4218" s="62">
        <f t="shared" ref="F4218:F4226" si="456">F4219*0.95</f>
        <v>2.6488262514673573</v>
      </c>
      <c r="G4218" s="63">
        <v>1935200</v>
      </c>
      <c r="H4218" s="63">
        <f t="shared" si="450"/>
        <v>56.234164492580867</v>
      </c>
      <c r="I4218" s="63">
        <f t="shared" si="451"/>
        <v>64.369934371136424</v>
      </c>
      <c r="J4218" s="63">
        <f t="shared" si="452"/>
        <v>12320209.998708118</v>
      </c>
      <c r="K4218" s="63">
        <f t="shared" si="453"/>
        <v>36.98746606337761</v>
      </c>
      <c r="L4218" s="63">
        <f t="shared" si="454"/>
        <v>1448.9713315667004</v>
      </c>
      <c r="M4218" s="63">
        <f t="shared" si="455"/>
        <v>41.259350892436622</v>
      </c>
      <c r="N4218" s="62">
        <v>54.006999999999998</v>
      </c>
    </row>
    <row r="4219" spans="1:14" x14ac:dyDescent="0.4">
      <c r="A4219" s="70">
        <v>101</v>
      </c>
      <c r="B4219" s="5" t="s">
        <v>186</v>
      </c>
      <c r="C4219" s="5">
        <v>1982</v>
      </c>
      <c r="D4219" s="5" t="s">
        <v>249</v>
      </c>
      <c r="E4219" s="5" t="s">
        <v>247</v>
      </c>
      <c r="F4219" s="62">
        <f t="shared" si="456"/>
        <v>2.7882381594393237</v>
      </c>
      <c r="G4219" s="63">
        <v>1958275</v>
      </c>
      <c r="H4219" s="63">
        <f t="shared" si="450"/>
        <v>59.193857360611439</v>
      </c>
      <c r="I4219" s="63">
        <f t="shared" si="451"/>
        <v>67.757825653827823</v>
      </c>
      <c r="J4219" s="63">
        <f t="shared" si="452"/>
        <v>12968642.103903282</v>
      </c>
      <c r="K4219" s="63">
        <f t="shared" si="453"/>
        <v>38.934174803555379</v>
      </c>
      <c r="L4219" s="63">
        <f t="shared" si="454"/>
        <v>1525.2329805965269</v>
      </c>
      <c r="M4219" s="63">
        <f t="shared" si="455"/>
        <v>43.430895676249079</v>
      </c>
      <c r="N4219" s="62">
        <v>54.43</v>
      </c>
    </row>
    <row r="4220" spans="1:14" x14ac:dyDescent="0.4">
      <c r="A4220" s="70">
        <v>101</v>
      </c>
      <c r="B4220" s="5" t="s">
        <v>186</v>
      </c>
      <c r="C4220" s="5">
        <v>1983</v>
      </c>
      <c r="D4220" s="5" t="s">
        <v>249</v>
      </c>
      <c r="E4220" s="5" t="s">
        <v>247</v>
      </c>
      <c r="F4220" s="62">
        <f t="shared" si="456"/>
        <v>2.9349875362519198</v>
      </c>
      <c r="G4220" s="63">
        <v>1974441</v>
      </c>
      <c r="H4220" s="63">
        <f t="shared" si="450"/>
        <v>62.309323537485731</v>
      </c>
      <c r="I4220" s="63">
        <f t="shared" si="451"/>
        <v>71.32402700402929</v>
      </c>
      <c r="J4220" s="63">
        <f t="shared" si="452"/>
        <v>13651202.214635035</v>
      </c>
      <c r="K4220" s="63">
        <f t="shared" si="453"/>
        <v>40.983341898479345</v>
      </c>
      <c r="L4220" s="63">
        <f t="shared" si="454"/>
        <v>1605.508400627923</v>
      </c>
      <c r="M4220" s="63">
        <f t="shared" si="455"/>
        <v>45.716732290788507</v>
      </c>
      <c r="N4220" s="62">
        <v>54.853000000000002</v>
      </c>
    </row>
    <row r="4221" spans="1:14" x14ac:dyDescent="0.4">
      <c r="A4221" s="70">
        <v>101</v>
      </c>
      <c r="B4221" s="5" t="s">
        <v>186</v>
      </c>
      <c r="C4221" s="5">
        <v>1984</v>
      </c>
      <c r="D4221" s="5" t="s">
        <v>249</v>
      </c>
      <c r="E4221" s="5" t="s">
        <v>247</v>
      </c>
      <c r="F4221" s="62">
        <f t="shared" si="456"/>
        <v>3.0894605644757052</v>
      </c>
      <c r="G4221" s="63">
        <v>1988682</v>
      </c>
      <c r="H4221" s="63">
        <f t="shared" si="450"/>
        <v>65.588761618406039</v>
      </c>
      <c r="I4221" s="63">
        <f t="shared" si="451"/>
        <v>75.077923162136102</v>
      </c>
      <c r="J4221" s="63">
        <f t="shared" si="452"/>
        <v>14369686.541721091</v>
      </c>
      <c r="K4221" s="63">
        <f t="shared" si="453"/>
        <v>43.140359893136157</v>
      </c>
      <c r="L4221" s="63">
        <f t="shared" si="454"/>
        <v>1690.0088427662349</v>
      </c>
      <c r="M4221" s="63">
        <f t="shared" si="455"/>
        <v>48.122876095566852</v>
      </c>
      <c r="N4221" s="62">
        <v>55.276000000000003</v>
      </c>
    </row>
    <row r="4222" spans="1:14" x14ac:dyDescent="0.4">
      <c r="A4222" s="70">
        <v>101</v>
      </c>
      <c r="B4222" s="5" t="s">
        <v>186</v>
      </c>
      <c r="C4222" s="5">
        <v>1985</v>
      </c>
      <c r="D4222" s="5" t="s">
        <v>249</v>
      </c>
      <c r="E4222" s="5" t="s">
        <v>247</v>
      </c>
      <c r="F4222" s="62">
        <f t="shared" si="456"/>
        <v>3.2520637520796898</v>
      </c>
      <c r="G4222" s="63">
        <v>2001504</v>
      </c>
      <c r="H4222" s="63">
        <f t="shared" si="450"/>
        <v>69.040801703585302</v>
      </c>
      <c r="I4222" s="63">
        <f t="shared" si="451"/>
        <v>79.029392802248537</v>
      </c>
      <c r="J4222" s="63">
        <f t="shared" si="452"/>
        <v>15125985.833390623</v>
      </c>
      <c r="K4222" s="63">
        <f t="shared" si="453"/>
        <v>45.410905150669642</v>
      </c>
      <c r="L4222" s="63">
        <f t="shared" si="454"/>
        <v>1778.9566765960369</v>
      </c>
      <c r="M4222" s="63">
        <f t="shared" si="455"/>
        <v>50.655659047965109</v>
      </c>
      <c r="N4222" s="62">
        <v>55.695999999999998</v>
      </c>
    </row>
    <row r="4223" spans="1:14" x14ac:dyDescent="0.4">
      <c r="A4223" s="70">
        <v>101</v>
      </c>
      <c r="B4223" s="5" t="s">
        <v>186</v>
      </c>
      <c r="C4223" s="5">
        <v>1986</v>
      </c>
      <c r="D4223" s="5" t="s">
        <v>249</v>
      </c>
      <c r="E4223" s="5" t="s">
        <v>247</v>
      </c>
      <c r="F4223" s="62">
        <f t="shared" si="456"/>
        <v>3.4232250021891475</v>
      </c>
      <c r="G4223" s="63">
        <v>2012926</v>
      </c>
      <c r="H4223" s="63">
        <f t="shared" si="450"/>
        <v>72.674528109037169</v>
      </c>
      <c r="I4223" s="63">
        <f t="shared" si="451"/>
        <v>83.188834528682676</v>
      </c>
      <c r="J4223" s="63">
        <f t="shared" si="452"/>
        <v>15922090.350937499</v>
      </c>
      <c r="K4223" s="63">
        <f t="shared" si="453"/>
        <v>47.80095279017857</v>
      </c>
      <c r="L4223" s="63">
        <f t="shared" si="454"/>
        <v>1872.5859753642494</v>
      </c>
      <c r="M4223" s="63">
        <f t="shared" si="455"/>
        <v>53.321746366279065</v>
      </c>
      <c r="N4223" s="62">
        <v>56.116999999999997</v>
      </c>
    </row>
    <row r="4224" spans="1:14" x14ac:dyDescent="0.4">
      <c r="A4224" s="70">
        <v>101</v>
      </c>
      <c r="B4224" s="5" t="s">
        <v>186</v>
      </c>
      <c r="C4224" s="5">
        <v>1987</v>
      </c>
      <c r="D4224" s="5" t="s">
        <v>249</v>
      </c>
      <c r="E4224" s="5" t="s">
        <v>247</v>
      </c>
      <c r="F4224" s="62">
        <f t="shared" si="456"/>
        <v>3.6033947391464713</v>
      </c>
      <c r="G4224" s="63">
        <v>2023097</v>
      </c>
      <c r="H4224" s="63">
        <f t="shared" si="450"/>
        <v>76.499503272670708</v>
      </c>
      <c r="I4224" s="63">
        <f t="shared" si="451"/>
        <v>87.567194240718607</v>
      </c>
      <c r="J4224" s="63">
        <f t="shared" si="452"/>
        <v>16760095.106249999</v>
      </c>
      <c r="K4224" s="63">
        <f t="shared" si="453"/>
        <v>50.316792410714285</v>
      </c>
      <c r="L4224" s="63">
        <f t="shared" si="454"/>
        <v>1971.143131962368</v>
      </c>
      <c r="M4224" s="63">
        <f t="shared" si="455"/>
        <v>56.12815406976744</v>
      </c>
      <c r="N4224" s="62">
        <v>56.536000000000001</v>
      </c>
    </row>
    <row r="4225" spans="1:14" x14ac:dyDescent="0.4">
      <c r="A4225" s="70">
        <v>101</v>
      </c>
      <c r="B4225" s="5" t="s">
        <v>186</v>
      </c>
      <c r="C4225" s="5">
        <v>1988</v>
      </c>
      <c r="D4225" s="5" t="s">
        <v>249</v>
      </c>
      <c r="E4225" s="5" t="s">
        <v>247</v>
      </c>
      <c r="F4225" s="62">
        <f t="shared" si="456"/>
        <v>3.7930470938383909</v>
      </c>
      <c r="G4225" s="63">
        <v>2031932</v>
      </c>
      <c r="H4225" s="63">
        <f t="shared" si="450"/>
        <v>80.525792918600743</v>
      </c>
      <c r="I4225" s="63">
        <f t="shared" si="451"/>
        <v>92.175993937598534</v>
      </c>
      <c r="J4225" s="63">
        <f t="shared" si="452"/>
        <v>17642205.375</v>
      </c>
      <c r="K4225" s="63">
        <f t="shared" si="453"/>
        <v>52.965044642857144</v>
      </c>
      <c r="L4225" s="63">
        <f t="shared" si="454"/>
        <v>2074.8875073288086</v>
      </c>
      <c r="M4225" s="63">
        <f t="shared" si="455"/>
        <v>59.082267441860466</v>
      </c>
      <c r="N4225" s="62">
        <v>56.954999999999998</v>
      </c>
    </row>
    <row r="4226" spans="1:14" x14ac:dyDescent="0.4">
      <c r="A4226" s="70">
        <v>101</v>
      </c>
      <c r="B4226" s="5" t="s">
        <v>186</v>
      </c>
      <c r="C4226" s="5">
        <v>1989</v>
      </c>
      <c r="D4226" s="5" t="s">
        <v>249</v>
      </c>
      <c r="E4226" s="5" t="s">
        <v>247</v>
      </c>
      <c r="F4226" s="62">
        <f t="shared" si="456"/>
        <v>3.9926811514088327</v>
      </c>
      <c r="G4226" s="63">
        <v>2039426</v>
      </c>
      <c r="H4226" s="63">
        <f t="shared" si="450"/>
        <v>84.763992545895519</v>
      </c>
      <c r="I4226" s="63">
        <f t="shared" si="451"/>
        <v>97.027362039577412</v>
      </c>
      <c r="J4226" s="63">
        <f t="shared" si="452"/>
        <v>18570742.5</v>
      </c>
      <c r="K4226" s="63">
        <f t="shared" si="453"/>
        <v>55.752678571428575</v>
      </c>
      <c r="L4226" s="63">
        <f t="shared" si="454"/>
        <v>2184.0921129776934</v>
      </c>
      <c r="M4226" s="63">
        <f t="shared" si="455"/>
        <v>62.191860465116285</v>
      </c>
      <c r="N4226" s="62">
        <v>57.372999999999998</v>
      </c>
    </row>
    <row r="4227" spans="1:14" x14ac:dyDescent="0.4">
      <c r="A4227" s="70">
        <v>101</v>
      </c>
      <c r="B4227" s="5" t="s">
        <v>186</v>
      </c>
      <c r="C4227" s="5">
        <v>1990</v>
      </c>
      <c r="D4227" s="5" t="s">
        <v>249</v>
      </c>
      <c r="E4227" s="5" t="s">
        <v>247</v>
      </c>
      <c r="F4227" s="62">
        <v>4.2028222646408766</v>
      </c>
      <c r="G4227" s="63">
        <v>2044174</v>
      </c>
      <c r="H4227" s="63">
        <f>H4228*0.95</f>
        <v>89.22525531146897</v>
      </c>
      <c r="I4227" s="63">
        <f>I4228*0.95</f>
        <v>102.13406530481834</v>
      </c>
      <c r="J4227" s="63">
        <f>J4228*0.95</f>
        <v>19548150</v>
      </c>
      <c r="K4227" s="63">
        <v>58.687030075187977</v>
      </c>
      <c r="L4227" s="63">
        <v>2299.0443294502038</v>
      </c>
      <c r="M4227" s="63">
        <v>65.465116279069775</v>
      </c>
      <c r="N4227" s="62">
        <v>57.789000000000001</v>
      </c>
    </row>
    <row r="4228" spans="1:14" x14ac:dyDescent="0.4">
      <c r="A4228" s="70">
        <v>101</v>
      </c>
      <c r="B4228" s="5" t="s">
        <v>186</v>
      </c>
      <c r="C4228" s="5">
        <v>1991</v>
      </c>
      <c r="D4228" s="5" t="s">
        <v>249</v>
      </c>
      <c r="E4228" s="5" t="s">
        <v>247</v>
      </c>
      <c r="F4228" s="62">
        <v>4.1163439037730907</v>
      </c>
      <c r="G4228" s="63">
        <v>2036686</v>
      </c>
      <c r="H4228" s="63">
        <v>93.921321380493652</v>
      </c>
      <c r="I4228" s="63">
        <f>I4229*0.95</f>
        <v>107.50954242612457</v>
      </c>
      <c r="J4228" s="63">
        <f>J4229*0.95</f>
        <v>20577000</v>
      </c>
      <c r="K4228" s="63">
        <v>46.376342975206612</v>
      </c>
      <c r="L4228" s="63">
        <v>2424.9076736443817</v>
      </c>
      <c r="M4228" s="63">
        <v>67.699642431466017</v>
      </c>
      <c r="N4228" s="62">
        <v>58.234000000000002</v>
      </c>
    </row>
    <row r="4229" spans="1:14" x14ac:dyDescent="0.4">
      <c r="A4229" s="70">
        <v>101</v>
      </c>
      <c r="B4229" s="5" t="s">
        <v>186</v>
      </c>
      <c r="C4229" s="5">
        <v>1992</v>
      </c>
      <c r="D4229" s="5" t="s">
        <v>249</v>
      </c>
      <c r="E4229" s="5" t="s">
        <v>247</v>
      </c>
      <c r="F4229" s="62">
        <v>4.1289915922662921</v>
      </c>
      <c r="G4229" s="63">
        <v>2018023</v>
      </c>
      <c r="H4229" s="63">
        <v>1271.6640396285734</v>
      </c>
      <c r="I4229" s="63">
        <f>I4230*0.95</f>
        <v>113.1679393959206</v>
      </c>
      <c r="J4229" s="63">
        <f>J4230*0.95</f>
        <v>21660000</v>
      </c>
      <c r="K4229" s="63">
        <v>102.38399161695955</v>
      </c>
      <c r="L4229" s="63">
        <v>1207.5428981612381</v>
      </c>
      <c r="M4229" s="63">
        <v>68.105515587529979</v>
      </c>
      <c r="N4229" s="62">
        <v>58.764000000000003</v>
      </c>
    </row>
    <row r="4230" spans="1:14" x14ac:dyDescent="0.4">
      <c r="A4230" s="70">
        <v>101</v>
      </c>
      <c r="B4230" s="5" t="s">
        <v>186</v>
      </c>
      <c r="C4230" s="5">
        <v>1993</v>
      </c>
      <c r="D4230" s="5" t="s">
        <v>249</v>
      </c>
      <c r="E4230" s="5" t="s">
        <v>247</v>
      </c>
      <c r="F4230" s="62">
        <v>4.3265713285589165</v>
      </c>
      <c r="G4230" s="63">
        <v>1996893</v>
      </c>
      <c r="H4230" s="63">
        <v>442.12942247634203</v>
      </c>
      <c r="I4230" s="63">
        <v>119.124146732548</v>
      </c>
      <c r="J4230" s="63">
        <f>J4231*0.95</f>
        <v>22800000</v>
      </c>
      <c r="K4230" s="63">
        <v>96.442448540163582</v>
      </c>
      <c r="L4230" s="63">
        <v>1343.315288576666</v>
      </c>
      <c r="M4230" s="63">
        <v>68.323699421965316</v>
      </c>
      <c r="N4230" s="62">
        <v>59.290999999999997</v>
      </c>
    </row>
    <row r="4231" spans="1:14" x14ac:dyDescent="0.4">
      <c r="A4231" s="70">
        <v>101</v>
      </c>
      <c r="B4231" s="5" t="s">
        <v>186</v>
      </c>
      <c r="C4231" s="5">
        <v>1994</v>
      </c>
      <c r="D4231" s="5" t="s">
        <v>249</v>
      </c>
      <c r="E4231" s="5" t="s">
        <v>247</v>
      </c>
      <c r="F4231" s="62">
        <v>4.2123464910732027</v>
      </c>
      <c r="G4231" s="63">
        <v>1982458</v>
      </c>
      <c r="H4231" s="63">
        <v>151.8857061904809</v>
      </c>
      <c r="I4231" s="63">
        <v>124.01577418881401</v>
      </c>
      <c r="J4231" s="63">
        <v>24000000</v>
      </c>
      <c r="K4231" s="63">
        <v>82.335064935064935</v>
      </c>
      <c r="L4231" s="63">
        <v>1795.5531163756277</v>
      </c>
      <c r="M4231" s="63">
        <v>71.052631578947384</v>
      </c>
      <c r="N4231" s="62">
        <v>59.793999999999997</v>
      </c>
    </row>
    <row r="4232" spans="1:14" x14ac:dyDescent="0.4">
      <c r="A4232" s="70">
        <v>101</v>
      </c>
      <c r="B4232" s="5" t="s">
        <v>186</v>
      </c>
      <c r="C4232" s="5">
        <v>1995</v>
      </c>
      <c r="D4232" s="5" t="s">
        <v>249</v>
      </c>
      <c r="E4232" s="5" t="s">
        <v>247</v>
      </c>
      <c r="F4232" s="62">
        <v>4.1864166890125025</v>
      </c>
      <c r="G4232" s="63">
        <v>1983964</v>
      </c>
      <c r="H4232" s="63">
        <v>17.091616310902253</v>
      </c>
      <c r="I4232" s="63">
        <v>136.45225501407</v>
      </c>
      <c r="J4232" s="63">
        <v>9490000</v>
      </c>
      <c r="K4232" s="63">
        <v>72.043788661383772</v>
      </c>
      <c r="L4232" s="63">
        <v>2372.5437131127492</v>
      </c>
      <c r="M4232" s="63">
        <v>72.956730769230759</v>
      </c>
      <c r="N4232" s="62">
        <v>59.587000000000003</v>
      </c>
    </row>
    <row r="4233" spans="1:14" x14ac:dyDescent="0.4">
      <c r="A4233" s="70">
        <v>101</v>
      </c>
      <c r="B4233" s="5" t="s">
        <v>186</v>
      </c>
      <c r="C4233" s="5">
        <v>1996</v>
      </c>
      <c r="D4233" s="5" t="s">
        <v>249</v>
      </c>
      <c r="E4233" s="5" t="s">
        <v>247</v>
      </c>
      <c r="F4233" s="62">
        <v>4.9455277385812844</v>
      </c>
      <c r="G4233" s="63">
        <v>1994226</v>
      </c>
      <c r="H4233" s="63">
        <v>2.8648209316499873</v>
      </c>
      <c r="I4233" s="63">
        <v>126.095010548602</v>
      </c>
      <c r="J4233" s="63">
        <v>11210000</v>
      </c>
      <c r="K4233" s="63">
        <v>57.923143114233831</v>
      </c>
      <c r="L4233" s="63">
        <v>2327.7307869353276</v>
      </c>
      <c r="M4233" s="63">
        <v>66.767983789260384</v>
      </c>
      <c r="N4233" s="62">
        <v>59.38</v>
      </c>
    </row>
    <row r="4234" spans="1:14" x14ac:dyDescent="0.4">
      <c r="A4234" s="70">
        <v>101</v>
      </c>
      <c r="B4234" s="5" t="s">
        <v>186</v>
      </c>
      <c r="C4234" s="5">
        <v>1997</v>
      </c>
      <c r="D4234" s="5" t="s">
        <v>249</v>
      </c>
      <c r="E4234" s="5" t="s">
        <v>247</v>
      </c>
      <c r="F4234" s="62">
        <v>4.3999381031004043</v>
      </c>
      <c r="G4234" s="63">
        <v>1996869</v>
      </c>
      <c r="H4234" s="63">
        <v>3.9292888281311491</v>
      </c>
      <c r="I4234" s="63">
        <v>109.835771499017</v>
      </c>
      <c r="J4234" s="63">
        <v>15740000</v>
      </c>
      <c r="K4234" s="63">
        <v>71.834258904340629</v>
      </c>
      <c r="L4234" s="63">
        <v>1959.560737821876</v>
      </c>
      <c r="M4234" s="63">
        <v>68.97727272727272</v>
      </c>
      <c r="N4234" s="62">
        <v>59.171999999999997</v>
      </c>
    </row>
    <row r="4235" spans="1:14" x14ac:dyDescent="0.4">
      <c r="A4235" s="70">
        <v>101</v>
      </c>
      <c r="B4235" s="5" t="s">
        <v>186</v>
      </c>
      <c r="C4235" s="5">
        <v>1998</v>
      </c>
      <c r="D4235" s="5" t="s">
        <v>249</v>
      </c>
      <c r="E4235" s="5" t="s">
        <v>247</v>
      </c>
      <c r="F4235" s="62">
        <v>4.8076161518448348</v>
      </c>
      <c r="G4235" s="63">
        <v>2007523</v>
      </c>
      <c r="H4235" s="63">
        <v>1.3917089531507969</v>
      </c>
      <c r="I4235" s="63">
        <v>102.07714903889</v>
      </c>
      <c r="J4235" s="63">
        <v>151156392</v>
      </c>
      <c r="K4235" s="63">
        <v>76.587482117519713</v>
      </c>
      <c r="L4235" s="63">
        <v>1875.8166273598836</v>
      </c>
      <c r="M4235" s="63">
        <v>72.153209109730838</v>
      </c>
      <c r="N4235" s="62">
        <v>58.965000000000003</v>
      </c>
    </row>
    <row r="4236" spans="1:14" x14ac:dyDescent="0.4">
      <c r="A4236" s="70">
        <v>101</v>
      </c>
      <c r="B4236" s="5" t="s">
        <v>186</v>
      </c>
      <c r="C4236" s="5">
        <v>1999</v>
      </c>
      <c r="D4236" s="5" t="s">
        <v>249</v>
      </c>
      <c r="E4236" s="5" t="s">
        <v>247</v>
      </c>
      <c r="F4236" s="62">
        <v>4.4020202841445961</v>
      </c>
      <c r="G4236" s="63">
        <v>2017142</v>
      </c>
      <c r="H4236" s="63">
        <v>2.7380669156244579</v>
      </c>
      <c r="I4236" s="63">
        <v>102.892331370535</v>
      </c>
      <c r="J4236" s="63">
        <v>91325732.42024</v>
      </c>
      <c r="K4236" s="63">
        <v>72.624978689725125</v>
      </c>
      <c r="L4236" s="63">
        <v>1915.3928106099581</v>
      </c>
      <c r="M4236" s="63">
        <v>70.52868391451068</v>
      </c>
      <c r="N4236" s="62">
        <v>58.756999999999998</v>
      </c>
    </row>
    <row r="4237" spans="1:14" x14ac:dyDescent="0.4">
      <c r="A4237" s="70">
        <v>101</v>
      </c>
      <c r="B4237" s="5" t="s">
        <v>186</v>
      </c>
      <c r="C4237" s="5">
        <v>2000</v>
      </c>
      <c r="D4237" s="5" t="s">
        <v>249</v>
      </c>
      <c r="E4237" s="5" t="s">
        <v>247</v>
      </c>
      <c r="F4237" s="62">
        <v>4.2056406839884524</v>
      </c>
      <c r="G4237" s="63">
        <v>2026350</v>
      </c>
      <c r="H4237" s="63">
        <v>8.1783831596027596</v>
      </c>
      <c r="I4237" s="63">
        <v>105.48903173626999</v>
      </c>
      <c r="J4237" s="63">
        <v>217507099.15808001</v>
      </c>
      <c r="K4237" s="63">
        <v>80.160147358091422</v>
      </c>
      <c r="L4237" s="63">
        <v>1861.8989978064396</v>
      </c>
      <c r="M4237" s="63">
        <v>71.981242672919109</v>
      </c>
      <c r="N4237" s="62">
        <v>58.548000000000002</v>
      </c>
    </row>
    <row r="4238" spans="1:14" x14ac:dyDescent="0.4">
      <c r="A4238" s="70">
        <v>101</v>
      </c>
      <c r="B4238" s="5" t="s">
        <v>186</v>
      </c>
      <c r="C4238" s="5">
        <v>2001</v>
      </c>
      <c r="D4238" s="5" t="s">
        <v>249</v>
      </c>
      <c r="E4238" s="5" t="s">
        <v>247</v>
      </c>
      <c r="F4238" s="62">
        <v>4.2609841750037596</v>
      </c>
      <c r="G4238" s="63">
        <v>2034882</v>
      </c>
      <c r="H4238" s="63">
        <v>4.7189609721348518</v>
      </c>
      <c r="I4238" s="63">
        <v>103.08279969993799</v>
      </c>
      <c r="J4238" s="63">
        <v>469570706.39840001</v>
      </c>
      <c r="K4238" s="63">
        <v>71.478210568438911</v>
      </c>
      <c r="L4238" s="63">
        <v>1823.0226768263633</v>
      </c>
      <c r="M4238" s="63">
        <v>75.230414746543772</v>
      </c>
      <c r="N4238" s="62">
        <v>58.338999999999999</v>
      </c>
    </row>
    <row r="4239" spans="1:14" x14ac:dyDescent="0.4">
      <c r="A4239" s="70">
        <v>101</v>
      </c>
      <c r="B4239" s="5" t="s">
        <v>186</v>
      </c>
      <c r="C4239" s="5">
        <v>2002</v>
      </c>
      <c r="D4239" s="5" t="s">
        <v>249</v>
      </c>
      <c r="E4239" s="5" t="s">
        <v>247</v>
      </c>
      <c r="F4239" s="62">
        <v>4.0236971680913909</v>
      </c>
      <c r="G4239" s="63">
        <v>2020157</v>
      </c>
      <c r="H4239" s="63">
        <v>0.94396684227436367</v>
      </c>
      <c r="I4239" s="63">
        <v>102.597278272387</v>
      </c>
      <c r="J4239" s="63">
        <v>114193471.41940001</v>
      </c>
      <c r="K4239" s="63">
        <v>71.533484672114341</v>
      </c>
      <c r="L4239" s="63">
        <v>1989.1353726515904</v>
      </c>
      <c r="M4239" s="63">
        <v>71.49877149877149</v>
      </c>
      <c r="N4239" s="62">
        <v>58.13</v>
      </c>
    </row>
    <row r="4240" spans="1:14" x14ac:dyDescent="0.4">
      <c r="A4240" s="70">
        <v>101</v>
      </c>
      <c r="B4240" s="5" t="s">
        <v>186</v>
      </c>
      <c r="C4240" s="5">
        <v>2003</v>
      </c>
      <c r="D4240" s="5" t="s">
        <v>249</v>
      </c>
      <c r="E4240" s="5" t="s">
        <v>247</v>
      </c>
      <c r="F4240" s="62">
        <v>4.3562352567357072</v>
      </c>
      <c r="G4240" s="63">
        <v>2026773</v>
      </c>
      <c r="H4240" s="63">
        <v>1.6516489673794439</v>
      </c>
      <c r="I4240" s="63">
        <v>104.525403916456</v>
      </c>
      <c r="J4240" s="63">
        <v>119041753.23199999</v>
      </c>
      <c r="K4240" s="63">
        <v>71.069320490967428</v>
      </c>
      <c r="L4240" s="63">
        <v>2440.4788296887073</v>
      </c>
      <c r="M4240" s="63">
        <v>69.117647058823536</v>
      </c>
      <c r="N4240" s="62">
        <v>57.920999999999999</v>
      </c>
    </row>
    <row r="4241" spans="1:14" x14ac:dyDescent="0.4">
      <c r="A4241" s="70">
        <v>101</v>
      </c>
      <c r="B4241" s="5" t="s">
        <v>186</v>
      </c>
      <c r="C4241" s="5">
        <v>2004</v>
      </c>
      <c r="D4241" s="5" t="s">
        <v>249</v>
      </c>
      <c r="E4241" s="5" t="s">
        <v>247</v>
      </c>
      <c r="F4241" s="62">
        <v>4.2029102445014717</v>
      </c>
      <c r="G4241" s="63">
        <v>2032544</v>
      </c>
      <c r="H4241" s="63">
        <v>-0.16604205392737015</v>
      </c>
      <c r="I4241" s="63">
        <v>103.00594478647901</v>
      </c>
      <c r="J4241" s="63">
        <v>309137638.54000002</v>
      </c>
      <c r="K4241" s="63">
        <v>80.870484995690674</v>
      </c>
      <c r="L4241" s="63">
        <v>2795.8973934621927</v>
      </c>
      <c r="M4241" s="63">
        <v>69.707602339181278</v>
      </c>
      <c r="N4241" s="62">
        <v>57.710999999999999</v>
      </c>
    </row>
    <row r="4242" spans="1:14" x14ac:dyDescent="0.4">
      <c r="A4242" s="70">
        <v>101</v>
      </c>
      <c r="B4242" s="5" t="s">
        <v>186</v>
      </c>
      <c r="C4242" s="5">
        <v>2005</v>
      </c>
      <c r="D4242" s="5" t="s">
        <v>249</v>
      </c>
      <c r="E4242" s="5" t="s">
        <v>247</v>
      </c>
      <c r="F4242" s="62">
        <v>4.3605460378868406</v>
      </c>
      <c r="G4242" s="63">
        <v>2036855</v>
      </c>
      <c r="H4242" s="63">
        <v>4.895899368202123</v>
      </c>
      <c r="I4242" s="63">
        <v>100.12356704734</v>
      </c>
      <c r="J4242" s="63">
        <v>145329601.53200001</v>
      </c>
      <c r="K4242" s="63">
        <v>85.841003478717568</v>
      </c>
      <c r="L4242" s="63">
        <v>3072.6796324131933</v>
      </c>
      <c r="M4242" s="63">
        <v>68.988764044943821</v>
      </c>
      <c r="N4242" s="62">
        <v>57.531999999999996</v>
      </c>
    </row>
    <row r="4243" spans="1:14" x14ac:dyDescent="0.4">
      <c r="A4243" s="70">
        <v>101</v>
      </c>
      <c r="B4243" s="5" t="s">
        <v>186</v>
      </c>
      <c r="C4243" s="5">
        <v>2006</v>
      </c>
      <c r="D4243" s="5" t="s">
        <v>249</v>
      </c>
      <c r="E4243" s="5" t="s">
        <v>247</v>
      </c>
      <c r="F4243" s="62">
        <v>4.3391718964743147</v>
      </c>
      <c r="G4243" s="63">
        <v>2040228</v>
      </c>
      <c r="H4243" s="63">
        <v>3.2526241782097571</v>
      </c>
      <c r="I4243" s="63">
        <v>99.932362272834794</v>
      </c>
      <c r="J4243" s="63">
        <v>427444589.26880002</v>
      </c>
      <c r="K4243" s="63">
        <v>92.551666467566591</v>
      </c>
      <c r="L4243" s="63">
        <v>3362.9706932539762</v>
      </c>
      <c r="M4243" s="63">
        <v>68.31460674157303</v>
      </c>
      <c r="N4243" s="62">
        <v>57.383000000000003</v>
      </c>
    </row>
    <row r="4244" spans="1:14" x14ac:dyDescent="0.4">
      <c r="A4244" s="70">
        <v>101</v>
      </c>
      <c r="B4244" s="5" t="s">
        <v>186</v>
      </c>
      <c r="C4244" s="5">
        <v>2007</v>
      </c>
      <c r="D4244" s="5" t="s">
        <v>249</v>
      </c>
      <c r="E4244" s="5" t="s">
        <v>247</v>
      </c>
      <c r="F4244" s="62">
        <v>4.564634541992671</v>
      </c>
      <c r="G4244" s="63">
        <v>2043559</v>
      </c>
      <c r="H4244" s="63">
        <v>4.5925525690303317</v>
      </c>
      <c r="I4244" s="63">
        <v>99.662377820056705</v>
      </c>
      <c r="J4244" s="63">
        <v>733466879</v>
      </c>
      <c r="K4244" s="63">
        <v>106.09296600328784</v>
      </c>
      <c r="L4244" s="63">
        <v>4079.3904035701898</v>
      </c>
      <c r="M4244" s="63">
        <v>66.488222698072803</v>
      </c>
      <c r="N4244" s="62">
        <v>57.264000000000003</v>
      </c>
    </row>
    <row r="4245" spans="1:14" x14ac:dyDescent="0.4">
      <c r="A4245" s="70">
        <v>101</v>
      </c>
      <c r="B4245" s="5" t="s">
        <v>186</v>
      </c>
      <c r="C4245" s="5">
        <v>2008</v>
      </c>
      <c r="D4245" s="5" t="s">
        <v>249</v>
      </c>
      <c r="E4245" s="5" t="s">
        <v>247</v>
      </c>
      <c r="F4245" s="62">
        <v>4.4555224539767</v>
      </c>
      <c r="G4245" s="63">
        <v>2046898</v>
      </c>
      <c r="H4245" s="63">
        <v>5.4911940360027387</v>
      </c>
      <c r="I4245" s="63">
        <v>103.900447802153</v>
      </c>
      <c r="J4245" s="63">
        <v>611688378.60576904</v>
      </c>
      <c r="K4245" s="63">
        <v>111.57005471329751</v>
      </c>
      <c r="L4245" s="63">
        <v>4841.253660178163</v>
      </c>
      <c r="M4245" s="63">
        <v>68.236582694414011</v>
      </c>
      <c r="N4245" s="62">
        <v>57.174999999999997</v>
      </c>
    </row>
    <row r="4246" spans="1:14" x14ac:dyDescent="0.4">
      <c r="A4246" s="70">
        <v>101</v>
      </c>
      <c r="B4246" s="5" t="s">
        <v>186</v>
      </c>
      <c r="C4246" s="5">
        <v>2009</v>
      </c>
      <c r="D4246" s="5" t="s">
        <v>249</v>
      </c>
      <c r="E4246" s="5" t="s">
        <v>247</v>
      </c>
      <c r="F4246" s="62">
        <v>4.1509827758816495</v>
      </c>
      <c r="G4246" s="63">
        <v>2050671</v>
      </c>
      <c r="H4246" s="63">
        <v>0.29507761420927636</v>
      </c>
      <c r="I4246" s="63">
        <v>103.70989035817099</v>
      </c>
      <c r="J4246" s="63">
        <v>259530321.486</v>
      </c>
      <c r="K4246" s="63">
        <v>87.176753766080921</v>
      </c>
      <c r="L4246" s="63">
        <v>4584.7124309198698</v>
      </c>
      <c r="M4246" s="63">
        <v>70.187793427230062</v>
      </c>
      <c r="N4246" s="62">
        <v>57.116999999999997</v>
      </c>
    </row>
    <row r="4247" spans="1:14" x14ac:dyDescent="0.4">
      <c r="A4247" s="70">
        <v>101</v>
      </c>
      <c r="B4247" s="5" t="s">
        <v>186</v>
      </c>
      <c r="C4247" s="5">
        <v>2010</v>
      </c>
      <c r="D4247" s="5" t="s">
        <v>249</v>
      </c>
      <c r="E4247" s="5" t="s">
        <v>247</v>
      </c>
      <c r="F4247" s="62">
        <v>4.0533254436487711</v>
      </c>
      <c r="G4247" s="63">
        <v>2055004</v>
      </c>
      <c r="H4247" s="63">
        <v>2.04128302301487</v>
      </c>
      <c r="I4247" s="63">
        <v>100</v>
      </c>
      <c r="J4247" s="63">
        <v>301441681.708</v>
      </c>
      <c r="K4247" s="63">
        <v>97.881069115656217</v>
      </c>
      <c r="L4247" s="63">
        <v>4577.6895428804619</v>
      </c>
      <c r="M4247" s="63">
        <v>63.788968824940042</v>
      </c>
      <c r="N4247" s="62">
        <v>57.088999999999999</v>
      </c>
    </row>
    <row r="4248" spans="1:14" x14ac:dyDescent="0.4">
      <c r="A4248" s="70">
        <v>101</v>
      </c>
      <c r="B4248" s="5" t="s">
        <v>186</v>
      </c>
      <c r="C4248" s="5">
        <v>2011</v>
      </c>
      <c r="D4248" s="5" t="s">
        <v>249</v>
      </c>
      <c r="E4248" s="5" t="s">
        <v>247</v>
      </c>
      <c r="F4248" s="62">
        <v>4.4483490475526581</v>
      </c>
      <c r="G4248" s="63">
        <v>2058539</v>
      </c>
      <c r="H4248" s="63">
        <v>3.7221723401057432</v>
      </c>
      <c r="I4248" s="63">
        <v>100.806914033544</v>
      </c>
      <c r="J4248" s="63">
        <v>507920732.78899997</v>
      </c>
      <c r="K4248" s="63">
        <v>113.19191013946997</v>
      </c>
      <c r="L4248" s="63">
        <v>5098.0947009721503</v>
      </c>
      <c r="M4248" s="63">
        <v>65.06550218340611</v>
      </c>
      <c r="N4248" s="62">
        <v>57.091999999999999</v>
      </c>
    </row>
    <row r="4249" spans="1:14" x14ac:dyDescent="0.4">
      <c r="A4249" s="70">
        <v>101</v>
      </c>
      <c r="B4249" s="5" t="s">
        <v>186</v>
      </c>
      <c r="C4249" s="5">
        <v>2012</v>
      </c>
      <c r="D4249" s="5" t="s">
        <v>249</v>
      </c>
      <c r="E4249" s="5" t="s">
        <v>247</v>
      </c>
      <c r="F4249" s="62">
        <v>4.2691470924444115</v>
      </c>
      <c r="G4249" s="63">
        <v>2061044</v>
      </c>
      <c r="H4249" s="63">
        <v>1.0029982667243473</v>
      </c>
      <c r="I4249" s="63">
        <v>99.998249613320297</v>
      </c>
      <c r="J4249" s="63">
        <v>337911248.192572</v>
      </c>
      <c r="K4249" s="63">
        <v>112.21483470215534</v>
      </c>
      <c r="L4249" s="63">
        <v>4728.3130785067578</v>
      </c>
      <c r="M4249" s="63">
        <v>64.812712826333708</v>
      </c>
      <c r="N4249" s="62">
        <v>57.125</v>
      </c>
    </row>
    <row r="4250" spans="1:14" x14ac:dyDescent="0.4">
      <c r="A4250" s="70">
        <v>101</v>
      </c>
      <c r="B4250" s="5" t="s">
        <v>186</v>
      </c>
      <c r="C4250" s="5">
        <v>2013</v>
      </c>
      <c r="D4250" s="5" t="s">
        <v>249</v>
      </c>
      <c r="E4250" s="5" t="s">
        <v>247</v>
      </c>
      <c r="F4250" s="62">
        <v>3.8091463698237233</v>
      </c>
      <c r="G4250" s="63">
        <v>2064032</v>
      </c>
      <c r="H4250" s="63">
        <v>4.4832931537793144</v>
      </c>
      <c r="I4250" s="63">
        <v>102.209020024686</v>
      </c>
      <c r="J4250" s="63">
        <v>402458309.80588597</v>
      </c>
      <c r="K4250" s="63">
        <v>104.85722995630526</v>
      </c>
      <c r="L4250" s="63">
        <v>5241.0536009458256</v>
      </c>
      <c r="M4250" s="63">
        <v>60.864040660736975</v>
      </c>
      <c r="N4250" s="62">
        <v>57.189</v>
      </c>
    </row>
    <row r="4251" spans="1:14" x14ac:dyDescent="0.4">
      <c r="A4251" s="70">
        <v>101</v>
      </c>
      <c r="B4251" s="5" t="s">
        <v>186</v>
      </c>
      <c r="C4251" s="5">
        <v>2014</v>
      </c>
      <c r="D4251" s="5" t="s">
        <v>249</v>
      </c>
      <c r="E4251" s="5" t="s">
        <v>247</v>
      </c>
      <c r="F4251" s="62">
        <v>3.6000021282039745</v>
      </c>
      <c r="G4251" s="63">
        <v>2067471</v>
      </c>
      <c r="H4251" s="63">
        <v>1.4469678575990201</v>
      </c>
      <c r="I4251" s="63">
        <v>101.702275542043</v>
      </c>
      <c r="J4251" s="63">
        <v>60879915.451370001</v>
      </c>
      <c r="K4251" s="63">
        <v>112.53792896929862</v>
      </c>
      <c r="L4251" s="63">
        <v>5495.7313804053347</v>
      </c>
      <c r="M4251" s="63">
        <v>59.892328398384919</v>
      </c>
      <c r="N4251" s="62">
        <v>57.283999999999999</v>
      </c>
    </row>
    <row r="4252" spans="1:14" x14ac:dyDescent="0.4">
      <c r="A4252" s="70">
        <v>101</v>
      </c>
      <c r="B4252" s="5" t="s">
        <v>186</v>
      </c>
      <c r="C4252" s="5">
        <v>2015</v>
      </c>
      <c r="D4252" s="5" t="s">
        <v>249</v>
      </c>
      <c r="E4252" s="5" t="s">
        <v>247</v>
      </c>
      <c r="F4252" s="62">
        <v>3.4499131978827435</v>
      </c>
      <c r="G4252" s="63">
        <v>2070226</v>
      </c>
      <c r="H4252" s="63">
        <v>2.003420845782415</v>
      </c>
      <c r="I4252" s="63">
        <v>98.142755584922597</v>
      </c>
      <c r="J4252" s="63">
        <v>296604200.38122302</v>
      </c>
      <c r="K4252" s="63">
        <v>113.69844387910275</v>
      </c>
      <c r="L4252" s="63">
        <v>4861.5561598422337</v>
      </c>
      <c r="M4252" s="63">
        <f t="shared" ref="M4252:M4259" si="457">(M4251+M4250+M4249)/3</f>
        <v>61.856360628485199</v>
      </c>
      <c r="N4252" s="62">
        <v>57.408000000000001</v>
      </c>
    </row>
    <row r="4253" spans="1:14" x14ac:dyDescent="0.4">
      <c r="A4253" s="70">
        <v>101</v>
      </c>
      <c r="B4253" s="5" t="s">
        <v>186</v>
      </c>
      <c r="C4253" s="5">
        <v>2016</v>
      </c>
      <c r="D4253" s="5" t="s">
        <v>249</v>
      </c>
      <c r="E4253" s="5" t="s">
        <v>247</v>
      </c>
      <c r="F4253" s="62">
        <v>3.3595819521445214</v>
      </c>
      <c r="G4253" s="63">
        <v>2072490</v>
      </c>
      <c r="H4253" s="63">
        <v>3.4652528565308813</v>
      </c>
      <c r="I4253" s="63">
        <v>98.316956206755805</v>
      </c>
      <c r="J4253" s="63">
        <v>549371101.55115998</v>
      </c>
      <c r="K4253" s="63">
        <v>116.18540841802638</v>
      </c>
      <c r="L4253" s="63">
        <v>5149.586764369069</v>
      </c>
      <c r="M4253" s="63">
        <f t="shared" si="457"/>
        <v>60.870909895869033</v>
      </c>
      <c r="N4253" s="62">
        <v>57.563000000000002</v>
      </c>
    </row>
    <row r="4254" spans="1:14" x14ac:dyDescent="0.4">
      <c r="A4254" s="70">
        <v>101</v>
      </c>
      <c r="B4254" s="5" t="s">
        <v>186</v>
      </c>
      <c r="C4254" s="5">
        <v>2017</v>
      </c>
      <c r="D4254" s="5" t="s">
        <v>249</v>
      </c>
      <c r="E4254" s="5" t="s">
        <v>247</v>
      </c>
      <c r="F4254" s="62">
        <v>3.5845711404472009</v>
      </c>
      <c r="G4254" s="63">
        <v>2074502</v>
      </c>
      <c r="H4254" s="63">
        <v>2.8070270353903766</v>
      </c>
      <c r="I4254" s="63">
        <v>98.603800245701706</v>
      </c>
      <c r="J4254" s="63">
        <v>380738977.54477602</v>
      </c>
      <c r="K4254" s="63">
        <v>124.13728389628965</v>
      </c>
      <c r="L4254" s="63">
        <v>5450.4970685329881</v>
      </c>
      <c r="M4254" s="63">
        <f t="shared" si="457"/>
        <v>60.87319964091305</v>
      </c>
      <c r="N4254" s="62">
        <v>57.747999999999998</v>
      </c>
    </row>
    <row r="4255" spans="1:14" x14ac:dyDescent="0.4">
      <c r="A4255" s="70">
        <v>101</v>
      </c>
      <c r="B4255" s="5" t="s">
        <v>186</v>
      </c>
      <c r="C4255" s="5">
        <v>2018</v>
      </c>
      <c r="D4255" s="5" t="s">
        <v>249</v>
      </c>
      <c r="E4255" s="5" t="s">
        <v>247</v>
      </c>
      <c r="F4255" s="62">
        <v>3.3477232871130527</v>
      </c>
      <c r="G4255" s="63">
        <v>2076217</v>
      </c>
      <c r="H4255" s="63">
        <v>3.9261552893668181</v>
      </c>
      <c r="I4255" s="63">
        <v>99.802131368085796</v>
      </c>
      <c r="J4255" s="63">
        <v>648732424.98464704</v>
      </c>
      <c r="K4255" s="63">
        <v>133.21520764800766</v>
      </c>
      <c r="L4255" s="63">
        <v>6108.7391704426127</v>
      </c>
      <c r="M4255" s="63">
        <f t="shared" si="457"/>
        <v>61.200156721755754</v>
      </c>
      <c r="N4255" s="62">
        <v>57.963000000000001</v>
      </c>
    </row>
    <row r="4256" spans="1:14" x14ac:dyDescent="0.4">
      <c r="A4256" s="70">
        <v>101</v>
      </c>
      <c r="B4256" s="5" t="s">
        <v>186</v>
      </c>
      <c r="C4256" s="5">
        <v>2019</v>
      </c>
      <c r="D4256" s="5" t="s">
        <v>249</v>
      </c>
      <c r="E4256" s="5" t="s">
        <v>247</v>
      </c>
      <c r="F4256" s="62">
        <v>3.8311373750778883</v>
      </c>
      <c r="G4256" s="63">
        <v>2076694</v>
      </c>
      <c r="H4256" s="63">
        <v>0.86816868476068976</v>
      </c>
      <c r="I4256" s="63">
        <v>98.273227433052995</v>
      </c>
      <c r="J4256" s="63">
        <v>549500829.87778997</v>
      </c>
      <c r="K4256" s="63">
        <v>138.5762318405389</v>
      </c>
      <c r="L4256" s="63">
        <v>6070.3880535827466</v>
      </c>
      <c r="M4256" s="63">
        <f t="shared" si="457"/>
        <v>60.981422086179272</v>
      </c>
      <c r="N4256" s="62">
        <v>58.207999999999998</v>
      </c>
    </row>
    <row r="4257" spans="1:14" x14ac:dyDescent="0.4">
      <c r="A4257" s="70">
        <v>101</v>
      </c>
      <c r="B4257" s="5" t="s">
        <v>186</v>
      </c>
      <c r="C4257" s="5">
        <v>2020</v>
      </c>
      <c r="D4257" s="5" t="s">
        <v>249</v>
      </c>
      <c r="E4257" s="5" t="s">
        <v>247</v>
      </c>
      <c r="F4257" s="62">
        <v>3.2794201872010595</v>
      </c>
      <c r="G4257" s="63">
        <v>2072531</v>
      </c>
      <c r="H4257" s="63">
        <v>2.9101463714361842</v>
      </c>
      <c r="I4257" s="63">
        <v>99.622044222568803</v>
      </c>
      <c r="J4257" s="63">
        <v>7693779.7036068998</v>
      </c>
      <c r="K4257" s="63">
        <v>128.24125808137748</v>
      </c>
      <c r="L4257" s="63">
        <v>5965.450231953645</v>
      </c>
      <c r="M4257" s="63">
        <f t="shared" si="457"/>
        <v>61.018259482949361</v>
      </c>
      <c r="N4257" s="62">
        <v>58.481999999999999</v>
      </c>
    </row>
    <row r="4258" spans="1:14" x14ac:dyDescent="0.4">
      <c r="A4258" s="70">
        <v>101</v>
      </c>
      <c r="B4258" s="5" t="s">
        <v>186</v>
      </c>
      <c r="C4258" s="5">
        <v>2021</v>
      </c>
      <c r="D4258" s="5" t="s">
        <v>249</v>
      </c>
      <c r="E4258" s="5" t="s">
        <v>247</v>
      </c>
      <c r="F4258" s="62">
        <f>(F4255+F4256+F4257)/3</f>
        <v>3.4860936164640002</v>
      </c>
      <c r="G4258" s="63">
        <v>2065092</v>
      </c>
      <c r="H4258" s="63">
        <v>3.3016084913707289</v>
      </c>
      <c r="I4258" s="63">
        <v>100.430558677191</v>
      </c>
      <c r="J4258" s="63">
        <v>696255528.13646603</v>
      </c>
      <c r="K4258" s="63">
        <v>146.7215946375654</v>
      </c>
      <c r="L4258" s="63">
        <v>6778.5628782177409</v>
      </c>
      <c r="M4258" s="63">
        <f t="shared" si="457"/>
        <v>61.066612763628122</v>
      </c>
      <c r="N4258" s="62">
        <v>58.786000000000001</v>
      </c>
    </row>
    <row r="4259" spans="1:14" x14ac:dyDescent="0.4">
      <c r="A4259" s="70">
        <v>101</v>
      </c>
      <c r="B4259" s="5" t="s">
        <v>186</v>
      </c>
      <c r="C4259" s="5">
        <v>2022</v>
      </c>
      <c r="D4259" s="5" t="s">
        <v>249</v>
      </c>
      <c r="E4259" s="5" t="s">
        <v>247</v>
      </c>
      <c r="F4259" s="62">
        <f>(F4256+F4257+F4258)/3</f>
        <v>3.532217059580983</v>
      </c>
      <c r="G4259" s="63">
        <v>2057679</v>
      </c>
      <c r="H4259" s="63">
        <v>6.6695476628390082</v>
      </c>
      <c r="I4259" s="63">
        <v>104.521273319907</v>
      </c>
      <c r="J4259" s="63">
        <v>854152514.51901495</v>
      </c>
      <c r="K4259" s="63">
        <v>170.81825104810378</v>
      </c>
      <c r="L4259" s="63">
        <v>6591.4713141196053</v>
      </c>
      <c r="M4259" s="63">
        <f t="shared" si="457"/>
        <v>61.022098110918911</v>
      </c>
      <c r="N4259" s="62">
        <v>59.118000000000002</v>
      </c>
    </row>
    <row r="4260" spans="1:14" x14ac:dyDescent="0.4">
      <c r="A4260" s="69">
        <v>102</v>
      </c>
      <c r="B4260" s="5" t="s">
        <v>187</v>
      </c>
      <c r="C4260" s="5">
        <v>1980</v>
      </c>
      <c r="D4260" s="5" t="s">
        <v>251</v>
      </c>
      <c r="E4260" s="5" t="s">
        <v>248</v>
      </c>
      <c r="F4260" s="64">
        <f>F4261*0.95</f>
        <v>5.1211189019503465</v>
      </c>
      <c r="G4260" s="63">
        <v>1017462</v>
      </c>
      <c r="H4260" s="63">
        <v>51.105033515743003</v>
      </c>
      <c r="I4260" s="63">
        <f>(I2927+I2368+I734)/3</f>
        <v>395.02818336195634</v>
      </c>
      <c r="J4260" s="63">
        <v>98436595.536874905</v>
      </c>
      <c r="K4260" s="63">
        <v>100.31460239097818</v>
      </c>
      <c r="L4260" s="63">
        <v>5879.0994434569766</v>
      </c>
      <c r="M4260" s="63">
        <v>40.888888888888893</v>
      </c>
      <c r="N4260" s="62">
        <v>47.561999999999998</v>
      </c>
    </row>
    <row r="4261" spans="1:14" x14ac:dyDescent="0.4">
      <c r="A4261" s="69">
        <v>102</v>
      </c>
      <c r="B4261" s="5" t="s">
        <v>187</v>
      </c>
      <c r="C4261" s="5">
        <v>1981</v>
      </c>
      <c r="D4261" s="5" t="s">
        <v>251</v>
      </c>
      <c r="E4261" s="5" t="s">
        <v>248</v>
      </c>
      <c r="F4261" s="64">
        <f>(F2928+F2369+F4046)/3</f>
        <v>5.390651475737207</v>
      </c>
      <c r="G4261" s="63">
        <v>1075624</v>
      </c>
      <c r="H4261" s="63">
        <v>3.6798601051888085</v>
      </c>
      <c r="I4261" s="63">
        <f>(I2928+I2369+I735)/3</f>
        <v>427.33698571634068</v>
      </c>
      <c r="J4261" s="63">
        <v>62536190.105779402</v>
      </c>
      <c r="K4261" s="63">
        <v>102.77589427767342</v>
      </c>
      <c r="L4261" s="63">
        <v>6748.7524920883943</v>
      </c>
      <c r="M4261" s="63">
        <v>47.808764940239044</v>
      </c>
      <c r="N4261" s="62">
        <v>49.470999999999997</v>
      </c>
    </row>
    <row r="4262" spans="1:14" x14ac:dyDescent="0.4">
      <c r="A4262" s="69">
        <v>102</v>
      </c>
      <c r="B4262" s="5" t="s">
        <v>187</v>
      </c>
      <c r="C4262" s="5">
        <v>1982</v>
      </c>
      <c r="D4262" s="5" t="s">
        <v>251</v>
      </c>
      <c r="E4262" s="5" t="s">
        <v>248</v>
      </c>
      <c r="F4262" s="64">
        <f t="shared" ref="F4262:F4267" si="458">(F2370+F2929+F4047)/3</f>
        <v>5.6743699744602187</v>
      </c>
      <c r="G4262" s="63">
        <v>1138301</v>
      </c>
      <c r="H4262" s="63">
        <v>-6.7202106748715522</v>
      </c>
      <c r="I4262" s="63">
        <f>(I2929+I2370+I736)/3</f>
        <v>476.9767753116389</v>
      </c>
      <c r="J4262" s="63">
        <v>182107701.74321899</v>
      </c>
      <c r="K4262" s="63">
        <v>101.69770438806989</v>
      </c>
      <c r="L4262" s="63">
        <v>6636.838108464749</v>
      </c>
      <c r="M4262" s="63">
        <v>50</v>
      </c>
      <c r="N4262" s="62">
        <v>51.384999999999998</v>
      </c>
    </row>
    <row r="4263" spans="1:14" x14ac:dyDescent="0.4">
      <c r="A4263" s="69">
        <v>102</v>
      </c>
      <c r="B4263" s="5" t="s">
        <v>187</v>
      </c>
      <c r="C4263" s="5">
        <v>1983</v>
      </c>
      <c r="D4263" s="5" t="s">
        <v>251</v>
      </c>
      <c r="E4263" s="5" t="s">
        <v>248</v>
      </c>
      <c r="F4263" s="64">
        <f t="shared" si="458"/>
        <v>5.9730210257475989</v>
      </c>
      <c r="G4263" s="63">
        <v>1204626</v>
      </c>
      <c r="H4263" s="63">
        <v>-9.9990244203061707</v>
      </c>
      <c r="I4263" s="63">
        <f>(I2930+I2371+I737)/3</f>
        <v>579.10383336583845</v>
      </c>
      <c r="J4263" s="63">
        <v>154603358.872621</v>
      </c>
      <c r="K4263" s="63">
        <v>91.718679211601852</v>
      </c>
      <c r="L4263" s="63">
        <v>6585.0659796428799</v>
      </c>
      <c r="M4263" s="63">
        <v>55.012853470437015</v>
      </c>
      <c r="N4263" s="62">
        <v>53.293999999999997</v>
      </c>
    </row>
    <row r="4264" spans="1:14" x14ac:dyDescent="0.4">
      <c r="A4264" s="69">
        <v>102</v>
      </c>
      <c r="B4264" s="5" t="s">
        <v>187</v>
      </c>
      <c r="C4264" s="5">
        <v>1984</v>
      </c>
      <c r="D4264" s="5" t="s">
        <v>251</v>
      </c>
      <c r="E4264" s="5" t="s">
        <v>248</v>
      </c>
      <c r="F4264" s="64">
        <f t="shared" si="458"/>
        <v>6.2873905534185255</v>
      </c>
      <c r="G4264" s="63">
        <v>1273306</v>
      </c>
      <c r="H4264" s="63">
        <v>-4.7182985364744638</v>
      </c>
      <c r="I4264" s="63">
        <f>(I4350+I4522+I4608)/3</f>
        <v>84.431215896375249</v>
      </c>
      <c r="J4264" s="63">
        <v>158078735.56081399</v>
      </c>
      <c r="K4264" s="63">
        <v>87.859788637631681</v>
      </c>
      <c r="L4264" s="63">
        <v>6927.98365116074</v>
      </c>
      <c r="M4264" s="63">
        <v>46.787148594377506</v>
      </c>
      <c r="N4264" s="62">
        <v>55.197000000000003</v>
      </c>
    </row>
    <row r="4265" spans="1:14" x14ac:dyDescent="0.4">
      <c r="A4265" s="69">
        <v>102</v>
      </c>
      <c r="B4265" s="5" t="s">
        <v>187</v>
      </c>
      <c r="C4265" s="5">
        <v>1985</v>
      </c>
      <c r="D4265" s="5" t="s">
        <v>251</v>
      </c>
      <c r="E4265" s="5" t="s">
        <v>248</v>
      </c>
      <c r="F4265" s="64">
        <f t="shared" si="458"/>
        <v>6.6183058457037118</v>
      </c>
      <c r="G4265" s="63">
        <v>1353289</v>
      </c>
      <c r="H4265" s="63">
        <v>-0.51200345498790512</v>
      </c>
      <c r="I4265" s="63">
        <f>(I4351+I4523+I47638)/3</f>
        <v>39.478769633767577</v>
      </c>
      <c r="J4265" s="63">
        <v>161264639.03646499</v>
      </c>
      <c r="K4265" s="63">
        <v>87.010619144379731</v>
      </c>
      <c r="L4265" s="63">
        <v>7393.5762578877329</v>
      </c>
      <c r="M4265" s="63">
        <v>43.516873889875669</v>
      </c>
      <c r="N4265" s="62">
        <v>57.079000000000001</v>
      </c>
    </row>
    <row r="4266" spans="1:14" x14ac:dyDescent="0.4">
      <c r="A4266" s="69">
        <v>102</v>
      </c>
      <c r="B4266" s="5" t="s">
        <v>187</v>
      </c>
      <c r="C4266" s="5">
        <v>1986</v>
      </c>
      <c r="D4266" s="5" t="s">
        <v>251</v>
      </c>
      <c r="E4266" s="5" t="s">
        <v>248</v>
      </c>
      <c r="F4266" s="64">
        <f t="shared" si="458"/>
        <v>6.966637732319696</v>
      </c>
      <c r="G4266" s="63">
        <v>1443446</v>
      </c>
      <c r="H4266" s="63">
        <v>-20.634704765861386</v>
      </c>
      <c r="I4266" s="63">
        <f>(I4352+I4524+I4610)/3</f>
        <v>72.314749305235168</v>
      </c>
      <c r="J4266" s="63">
        <v>140320778.71050999</v>
      </c>
      <c r="K4266" s="63">
        <v>80.17299280934364</v>
      </c>
      <c r="L4266" s="63">
        <v>5074.0847729274592</v>
      </c>
      <c r="M4266" s="63">
        <v>56.661316211878002</v>
      </c>
      <c r="N4266" s="62">
        <v>58.944000000000003</v>
      </c>
    </row>
    <row r="4267" spans="1:14" x14ac:dyDescent="0.4">
      <c r="A4267" s="69">
        <v>102</v>
      </c>
      <c r="B4267" s="5" t="s">
        <v>187</v>
      </c>
      <c r="C4267" s="5">
        <v>1987</v>
      </c>
      <c r="D4267" s="5" t="s">
        <v>251</v>
      </c>
      <c r="E4267" s="5" t="s">
        <v>248</v>
      </c>
      <c r="F4267" s="64">
        <f t="shared" si="458"/>
        <v>7.3333028761259955</v>
      </c>
      <c r="G4267" s="63">
        <v>1533351</v>
      </c>
      <c r="H4267" s="63">
        <v>11.177850566821746</v>
      </c>
      <c r="I4267" s="63">
        <f>(I2934+I2375+I741)/3</f>
        <v>279.3889244817866</v>
      </c>
      <c r="J4267" s="63">
        <v>34850455.136541001</v>
      </c>
      <c r="K4267" s="63">
        <v>77.944994937237638</v>
      </c>
      <c r="L4267" s="63">
        <v>5094.1911505770549</v>
      </c>
      <c r="M4267" s="63">
        <v>57.686212361331222</v>
      </c>
      <c r="N4267" s="62">
        <v>60.783000000000001</v>
      </c>
    </row>
    <row r="4268" spans="1:14" x14ac:dyDescent="0.4">
      <c r="A4268" s="69">
        <v>102</v>
      </c>
      <c r="B4268" s="5" t="s">
        <v>187</v>
      </c>
      <c r="C4268" s="5">
        <v>1988</v>
      </c>
      <c r="D4268" s="5" t="s">
        <v>251</v>
      </c>
      <c r="E4268" s="5" t="s">
        <v>248</v>
      </c>
      <c r="F4268" s="64">
        <f>(F2376+F4053+F2935)/3</f>
        <v>7.719266185395786</v>
      </c>
      <c r="G4268" s="63">
        <v>1623433</v>
      </c>
      <c r="H4268" s="63">
        <v>1.3189690373572489</v>
      </c>
      <c r="I4268" s="63">
        <f>(I2935+I2376+I742)/3</f>
        <v>140.51606071860644</v>
      </c>
      <c r="J4268" s="63">
        <v>91807542.262678802</v>
      </c>
      <c r="K4268" s="63">
        <v>71.359900759807729</v>
      </c>
      <c r="L4268" s="63">
        <v>5165.7295772350499</v>
      </c>
      <c r="M4268" s="63">
        <v>54.298642533936651</v>
      </c>
      <c r="N4268" s="62">
        <v>62.594000000000001</v>
      </c>
    </row>
    <row r="4269" spans="1:14" x14ac:dyDescent="0.4">
      <c r="A4269" s="69">
        <v>102</v>
      </c>
      <c r="B4269" s="5" t="s">
        <v>187</v>
      </c>
      <c r="C4269" s="5">
        <v>1989</v>
      </c>
      <c r="D4269" s="5" t="s">
        <v>251</v>
      </c>
      <c r="E4269" s="5" t="s">
        <v>248</v>
      </c>
      <c r="F4269" s="64">
        <f>(F2936+F2377+F4054)/3</f>
        <v>8.1255433530481973</v>
      </c>
      <c r="G4269" s="63">
        <v>1713838</v>
      </c>
      <c r="H4269" s="63">
        <v>-2.7484672671107546E-7</v>
      </c>
      <c r="I4269" s="63">
        <f>(I4355+I4527+I4613)/3</f>
        <v>71.202685431117104</v>
      </c>
      <c r="J4269" s="63">
        <v>112353706.11183301</v>
      </c>
      <c r="K4269" s="63">
        <f>K4268*0.95</f>
        <v>67.791905721817344</v>
      </c>
      <c r="L4269" s="63">
        <v>5468.5283273538389</v>
      </c>
      <c r="M4269" s="63">
        <v>54.093567251461991</v>
      </c>
      <c r="N4269" s="62">
        <v>64.366</v>
      </c>
    </row>
    <row r="4270" spans="1:14" x14ac:dyDescent="0.4">
      <c r="A4270" s="69">
        <v>102</v>
      </c>
      <c r="B4270" s="5" t="s">
        <v>187</v>
      </c>
      <c r="C4270" s="5">
        <v>1990</v>
      </c>
      <c r="D4270" s="5" t="s">
        <v>251</v>
      </c>
      <c r="E4270" s="5" t="s">
        <v>248</v>
      </c>
      <c r="F4270" s="64">
        <f t="shared" ref="F4270:F4276" si="459">(F2378+F2937+F4055)/3</f>
        <v>8.5532035295244189</v>
      </c>
      <c r="G4270" s="63">
        <v>1804524</v>
      </c>
      <c r="H4270" s="63">
        <v>24.840924375203514</v>
      </c>
      <c r="I4270" s="63">
        <f>(I4356+I4528+I4614)/3</f>
        <v>68.160679099717981</v>
      </c>
      <c r="J4270" s="63">
        <v>142262678.80364099</v>
      </c>
      <c r="K4270" s="63">
        <v>74.829174920430006</v>
      </c>
      <c r="L4270" s="63">
        <v>6475.4170704596318</v>
      </c>
      <c r="M4270" s="63">
        <v>56.496062992125985</v>
      </c>
      <c r="N4270" s="62">
        <v>66.102000000000004</v>
      </c>
    </row>
    <row r="4271" spans="1:14" x14ac:dyDescent="0.4">
      <c r="A4271" s="69">
        <v>102</v>
      </c>
      <c r="B4271" s="5" t="s">
        <v>187</v>
      </c>
      <c r="C4271" s="5">
        <v>1991</v>
      </c>
      <c r="D4271" s="5" t="s">
        <v>251</v>
      </c>
      <c r="E4271" s="5" t="s">
        <v>248</v>
      </c>
      <c r="F4271" s="64">
        <f t="shared" si="459"/>
        <v>4.6176426675449953</v>
      </c>
      <c r="G4271" s="63">
        <v>1895187</v>
      </c>
      <c r="H4271" s="63">
        <v>-8.4980917252172929</v>
      </c>
      <c r="I4271" s="63">
        <f>(I4357+I4529+I4615)/3</f>
        <v>78.122218512627299</v>
      </c>
      <c r="J4271" s="63">
        <v>135240572.17165199</v>
      </c>
      <c r="K4271" s="63">
        <v>77.806824435883328</v>
      </c>
      <c r="L4271" s="63">
        <v>5984.3606170438161</v>
      </c>
      <c r="M4271" s="63">
        <v>41.702127659574465</v>
      </c>
      <c r="N4271" s="62">
        <v>67.796000000000006</v>
      </c>
    </row>
    <row r="4272" spans="1:14" x14ac:dyDescent="0.4">
      <c r="A4272" s="69">
        <v>102</v>
      </c>
      <c r="B4272" s="5" t="s">
        <v>187</v>
      </c>
      <c r="C4272" s="5">
        <v>1992</v>
      </c>
      <c r="D4272" s="5" t="s">
        <v>251</v>
      </c>
      <c r="E4272" s="5" t="s">
        <v>248</v>
      </c>
      <c r="F4272" s="64">
        <f t="shared" si="459"/>
        <v>7.5246816861771499</v>
      </c>
      <c r="G4272" s="63">
        <v>1985227</v>
      </c>
      <c r="H4272" s="63">
        <v>1.2730751525085822</v>
      </c>
      <c r="I4272" s="63">
        <f t="shared" ref="I4272:I4280" si="460">(I2939+I2380+I746)/3</f>
        <v>84.558228438945491</v>
      </c>
      <c r="J4272" s="63">
        <v>104291287.386216</v>
      </c>
      <c r="K4272" s="63">
        <v>80.26483426972159</v>
      </c>
      <c r="L4272" s="63">
        <v>6272.4694368476812</v>
      </c>
      <c r="M4272" s="63">
        <v>45.318352059925097</v>
      </c>
      <c r="N4272" s="62">
        <v>69.447000000000003</v>
      </c>
    </row>
    <row r="4273" spans="1:14" x14ac:dyDescent="0.4">
      <c r="A4273" s="69">
        <v>102</v>
      </c>
      <c r="B4273" s="5" t="s">
        <v>187</v>
      </c>
      <c r="C4273" s="5">
        <v>1993</v>
      </c>
      <c r="D4273" s="5" t="s">
        <v>251</v>
      </c>
      <c r="E4273" s="5" t="s">
        <v>248</v>
      </c>
      <c r="F4273" s="64">
        <f t="shared" si="459"/>
        <v>8.9176770210978429</v>
      </c>
      <c r="G4273" s="63">
        <v>2071868</v>
      </c>
      <c r="H4273" s="63">
        <v>-5.3893730414709751</v>
      </c>
      <c r="I4273" s="63">
        <f t="shared" si="460"/>
        <v>81.914404376088285</v>
      </c>
      <c r="J4273" s="63">
        <v>142002600.78023401</v>
      </c>
      <c r="K4273" s="63">
        <v>81.105837288700144</v>
      </c>
      <c r="L4273" s="63">
        <v>6029.8763880612632</v>
      </c>
      <c r="M4273" s="63">
        <v>51.669316375198726</v>
      </c>
      <c r="N4273" s="62">
        <v>71.043999999999997</v>
      </c>
    </row>
    <row r="4274" spans="1:14" x14ac:dyDescent="0.4">
      <c r="A4274" s="69">
        <v>102</v>
      </c>
      <c r="B4274" s="5" t="s">
        <v>187</v>
      </c>
      <c r="C4274" s="5">
        <v>1994</v>
      </c>
      <c r="D4274" s="5" t="s">
        <v>251</v>
      </c>
      <c r="E4274" s="5" t="s">
        <v>248</v>
      </c>
      <c r="F4274" s="64">
        <f t="shared" si="459"/>
        <v>10.307724710928948</v>
      </c>
      <c r="G4274" s="63">
        <v>2133675</v>
      </c>
      <c r="H4274" s="63">
        <v>-0.45045478529011973</v>
      </c>
      <c r="I4274" s="63">
        <f t="shared" si="460"/>
        <v>48.913725906627953</v>
      </c>
      <c r="J4274" s="63">
        <v>76462938.8816645</v>
      </c>
      <c r="K4274" s="63">
        <v>77.788738348801161</v>
      </c>
      <c r="L4274" s="63">
        <v>6054.7438840015502</v>
      </c>
      <c r="M4274" s="63">
        <v>56.8</v>
      </c>
      <c r="N4274" s="62">
        <v>71.688000000000002</v>
      </c>
    </row>
    <row r="4275" spans="1:14" x14ac:dyDescent="0.4">
      <c r="A4275" s="69">
        <v>102</v>
      </c>
      <c r="B4275" s="5" t="s">
        <v>187</v>
      </c>
      <c r="C4275" s="5">
        <v>1995</v>
      </c>
      <c r="D4275" s="5" t="s">
        <v>251</v>
      </c>
      <c r="E4275" s="5" t="s">
        <v>248</v>
      </c>
      <c r="F4275" s="64">
        <f t="shared" si="459"/>
        <v>10.185987679302274</v>
      </c>
      <c r="G4275" s="63">
        <v>2172672</v>
      </c>
      <c r="H4275" s="63">
        <v>1.7561664414650551</v>
      </c>
      <c r="I4275" s="63">
        <f t="shared" si="460"/>
        <v>49.542214389732372</v>
      </c>
      <c r="J4275" s="63">
        <v>46293888.166449897</v>
      </c>
      <c r="K4275" s="63">
        <v>79.591490644608172</v>
      </c>
      <c r="L4275" s="63">
        <v>6352.8230585353285</v>
      </c>
      <c r="M4275" s="63">
        <v>57.658270932607216</v>
      </c>
      <c r="N4275" s="62">
        <v>71.668999999999997</v>
      </c>
    </row>
    <row r="4276" spans="1:14" x14ac:dyDescent="0.4">
      <c r="A4276" s="69">
        <v>102</v>
      </c>
      <c r="B4276" s="5" t="s">
        <v>187</v>
      </c>
      <c r="C4276" s="5">
        <v>1996</v>
      </c>
      <c r="D4276" s="5" t="s">
        <v>251</v>
      </c>
      <c r="E4276" s="5" t="s">
        <v>248</v>
      </c>
      <c r="F4276" s="64">
        <f t="shared" si="459"/>
        <v>9.9410967312451017</v>
      </c>
      <c r="G4276" s="63">
        <v>2209958</v>
      </c>
      <c r="H4276" s="63">
        <v>7.4157502753588318</v>
      </c>
      <c r="I4276" s="63">
        <f t="shared" si="460"/>
        <v>53.077259950301453</v>
      </c>
      <c r="J4276" s="63">
        <v>60599999.211963601</v>
      </c>
      <c r="K4276" s="63">
        <v>85.576153754489894</v>
      </c>
      <c r="L4276" s="63">
        <v>6913.1464620588713</v>
      </c>
      <c r="M4276" s="63">
        <v>59.276624246483593</v>
      </c>
      <c r="N4276" s="62">
        <v>71.649000000000001</v>
      </c>
    </row>
    <row r="4277" spans="1:14" x14ac:dyDescent="0.4">
      <c r="A4277" s="69">
        <v>102</v>
      </c>
      <c r="B4277" s="5" t="s">
        <v>187</v>
      </c>
      <c r="C4277" s="5">
        <v>1997</v>
      </c>
      <c r="D4277" s="5" t="s">
        <v>251</v>
      </c>
      <c r="E4277" s="5" t="s">
        <v>248</v>
      </c>
      <c r="F4277" s="64">
        <f>(F4274+F4275+F4276)/3</f>
        <v>10.144936373825443</v>
      </c>
      <c r="G4277" s="63">
        <v>2245588</v>
      </c>
      <c r="H4277" s="63">
        <v>-2.2352341591162883</v>
      </c>
      <c r="I4277" s="63">
        <f t="shared" si="460"/>
        <v>53.773958747486091</v>
      </c>
      <c r="J4277" s="63">
        <v>64499999.161248401</v>
      </c>
      <c r="K4277" s="63">
        <v>88.62796617127843</v>
      </c>
      <c r="L4277" s="63">
        <v>7052.6967704541576</v>
      </c>
      <c r="M4277" s="63">
        <v>62.88384512683578</v>
      </c>
      <c r="N4277" s="62">
        <v>71.629000000000005</v>
      </c>
    </row>
    <row r="4278" spans="1:14" x14ac:dyDescent="0.4">
      <c r="A4278" s="69">
        <v>102</v>
      </c>
      <c r="B4278" s="5" t="s">
        <v>187</v>
      </c>
      <c r="C4278" s="5">
        <v>1998</v>
      </c>
      <c r="D4278" s="5" t="s">
        <v>251</v>
      </c>
      <c r="E4278" s="5" t="s">
        <v>248</v>
      </c>
      <c r="F4278" s="64">
        <f t="shared" ref="F4278:F4302" si="461">(F4275+F4276+F4277)/3</f>
        <v>10.090673594790941</v>
      </c>
      <c r="G4278" s="63">
        <v>2279727</v>
      </c>
      <c r="H4278" s="63">
        <v>-13.89656270619426</v>
      </c>
      <c r="I4278" s="63">
        <f t="shared" si="460"/>
        <v>59.407385212654873</v>
      </c>
      <c r="J4278" s="63">
        <v>101999999.33680101</v>
      </c>
      <c r="K4278" s="63">
        <v>92.261792711256433</v>
      </c>
      <c r="L4278" s="63">
        <v>6139.732825205966</v>
      </c>
      <c r="M4278" s="63">
        <v>64.963981663392275</v>
      </c>
      <c r="N4278" s="62">
        <v>71.608999999999995</v>
      </c>
    </row>
    <row r="4279" spans="1:14" x14ac:dyDescent="0.4">
      <c r="A4279" s="69">
        <v>102</v>
      </c>
      <c r="B4279" s="5" t="s">
        <v>187</v>
      </c>
      <c r="C4279" s="5">
        <v>1999</v>
      </c>
      <c r="D4279" s="5" t="s">
        <v>251</v>
      </c>
      <c r="E4279" s="5" t="s">
        <v>248</v>
      </c>
      <c r="F4279" s="64">
        <f t="shared" si="461"/>
        <v>10.058902233287162</v>
      </c>
      <c r="G4279" s="63">
        <v>2312600</v>
      </c>
      <c r="H4279" s="63">
        <v>11.038294431745157</v>
      </c>
      <c r="I4279" s="63">
        <f t="shared" si="460"/>
        <v>56.476792119291567</v>
      </c>
      <c r="J4279" s="63">
        <v>40099999.739271797</v>
      </c>
      <c r="K4279" s="63">
        <v>87.619437375609479</v>
      </c>
      <c r="L4279" s="63">
        <v>6742.8246029806523</v>
      </c>
      <c r="M4279" s="63">
        <v>61.61327231121281</v>
      </c>
      <c r="N4279" s="62">
        <v>71.588999999999999</v>
      </c>
    </row>
    <row r="4280" spans="1:14" x14ac:dyDescent="0.4">
      <c r="A4280" s="69">
        <v>102</v>
      </c>
      <c r="B4280" s="5" t="s">
        <v>187</v>
      </c>
      <c r="C4280" s="5">
        <v>2000</v>
      </c>
      <c r="D4280" s="5" t="s">
        <v>251</v>
      </c>
      <c r="E4280" s="5" t="s">
        <v>248</v>
      </c>
      <c r="F4280" s="64">
        <f t="shared" si="461"/>
        <v>10.098170733967848</v>
      </c>
      <c r="G4280" s="63">
        <v>2344253</v>
      </c>
      <c r="H4280" s="63">
        <v>17.408725088143925</v>
      </c>
      <c r="I4280" s="63">
        <f t="shared" si="460"/>
        <v>57.732463722783933</v>
      </c>
      <c r="J4280" s="63">
        <v>82000000</v>
      </c>
      <c r="K4280" s="63">
        <v>92.897285562764822</v>
      </c>
      <c r="L4280" s="63">
        <v>8321.3938665155711</v>
      </c>
      <c r="M4280" s="63">
        <v>65.066144047035763</v>
      </c>
      <c r="N4280" s="62">
        <v>71.569000000000003</v>
      </c>
    </row>
    <row r="4281" spans="1:14" x14ac:dyDescent="0.4">
      <c r="A4281" s="69">
        <v>102</v>
      </c>
      <c r="B4281" s="5" t="s">
        <v>187</v>
      </c>
      <c r="C4281" s="5">
        <v>2001</v>
      </c>
      <c r="D4281" s="5" t="s">
        <v>251</v>
      </c>
      <c r="E4281" s="5" t="s">
        <v>248</v>
      </c>
      <c r="F4281" s="64">
        <f t="shared" si="461"/>
        <v>10.082582187348651</v>
      </c>
      <c r="G4281" s="63">
        <v>2374653</v>
      </c>
      <c r="H4281" s="63">
        <v>-4.5625338214596383</v>
      </c>
      <c r="I4281" s="63">
        <f>(I4367+I4539+I4625)/3</f>
        <v>97.542877069037104</v>
      </c>
      <c r="J4281" s="63">
        <v>5201560.4681404401</v>
      </c>
      <c r="K4281" s="63">
        <v>96.490540511162138</v>
      </c>
      <c r="L4281" s="63">
        <v>8191.5128316246828</v>
      </c>
      <c r="M4281" s="63">
        <v>62.711864406779661</v>
      </c>
      <c r="N4281" s="62">
        <v>71.549000000000007</v>
      </c>
    </row>
    <row r="4282" spans="1:14" x14ac:dyDescent="0.4">
      <c r="A4282" s="69">
        <v>102</v>
      </c>
      <c r="B4282" s="5" t="s">
        <v>187</v>
      </c>
      <c r="C4282" s="5">
        <v>2002</v>
      </c>
      <c r="D4282" s="5" t="s">
        <v>251</v>
      </c>
      <c r="E4282" s="5" t="s">
        <v>248</v>
      </c>
      <c r="F4282" s="64">
        <f t="shared" si="461"/>
        <v>10.079885051534553</v>
      </c>
      <c r="G4282" s="63">
        <v>2403659</v>
      </c>
      <c r="H4282" s="63">
        <v>4.7037663578772424</v>
      </c>
      <c r="I4282" s="63">
        <f>(I4368+I4540+I4626)/3</f>
        <v>98.495471045616071</v>
      </c>
      <c r="J4282" s="63">
        <v>109232769.83094899</v>
      </c>
      <c r="K4282" s="63">
        <v>95.787946470044631</v>
      </c>
      <c r="L4282" s="63">
        <v>8380.0389517872736</v>
      </c>
      <c r="M4282" s="63">
        <v>60.762059181191717</v>
      </c>
      <c r="N4282" s="62">
        <v>71.528999999999996</v>
      </c>
    </row>
    <row r="4283" spans="1:14" x14ac:dyDescent="0.4">
      <c r="A4283" s="69">
        <v>102</v>
      </c>
      <c r="B4283" s="5" t="s">
        <v>187</v>
      </c>
      <c r="C4283" s="5">
        <v>2003</v>
      </c>
      <c r="D4283" s="5" t="s">
        <v>251</v>
      </c>
      <c r="E4283" s="5" t="s">
        <v>248</v>
      </c>
      <c r="F4283" s="64">
        <f t="shared" si="461"/>
        <v>10.086879324283684</v>
      </c>
      <c r="G4283" s="63">
        <v>2431600</v>
      </c>
      <c r="H4283" s="63">
        <v>10.346627525788293</v>
      </c>
      <c r="I4283" s="63">
        <f t="shared" ref="I4283:I4291" si="462">(I2950+I2391+I757)/3</f>
        <v>50.016442198044864</v>
      </c>
      <c r="J4283" s="63">
        <v>24967490.247074101</v>
      </c>
      <c r="K4283" s="63">
        <v>97.000441491825924</v>
      </c>
      <c r="L4283" s="63">
        <v>8896.9025302096306</v>
      </c>
      <c r="M4283" s="63">
        <v>60.526315789473685</v>
      </c>
      <c r="N4283" s="62">
        <v>71.509</v>
      </c>
    </row>
    <row r="4284" spans="1:14" x14ac:dyDescent="0.4">
      <c r="A4284" s="69">
        <v>102</v>
      </c>
      <c r="B4284" s="5" t="s">
        <v>187</v>
      </c>
      <c r="C4284" s="5">
        <v>2004</v>
      </c>
      <c r="D4284" s="5" t="s">
        <v>251</v>
      </c>
      <c r="E4284" s="5" t="s">
        <v>248</v>
      </c>
      <c r="F4284" s="64">
        <f t="shared" si="461"/>
        <v>10.08311552105563</v>
      </c>
      <c r="G4284" s="63">
        <v>2468855</v>
      </c>
      <c r="H4284" s="63">
        <v>13.007889512312815</v>
      </c>
      <c r="I4284" s="63">
        <f t="shared" si="462"/>
        <v>48.467661754754893</v>
      </c>
      <c r="J4284" s="63">
        <v>111053315.994798</v>
      </c>
      <c r="K4284" s="63">
        <v>101.5472185717102</v>
      </c>
      <c r="L4284" s="63">
        <v>10030.444426206544</v>
      </c>
      <c r="M4284" s="63">
        <v>65.357142857142861</v>
      </c>
      <c r="N4284" s="62">
        <v>71.826999999999998</v>
      </c>
    </row>
    <row r="4285" spans="1:14" x14ac:dyDescent="0.4">
      <c r="A4285" s="69">
        <v>102</v>
      </c>
      <c r="B4285" s="5" t="s">
        <v>187</v>
      </c>
      <c r="C4285" s="5">
        <v>2005</v>
      </c>
      <c r="D4285" s="5" t="s">
        <v>251</v>
      </c>
      <c r="E4285" s="5" t="s">
        <v>248</v>
      </c>
      <c r="F4285" s="64">
        <f t="shared" si="461"/>
        <v>10.083293298957956</v>
      </c>
      <c r="G4285" s="63">
        <v>2515192</v>
      </c>
      <c r="H4285" s="63">
        <v>22.464622955579472</v>
      </c>
      <c r="I4285" s="63">
        <f t="shared" si="462"/>
        <v>49.603746124676839</v>
      </c>
      <c r="J4285" s="63">
        <v>1538361508.4525399</v>
      </c>
      <c r="K4285" s="63">
        <v>99.110994304773399</v>
      </c>
      <c r="L4285" s="63">
        <v>12357.701391187333</v>
      </c>
      <c r="M4285" s="63">
        <v>61.922141119221408</v>
      </c>
      <c r="N4285" s="62">
        <v>72.400000000000006</v>
      </c>
    </row>
    <row r="4286" spans="1:14" x14ac:dyDescent="0.4">
      <c r="A4286" s="69">
        <v>102</v>
      </c>
      <c r="B4286" s="5" t="s">
        <v>187</v>
      </c>
      <c r="C4286" s="5">
        <v>2006</v>
      </c>
      <c r="D4286" s="5" t="s">
        <v>251</v>
      </c>
      <c r="E4286" s="5" t="s">
        <v>248</v>
      </c>
      <c r="F4286" s="64">
        <f t="shared" si="461"/>
        <v>10.084429381432424</v>
      </c>
      <c r="G4286" s="63">
        <v>2560649</v>
      </c>
      <c r="H4286" s="63">
        <v>13.630133623069611</v>
      </c>
      <c r="I4286" s="63">
        <f t="shared" si="462"/>
        <v>58.078228392854292</v>
      </c>
      <c r="J4286" s="63">
        <v>1596098829.6489</v>
      </c>
      <c r="K4286" s="63">
        <v>98.555023079021254</v>
      </c>
      <c r="L4286" s="63">
        <v>14533.72942324941</v>
      </c>
      <c r="M4286" s="63">
        <v>50.539623805118715</v>
      </c>
      <c r="N4286" s="62">
        <v>72.966999999999999</v>
      </c>
    </row>
    <row r="4287" spans="1:14" x14ac:dyDescent="0.4">
      <c r="A4287" s="69">
        <v>102</v>
      </c>
      <c r="B4287" s="5" t="s">
        <v>187</v>
      </c>
      <c r="C4287" s="5">
        <v>2007</v>
      </c>
      <c r="D4287" s="5" t="s">
        <v>251</v>
      </c>
      <c r="E4287" s="5" t="s">
        <v>248</v>
      </c>
      <c r="F4287" s="64">
        <f t="shared" si="461"/>
        <v>10.083612733815336</v>
      </c>
      <c r="G4287" s="63">
        <v>2605700</v>
      </c>
      <c r="H4287" s="63">
        <v>8.2641131337706923</v>
      </c>
      <c r="I4287" s="63">
        <f t="shared" si="462"/>
        <v>58.144835519058944</v>
      </c>
      <c r="J4287" s="63">
        <v>3332119635.89077</v>
      </c>
      <c r="K4287" s="63">
        <v>108.87178546523211</v>
      </c>
      <c r="L4287" s="63">
        <v>16151.275839059044</v>
      </c>
      <c r="M4287" s="63">
        <v>45.699367958230283</v>
      </c>
      <c r="N4287" s="62">
        <v>73.527000000000001</v>
      </c>
    </row>
    <row r="4288" spans="1:14" x14ac:dyDescent="0.4">
      <c r="A4288" s="69">
        <v>102</v>
      </c>
      <c r="B4288" s="5" t="s">
        <v>187</v>
      </c>
      <c r="C4288" s="5">
        <v>2008</v>
      </c>
      <c r="D4288" s="5" t="s">
        <v>251</v>
      </c>
      <c r="E4288" s="5" t="s">
        <v>248</v>
      </c>
      <c r="F4288" s="64">
        <f t="shared" si="461"/>
        <v>10.083778471401905</v>
      </c>
      <c r="G4288" s="63">
        <v>2651028</v>
      </c>
      <c r="H4288" s="63">
        <v>33.751096991041607</v>
      </c>
      <c r="I4288" s="63">
        <f t="shared" si="462"/>
        <v>58.809764548870326</v>
      </c>
      <c r="J4288" s="63">
        <v>2951885565.6697001</v>
      </c>
      <c r="K4288" s="63">
        <v>108.60693821349183</v>
      </c>
      <c r="L4288" s="63">
        <v>22974.277350431879</v>
      </c>
      <c r="M4288" s="63">
        <v>48.441449031171018</v>
      </c>
      <c r="N4288" s="62">
        <v>74.08</v>
      </c>
    </row>
    <row r="4289" spans="1:14" x14ac:dyDescent="0.4">
      <c r="A4289" s="69">
        <v>102</v>
      </c>
      <c r="B4289" s="5" t="s">
        <v>187</v>
      </c>
      <c r="C4289" s="5">
        <v>2009</v>
      </c>
      <c r="D4289" s="5" t="s">
        <v>251</v>
      </c>
      <c r="E4289" s="5" t="s">
        <v>248</v>
      </c>
      <c r="F4289" s="64">
        <f t="shared" si="461"/>
        <v>10.083940195549888</v>
      </c>
      <c r="G4289" s="63">
        <v>2697537</v>
      </c>
      <c r="H4289" s="63">
        <v>-25.128136668773934</v>
      </c>
      <c r="I4289" s="63">
        <f t="shared" si="462"/>
        <v>53.272940017600412</v>
      </c>
      <c r="J4289" s="63">
        <v>1509232769.83095</v>
      </c>
      <c r="K4289" s="63">
        <v>105.00603004758993</v>
      </c>
      <c r="L4289" s="63">
        <v>17937.979567685899</v>
      </c>
      <c r="M4289" s="63">
        <v>48.597402597402599</v>
      </c>
      <c r="N4289" s="62">
        <v>74.623999999999995</v>
      </c>
    </row>
    <row r="4290" spans="1:14" x14ac:dyDescent="0.4">
      <c r="A4290" s="69">
        <v>102</v>
      </c>
      <c r="B4290" s="5" t="s">
        <v>187</v>
      </c>
      <c r="C4290" s="5">
        <v>2010</v>
      </c>
      <c r="D4290" s="5" t="s">
        <v>251</v>
      </c>
      <c r="E4290" s="5" t="s">
        <v>248</v>
      </c>
      <c r="F4290" s="64">
        <f t="shared" si="461"/>
        <v>10.083777133589043</v>
      </c>
      <c r="G4290" s="63">
        <v>2881914</v>
      </c>
      <c r="H4290" s="63">
        <v>32.053010253907729</v>
      </c>
      <c r="I4290" s="63">
        <f t="shared" si="462"/>
        <v>53.266593247427814</v>
      </c>
      <c r="J4290" s="63">
        <v>1242652795.8387499</v>
      </c>
      <c r="K4290" s="63">
        <v>96.386556222488991</v>
      </c>
      <c r="L4290" s="63">
        <v>22552.19900712333</v>
      </c>
      <c r="M4290" s="63">
        <v>45.349386213408877</v>
      </c>
      <c r="N4290" s="62">
        <v>75.161000000000001</v>
      </c>
    </row>
    <row r="4291" spans="1:14" x14ac:dyDescent="0.4">
      <c r="A4291" s="69">
        <v>102</v>
      </c>
      <c r="B4291" s="5" t="s">
        <v>187</v>
      </c>
      <c r="C4291" s="5">
        <v>2011</v>
      </c>
      <c r="D4291" s="5" t="s">
        <v>251</v>
      </c>
      <c r="E4291" s="5" t="s">
        <v>248</v>
      </c>
      <c r="F4291" s="64">
        <f t="shared" si="461"/>
        <v>10.083831933513613</v>
      </c>
      <c r="G4291" s="63">
        <v>3206870</v>
      </c>
      <c r="H4291" s="63">
        <v>15.884491777402005</v>
      </c>
      <c r="I4291" s="63">
        <f t="shared" si="462"/>
        <v>63.356777998939172</v>
      </c>
      <c r="J4291" s="63">
        <v>1629144343.30299</v>
      </c>
      <c r="K4291" s="63">
        <v>101.64072515420601</v>
      </c>
      <c r="L4291" s="63">
        <v>24166.096305362436</v>
      </c>
      <c r="M4291" s="63">
        <v>41.764102564102565</v>
      </c>
      <c r="N4291" s="62">
        <v>76.183000000000007</v>
      </c>
    </row>
    <row r="4292" spans="1:14" x14ac:dyDescent="0.4">
      <c r="A4292" s="69">
        <v>102</v>
      </c>
      <c r="B4292" s="5" t="s">
        <v>187</v>
      </c>
      <c r="C4292" s="5">
        <v>2012</v>
      </c>
      <c r="D4292" s="5" t="s">
        <v>251</v>
      </c>
      <c r="E4292" s="5" t="s">
        <v>248</v>
      </c>
      <c r="F4292" s="64">
        <f t="shared" si="461"/>
        <v>10.083849754217516</v>
      </c>
      <c r="G4292" s="63">
        <v>3535579</v>
      </c>
      <c r="H4292" s="63">
        <v>3.6064342687494673</v>
      </c>
      <c r="I4292" s="63">
        <f>(I4378+I4550+I4636)/3</f>
        <v>98.169997126289218</v>
      </c>
      <c r="J4292" s="63">
        <v>1364629388.8166399</v>
      </c>
      <c r="K4292" s="63">
        <v>102.0741653202891</v>
      </c>
      <c r="L4292" s="63">
        <v>24722.638824587379</v>
      </c>
      <c r="M4292" s="63">
        <v>39.370513528437328</v>
      </c>
      <c r="N4292" s="62">
        <v>77.563999999999993</v>
      </c>
    </row>
    <row r="4293" spans="1:14" x14ac:dyDescent="0.4">
      <c r="A4293" s="69">
        <v>102</v>
      </c>
      <c r="B4293" s="5" t="s">
        <v>187</v>
      </c>
      <c r="C4293" s="5">
        <v>2013</v>
      </c>
      <c r="D4293" s="5" t="s">
        <v>251</v>
      </c>
      <c r="E4293" s="5" t="s">
        <v>248</v>
      </c>
      <c r="F4293" s="64">
        <f t="shared" si="461"/>
        <v>10.083819607106724</v>
      </c>
      <c r="G4293" s="63">
        <v>3816680</v>
      </c>
      <c r="H4293" s="63">
        <v>-2.2204118530219432</v>
      </c>
      <c r="I4293" s="63">
        <f t="shared" ref="I4293:I4298" si="463">(I2960+I2401+I767)/3</f>
        <v>65.959166344922579</v>
      </c>
      <c r="J4293" s="63">
        <v>1612430962.2886901</v>
      </c>
      <c r="K4293" s="63">
        <v>112.54323258261904</v>
      </c>
      <c r="L4293" s="63">
        <v>23563.940599222849</v>
      </c>
      <c r="M4293" s="63">
        <v>38.544617563739379</v>
      </c>
      <c r="N4293" s="62">
        <v>78.882000000000005</v>
      </c>
    </row>
    <row r="4294" spans="1:14" x14ac:dyDescent="0.4">
      <c r="A4294" s="69">
        <v>102</v>
      </c>
      <c r="B4294" s="5" t="s">
        <v>187</v>
      </c>
      <c r="C4294" s="5">
        <v>2014</v>
      </c>
      <c r="D4294" s="5" t="s">
        <v>251</v>
      </c>
      <c r="E4294" s="5" t="s">
        <v>248</v>
      </c>
      <c r="F4294" s="64">
        <f t="shared" si="461"/>
        <v>10.08383376494595</v>
      </c>
      <c r="G4294" s="63">
        <v>4009267</v>
      </c>
      <c r="H4294" s="63">
        <v>1.7572995490739487</v>
      </c>
      <c r="I4294" s="63">
        <f t="shared" si="463"/>
        <v>56.127327680856077</v>
      </c>
      <c r="J4294" s="63">
        <v>1286345903.7711301</v>
      </c>
      <c r="K4294" s="63">
        <v>102.27815996498593</v>
      </c>
      <c r="L4294" s="63">
        <v>23121.206376855938</v>
      </c>
      <c r="M4294" s="63">
        <v>38.530884808013354</v>
      </c>
      <c r="N4294" s="62">
        <v>80.144999999999996</v>
      </c>
    </row>
    <row r="4295" spans="1:14" x14ac:dyDescent="0.4">
      <c r="A4295" s="69">
        <v>102</v>
      </c>
      <c r="B4295" s="5" t="s">
        <v>187</v>
      </c>
      <c r="C4295" s="5">
        <v>2015</v>
      </c>
      <c r="D4295" s="5" t="s">
        <v>251</v>
      </c>
      <c r="E4295" s="5" t="s">
        <v>248</v>
      </c>
      <c r="F4295" s="64">
        <f t="shared" si="461"/>
        <v>10.083834375423397</v>
      </c>
      <c r="G4295" s="63">
        <v>4191776</v>
      </c>
      <c r="H4295" s="63">
        <v>-19.146472518816566</v>
      </c>
      <c r="I4295" s="63">
        <f t="shared" si="463"/>
        <v>57.307889991432539</v>
      </c>
      <c r="J4295" s="63">
        <v>-2172431729.5188599</v>
      </c>
      <c r="K4295" s="63">
        <v>96.375597651358206</v>
      </c>
      <c r="L4295" s="63">
        <v>18777.433058916169</v>
      </c>
      <c r="M4295" s="63">
        <f t="shared" ref="M4295:M4302" si="464">M4294*0.95</f>
        <v>36.604340567612688</v>
      </c>
      <c r="N4295" s="62">
        <v>81.349999999999994</v>
      </c>
    </row>
    <row r="4296" spans="1:14" x14ac:dyDescent="0.4">
      <c r="A4296" s="69">
        <v>102</v>
      </c>
      <c r="B4296" s="5" t="s">
        <v>187</v>
      </c>
      <c r="C4296" s="5">
        <v>2016</v>
      </c>
      <c r="D4296" s="5" t="s">
        <v>251</v>
      </c>
      <c r="E4296" s="5" t="s">
        <v>248</v>
      </c>
      <c r="F4296" s="64">
        <f t="shared" si="461"/>
        <v>10.083829249158692</v>
      </c>
      <c r="G4296" s="63">
        <v>4398070</v>
      </c>
      <c r="H4296" s="63">
        <v>-9.1362752760545192</v>
      </c>
      <c r="I4296" s="63">
        <f t="shared" si="463"/>
        <v>57.970115081913882</v>
      </c>
      <c r="J4296" s="63">
        <v>2266070221.0663199</v>
      </c>
      <c r="K4296" s="63">
        <v>82.862187143005499</v>
      </c>
      <c r="L4296" s="63">
        <v>17082.206199898243</v>
      </c>
      <c r="M4296" s="63">
        <f t="shared" si="464"/>
        <v>34.77412353923205</v>
      </c>
      <c r="N4296" s="62">
        <v>82.5</v>
      </c>
    </row>
    <row r="4297" spans="1:14" x14ac:dyDescent="0.4">
      <c r="A4297" s="69">
        <v>102</v>
      </c>
      <c r="B4297" s="5" t="s">
        <v>187</v>
      </c>
      <c r="C4297" s="5">
        <v>2017</v>
      </c>
      <c r="D4297" s="5" t="s">
        <v>251</v>
      </c>
      <c r="E4297" s="5" t="s">
        <v>248</v>
      </c>
      <c r="F4297" s="64">
        <f t="shared" si="461"/>
        <v>10.083832463176014</v>
      </c>
      <c r="G4297" s="63">
        <v>4541854</v>
      </c>
      <c r="H4297" s="63">
        <v>7.2979432978000744</v>
      </c>
      <c r="I4297" s="63">
        <f t="shared" si="463"/>
        <v>58.145385048298486</v>
      </c>
      <c r="J4297" s="63">
        <v>2878543563.0689201</v>
      </c>
      <c r="K4297" s="63">
        <v>88.952826365256328</v>
      </c>
      <c r="L4297" s="63">
        <v>17802.575117804914</v>
      </c>
      <c r="M4297" s="63">
        <f t="shared" si="464"/>
        <v>33.035417362270444</v>
      </c>
      <c r="N4297" s="62">
        <v>83.56</v>
      </c>
    </row>
    <row r="4298" spans="1:14" x14ac:dyDescent="0.4">
      <c r="A4298" s="69">
        <v>102</v>
      </c>
      <c r="B4298" s="5" t="s">
        <v>187</v>
      </c>
      <c r="C4298" s="5">
        <v>2018</v>
      </c>
      <c r="D4298" s="5" t="s">
        <v>251</v>
      </c>
      <c r="E4298" s="5" t="s">
        <v>248</v>
      </c>
      <c r="F4298" s="64">
        <f t="shared" si="461"/>
        <v>10.083832029252703</v>
      </c>
      <c r="G4298" s="63">
        <v>4601157</v>
      </c>
      <c r="H4298" s="63">
        <v>11.732294608451738</v>
      </c>
      <c r="I4298" s="63">
        <f t="shared" si="463"/>
        <v>57.724366612101704</v>
      </c>
      <c r="J4298" s="63">
        <v>5600780234.07022</v>
      </c>
      <c r="K4298" s="63">
        <v>89.279217826284679</v>
      </c>
      <c r="L4298" s="63">
        <v>19887.574311314886</v>
      </c>
      <c r="M4298" s="63">
        <f t="shared" si="464"/>
        <v>31.38364649415692</v>
      </c>
      <c r="N4298" s="62">
        <v>84.539000000000001</v>
      </c>
    </row>
    <row r="4299" spans="1:14" x14ac:dyDescent="0.4">
      <c r="A4299" s="69">
        <v>102</v>
      </c>
      <c r="B4299" s="5" t="s">
        <v>187</v>
      </c>
      <c r="C4299" s="5">
        <v>2019</v>
      </c>
      <c r="D4299" s="5" t="s">
        <v>251</v>
      </c>
      <c r="E4299" s="5" t="s">
        <v>248</v>
      </c>
      <c r="F4299" s="64">
        <f t="shared" si="461"/>
        <v>10.083831247195803</v>
      </c>
      <c r="G4299" s="63">
        <v>4602768</v>
      </c>
      <c r="H4299" s="63">
        <v>-2.6661616447672571</v>
      </c>
      <c r="I4299" s="63">
        <f>(I2966+I773+I2407)/3</f>
        <v>63.852311304737846</v>
      </c>
      <c r="J4299" s="63">
        <v>1938621586.47594</v>
      </c>
      <c r="K4299" s="63">
        <v>86.476133658599977</v>
      </c>
      <c r="L4299" s="63">
        <v>19132.15227390936</v>
      </c>
      <c r="M4299" s="63">
        <f t="shared" si="464"/>
        <v>29.814464169449074</v>
      </c>
      <c r="N4299" s="62">
        <v>85.442999999999998</v>
      </c>
    </row>
    <row r="4300" spans="1:14" x14ac:dyDescent="0.4">
      <c r="A4300" s="69">
        <v>102</v>
      </c>
      <c r="B4300" s="5" t="s">
        <v>187</v>
      </c>
      <c r="C4300" s="5">
        <v>2020</v>
      </c>
      <c r="D4300" s="5" t="s">
        <v>251</v>
      </c>
      <c r="E4300" s="5" t="s">
        <v>248</v>
      </c>
      <c r="F4300" s="64">
        <f t="shared" si="461"/>
        <v>10.083831913208174</v>
      </c>
      <c r="G4300" s="63">
        <v>4543399</v>
      </c>
      <c r="H4300" s="63">
        <v>-10.783678130400403</v>
      </c>
      <c r="I4300" s="63">
        <f>(I2967+I2408+I774)/3</f>
        <v>57.062432485173083</v>
      </c>
      <c r="J4300" s="63">
        <v>1913654096.2288699</v>
      </c>
      <c r="K4300" s="63">
        <v>91.875700397798852</v>
      </c>
      <c r="L4300" s="63">
        <v>16707.623006321432</v>
      </c>
      <c r="M4300" s="63">
        <f t="shared" si="464"/>
        <v>28.323740960976618</v>
      </c>
      <c r="N4300" s="62">
        <v>86.275999999999996</v>
      </c>
    </row>
    <row r="4301" spans="1:14" x14ac:dyDescent="0.4">
      <c r="A4301" s="69">
        <v>102</v>
      </c>
      <c r="B4301" s="5" t="s">
        <v>187</v>
      </c>
      <c r="C4301" s="5">
        <v>2021</v>
      </c>
      <c r="D4301" s="5" t="s">
        <v>251</v>
      </c>
      <c r="E4301" s="5" t="s">
        <v>248</v>
      </c>
      <c r="F4301" s="64">
        <f t="shared" si="461"/>
        <v>10.08383172988556</v>
      </c>
      <c r="G4301" s="63">
        <v>4520471</v>
      </c>
      <c r="H4301" s="63">
        <v>12.695715219056254</v>
      </c>
      <c r="I4301" s="63">
        <f>(I2969+I2968+I2410)/3</f>
        <v>83.543262452318146</v>
      </c>
      <c r="J4301" s="63">
        <v>8793237971.3914204</v>
      </c>
      <c r="K4301" s="63">
        <v>93.916146160784294</v>
      </c>
      <c r="L4301" s="63">
        <v>19509.466463386663</v>
      </c>
      <c r="M4301" s="63">
        <f t="shared" si="464"/>
        <v>26.907553912927785</v>
      </c>
      <c r="N4301" s="62">
        <v>87.043999999999997</v>
      </c>
    </row>
    <row r="4302" spans="1:14" x14ac:dyDescent="0.4">
      <c r="A4302" s="69">
        <v>102</v>
      </c>
      <c r="B4302" s="5" t="s">
        <v>187</v>
      </c>
      <c r="C4302" s="5">
        <v>2022</v>
      </c>
      <c r="D4302" s="5" t="s">
        <v>251</v>
      </c>
      <c r="E4302" s="5" t="s">
        <v>248</v>
      </c>
      <c r="F4302" s="64">
        <f t="shared" si="461"/>
        <v>10.083831630096512</v>
      </c>
      <c r="G4302" s="63">
        <v>4576298</v>
      </c>
      <c r="H4302" s="63">
        <v>24.646351281688922</v>
      </c>
      <c r="I4302" s="63">
        <f>(I2969+I2410+I776)/3</f>
        <v>59.622080137107332</v>
      </c>
      <c r="J4302" s="63">
        <v>5478803641.09233</v>
      </c>
      <c r="K4302" s="63">
        <f>K4301*0.95</f>
        <v>89.220338852745073</v>
      </c>
      <c r="L4302" s="63">
        <v>25056.794860837828</v>
      </c>
      <c r="M4302" s="63">
        <f t="shared" si="464"/>
        <v>25.562176217281394</v>
      </c>
      <c r="N4302" s="62">
        <v>87.75</v>
      </c>
    </row>
    <row r="4303" spans="1:14" x14ac:dyDescent="0.4">
      <c r="A4303" s="69">
        <v>103</v>
      </c>
      <c r="B4303" s="5" t="s">
        <v>7</v>
      </c>
      <c r="C4303" s="5">
        <v>1980</v>
      </c>
      <c r="D4303" s="5" t="s">
        <v>250</v>
      </c>
      <c r="E4303" s="5" t="s">
        <v>247</v>
      </c>
      <c r="F4303" s="62">
        <f t="shared" ref="F4303:F4311" si="465">F4304*0.95</f>
        <v>0.30621090549614494</v>
      </c>
      <c r="G4303" s="63">
        <v>80624057</v>
      </c>
      <c r="H4303" s="63">
        <v>9.0082093608048694</v>
      </c>
      <c r="I4303" s="63">
        <v>209.31963565279</v>
      </c>
      <c r="J4303" s="63">
        <v>63632992.781068303</v>
      </c>
      <c r="K4303" s="63">
        <v>35.896899380388511</v>
      </c>
      <c r="L4303" s="63">
        <v>293.39188977359998</v>
      </c>
      <c r="M4303" s="63">
        <v>18.510900863842043</v>
      </c>
      <c r="N4303" s="62">
        <v>28.065999999999999</v>
      </c>
    </row>
    <row r="4304" spans="1:14" x14ac:dyDescent="0.4">
      <c r="A4304" s="69">
        <v>103</v>
      </c>
      <c r="B4304" s="5" t="s">
        <v>7</v>
      </c>
      <c r="C4304" s="5">
        <v>1981</v>
      </c>
      <c r="D4304" s="5" t="s">
        <v>250</v>
      </c>
      <c r="E4304" s="5" t="s">
        <v>247</v>
      </c>
      <c r="F4304" s="62">
        <f t="shared" si="465"/>
        <v>0.32232726894331049</v>
      </c>
      <c r="G4304" s="63">
        <v>84270202</v>
      </c>
      <c r="H4304" s="63">
        <v>10.0773395761492</v>
      </c>
      <c r="I4304" s="63">
        <v>237.52614376533</v>
      </c>
      <c r="J4304" s="63">
        <v>108084748.503728</v>
      </c>
      <c r="K4304" s="63">
        <v>35.1680110425743</v>
      </c>
      <c r="L4304" s="63">
        <v>333.45839209696044</v>
      </c>
      <c r="M4304" s="63">
        <v>19.763899466869763</v>
      </c>
      <c r="N4304" s="62">
        <v>28.38</v>
      </c>
    </row>
    <row r="4305" spans="1:14" x14ac:dyDescent="0.4">
      <c r="A4305" s="69">
        <v>103</v>
      </c>
      <c r="B4305" s="5" t="s">
        <v>7</v>
      </c>
      <c r="C4305" s="5">
        <v>1982</v>
      </c>
      <c r="D4305" s="5" t="s">
        <v>250</v>
      </c>
      <c r="E4305" s="5" t="s">
        <v>247</v>
      </c>
      <c r="F4305" s="62">
        <f t="shared" si="465"/>
        <v>0.33929186204558998</v>
      </c>
      <c r="G4305" s="63">
        <v>87828198</v>
      </c>
      <c r="H4305" s="63">
        <v>9.371647737004011</v>
      </c>
      <c r="I4305" s="63">
        <v>217.56873581563801</v>
      </c>
      <c r="J4305" s="63">
        <v>63833091.6241583</v>
      </c>
      <c r="K4305" s="63">
        <v>31.322283200528133</v>
      </c>
      <c r="L4305" s="63">
        <v>349.84176225477199</v>
      </c>
      <c r="M4305" s="63">
        <v>19.506342132327735</v>
      </c>
      <c r="N4305" s="62">
        <v>28.619</v>
      </c>
    </row>
    <row r="4306" spans="1:14" x14ac:dyDescent="0.4">
      <c r="A4306" s="69">
        <v>103</v>
      </c>
      <c r="B4306" s="5" t="s">
        <v>7</v>
      </c>
      <c r="C4306" s="5">
        <v>1983</v>
      </c>
      <c r="D4306" s="5" t="s">
        <v>250</v>
      </c>
      <c r="E4306" s="5" t="s">
        <v>247</v>
      </c>
      <c r="F4306" s="62">
        <f t="shared" si="465"/>
        <v>0.35714932846904207</v>
      </c>
      <c r="G4306" s="63">
        <v>91080372</v>
      </c>
      <c r="H4306" s="63">
        <v>5.2740836291047799</v>
      </c>
      <c r="I4306" s="63">
        <v>210.10847325256799</v>
      </c>
      <c r="J4306" s="63">
        <v>29457026.664815899</v>
      </c>
      <c r="K4306" s="63">
        <v>34.691962117199573</v>
      </c>
      <c r="L4306" s="63">
        <v>315.01726589104766</v>
      </c>
      <c r="M4306" s="63">
        <v>21.391247550620513</v>
      </c>
      <c r="N4306" s="62">
        <v>28.859000000000002</v>
      </c>
    </row>
    <row r="4307" spans="1:14" x14ac:dyDescent="0.4">
      <c r="A4307" s="69">
        <v>103</v>
      </c>
      <c r="B4307" s="5" t="s">
        <v>7</v>
      </c>
      <c r="C4307" s="5">
        <v>1984</v>
      </c>
      <c r="D4307" s="5" t="s">
        <v>250</v>
      </c>
      <c r="E4307" s="5" t="s">
        <v>247</v>
      </c>
      <c r="F4307" s="62">
        <f t="shared" si="465"/>
        <v>0.37594666154636008</v>
      </c>
      <c r="G4307" s="63">
        <v>94003867</v>
      </c>
      <c r="H4307" s="63">
        <v>9.6535544523753174</v>
      </c>
      <c r="I4307" s="63">
        <v>214.56947682731399</v>
      </c>
      <c r="J4307" s="63">
        <v>55510169.7116457</v>
      </c>
      <c r="K4307" s="63">
        <v>33.362632860253164</v>
      </c>
      <c r="L4307" s="63">
        <v>331.38876582064194</v>
      </c>
      <c r="M4307" s="63">
        <v>20.508166969147005</v>
      </c>
      <c r="N4307" s="62">
        <v>29.100999999999999</v>
      </c>
    </row>
    <row r="4308" spans="1:14" x14ac:dyDescent="0.4">
      <c r="A4308" s="69">
        <v>103</v>
      </c>
      <c r="B4308" s="5" t="s">
        <v>7</v>
      </c>
      <c r="C4308" s="5">
        <v>1985</v>
      </c>
      <c r="D4308" s="5" t="s">
        <v>250</v>
      </c>
      <c r="E4308" s="5" t="s">
        <v>247</v>
      </c>
      <c r="F4308" s="62">
        <f t="shared" si="465"/>
        <v>0.39573332794353694</v>
      </c>
      <c r="G4308" s="63">
        <v>97121552</v>
      </c>
      <c r="H4308" s="63">
        <v>4.5349427871263117</v>
      </c>
      <c r="I4308" s="63">
        <v>200.449495395269</v>
      </c>
      <c r="J4308" s="63">
        <v>131389252.24671499</v>
      </c>
      <c r="K4308" s="63">
        <v>33.170746171294716</v>
      </c>
      <c r="L4308" s="63">
        <v>320.67981002123167</v>
      </c>
      <c r="M4308" s="63">
        <v>21.54014798574952</v>
      </c>
      <c r="N4308" s="62">
        <v>29.344000000000001</v>
      </c>
    </row>
    <row r="4309" spans="1:14" x14ac:dyDescent="0.4">
      <c r="A4309" s="69">
        <v>103</v>
      </c>
      <c r="B4309" s="5" t="s">
        <v>7</v>
      </c>
      <c r="C4309" s="5">
        <v>1986</v>
      </c>
      <c r="D4309" s="5" t="s">
        <v>250</v>
      </c>
      <c r="E4309" s="5" t="s">
        <v>247</v>
      </c>
      <c r="F4309" s="62">
        <f t="shared" si="465"/>
        <v>0.41656139783530205</v>
      </c>
      <c r="G4309" s="63">
        <v>100618523</v>
      </c>
      <c r="H4309" s="63">
        <v>3.2920008372046681</v>
      </c>
      <c r="I4309" s="63">
        <v>165.477556198218</v>
      </c>
      <c r="J4309" s="63">
        <v>105730331.820871</v>
      </c>
      <c r="K4309" s="63">
        <v>32.406730776705821</v>
      </c>
      <c r="L4309" s="63">
        <v>317.02979833838998</v>
      </c>
      <c r="M4309" s="63">
        <v>21.486100285788513</v>
      </c>
      <c r="N4309" s="62">
        <v>29.588000000000001</v>
      </c>
    </row>
    <row r="4310" spans="1:14" x14ac:dyDescent="0.4">
      <c r="A4310" s="69">
        <v>103</v>
      </c>
      <c r="B4310" s="5" t="s">
        <v>7</v>
      </c>
      <c r="C4310" s="5">
        <v>1987</v>
      </c>
      <c r="D4310" s="5" t="s">
        <v>250</v>
      </c>
      <c r="E4310" s="5" t="s">
        <v>247</v>
      </c>
      <c r="F4310" s="62">
        <f t="shared" si="465"/>
        <v>0.43848568193189691</v>
      </c>
      <c r="G4310" s="63">
        <v>104251093</v>
      </c>
      <c r="H4310" s="63">
        <v>4.5182057777363838</v>
      </c>
      <c r="I4310" s="63">
        <v>146.34464051912701</v>
      </c>
      <c r="J4310" s="63">
        <v>129377643.59248</v>
      </c>
      <c r="K4310" s="63">
        <v>32.897101902427863</v>
      </c>
      <c r="L4310" s="63">
        <v>319.91539191523742</v>
      </c>
      <c r="M4310" s="63">
        <v>25.298804780876495</v>
      </c>
      <c r="N4310" s="62">
        <v>29.832999999999998</v>
      </c>
    </row>
    <row r="4311" spans="1:14" x14ac:dyDescent="0.4">
      <c r="A4311" s="69">
        <v>103</v>
      </c>
      <c r="B4311" s="5" t="s">
        <v>7</v>
      </c>
      <c r="C4311" s="5">
        <v>1988</v>
      </c>
      <c r="D4311" s="5" t="s">
        <v>250</v>
      </c>
      <c r="E4311" s="5" t="s">
        <v>247</v>
      </c>
      <c r="F4311" s="62">
        <f t="shared" si="465"/>
        <v>0.46156387571778623</v>
      </c>
      <c r="G4311" s="63">
        <v>107967838</v>
      </c>
      <c r="H4311" s="63">
        <v>9.617560649784096</v>
      </c>
      <c r="I4311" s="63">
        <v>142.50126826528</v>
      </c>
      <c r="J4311" s="63">
        <v>186491557.33337</v>
      </c>
      <c r="K4311" s="63">
        <v>33.284225831335718</v>
      </c>
      <c r="L4311" s="63">
        <v>356.33521538438805</v>
      </c>
      <c r="M4311" s="63">
        <v>26.061224489795919</v>
      </c>
      <c r="N4311" s="62">
        <v>30.08</v>
      </c>
    </row>
    <row r="4312" spans="1:14" x14ac:dyDescent="0.4">
      <c r="A4312" s="69">
        <v>103</v>
      </c>
      <c r="B4312" s="5" t="s">
        <v>7</v>
      </c>
      <c r="C4312" s="5">
        <v>1989</v>
      </c>
      <c r="D4312" s="5" t="s">
        <v>250</v>
      </c>
      <c r="E4312" s="5" t="s">
        <v>247</v>
      </c>
      <c r="F4312" s="62">
        <f>F4313*0.95</f>
        <v>0.48585671128188024</v>
      </c>
      <c r="G4312" s="63">
        <v>111670386</v>
      </c>
      <c r="H4312" s="63">
        <v>8.5850480171883135</v>
      </c>
      <c r="I4312" s="63">
        <v>133.721930598234</v>
      </c>
      <c r="J4312" s="63">
        <v>210599917.11983001</v>
      </c>
      <c r="K4312" s="63">
        <v>34.421659120877699</v>
      </c>
      <c r="L4312" s="63">
        <v>359.72926859058049</v>
      </c>
      <c r="M4312" s="63">
        <v>28.278842540398347</v>
      </c>
      <c r="N4312" s="62">
        <v>30.327000000000002</v>
      </c>
    </row>
    <row r="4313" spans="1:14" x14ac:dyDescent="0.4">
      <c r="A4313" s="69">
        <v>103</v>
      </c>
      <c r="B4313" s="5" t="s">
        <v>7</v>
      </c>
      <c r="C4313" s="5">
        <v>1990</v>
      </c>
      <c r="D4313" s="5" t="s">
        <v>250</v>
      </c>
      <c r="E4313" s="5" t="s">
        <v>247</v>
      </c>
      <c r="F4313" s="62">
        <v>0.5114281171388213</v>
      </c>
      <c r="G4313" s="63">
        <v>115414069</v>
      </c>
      <c r="H4313" s="63">
        <v>6.4519991679136837</v>
      </c>
      <c r="I4313" s="63">
        <v>126.634603441976</v>
      </c>
      <c r="J4313" s="63">
        <v>245262963.46075901</v>
      </c>
      <c r="K4313" s="63">
        <v>35.034575900498048</v>
      </c>
      <c r="L4313" s="63">
        <v>346.66851552090782</v>
      </c>
      <c r="M4313" s="63">
        <v>28.609721229449608</v>
      </c>
      <c r="N4313" s="62">
        <v>30.576000000000001</v>
      </c>
    </row>
    <row r="4314" spans="1:14" x14ac:dyDescent="0.4">
      <c r="A4314" s="69">
        <v>103</v>
      </c>
      <c r="B4314" s="5" t="s">
        <v>7</v>
      </c>
      <c r="C4314" s="5">
        <v>1991</v>
      </c>
      <c r="D4314" s="5" t="s">
        <v>250</v>
      </c>
      <c r="E4314" s="5" t="s">
        <v>247</v>
      </c>
      <c r="F4314" s="62">
        <v>0.50590599346903786</v>
      </c>
      <c r="G4314" s="63">
        <v>119203569</v>
      </c>
      <c r="H4314" s="63">
        <v>13.492416253738554</v>
      </c>
      <c r="I4314" s="63">
        <v>123.92600401473</v>
      </c>
      <c r="J4314" s="63">
        <v>258414487.035348</v>
      </c>
      <c r="K4314" s="63">
        <v>35.419655104840295</v>
      </c>
      <c r="L4314" s="63">
        <v>382.75143154652233</v>
      </c>
      <c r="M4314" s="63">
        <v>30.946963066690003</v>
      </c>
      <c r="N4314" s="62">
        <v>30.826000000000001</v>
      </c>
    </row>
    <row r="4315" spans="1:14" x14ac:dyDescent="0.4">
      <c r="A4315" s="69">
        <v>103</v>
      </c>
      <c r="B4315" s="5" t="s">
        <v>7</v>
      </c>
      <c r="C4315" s="5">
        <v>1992</v>
      </c>
      <c r="D4315" s="5" t="s">
        <v>250</v>
      </c>
      <c r="E4315" s="5" t="s">
        <v>247</v>
      </c>
      <c r="F4315" s="62">
        <v>0.54731523620488431</v>
      </c>
      <c r="G4315" s="63">
        <v>122375179</v>
      </c>
      <c r="H4315" s="63">
        <v>10.201407762449904</v>
      </c>
      <c r="I4315" s="63">
        <v>121.642015957876</v>
      </c>
      <c r="J4315" s="63">
        <v>336479857.13061702</v>
      </c>
      <c r="K4315" s="63">
        <v>37.69453972106308</v>
      </c>
      <c r="L4315" s="63">
        <v>399.465580740566</v>
      </c>
      <c r="M4315" s="63">
        <v>31.837439196610699</v>
      </c>
      <c r="N4315" s="62">
        <v>31.077000000000002</v>
      </c>
    </row>
    <row r="4316" spans="1:14" x14ac:dyDescent="0.4">
      <c r="A4316" s="69">
        <v>103</v>
      </c>
      <c r="B4316" s="5" t="s">
        <v>7</v>
      </c>
      <c r="C4316" s="5">
        <v>1993</v>
      </c>
      <c r="D4316" s="5" t="s">
        <v>250</v>
      </c>
      <c r="E4316" s="5" t="s">
        <v>247</v>
      </c>
      <c r="F4316" s="62">
        <v>0.58742802424422202</v>
      </c>
      <c r="G4316" s="63">
        <v>125546615</v>
      </c>
      <c r="H4316" s="63">
        <v>8.838553128016585</v>
      </c>
      <c r="I4316" s="63">
        <v>120.050791180708</v>
      </c>
      <c r="J4316" s="63">
        <v>348556957.81418502</v>
      </c>
      <c r="K4316" s="63">
        <v>38.499316875231528</v>
      </c>
      <c r="L4316" s="63">
        <v>412.67539832245859</v>
      </c>
      <c r="M4316" s="63">
        <v>31.959056013647995</v>
      </c>
      <c r="N4316" s="62">
        <v>31.329000000000001</v>
      </c>
    </row>
    <row r="4317" spans="1:14" x14ac:dyDescent="0.4">
      <c r="A4317" s="69">
        <v>103</v>
      </c>
      <c r="B4317" s="5" t="s">
        <v>7</v>
      </c>
      <c r="C4317" s="5">
        <v>1994</v>
      </c>
      <c r="D4317" s="5" t="s">
        <v>250</v>
      </c>
      <c r="E4317" s="5" t="s">
        <v>247</v>
      </c>
      <c r="F4317" s="62">
        <v>0.58999201509621191</v>
      </c>
      <c r="G4317" s="63">
        <v>129245139</v>
      </c>
      <c r="H4317" s="63">
        <v>13.028416048838338</v>
      </c>
      <c r="I4317" s="63">
        <v>119.22139371991101</v>
      </c>
      <c r="J4317" s="63">
        <v>421024638.45428801</v>
      </c>
      <c r="K4317" s="63">
        <v>35.057723713159454</v>
      </c>
      <c r="L4317" s="63">
        <v>404.6068673664671</v>
      </c>
      <c r="M4317" s="63">
        <v>32.126696832579185</v>
      </c>
      <c r="N4317" s="62">
        <v>31.582000000000001</v>
      </c>
    </row>
    <row r="4318" spans="1:14" x14ac:dyDescent="0.4">
      <c r="A4318" s="69">
        <v>103</v>
      </c>
      <c r="B4318" s="5" t="s">
        <v>7</v>
      </c>
      <c r="C4318" s="5">
        <v>1995</v>
      </c>
      <c r="D4318" s="5" t="s">
        <v>250</v>
      </c>
      <c r="E4318" s="5" t="s">
        <v>247</v>
      </c>
      <c r="F4318" s="62">
        <v>0.62153522201697986</v>
      </c>
      <c r="G4318" s="63">
        <v>133117476</v>
      </c>
      <c r="H4318" s="63">
        <v>13.006484467682668</v>
      </c>
      <c r="I4318" s="63">
        <v>118.526149055402</v>
      </c>
      <c r="J4318" s="63">
        <v>722631560.660743</v>
      </c>
      <c r="K4318" s="63">
        <v>36.132753673519041</v>
      </c>
      <c r="L4318" s="63">
        <v>455.50797315441736</v>
      </c>
      <c r="M4318" s="63">
        <v>33.602625599596067</v>
      </c>
      <c r="N4318" s="62">
        <v>31.835999999999999</v>
      </c>
    </row>
    <row r="4319" spans="1:14" x14ac:dyDescent="0.4">
      <c r="A4319" s="69">
        <v>103</v>
      </c>
      <c r="B4319" s="5" t="s">
        <v>7</v>
      </c>
      <c r="C4319" s="5">
        <v>1996</v>
      </c>
      <c r="D4319" s="5" t="s">
        <v>250</v>
      </c>
      <c r="E4319" s="5" t="s">
        <v>247</v>
      </c>
      <c r="F4319" s="62">
        <v>0.62535955709779467</v>
      </c>
      <c r="G4319" s="63">
        <v>137234810</v>
      </c>
      <c r="H4319" s="63">
        <v>8.3736099942900495</v>
      </c>
      <c r="I4319" s="63">
        <v>115.302381638565</v>
      </c>
      <c r="J4319" s="63">
        <v>921976182.51982999</v>
      </c>
      <c r="K4319" s="63">
        <v>38.330126833989489</v>
      </c>
      <c r="L4319" s="63">
        <v>461.40020949792222</v>
      </c>
      <c r="M4319" s="63">
        <v>32.861257801248207</v>
      </c>
      <c r="N4319" s="62">
        <v>32.091999999999999</v>
      </c>
    </row>
    <row r="4320" spans="1:14" x14ac:dyDescent="0.4">
      <c r="A4320" s="69">
        <v>103</v>
      </c>
      <c r="B4320" s="5" t="s">
        <v>7</v>
      </c>
      <c r="C4320" s="5">
        <v>1997</v>
      </c>
      <c r="D4320" s="5" t="s">
        <v>250</v>
      </c>
      <c r="E4320" s="5" t="s">
        <v>247</v>
      </c>
      <c r="F4320" s="62">
        <v>0.63229555775197122</v>
      </c>
      <c r="G4320" s="63">
        <v>141330267</v>
      </c>
      <c r="H4320" s="63">
        <v>13.383514638813381</v>
      </c>
      <c r="I4320" s="63">
        <v>116.959466129818</v>
      </c>
      <c r="J4320" s="63">
        <v>716253125.44090796</v>
      </c>
      <c r="K4320" s="63">
        <v>36.852266100896422</v>
      </c>
      <c r="L4320" s="63">
        <v>441.75491770650069</v>
      </c>
      <c r="M4320" s="63">
        <v>34.039857159313442</v>
      </c>
      <c r="N4320" s="62">
        <v>32.347999999999999</v>
      </c>
    </row>
    <row r="4321" spans="1:14" x14ac:dyDescent="0.4">
      <c r="A4321" s="69">
        <v>103</v>
      </c>
      <c r="B4321" s="5" t="s">
        <v>7</v>
      </c>
      <c r="C4321" s="5">
        <v>1998</v>
      </c>
      <c r="D4321" s="5" t="s">
        <v>250</v>
      </c>
      <c r="E4321" s="5" t="s">
        <v>247</v>
      </c>
      <c r="F4321" s="62">
        <v>0.61996641565316579</v>
      </c>
      <c r="G4321" s="63">
        <v>145476106</v>
      </c>
      <c r="H4321" s="63">
        <v>7.526036895737434</v>
      </c>
      <c r="I4321" s="63">
        <v>118.742007939366</v>
      </c>
      <c r="J4321" s="63">
        <v>506000000</v>
      </c>
      <c r="K4321" s="63">
        <v>34.01172518053103</v>
      </c>
      <c r="L4321" s="63">
        <v>427.50632749509947</v>
      </c>
      <c r="M4321" s="63">
        <v>32.206849625765479</v>
      </c>
      <c r="N4321" s="62">
        <v>32.585000000000001</v>
      </c>
    </row>
    <row r="4322" spans="1:14" x14ac:dyDescent="0.4">
      <c r="A4322" s="69">
        <v>103</v>
      </c>
      <c r="B4322" s="5" t="s">
        <v>7</v>
      </c>
      <c r="C4322" s="5">
        <v>1999</v>
      </c>
      <c r="D4322" s="5" t="s">
        <v>250</v>
      </c>
      <c r="E4322" s="5" t="s">
        <v>247</v>
      </c>
      <c r="F4322" s="62">
        <v>0.6598326930758468</v>
      </c>
      <c r="G4322" s="63">
        <v>149694462</v>
      </c>
      <c r="H4322" s="63">
        <v>5.8622861837059048</v>
      </c>
      <c r="I4322" s="63">
        <v>109.816127569427</v>
      </c>
      <c r="J4322" s="63">
        <v>532000000</v>
      </c>
      <c r="K4322" s="63">
        <v>32.319962809426556</v>
      </c>
      <c r="L4322" s="63">
        <v>420.68261061328565</v>
      </c>
      <c r="M4322" s="63">
        <v>34.144825442867507</v>
      </c>
      <c r="N4322" s="62">
        <v>32.783000000000001</v>
      </c>
    </row>
    <row r="4323" spans="1:14" x14ac:dyDescent="0.4">
      <c r="A4323" s="69">
        <v>103</v>
      </c>
      <c r="B4323" s="5" t="s">
        <v>7</v>
      </c>
      <c r="C4323" s="5">
        <v>2000</v>
      </c>
      <c r="D4323" s="5" t="s">
        <v>250</v>
      </c>
      <c r="E4323" s="5" t="s">
        <v>247</v>
      </c>
      <c r="F4323" s="62">
        <v>0.63726208739987467</v>
      </c>
      <c r="G4323" s="63">
        <v>154369924</v>
      </c>
      <c r="H4323" s="63">
        <v>68.010444996730314</v>
      </c>
      <c r="I4323" s="63">
        <v>107.90344827139999</v>
      </c>
      <c r="J4323" s="63">
        <v>308000000</v>
      </c>
      <c r="K4323" s="63">
        <v>21.459969328427164</v>
      </c>
      <c r="L4323" s="63">
        <v>644.45715698174251</v>
      </c>
      <c r="M4323" s="63">
        <v>35.889954147561483</v>
      </c>
      <c r="N4323" s="62">
        <v>32.981999999999999</v>
      </c>
    </row>
    <row r="4324" spans="1:14" x14ac:dyDescent="0.4">
      <c r="A4324" s="69">
        <v>103</v>
      </c>
      <c r="B4324" s="5" t="s">
        <v>7</v>
      </c>
      <c r="C4324" s="5">
        <v>2001</v>
      </c>
      <c r="D4324" s="5" t="s">
        <v>250</v>
      </c>
      <c r="E4324" s="5" t="s">
        <v>247</v>
      </c>
      <c r="F4324" s="62">
        <v>0.62704826831248506</v>
      </c>
      <c r="G4324" s="63">
        <v>159217727</v>
      </c>
      <c r="H4324" s="63">
        <v>6.0127924338173813</v>
      </c>
      <c r="I4324" s="63">
        <v>98.077104742443197</v>
      </c>
      <c r="J4324" s="63">
        <v>378000000</v>
      </c>
      <c r="K4324" s="63">
        <v>23.577208844319415</v>
      </c>
      <c r="L4324" s="63">
        <v>610.14323160073627</v>
      </c>
      <c r="M4324" s="63">
        <v>36.484536082474229</v>
      </c>
      <c r="N4324" s="62">
        <v>33.18</v>
      </c>
    </row>
    <row r="4325" spans="1:14" x14ac:dyDescent="0.4">
      <c r="A4325" s="69">
        <v>103</v>
      </c>
      <c r="B4325" s="5" t="s">
        <v>7</v>
      </c>
      <c r="C4325" s="5">
        <v>2002</v>
      </c>
      <c r="D4325" s="5" t="s">
        <v>250</v>
      </c>
      <c r="E4325" s="5" t="s">
        <v>247</v>
      </c>
      <c r="F4325" s="62">
        <v>0.62675389380019664</v>
      </c>
      <c r="G4325" s="63">
        <v>163262807</v>
      </c>
      <c r="H4325" s="63">
        <v>3.9213785706568842</v>
      </c>
      <c r="I4325" s="63">
        <v>101.623106200159</v>
      </c>
      <c r="J4325" s="63">
        <v>826000000</v>
      </c>
      <c r="K4325" s="63">
        <v>23.129020597888445</v>
      </c>
      <c r="L4325" s="63">
        <v>599.78941075877549</v>
      </c>
      <c r="M4325" s="63">
        <v>35.466344702686385</v>
      </c>
      <c r="N4325" s="62">
        <v>33.380000000000003</v>
      </c>
    </row>
    <row r="4326" spans="1:14" x14ac:dyDescent="0.4">
      <c r="A4326" s="69">
        <v>103</v>
      </c>
      <c r="B4326" s="5" t="s">
        <v>7</v>
      </c>
      <c r="C4326" s="5">
        <v>2003</v>
      </c>
      <c r="D4326" s="5" t="s">
        <v>250</v>
      </c>
      <c r="E4326" s="5" t="s">
        <v>247</v>
      </c>
      <c r="F4326" s="62">
        <v>0.63318313859072461</v>
      </c>
      <c r="G4326" s="63">
        <v>166876680</v>
      </c>
      <c r="H4326" s="63">
        <v>3.5526580799610628</v>
      </c>
      <c r="I4326" s="63">
        <v>98.841617635701397</v>
      </c>
      <c r="J4326" s="63">
        <v>534000000</v>
      </c>
      <c r="K4326" s="63">
        <v>24.650166121750217</v>
      </c>
      <c r="L4326" s="63">
        <v>673.38296603709364</v>
      </c>
      <c r="M4326" s="63">
        <v>30.918157817541804</v>
      </c>
      <c r="N4326" s="62">
        <v>33.58</v>
      </c>
    </row>
    <row r="4327" spans="1:14" x14ac:dyDescent="0.4">
      <c r="A4327" s="69">
        <v>103</v>
      </c>
      <c r="B4327" s="5" t="s">
        <v>7</v>
      </c>
      <c r="C4327" s="5">
        <v>2004</v>
      </c>
      <c r="D4327" s="5" t="s">
        <v>250</v>
      </c>
      <c r="E4327" s="5" t="s">
        <v>247</v>
      </c>
      <c r="F4327" s="62">
        <v>0.69331706286285821</v>
      </c>
      <c r="G4327" s="63">
        <v>170648620</v>
      </c>
      <c r="H4327" s="63">
        <v>7.251342984163216</v>
      </c>
      <c r="I4327" s="63">
        <v>98.022364672626907</v>
      </c>
      <c r="J4327" s="63">
        <v>1118000000</v>
      </c>
      <c r="K4327" s="63">
        <v>24.808340868976579</v>
      </c>
      <c r="L4327" s="63">
        <v>774.78533573499089</v>
      </c>
      <c r="M4327" s="63">
        <v>31.2565445026178</v>
      </c>
      <c r="N4327" s="62">
        <v>33.780999999999999</v>
      </c>
    </row>
    <row r="4328" spans="1:14" x14ac:dyDescent="0.4">
      <c r="A4328" s="69">
        <v>103</v>
      </c>
      <c r="B4328" s="5" t="s">
        <v>7</v>
      </c>
      <c r="C4328" s="5">
        <v>2005</v>
      </c>
      <c r="D4328" s="5" t="s">
        <v>250</v>
      </c>
      <c r="E4328" s="5" t="s">
        <v>247</v>
      </c>
      <c r="F4328" s="62">
        <v>0.69740916921238172</v>
      </c>
      <c r="G4328" s="63">
        <v>174372098</v>
      </c>
      <c r="H4328" s="63">
        <v>5.5560817680806736</v>
      </c>
      <c r="I4328" s="63">
        <v>100.976952429327</v>
      </c>
      <c r="J4328" s="63">
        <v>2201000000</v>
      </c>
      <c r="K4328" s="63">
        <v>29.878497999741825</v>
      </c>
      <c r="L4328" s="63">
        <v>832.75113751723416</v>
      </c>
      <c r="M4328" s="63">
        <v>32.042826552462529</v>
      </c>
      <c r="N4328" s="62">
        <v>33.981999999999999</v>
      </c>
    </row>
    <row r="4329" spans="1:14" x14ac:dyDescent="0.4">
      <c r="A4329" s="69">
        <v>103</v>
      </c>
      <c r="B4329" s="5" t="s">
        <v>7</v>
      </c>
      <c r="C4329" s="5">
        <v>2006</v>
      </c>
      <c r="D4329" s="5" t="s">
        <v>250</v>
      </c>
      <c r="E4329" s="5" t="s">
        <v>247</v>
      </c>
      <c r="F4329" s="62">
        <v>0.74298990221732153</v>
      </c>
      <c r="G4329" s="63">
        <v>178069984</v>
      </c>
      <c r="H4329" s="63">
        <v>5.9976381767040721</v>
      </c>
      <c r="I4329" s="63">
        <v>103.785897514616</v>
      </c>
      <c r="J4329" s="63">
        <v>4273000000</v>
      </c>
      <c r="K4329" s="63">
        <v>33.049712142593428</v>
      </c>
      <c r="L4329" s="63">
        <v>909.03240327331196</v>
      </c>
      <c r="M4329" s="63">
        <v>33.639458475180106</v>
      </c>
      <c r="N4329" s="62">
        <v>34.183999999999997</v>
      </c>
    </row>
    <row r="4330" spans="1:14" x14ac:dyDescent="0.4">
      <c r="A4330" s="69">
        <v>103</v>
      </c>
      <c r="B4330" s="5" t="s">
        <v>7</v>
      </c>
      <c r="C4330" s="5">
        <v>2007</v>
      </c>
      <c r="D4330" s="5" t="s">
        <v>250</v>
      </c>
      <c r="E4330" s="5" t="s">
        <v>247</v>
      </c>
      <c r="F4330" s="62">
        <v>0.80150437774136007</v>
      </c>
      <c r="G4330" s="63">
        <v>181924521</v>
      </c>
      <c r="H4330" s="63">
        <v>10.331324591672811</v>
      </c>
      <c r="I4330" s="63">
        <v>102.327991278422</v>
      </c>
      <c r="J4330" s="63">
        <v>5590000000</v>
      </c>
      <c r="K4330" s="63">
        <v>30.787880446073572</v>
      </c>
      <c r="L4330" s="63">
        <v>1012.1827941900157</v>
      </c>
      <c r="M4330" s="63">
        <v>31.456761462565293</v>
      </c>
      <c r="N4330" s="62">
        <v>34.387</v>
      </c>
    </row>
    <row r="4331" spans="1:14" x14ac:dyDescent="0.4">
      <c r="A4331" s="69">
        <v>103</v>
      </c>
      <c r="B4331" s="5" t="s">
        <v>7</v>
      </c>
      <c r="C4331" s="5">
        <v>2008</v>
      </c>
      <c r="D4331" s="5" t="s">
        <v>250</v>
      </c>
      <c r="E4331" s="5" t="s">
        <v>247</v>
      </c>
      <c r="F4331" s="62">
        <v>0.75691238765278412</v>
      </c>
      <c r="G4331" s="63">
        <v>185931955</v>
      </c>
      <c r="H4331" s="63">
        <v>10.920467272077516</v>
      </c>
      <c r="I4331" s="63">
        <v>97.385477164951496</v>
      </c>
      <c r="J4331" s="63">
        <v>5438000000</v>
      </c>
      <c r="K4331" s="63">
        <v>34.348960418177754</v>
      </c>
      <c r="L4331" s="63">
        <v>1087.5147770261094</v>
      </c>
      <c r="M4331" s="63">
        <v>32.727548084204152</v>
      </c>
      <c r="N4331" s="62">
        <v>34.590000000000003</v>
      </c>
    </row>
    <row r="4332" spans="1:14" x14ac:dyDescent="0.4">
      <c r="A4332" s="69">
        <v>103</v>
      </c>
      <c r="B4332" s="5" t="s">
        <v>7</v>
      </c>
      <c r="C4332" s="5">
        <v>2009</v>
      </c>
      <c r="D4332" s="5" t="s">
        <v>250</v>
      </c>
      <c r="E4332" s="5" t="s">
        <v>247</v>
      </c>
      <c r="F4332" s="62">
        <v>0.76444054793054161</v>
      </c>
      <c r="G4332" s="63">
        <v>190123222</v>
      </c>
      <c r="H4332" s="63">
        <v>12.374626293127136</v>
      </c>
      <c r="I4332" s="63">
        <v>96.486922934314194</v>
      </c>
      <c r="J4332" s="63">
        <v>2338000000</v>
      </c>
      <c r="K4332" s="63">
        <v>33.326885586377472</v>
      </c>
      <c r="L4332" s="63">
        <v>985.34930076277408</v>
      </c>
      <c r="M4332" s="63">
        <v>33.532757219883301</v>
      </c>
      <c r="N4332" s="62">
        <v>34.792999999999999</v>
      </c>
    </row>
    <row r="4333" spans="1:14" x14ac:dyDescent="0.4">
      <c r="A4333" s="69">
        <v>103</v>
      </c>
      <c r="B4333" s="5" t="s">
        <v>7</v>
      </c>
      <c r="C4333" s="5">
        <v>2010</v>
      </c>
      <c r="D4333" s="5" t="s">
        <v>250</v>
      </c>
      <c r="E4333" s="5" t="s">
        <v>247</v>
      </c>
      <c r="F4333" s="62">
        <v>0.72190976009204988</v>
      </c>
      <c r="G4333" s="63">
        <v>194454498</v>
      </c>
      <c r="H4333" s="63">
        <v>10.588644262424495</v>
      </c>
      <c r="I4333" s="63">
        <v>100</v>
      </c>
      <c r="J4333" s="63">
        <v>2022000000</v>
      </c>
      <c r="K4333" s="63">
        <v>31.988998205449143</v>
      </c>
      <c r="L4333" s="63">
        <v>1011.5971801772679</v>
      </c>
      <c r="M4333" s="63">
        <v>31.760048721071861</v>
      </c>
      <c r="N4333" s="62">
        <v>34.997</v>
      </c>
    </row>
    <row r="4334" spans="1:14" x14ac:dyDescent="0.4">
      <c r="A4334" s="69">
        <v>103</v>
      </c>
      <c r="B4334" s="5" t="s">
        <v>7</v>
      </c>
      <c r="C4334" s="5">
        <v>2011</v>
      </c>
      <c r="D4334" s="5" t="s">
        <v>250</v>
      </c>
      <c r="E4334" s="5" t="s">
        <v>247</v>
      </c>
      <c r="F4334" s="62">
        <v>0.71343427299577311</v>
      </c>
      <c r="G4334" s="63">
        <v>198602738</v>
      </c>
      <c r="H4334" s="63">
        <v>16.410956267514436</v>
      </c>
      <c r="I4334" s="63">
        <v>102.42303358976901</v>
      </c>
      <c r="J4334" s="63">
        <v>1326000000</v>
      </c>
      <c r="K4334" s="63">
        <v>32.362638275143802</v>
      </c>
      <c r="L4334" s="63">
        <v>1161.0443208475072</v>
      </c>
      <c r="M4334" s="63">
        <v>30.545920675614539</v>
      </c>
      <c r="N4334" s="62">
        <v>35.201999999999998</v>
      </c>
    </row>
    <row r="4335" spans="1:14" x14ac:dyDescent="0.4">
      <c r="A4335" s="69">
        <v>103</v>
      </c>
      <c r="B4335" s="5" t="s">
        <v>7</v>
      </c>
      <c r="C4335" s="5">
        <v>2012</v>
      </c>
      <c r="D4335" s="5" t="s">
        <v>250</v>
      </c>
      <c r="E4335" s="5" t="s">
        <v>247</v>
      </c>
      <c r="F4335" s="62">
        <v>0.71125089692627663</v>
      </c>
      <c r="G4335" s="63">
        <v>202205861</v>
      </c>
      <c r="H4335" s="63">
        <v>9.9183154377639653</v>
      </c>
      <c r="I4335" s="63">
        <v>103.79738787321401</v>
      </c>
      <c r="J4335" s="63">
        <v>859000000</v>
      </c>
      <c r="K4335" s="63">
        <v>31.31897076981361</v>
      </c>
      <c r="L4335" s="63">
        <v>1236.892762988228</v>
      </c>
      <c r="M4335" s="63">
        <v>31.200178797586233</v>
      </c>
      <c r="N4335" s="62">
        <v>35.408000000000001</v>
      </c>
    </row>
    <row r="4336" spans="1:14" x14ac:dyDescent="0.4">
      <c r="A4336" s="69">
        <v>103</v>
      </c>
      <c r="B4336" s="5" t="s">
        <v>7</v>
      </c>
      <c r="C4336" s="5">
        <v>2013</v>
      </c>
      <c r="D4336" s="5" t="s">
        <v>250</v>
      </c>
      <c r="E4336" s="5" t="s">
        <v>247</v>
      </c>
      <c r="F4336" s="62">
        <v>0.71099363690701667</v>
      </c>
      <c r="G4336" s="63">
        <v>205337562</v>
      </c>
      <c r="H4336" s="63">
        <v>7.3831069673849754</v>
      </c>
      <c r="I4336" s="63">
        <v>100.882152343794</v>
      </c>
      <c r="J4336" s="63">
        <v>1333000000</v>
      </c>
      <c r="K4336" s="63">
        <v>30.890275019039308</v>
      </c>
      <c r="L4336" s="63">
        <v>1259.6683682862288</v>
      </c>
      <c r="M4336" s="63">
        <v>33.298801243155253</v>
      </c>
      <c r="N4336" s="62">
        <v>35.613</v>
      </c>
    </row>
    <row r="4337" spans="1:14" x14ac:dyDescent="0.4">
      <c r="A4337" s="69">
        <v>103</v>
      </c>
      <c r="B4337" s="5" t="s">
        <v>7</v>
      </c>
      <c r="C4337" s="5">
        <v>2014</v>
      </c>
      <c r="D4337" s="5" t="s">
        <v>250</v>
      </c>
      <c r="E4337" s="5" t="s">
        <v>247</v>
      </c>
      <c r="F4337" s="62">
        <v>0.74061942027171102</v>
      </c>
      <c r="G4337" s="63">
        <v>208251628</v>
      </c>
      <c r="H4337" s="63">
        <v>7.2097654392607922</v>
      </c>
      <c r="I4337" s="63">
        <v>107.81697846807</v>
      </c>
      <c r="J4337" s="63">
        <v>1887000000</v>
      </c>
      <c r="K4337" s="63">
        <v>29.469825833498071</v>
      </c>
      <c r="L4337" s="63">
        <v>1303.1853698528214</v>
      </c>
      <c r="M4337" s="63">
        <v>33.682602051953722</v>
      </c>
      <c r="N4337" s="62">
        <v>35.819000000000003</v>
      </c>
    </row>
    <row r="4338" spans="1:14" x14ac:dyDescent="0.4">
      <c r="A4338" s="69">
        <v>103</v>
      </c>
      <c r="B4338" s="5" t="s">
        <v>7</v>
      </c>
      <c r="C4338" s="5">
        <v>2015</v>
      </c>
      <c r="D4338" s="5" t="s">
        <v>250</v>
      </c>
      <c r="E4338" s="5" t="s">
        <v>247</v>
      </c>
      <c r="F4338" s="62">
        <v>0.77808620285592456</v>
      </c>
      <c r="G4338" s="63">
        <v>210969298</v>
      </c>
      <c r="H4338" s="63">
        <v>4.4419803343850361</v>
      </c>
      <c r="I4338" s="63">
        <v>116.008543769516</v>
      </c>
      <c r="J4338" s="63">
        <v>1673000000</v>
      </c>
      <c r="K4338" s="63">
        <v>26.688184603954131</v>
      </c>
      <c r="L4338" s="63">
        <v>1421.8352783008904</v>
      </c>
      <c r="M4338" s="63">
        <f t="shared" ref="M4338:M4345" si="466">M4337*0.95</f>
        <v>31.998471949356034</v>
      </c>
      <c r="N4338" s="62">
        <v>36.026000000000003</v>
      </c>
    </row>
    <row r="4339" spans="1:14" x14ac:dyDescent="0.4">
      <c r="A4339" s="69">
        <v>103</v>
      </c>
      <c r="B4339" s="5" t="s">
        <v>7</v>
      </c>
      <c r="C4339" s="5">
        <v>2016</v>
      </c>
      <c r="D4339" s="5" t="s">
        <v>250</v>
      </c>
      <c r="E4339" s="5" t="s">
        <v>247</v>
      </c>
      <c r="F4339" s="62">
        <v>0.84820716877717828</v>
      </c>
      <c r="G4339" s="63">
        <v>213524840</v>
      </c>
      <c r="H4339" s="63">
        <v>0.92216332626200881</v>
      </c>
      <c r="I4339" s="63">
        <v>119.66888182492499</v>
      </c>
      <c r="J4339" s="63">
        <v>2576000000</v>
      </c>
      <c r="K4339" s="63">
        <v>24.701579514823646</v>
      </c>
      <c r="L4339" s="63">
        <v>1468.8220823883319</v>
      </c>
      <c r="M4339" s="63">
        <f t="shared" si="466"/>
        <v>30.39854835188823</v>
      </c>
      <c r="N4339" s="62">
        <v>36.234000000000002</v>
      </c>
    </row>
    <row r="4340" spans="1:14" x14ac:dyDescent="0.4">
      <c r="A4340" s="69">
        <v>103</v>
      </c>
      <c r="B4340" s="5" t="s">
        <v>7</v>
      </c>
      <c r="C4340" s="5">
        <v>2017</v>
      </c>
      <c r="D4340" s="5" t="s">
        <v>250</v>
      </c>
      <c r="E4340" s="5" t="s">
        <v>247</v>
      </c>
      <c r="F4340" s="62">
        <v>0.91847267248854791</v>
      </c>
      <c r="G4340" s="63">
        <v>216379655</v>
      </c>
      <c r="H4340" s="63">
        <v>4.0297459932557871</v>
      </c>
      <c r="I4340" s="63">
        <v>121.650040240667</v>
      </c>
      <c r="J4340" s="63">
        <v>2496000000</v>
      </c>
      <c r="K4340" s="63">
        <v>25.47203640870222</v>
      </c>
      <c r="L4340" s="63">
        <v>1567.6406123352961</v>
      </c>
      <c r="M4340" s="63">
        <f t="shared" si="466"/>
        <v>28.878620934293817</v>
      </c>
      <c r="N4340" s="62">
        <v>36.442</v>
      </c>
    </row>
    <row r="4341" spans="1:14" x14ac:dyDescent="0.4">
      <c r="A4341" s="69">
        <v>103</v>
      </c>
      <c r="B4341" s="5" t="s">
        <v>7</v>
      </c>
      <c r="C4341" s="5">
        <v>2018</v>
      </c>
      <c r="D4341" s="5" t="s">
        <v>250</v>
      </c>
      <c r="E4341" s="5" t="s">
        <v>247</v>
      </c>
      <c r="F4341" s="62">
        <v>0.8504270796811958</v>
      </c>
      <c r="G4341" s="63">
        <v>219731479</v>
      </c>
      <c r="H4341" s="63">
        <v>3.8417866327479686</v>
      </c>
      <c r="I4341" s="63">
        <v>107.266223978106</v>
      </c>
      <c r="J4341" s="63">
        <v>1737000000</v>
      </c>
      <c r="K4341" s="63">
        <v>27.62605636516227</v>
      </c>
      <c r="L4341" s="63">
        <v>1620.7425914833123</v>
      </c>
      <c r="M4341" s="63">
        <f t="shared" si="466"/>
        <v>27.434689887579125</v>
      </c>
      <c r="N4341" s="62">
        <v>36.665999999999997</v>
      </c>
    </row>
    <row r="4342" spans="1:14" x14ac:dyDescent="0.4">
      <c r="A4342" s="69">
        <v>103</v>
      </c>
      <c r="B4342" s="5" t="s">
        <v>7</v>
      </c>
      <c r="C4342" s="5">
        <v>2019</v>
      </c>
      <c r="D4342" s="5" t="s">
        <v>250</v>
      </c>
      <c r="E4342" s="5" t="s">
        <v>247</v>
      </c>
      <c r="F4342" s="62">
        <v>0.82445965234600871</v>
      </c>
      <c r="G4342" s="63">
        <v>223293280</v>
      </c>
      <c r="H4342" s="63">
        <v>9.0363348417050702</v>
      </c>
      <c r="I4342" s="63">
        <v>97.260650578097099</v>
      </c>
      <c r="J4342" s="63">
        <v>2234000000</v>
      </c>
      <c r="K4342" s="63">
        <v>28.90557579944528</v>
      </c>
      <c r="L4342" s="63">
        <v>1437.1658330724001</v>
      </c>
      <c r="M4342" s="63">
        <f t="shared" si="466"/>
        <v>26.062955393200166</v>
      </c>
      <c r="N4342" s="62">
        <v>36.906999999999996</v>
      </c>
    </row>
    <row r="4343" spans="1:14" x14ac:dyDescent="0.4">
      <c r="A4343" s="69">
        <v>103</v>
      </c>
      <c r="B4343" s="5" t="s">
        <v>7</v>
      </c>
      <c r="C4343" s="5">
        <v>2020</v>
      </c>
      <c r="D4343" s="5" t="s">
        <v>250</v>
      </c>
      <c r="E4343" s="5" t="s">
        <v>247</v>
      </c>
      <c r="F4343" s="62">
        <v>0.81036021551030968</v>
      </c>
      <c r="G4343" s="63">
        <v>227196741</v>
      </c>
      <c r="H4343" s="63">
        <v>9.9444982105729025</v>
      </c>
      <c r="I4343" s="63">
        <v>97.5741386674312</v>
      </c>
      <c r="J4343" s="63">
        <v>2057000000</v>
      </c>
      <c r="K4343" s="63">
        <v>26.716280459429786</v>
      </c>
      <c r="L4343" s="63">
        <v>1322.3147853955404</v>
      </c>
      <c r="M4343" s="63">
        <f t="shared" si="466"/>
        <v>24.759807623540159</v>
      </c>
      <c r="N4343" s="62">
        <v>37.164999999999999</v>
      </c>
    </row>
    <row r="4344" spans="1:14" x14ac:dyDescent="0.4">
      <c r="A4344" s="69">
        <v>103</v>
      </c>
      <c r="B4344" s="5" t="s">
        <v>7</v>
      </c>
      <c r="C4344" s="5">
        <v>2021</v>
      </c>
      <c r="D4344" s="5" t="s">
        <v>250</v>
      </c>
      <c r="E4344" s="5" t="s">
        <v>247</v>
      </c>
      <c r="F4344" s="62">
        <f>(F4341+F4342+F4343)/3</f>
        <v>0.82841564917917143</v>
      </c>
      <c r="G4344" s="63">
        <v>231402117</v>
      </c>
      <c r="H4344" s="63">
        <v>10.267342080669437</v>
      </c>
      <c r="I4344" s="63">
        <v>100.257460718608</v>
      </c>
      <c r="J4344" s="63">
        <v>2147000000</v>
      </c>
      <c r="K4344" s="63">
        <v>27.030421558764044</v>
      </c>
      <c r="L4344" s="63">
        <v>1506.1082930591704</v>
      </c>
      <c r="M4344" s="63">
        <f t="shared" si="466"/>
        <v>23.521817242363149</v>
      </c>
      <c r="N4344" s="62">
        <v>37.44</v>
      </c>
    </row>
    <row r="4345" spans="1:14" x14ac:dyDescent="0.4">
      <c r="A4345" s="69">
        <v>103</v>
      </c>
      <c r="B4345" s="5" t="s">
        <v>7</v>
      </c>
      <c r="C4345" s="5">
        <v>2022</v>
      </c>
      <c r="D4345" s="5" t="s">
        <v>250</v>
      </c>
      <c r="E4345" s="5" t="s">
        <v>247</v>
      </c>
      <c r="F4345" s="62">
        <f>(F4342+F4343+F4344)/3</f>
        <v>0.82107850567849672</v>
      </c>
      <c r="G4345" s="63">
        <v>235824862</v>
      </c>
      <c r="H4345" s="63">
        <v>13.957013960940273</v>
      </c>
      <c r="I4345" s="63">
        <v>97.001532283817696</v>
      </c>
      <c r="J4345" s="63">
        <v>1415000000</v>
      </c>
      <c r="K4345" s="63">
        <v>33.048361113320645</v>
      </c>
      <c r="L4345" s="63">
        <v>1588.8798287910965</v>
      </c>
      <c r="M4345" s="63">
        <f t="shared" si="466"/>
        <v>22.34572638024499</v>
      </c>
      <c r="N4345" s="62">
        <v>37.731000000000002</v>
      </c>
    </row>
    <row r="4346" spans="1:14" s="67" customFormat="1" x14ac:dyDescent="0.4">
      <c r="A4346" s="71">
        <v>104</v>
      </c>
      <c r="B4346" s="68" t="s">
        <v>188</v>
      </c>
      <c r="C4346" s="68">
        <v>1980</v>
      </c>
      <c r="D4346" s="68" t="s">
        <v>251</v>
      </c>
      <c r="E4346" s="5" t="s">
        <v>248</v>
      </c>
      <c r="F4346" s="64">
        <f>(F4343+F4344+F4345)/3</f>
        <v>0.81995145678932602</v>
      </c>
      <c r="G4346" s="66">
        <v>1956987</v>
      </c>
      <c r="H4346" s="66">
        <v>10.14050469048577</v>
      </c>
      <c r="I4346" s="66">
        <f>(I4260+I2927+I2368)/3</f>
        <v>525.9905083717473</v>
      </c>
      <c r="J4346" s="66">
        <v>252300000</v>
      </c>
      <c r="K4346" s="66">
        <v>137.50194621409776</v>
      </c>
      <c r="L4346" s="66">
        <v>2357.7501536801215</v>
      </c>
      <c r="M4346" s="66">
        <f>(M4260+M2927+M2368)/3</f>
        <v>50.467342469277462</v>
      </c>
      <c r="N4346" s="62">
        <v>50.447000000000003</v>
      </c>
    </row>
    <row r="4347" spans="1:14" x14ac:dyDescent="0.4">
      <c r="A4347" s="71">
        <v>104</v>
      </c>
      <c r="B4347" s="5" t="s">
        <v>188</v>
      </c>
      <c r="C4347" s="5">
        <v>1981</v>
      </c>
      <c r="D4347" s="68" t="s">
        <v>251</v>
      </c>
      <c r="E4347" s="5" t="s">
        <v>248</v>
      </c>
      <c r="F4347" s="64">
        <f>(F3014+F2455+F4132)/3</f>
        <v>1.4045080484831871</v>
      </c>
      <c r="G4347" s="63">
        <v>2003092</v>
      </c>
      <c r="H4347" s="63">
        <v>3.6421656123921196</v>
      </c>
      <c r="I4347" s="63">
        <f>(I4261+I2928+I2369)/3</f>
        <v>569.07841706645422</v>
      </c>
      <c r="J4347" s="63">
        <v>303200000</v>
      </c>
      <c r="K4347" s="63">
        <v>133.72289655287304</v>
      </c>
      <c r="L4347" s="63">
        <v>2607.1800496432516</v>
      </c>
      <c r="M4347" s="63">
        <f>(M4261+M2928+M2369)/3</f>
        <v>52.077878780071096</v>
      </c>
      <c r="N4347" s="62">
        <v>50.786000000000001</v>
      </c>
    </row>
    <row r="4348" spans="1:14" x14ac:dyDescent="0.4">
      <c r="A4348" s="71">
        <v>104</v>
      </c>
      <c r="B4348" s="5" t="s">
        <v>188</v>
      </c>
      <c r="C4348" s="5">
        <v>1982</v>
      </c>
      <c r="D4348" s="68" t="s">
        <v>251</v>
      </c>
      <c r="E4348" s="5" t="s">
        <v>248</v>
      </c>
      <c r="F4348" s="64">
        <f t="shared" ref="F4348:F4353" si="467">(F2456+F3015+F4133)/3</f>
        <v>1.4784295247191448</v>
      </c>
      <c r="G4348" s="63">
        <v>2050247</v>
      </c>
      <c r="H4348" s="63">
        <v>4.8716849516613507</v>
      </c>
      <c r="I4348" s="63">
        <f>(I4262+I2929+I2370)/3</f>
        <v>635.25569208246304</v>
      </c>
      <c r="J4348" s="63">
        <v>366600000</v>
      </c>
      <c r="K4348" s="63">
        <v>116.78496980788431</v>
      </c>
      <c r="L4348" s="63">
        <v>2814.1818522353647</v>
      </c>
      <c r="M4348" s="63">
        <f>(M4520+M4649+M4606)/3</f>
        <v>46.177516187802553</v>
      </c>
      <c r="N4348" s="62">
        <v>51.125999999999998</v>
      </c>
    </row>
    <row r="4349" spans="1:14" x14ac:dyDescent="0.4">
      <c r="A4349" s="71">
        <v>104</v>
      </c>
      <c r="B4349" s="5" t="s">
        <v>188</v>
      </c>
      <c r="C4349" s="5">
        <v>1983</v>
      </c>
      <c r="D4349" s="68" t="s">
        <v>251</v>
      </c>
      <c r="E4349" s="5" t="s">
        <v>248</v>
      </c>
      <c r="F4349" s="64">
        <f t="shared" si="467"/>
        <v>1.5562416049675205</v>
      </c>
      <c r="G4349" s="63">
        <v>2098499</v>
      </c>
      <c r="H4349" s="63">
        <v>7.4969568471084074</v>
      </c>
      <c r="I4349" s="63">
        <f>(I4263+I2930+I2371)/3</f>
        <v>771.43409448811781</v>
      </c>
      <c r="J4349" s="63">
        <v>79400000</v>
      </c>
      <c r="K4349" s="63">
        <v>93.135046297231796</v>
      </c>
      <c r="L4349" s="63">
        <v>2822.8538112241176</v>
      </c>
      <c r="M4349" s="63">
        <f>(M4263+M2930+M4521)/3</f>
        <v>52.739658498339587</v>
      </c>
      <c r="N4349" s="62">
        <v>51.465000000000003</v>
      </c>
    </row>
    <row r="4350" spans="1:14" x14ac:dyDescent="0.4">
      <c r="A4350" s="71">
        <v>104</v>
      </c>
      <c r="B4350" s="5" t="s">
        <v>188</v>
      </c>
      <c r="C4350" s="5">
        <v>1984</v>
      </c>
      <c r="D4350" s="68" t="s">
        <v>251</v>
      </c>
      <c r="E4350" s="5" t="s">
        <v>248</v>
      </c>
      <c r="F4350" s="64">
        <f t="shared" si="467"/>
        <v>1.638149057860548</v>
      </c>
      <c r="G4350" s="63">
        <v>2147577</v>
      </c>
      <c r="H4350" s="63">
        <v>1.6292632422830735</v>
      </c>
      <c r="I4350" s="63">
        <f>(I4522+I4608+I4651)/3</f>
        <v>75.075295693978362</v>
      </c>
      <c r="J4350" s="63">
        <v>22200000</v>
      </c>
      <c r="K4350" s="63">
        <v>91.877028045033754</v>
      </c>
      <c r="L4350" s="63">
        <v>2879.2388352082371</v>
      </c>
      <c r="M4350" s="63">
        <f>(M4264+M2931+M2372)/3</f>
        <v>50.722039395687425</v>
      </c>
      <c r="N4350" s="62">
        <v>51.805</v>
      </c>
    </row>
    <row r="4351" spans="1:14" x14ac:dyDescent="0.4">
      <c r="A4351" s="71">
        <v>104</v>
      </c>
      <c r="B4351" s="5" t="s">
        <v>188</v>
      </c>
      <c r="C4351" s="5">
        <v>1985</v>
      </c>
      <c r="D4351" s="68" t="s">
        <v>251</v>
      </c>
      <c r="E4351" s="5" t="s">
        <v>248</v>
      </c>
      <c r="F4351" s="64">
        <f t="shared" si="467"/>
        <v>1.7243674293268931</v>
      </c>
      <c r="G4351" s="63">
        <v>2197065</v>
      </c>
      <c r="H4351" s="63">
        <v>0.80956521980739637</v>
      </c>
      <c r="I4351" s="63">
        <f>(I4523+I4609+I4652)/3</f>
        <v>75.722542913807487</v>
      </c>
      <c r="J4351" s="63">
        <v>67300000</v>
      </c>
      <c r="K4351" s="63">
        <v>94.059572205352794</v>
      </c>
      <c r="L4351" s="63">
        <v>2977.3889711956631</v>
      </c>
      <c r="M4351" s="63">
        <f>(M4523+M4609+M4652)/3</f>
        <v>49.835290327643129</v>
      </c>
      <c r="N4351" s="62">
        <v>52.143000000000001</v>
      </c>
    </row>
    <row r="4352" spans="1:14" x14ac:dyDescent="0.4">
      <c r="A4352" s="71">
        <v>104</v>
      </c>
      <c r="B4352" s="5" t="s">
        <v>188</v>
      </c>
      <c r="C4352" s="5">
        <v>1986</v>
      </c>
      <c r="D4352" s="68" t="s">
        <v>251</v>
      </c>
      <c r="E4352" s="5" t="s">
        <v>248</v>
      </c>
      <c r="F4352" s="64">
        <f t="shared" si="467"/>
        <v>1.8151236098177821</v>
      </c>
      <c r="G4352" s="63">
        <v>2246960</v>
      </c>
      <c r="H4352" s="63">
        <v>0.33844938626683074</v>
      </c>
      <c r="I4352" s="63">
        <f>(I4524+I4610+I4653)/3</f>
        <v>67.257539842302478</v>
      </c>
      <c r="J4352" s="63">
        <v>126100000</v>
      </c>
      <c r="K4352" s="63">
        <v>97.32745908983776</v>
      </c>
      <c r="L4352" s="63">
        <v>3025.3472246946985</v>
      </c>
      <c r="M4352" s="63">
        <f>(M4266+M2933+M4524)/3</f>
        <v>53.791196120445669</v>
      </c>
      <c r="N4352" s="62">
        <v>52.481999999999999</v>
      </c>
    </row>
    <row r="4353" spans="1:14" x14ac:dyDescent="0.4">
      <c r="A4353" s="71">
        <v>104</v>
      </c>
      <c r="B4353" s="5" t="s">
        <v>188</v>
      </c>
      <c r="C4353" s="5">
        <v>1987</v>
      </c>
      <c r="D4353" s="68" t="s">
        <v>251</v>
      </c>
      <c r="E4353" s="5" t="s">
        <v>248</v>
      </c>
      <c r="F4353" s="64">
        <f t="shared" si="467"/>
        <v>1.910656431387139</v>
      </c>
      <c r="G4353" s="63">
        <v>2297231</v>
      </c>
      <c r="H4353" s="63">
        <v>2.2893026516840536</v>
      </c>
      <c r="I4353" s="63">
        <f>(I4267+I2934+I2375)/3</f>
        <v>371.81657153127099</v>
      </c>
      <c r="J4353" s="63">
        <v>-447900000</v>
      </c>
      <c r="K4353" s="63">
        <v>98.590771577511276</v>
      </c>
      <c r="L4353" s="63">
        <v>2972.1283144794756</v>
      </c>
      <c r="M4353" s="63">
        <f>(M4267+M2934+M2375)/3</f>
        <v>54.469219318747065</v>
      </c>
      <c r="N4353" s="62">
        <v>52.82</v>
      </c>
    </row>
    <row r="4354" spans="1:14" x14ac:dyDescent="0.4">
      <c r="A4354" s="71">
        <v>104</v>
      </c>
      <c r="B4354" s="5" t="s">
        <v>188</v>
      </c>
      <c r="C4354" s="5">
        <v>1988</v>
      </c>
      <c r="D4354" s="68" t="s">
        <v>251</v>
      </c>
      <c r="E4354" s="5" t="s">
        <v>248</v>
      </c>
      <c r="F4354" s="64">
        <f>(F2462+F4139+F3021)/3</f>
        <v>2.0112172961969885</v>
      </c>
      <c r="G4354" s="63">
        <v>2347821</v>
      </c>
      <c r="H4354" s="63">
        <v>-0.19192916811472571</v>
      </c>
      <c r="I4354" s="63">
        <f>(I4268+I2935+I2376)/3</f>
        <v>186.68393929147524</v>
      </c>
      <c r="J4354" s="63">
        <v>-460500000</v>
      </c>
      <c r="K4354" s="63">
        <v>97.665345470748605</v>
      </c>
      <c r="L4354" s="63">
        <v>2514.1539325187055</v>
      </c>
      <c r="M4354" s="63">
        <f>(M4268+M2935+M2376)/3</f>
        <v>58.420201508079145</v>
      </c>
      <c r="N4354" s="62">
        <v>53.158999999999999</v>
      </c>
    </row>
    <row r="4355" spans="1:14" x14ac:dyDescent="0.4">
      <c r="A4355" s="71">
        <v>104</v>
      </c>
      <c r="B4355" s="5" t="s">
        <v>188</v>
      </c>
      <c r="C4355" s="5">
        <v>1989</v>
      </c>
      <c r="D4355" s="68" t="s">
        <v>251</v>
      </c>
      <c r="E4355" s="5" t="s">
        <v>248</v>
      </c>
      <c r="F4355" s="64">
        <f>(F3022+F2463+F4140)/3</f>
        <v>2.1170708381020935</v>
      </c>
      <c r="G4355" s="63">
        <v>2398535</v>
      </c>
      <c r="H4355" s="63">
        <v>-1.2765581958342267</v>
      </c>
      <c r="I4355" s="63">
        <f>(I4527+I4613+I4656)/3</f>
        <v>68.5896249360013</v>
      </c>
      <c r="J4355" s="63">
        <v>51500000</v>
      </c>
      <c r="K4355" s="63">
        <v>109.59774433587546</v>
      </c>
      <c r="L4355" s="63">
        <v>2467.5353080109317</v>
      </c>
      <c r="M4355" s="63">
        <f>(M4269+M2377+M2936)/3</f>
        <v>49.811566693680469</v>
      </c>
      <c r="N4355" s="62">
        <v>53.497</v>
      </c>
    </row>
    <row r="4356" spans="1:14" x14ac:dyDescent="0.4">
      <c r="A4356" s="71">
        <v>104</v>
      </c>
      <c r="B4356" s="5" t="s">
        <v>188</v>
      </c>
      <c r="C4356" s="5">
        <v>1990</v>
      </c>
      <c r="D4356" s="68" t="s">
        <v>251</v>
      </c>
      <c r="E4356" s="5" t="s">
        <v>248</v>
      </c>
      <c r="F4356" s="64">
        <f>(F2937+F4055+F4270)/3</f>
        <v>10.881416376509433</v>
      </c>
      <c r="G4356" s="63">
        <v>2449968</v>
      </c>
      <c r="H4356" s="63">
        <v>0.56520537524140479</v>
      </c>
      <c r="I4356" s="63">
        <f>(I4528+I4614+I4657)/3</f>
        <v>67.107468127592156</v>
      </c>
      <c r="J4356" s="63">
        <v>135500000</v>
      </c>
      <c r="K4356" s="63">
        <v>121.79355287336723</v>
      </c>
      <c r="L4356" s="63">
        <v>2626.1432802387621</v>
      </c>
      <c r="M4356" s="63">
        <f>(M4270+M2937+M2378)/3</f>
        <v>66.9239587316669</v>
      </c>
      <c r="N4356" s="62">
        <v>53.902999999999999</v>
      </c>
    </row>
    <row r="4357" spans="1:14" x14ac:dyDescent="0.4">
      <c r="A4357" s="71">
        <v>104</v>
      </c>
      <c r="B4357" s="5" t="s">
        <v>188</v>
      </c>
      <c r="C4357" s="5">
        <v>1991</v>
      </c>
      <c r="D4357" s="68" t="s">
        <v>251</v>
      </c>
      <c r="E4357" s="5" t="s">
        <v>248</v>
      </c>
      <c r="F4357" s="64">
        <f t="shared" ref="F4357:F4362" si="468">(F2465+F3024+F4142)/3</f>
        <v>2.1360178491479309</v>
      </c>
      <c r="G4357" s="63">
        <v>2502044</v>
      </c>
      <c r="H4357" s="63">
        <v>0.49279633082677776</v>
      </c>
      <c r="I4357" s="63">
        <f>(I4529+I4658+I4830)/3</f>
        <v>84.294745404773138</v>
      </c>
      <c r="J4357" s="63">
        <v>124700000</v>
      </c>
      <c r="K4357" s="63">
        <v>140.2465583050417</v>
      </c>
      <c r="L4357" s="63">
        <v>2827.558388261757</v>
      </c>
      <c r="M4357" s="63">
        <f>(M4271+M2938+M2379)/3</f>
        <v>61.459796752316215</v>
      </c>
      <c r="N4357" s="62">
        <v>54.756999999999998</v>
      </c>
    </row>
    <row r="4358" spans="1:14" x14ac:dyDescent="0.4">
      <c r="A4358" s="71">
        <v>104</v>
      </c>
      <c r="B4358" s="5" t="s">
        <v>188</v>
      </c>
      <c r="C4358" s="5">
        <v>1992</v>
      </c>
      <c r="D4358" s="68" t="s">
        <v>251</v>
      </c>
      <c r="E4358" s="5" t="s">
        <v>248</v>
      </c>
      <c r="F4358" s="64">
        <f t="shared" si="468"/>
        <v>1.926759745066585</v>
      </c>
      <c r="G4358" s="63">
        <v>2554382</v>
      </c>
      <c r="H4358" s="63">
        <v>5.061059509331173</v>
      </c>
      <c r="I4358" s="63">
        <f t="shared" ref="I4358:I4366" si="469">(I4272+I2939+I2380)/3</f>
        <v>112.20131569637176</v>
      </c>
      <c r="J4358" s="63">
        <v>150500000</v>
      </c>
      <c r="K4358" s="63">
        <v>144.8791885473797</v>
      </c>
      <c r="L4358" s="63">
        <v>3148.4475305572932</v>
      </c>
      <c r="M4358" s="63">
        <f>(M4272+M2939+M2380)/3</f>
        <v>59.748681265271422</v>
      </c>
      <c r="N4358" s="62">
        <v>55.609000000000002</v>
      </c>
    </row>
    <row r="4359" spans="1:14" x14ac:dyDescent="0.4">
      <c r="A4359" s="71">
        <v>104</v>
      </c>
      <c r="B4359" s="5" t="s">
        <v>188</v>
      </c>
      <c r="C4359" s="5">
        <v>1993</v>
      </c>
      <c r="D4359" s="68" t="s">
        <v>251</v>
      </c>
      <c r="E4359" s="5" t="s">
        <v>248</v>
      </c>
      <c r="F4359" s="64">
        <f t="shared" si="468"/>
        <v>1.9430009070369161</v>
      </c>
      <c r="G4359" s="63">
        <v>2607499</v>
      </c>
      <c r="H4359" s="63">
        <v>3.5547047307799176</v>
      </c>
      <c r="I4359" s="63">
        <f t="shared" si="469"/>
        <v>108.68060889033994</v>
      </c>
      <c r="J4359" s="63">
        <v>177000000</v>
      </c>
      <c r="K4359" s="63">
        <v>139.67922133726134</v>
      </c>
      <c r="L4359" s="63">
        <v>3368.2027874219702</v>
      </c>
      <c r="M4359" s="63">
        <f>(M4273+M2940+M747)/3</f>
        <v>61.649770172143882</v>
      </c>
      <c r="N4359" s="62">
        <v>56.456000000000003</v>
      </c>
    </row>
    <row r="4360" spans="1:14" x14ac:dyDescent="0.4">
      <c r="A4360" s="71">
        <v>104</v>
      </c>
      <c r="B4360" s="5" t="s">
        <v>188</v>
      </c>
      <c r="C4360" s="5">
        <v>1994</v>
      </c>
      <c r="D4360" s="68" t="s">
        <v>251</v>
      </c>
      <c r="E4360" s="5" t="s">
        <v>248</v>
      </c>
      <c r="F4360" s="64">
        <f t="shared" si="468"/>
        <v>1.9256539577776943</v>
      </c>
      <c r="G4360" s="63">
        <v>2661385</v>
      </c>
      <c r="H4360" s="63">
        <v>3.6797454101237435</v>
      </c>
      <c r="I4360" s="63">
        <f t="shared" si="469"/>
        <v>64.709153153281719</v>
      </c>
      <c r="J4360" s="63">
        <v>401500000</v>
      </c>
      <c r="K4360" s="63">
        <v>143.60903279255703</v>
      </c>
      <c r="L4360" s="63">
        <v>3518.9534020819988</v>
      </c>
      <c r="M4360" s="63">
        <f>(M4274+M2941+M2382)/3</f>
        <v>67.493071877038005</v>
      </c>
      <c r="N4360" s="62">
        <v>57.301000000000002</v>
      </c>
    </row>
    <row r="4361" spans="1:14" x14ac:dyDescent="0.4">
      <c r="A4361" s="71">
        <v>104</v>
      </c>
      <c r="B4361" s="5" t="s">
        <v>188</v>
      </c>
      <c r="C4361" s="5">
        <v>1995</v>
      </c>
      <c r="D4361" s="68" t="s">
        <v>251</v>
      </c>
      <c r="E4361" s="5" t="s">
        <v>248</v>
      </c>
      <c r="F4361" s="64">
        <f t="shared" si="468"/>
        <v>1.9168953881126818</v>
      </c>
      <c r="G4361" s="63">
        <v>2716067</v>
      </c>
      <c r="H4361" s="63">
        <v>0.46670710183605024</v>
      </c>
      <c r="I4361" s="63">
        <f t="shared" si="469"/>
        <v>65.583827519643165</v>
      </c>
      <c r="J4361" s="63">
        <v>281300000</v>
      </c>
      <c r="K4361" s="63">
        <v>146.90538003679768</v>
      </c>
      <c r="L4361" s="63">
        <v>3524.881271338299</v>
      </c>
      <c r="M4361" s="63">
        <f>(M2942+M4275+M4533)/3</f>
        <v>59.130648824315735</v>
      </c>
      <c r="N4361" s="62">
        <v>58.140999999999998</v>
      </c>
    </row>
    <row r="4362" spans="1:14" x14ac:dyDescent="0.4">
      <c r="A4362" s="71">
        <v>104</v>
      </c>
      <c r="B4362" s="5" t="s">
        <v>188</v>
      </c>
      <c r="C4362" s="5">
        <v>1996</v>
      </c>
      <c r="D4362" s="68" t="s">
        <v>251</v>
      </c>
      <c r="E4362" s="5" t="s">
        <v>248</v>
      </c>
      <c r="F4362" s="64">
        <f t="shared" si="468"/>
        <v>1.9613650239358356</v>
      </c>
      <c r="G4362" s="63">
        <v>2771606</v>
      </c>
      <c r="H4362" s="63">
        <v>-0.94238378049381311</v>
      </c>
      <c r="I4362" s="63">
        <f t="shared" si="469"/>
        <v>70.299666322624148</v>
      </c>
      <c r="J4362" s="63">
        <v>428300000</v>
      </c>
      <c r="K4362" s="63">
        <v>156.00661527173818</v>
      </c>
      <c r="L4362" s="63">
        <v>3561.2904575902926</v>
      </c>
      <c r="M4362" s="63">
        <f>(M4276+M2943+M4534)/3</f>
        <v>60.426723076481345</v>
      </c>
      <c r="N4362" s="62">
        <v>58.978000000000002</v>
      </c>
    </row>
    <row r="4363" spans="1:14" x14ac:dyDescent="0.4">
      <c r="A4363" s="71">
        <v>104</v>
      </c>
      <c r="B4363" s="5" t="s">
        <v>188</v>
      </c>
      <c r="C4363" s="5">
        <v>1997</v>
      </c>
      <c r="D4363" s="68" t="s">
        <v>251</v>
      </c>
      <c r="E4363" s="5" t="s">
        <v>248</v>
      </c>
      <c r="F4363" s="64">
        <f>(F4360+F4361+F4362)/3</f>
        <v>1.9346381232754037</v>
      </c>
      <c r="G4363" s="63">
        <v>2827992</v>
      </c>
      <c r="H4363" s="63">
        <v>1.6088390325678148</v>
      </c>
      <c r="I4363" s="63">
        <f t="shared" si="469"/>
        <v>71.203676385537008</v>
      </c>
      <c r="J4363" s="63">
        <v>1312200000</v>
      </c>
      <c r="K4363" s="63">
        <v>165.34371501012791</v>
      </c>
      <c r="L4363" s="63">
        <v>3775.5715362702581</v>
      </c>
      <c r="M4363" s="63">
        <f>(M4277+M2944+M2385)/3</f>
        <v>70.688635313013307</v>
      </c>
      <c r="N4363" s="62">
        <v>59.807000000000002</v>
      </c>
    </row>
    <row r="4364" spans="1:14" x14ac:dyDescent="0.4">
      <c r="A4364" s="71">
        <v>104</v>
      </c>
      <c r="B4364" s="5" t="s">
        <v>188</v>
      </c>
      <c r="C4364" s="5">
        <v>1998</v>
      </c>
      <c r="D4364" s="68" t="s">
        <v>251</v>
      </c>
      <c r="E4364" s="5" t="s">
        <v>248</v>
      </c>
      <c r="F4364" s="64">
        <f t="shared" ref="F4364:F4388" si="470">(F4361+F4362+F4363)/3</f>
        <v>1.9376328451079736</v>
      </c>
      <c r="G4364" s="63">
        <v>2885177</v>
      </c>
      <c r="H4364" s="63">
        <v>0.997519102698746</v>
      </c>
      <c r="I4364" s="63">
        <f t="shared" si="469"/>
        <v>78.651979727984283</v>
      </c>
      <c r="J4364" s="63">
        <v>1315200000</v>
      </c>
      <c r="K4364" s="63">
        <v>151.26847283065359</v>
      </c>
      <c r="L4364" s="63">
        <v>4012.0541651344092</v>
      </c>
      <c r="M4364" s="63">
        <f>(M4278+M2945+M2386)/3</f>
        <v>67.217538882940502</v>
      </c>
      <c r="N4364" s="62">
        <v>60.631999999999998</v>
      </c>
    </row>
    <row r="4365" spans="1:14" x14ac:dyDescent="0.4">
      <c r="A4365" s="71">
        <v>104</v>
      </c>
      <c r="B4365" s="5" t="s">
        <v>188</v>
      </c>
      <c r="C4365" s="5">
        <v>1999</v>
      </c>
      <c r="D4365" s="68" t="s">
        <v>251</v>
      </c>
      <c r="E4365" s="5" t="s">
        <v>248</v>
      </c>
      <c r="F4365" s="64">
        <f t="shared" si="470"/>
        <v>1.9445453307730709</v>
      </c>
      <c r="G4365" s="63">
        <v>2943120</v>
      </c>
      <c r="H4365" s="63">
        <v>0.84238695078826709</v>
      </c>
      <c r="I4365" s="63">
        <f t="shared" si="469"/>
        <v>74.737403936833203</v>
      </c>
      <c r="J4365" s="63">
        <v>1043500000</v>
      </c>
      <c r="K4365" s="63">
        <v>126.68631489788811</v>
      </c>
      <c r="L4365" s="63">
        <v>4121.5622196852319</v>
      </c>
      <c r="M4365" s="63">
        <f>(M4279+M2946+M2387)/3</f>
        <v>71.667685704774257</v>
      </c>
      <c r="N4365" s="62">
        <v>61.451000000000001</v>
      </c>
    </row>
    <row r="4366" spans="1:14" x14ac:dyDescent="0.4">
      <c r="A4366" s="71">
        <v>104</v>
      </c>
      <c r="B4366" s="5" t="s">
        <v>188</v>
      </c>
      <c r="C4366" s="5">
        <v>2000</v>
      </c>
      <c r="D4366" s="68" t="s">
        <v>251</v>
      </c>
      <c r="E4366" s="5" t="s">
        <v>248</v>
      </c>
      <c r="F4366" s="64">
        <f t="shared" si="470"/>
        <v>1.9389387663854827</v>
      </c>
      <c r="G4366" s="63">
        <v>3001731</v>
      </c>
      <c r="H4366" s="63">
        <v>-1.2481818624538477</v>
      </c>
      <c r="I4366" s="63">
        <f t="shared" si="469"/>
        <v>76.401963852600787</v>
      </c>
      <c r="J4366" s="63">
        <v>827800000</v>
      </c>
      <c r="K4366" s="63">
        <v>133.98893947268863</v>
      </c>
      <c r="L4366" s="63">
        <v>4099.0065398931483</v>
      </c>
      <c r="M4366" s="63">
        <f>(M4280+M2947+M2388)/3</f>
        <v>68.521853323725082</v>
      </c>
      <c r="N4366" s="62">
        <v>62.198</v>
      </c>
    </row>
    <row r="4367" spans="1:14" x14ac:dyDescent="0.4">
      <c r="A4367" s="71">
        <v>104</v>
      </c>
      <c r="B4367" s="5" t="s">
        <v>188</v>
      </c>
      <c r="C4367" s="5">
        <v>2001</v>
      </c>
      <c r="D4367" s="68" t="s">
        <v>251</v>
      </c>
      <c r="E4367" s="5" t="s">
        <v>248</v>
      </c>
      <c r="F4367" s="64">
        <f t="shared" si="470"/>
        <v>1.9403723140888423</v>
      </c>
      <c r="G4367" s="63">
        <v>3061024</v>
      </c>
      <c r="H4367" s="63">
        <v>1.0282140806878459</v>
      </c>
      <c r="I4367" s="63">
        <f>(I4539+I4625+I4668)/3</f>
        <v>93.895627069359008</v>
      </c>
      <c r="J4367" s="63">
        <v>606800000</v>
      </c>
      <c r="K4367" s="63">
        <v>130.0983679956702</v>
      </c>
      <c r="L4367" s="63">
        <v>4084.2585357056987</v>
      </c>
      <c r="M4367" s="63">
        <f>(M4281+M2948+M4539)/3</f>
        <v>65.307495092117634</v>
      </c>
      <c r="N4367" s="62">
        <v>62.497</v>
      </c>
    </row>
    <row r="4368" spans="1:14" x14ac:dyDescent="0.4">
      <c r="A4368" s="71">
        <v>104</v>
      </c>
      <c r="B4368" s="5" t="s">
        <v>188</v>
      </c>
      <c r="C4368" s="5">
        <v>2002</v>
      </c>
      <c r="D4368" s="68" t="s">
        <v>251</v>
      </c>
      <c r="E4368" s="5" t="s">
        <v>248</v>
      </c>
      <c r="F4368" s="64">
        <f t="shared" si="470"/>
        <v>1.9412854704157985</v>
      </c>
      <c r="G4368" s="63">
        <v>3120990</v>
      </c>
      <c r="H4368" s="63">
        <v>1.6713358456605505</v>
      </c>
      <c r="I4368" s="63">
        <f>(I4540+I4626+I4669)/3</f>
        <v>94.759360052865574</v>
      </c>
      <c r="J4368" s="63">
        <v>247100000</v>
      </c>
      <c r="K4368" s="63">
        <v>121.85186602899682</v>
      </c>
      <c r="L4368" s="63">
        <v>4163.521959378274</v>
      </c>
      <c r="M4368" s="63">
        <f>(M4282+M2949+M4540)/3</f>
        <v>64.755519218443027</v>
      </c>
      <c r="N4368" s="62">
        <v>62.793999999999997</v>
      </c>
    </row>
    <row r="4369" spans="1:14" x14ac:dyDescent="0.4">
      <c r="A4369" s="71">
        <v>104</v>
      </c>
      <c r="B4369" s="5" t="s">
        <v>188</v>
      </c>
      <c r="C4369" s="5">
        <v>2003</v>
      </c>
      <c r="D4369" s="68" t="s">
        <v>251</v>
      </c>
      <c r="E4369" s="5" t="s">
        <v>248</v>
      </c>
      <c r="F4369" s="64">
        <f t="shared" si="470"/>
        <v>1.9401988502967076</v>
      </c>
      <c r="G4369" s="63">
        <v>3181608</v>
      </c>
      <c r="H4369" s="63">
        <v>1.1313642557216639</v>
      </c>
      <c r="I4369" s="63">
        <f>(I4541+I4283+I2950)/3</f>
        <v>64.829594973222569</v>
      </c>
      <c r="J4369" s="63">
        <v>1050600000</v>
      </c>
      <c r="K4369" s="63">
        <v>114.69336689318664</v>
      </c>
      <c r="L4369" s="63">
        <v>4304.1069798667841</v>
      </c>
      <c r="M4369" s="63">
        <f>(M4283+M2950+M4541)/3</f>
        <v>63.64813923990846</v>
      </c>
      <c r="N4369" s="62">
        <v>63.091000000000001</v>
      </c>
    </row>
    <row r="4370" spans="1:14" x14ac:dyDescent="0.4">
      <c r="A4370" s="71">
        <v>104</v>
      </c>
      <c r="B4370" s="5" t="s">
        <v>188</v>
      </c>
      <c r="C4370" s="5">
        <v>2004</v>
      </c>
      <c r="D4370" s="68" t="s">
        <v>251</v>
      </c>
      <c r="E4370" s="5" t="s">
        <v>248</v>
      </c>
      <c r="F4370" s="64">
        <f t="shared" si="470"/>
        <v>1.9406188782671159</v>
      </c>
      <c r="G4370" s="63">
        <v>3243311</v>
      </c>
      <c r="H4370" s="63">
        <v>1.9650045387153767</v>
      </c>
      <c r="I4370" s="63">
        <f t="shared" ref="I4370:I4377" si="471">(I4284+I2951+I2392)/3</f>
        <v>64.060139561895426</v>
      </c>
      <c r="J4370" s="63">
        <v>1277900000</v>
      </c>
      <c r="K4370" s="63">
        <v>123.65256123475498</v>
      </c>
      <c r="L4370" s="63">
        <v>4629.0293160292058</v>
      </c>
      <c r="M4370" s="63">
        <f>(M4284+M2951+M2392)/3</f>
        <v>72.470216980246178</v>
      </c>
      <c r="N4370" s="62">
        <v>63.387</v>
      </c>
    </row>
    <row r="4371" spans="1:14" x14ac:dyDescent="0.4">
      <c r="A4371" s="71">
        <v>104</v>
      </c>
      <c r="B4371" s="5" t="s">
        <v>188</v>
      </c>
      <c r="C4371" s="5">
        <v>2005</v>
      </c>
      <c r="D4371" s="68" t="s">
        <v>251</v>
      </c>
      <c r="E4371" s="5" t="s">
        <v>248</v>
      </c>
      <c r="F4371" s="64">
        <f t="shared" si="470"/>
        <v>1.9407010663265405</v>
      </c>
      <c r="G4371" s="63">
        <v>3305868</v>
      </c>
      <c r="H4371" s="63">
        <v>1.7483213498389745</v>
      </c>
      <c r="I4371" s="63">
        <f t="shared" si="471"/>
        <v>65.583528999569126</v>
      </c>
      <c r="J4371" s="63">
        <v>1104400000</v>
      </c>
      <c r="K4371" s="63">
        <v>135.69431660001777</v>
      </c>
      <c r="L4371" s="63">
        <v>4953.1299797814072</v>
      </c>
      <c r="M4371" s="63">
        <f>(M4285+M2952+M2393)/3</f>
        <v>66.712074364630865</v>
      </c>
      <c r="N4371" s="62">
        <v>63.682000000000002</v>
      </c>
    </row>
    <row r="4372" spans="1:14" x14ac:dyDescent="0.4">
      <c r="A4372" s="71">
        <v>104</v>
      </c>
      <c r="B4372" s="5" t="s">
        <v>188</v>
      </c>
      <c r="C4372" s="5">
        <v>2006</v>
      </c>
      <c r="D4372" s="68" t="s">
        <v>251</v>
      </c>
      <c r="E4372" s="5" t="s">
        <v>248</v>
      </c>
      <c r="F4372" s="64">
        <f t="shared" si="470"/>
        <v>1.9405062649634548</v>
      </c>
      <c r="G4372" s="63">
        <v>3368573</v>
      </c>
      <c r="H4372" s="63">
        <v>1.9699847513745823</v>
      </c>
      <c r="I4372" s="63">
        <f t="shared" si="471"/>
        <v>76.907993412694609</v>
      </c>
      <c r="J4372" s="63">
        <v>2944300000</v>
      </c>
      <c r="K4372" s="63">
        <v>137.89570200616026</v>
      </c>
      <c r="L4372" s="63">
        <v>5385.5642433754592</v>
      </c>
      <c r="M4372" s="63">
        <f>(M4286+M2953+M2394)/3</f>
        <v>64.192560917421261</v>
      </c>
      <c r="N4372" s="62">
        <v>63.975999999999999</v>
      </c>
    </row>
    <row r="4373" spans="1:14" x14ac:dyDescent="0.4">
      <c r="A4373" s="71">
        <v>104</v>
      </c>
      <c r="B4373" s="5" t="s">
        <v>188</v>
      </c>
      <c r="C4373" s="5">
        <v>2007</v>
      </c>
      <c r="D4373" s="68" t="s">
        <v>251</v>
      </c>
      <c r="E4373" s="5" t="s">
        <v>248</v>
      </c>
      <c r="F4373" s="64">
        <f t="shared" si="470"/>
        <v>1.940608736519037</v>
      </c>
      <c r="G4373" s="63">
        <v>3431614</v>
      </c>
      <c r="H4373" s="63">
        <v>4.824940187699525</v>
      </c>
      <c r="I4373" s="63">
        <f t="shared" si="471"/>
        <v>77.02408013652304</v>
      </c>
      <c r="J4373" s="63">
        <v>2224000000</v>
      </c>
      <c r="K4373" s="63">
        <v>149.57045281804818</v>
      </c>
      <c r="L4373" s="63">
        <v>6205.821575503539</v>
      </c>
      <c r="M4373" s="63">
        <f>(M4287+M2954+M2395)/3</f>
        <v>61.205720117147941</v>
      </c>
      <c r="N4373" s="62">
        <v>64.268000000000001</v>
      </c>
    </row>
    <row r="4374" spans="1:14" x14ac:dyDescent="0.4">
      <c r="A4374" s="71">
        <v>104</v>
      </c>
      <c r="B4374" s="5" t="s">
        <v>188</v>
      </c>
      <c r="C4374" s="5">
        <v>2008</v>
      </c>
      <c r="D4374" s="68" t="s">
        <v>251</v>
      </c>
      <c r="E4374" s="5" t="s">
        <v>248</v>
      </c>
      <c r="F4374" s="64">
        <f t="shared" si="470"/>
        <v>1.9406053559363441</v>
      </c>
      <c r="G4374" s="63">
        <v>3495276</v>
      </c>
      <c r="H4374" s="63">
        <v>7.5274950500311348</v>
      </c>
      <c r="I4374" s="63">
        <f t="shared" si="471"/>
        <v>77.940630509604887</v>
      </c>
      <c r="J4374" s="63">
        <v>2390000000</v>
      </c>
      <c r="K4374" s="63">
        <v>166.69814637356916</v>
      </c>
      <c r="L4374" s="63">
        <v>7197.1107861010114</v>
      </c>
      <c r="M4374" s="63">
        <f>(M4288+M2396+M2955)/3</f>
        <v>59.415841188698437</v>
      </c>
      <c r="N4374" s="62">
        <v>64.56</v>
      </c>
    </row>
    <row r="4375" spans="1:14" x14ac:dyDescent="0.4">
      <c r="A4375" s="71">
        <v>104</v>
      </c>
      <c r="B4375" s="5" t="s">
        <v>188</v>
      </c>
      <c r="C4375" s="5">
        <v>2009</v>
      </c>
      <c r="D4375" s="68" t="s">
        <v>251</v>
      </c>
      <c r="E4375" s="5" t="s">
        <v>248</v>
      </c>
      <c r="F4375" s="64">
        <f t="shared" si="470"/>
        <v>1.9405734524729452</v>
      </c>
      <c r="G4375" s="63">
        <v>3559343</v>
      </c>
      <c r="H4375" s="63">
        <v>6.4709601130436027</v>
      </c>
      <c r="I4375" s="63">
        <f t="shared" si="471"/>
        <v>70.545730265692782</v>
      </c>
      <c r="J4375" s="63">
        <v>1085500000</v>
      </c>
      <c r="K4375" s="63">
        <v>138.98036819877464</v>
      </c>
      <c r="L4375" s="63">
        <v>7618.4384590077434</v>
      </c>
      <c r="M4375" s="63">
        <f>(M4289+M2956+M4547)/3</f>
        <v>58.820119628008563</v>
      </c>
      <c r="N4375" s="62">
        <v>64.850999999999999</v>
      </c>
    </row>
    <row r="4376" spans="1:14" x14ac:dyDescent="0.4">
      <c r="A4376" s="71">
        <v>104</v>
      </c>
      <c r="B4376" s="5" t="s">
        <v>188</v>
      </c>
      <c r="C4376" s="5">
        <v>2010</v>
      </c>
      <c r="D4376" s="68" t="s">
        <v>251</v>
      </c>
      <c r="E4376" s="5" t="s">
        <v>248</v>
      </c>
      <c r="F4376" s="64">
        <f t="shared" si="470"/>
        <v>1.9405958483094421</v>
      </c>
      <c r="G4376" s="63">
        <v>3623617</v>
      </c>
      <c r="H4376" s="63">
        <v>2.5901539464769456</v>
      </c>
      <c r="I4376" s="63">
        <f t="shared" si="471"/>
        <v>70.567621172009012</v>
      </c>
      <c r="J4376" s="63">
        <v>2549100000</v>
      </c>
      <c r="K4376" s="63">
        <v>148.27504606306903</v>
      </c>
      <c r="L4376" s="63">
        <v>8124.5583073487069</v>
      </c>
      <c r="M4376" s="63">
        <f>(M4290+M2957+M2398)/3</f>
        <v>64.44205587244052</v>
      </c>
      <c r="N4376" s="62">
        <v>65.14</v>
      </c>
    </row>
    <row r="4377" spans="1:14" x14ac:dyDescent="0.4">
      <c r="A4377" s="71">
        <v>104</v>
      </c>
      <c r="B4377" s="5" t="s">
        <v>188</v>
      </c>
      <c r="C4377" s="5">
        <v>2011</v>
      </c>
      <c r="D4377" s="68" t="s">
        <v>251</v>
      </c>
      <c r="E4377" s="5" t="s">
        <v>248</v>
      </c>
      <c r="F4377" s="64">
        <f t="shared" si="470"/>
        <v>1.9405915522395771</v>
      </c>
      <c r="G4377" s="63">
        <v>3688674</v>
      </c>
      <c r="H4377" s="63">
        <v>5.8440989281363045</v>
      </c>
      <c r="I4377" s="63">
        <f t="shared" si="471"/>
        <v>84.056399658536577</v>
      </c>
      <c r="J4377" s="63">
        <v>4395600000</v>
      </c>
      <c r="K4377" s="63">
        <v>162.48756138038351</v>
      </c>
      <c r="L4377" s="63">
        <v>9403.43990821634</v>
      </c>
      <c r="M4377" s="63">
        <f>(M4291+M2958+M2399)/3</f>
        <v>63.168831736555397</v>
      </c>
      <c r="N4377" s="62">
        <v>65.436999999999998</v>
      </c>
    </row>
    <row r="4378" spans="1:14" x14ac:dyDescent="0.4">
      <c r="A4378" s="71">
        <v>104</v>
      </c>
      <c r="B4378" s="5" t="s">
        <v>188</v>
      </c>
      <c r="C4378" s="5">
        <v>2012</v>
      </c>
      <c r="D4378" s="68" t="s">
        <v>251</v>
      </c>
      <c r="E4378" s="5" t="s">
        <v>248</v>
      </c>
      <c r="F4378" s="64">
        <f t="shared" si="470"/>
        <v>1.9405869510073215</v>
      </c>
      <c r="G4378" s="63">
        <v>3754862</v>
      </c>
      <c r="H4378" s="63">
        <v>6.1759700217510272</v>
      </c>
      <c r="I4378" s="63">
        <f>(I4550+I4636+I4679)/3</f>
        <v>97.772711359999164</v>
      </c>
      <c r="J4378" s="63">
        <v>3381900000</v>
      </c>
      <c r="K4378" s="63">
        <v>158.05880330549076</v>
      </c>
      <c r="L4378" s="63">
        <v>10767.293178817225</v>
      </c>
      <c r="M4378" s="63">
        <f>(M4292+M2959+M766)/3</f>
        <v>60.124391049383803</v>
      </c>
      <c r="N4378" s="62">
        <v>65.741</v>
      </c>
    </row>
    <row r="4379" spans="1:14" x14ac:dyDescent="0.4">
      <c r="A4379" s="71">
        <v>104</v>
      </c>
      <c r="B4379" s="5" t="s">
        <v>188</v>
      </c>
      <c r="C4379" s="5">
        <v>2013</v>
      </c>
      <c r="D4379" s="68" t="s">
        <v>251</v>
      </c>
      <c r="E4379" s="5" t="s">
        <v>248</v>
      </c>
      <c r="F4379" s="64">
        <f t="shared" si="470"/>
        <v>1.9405914505187802</v>
      </c>
      <c r="G4379" s="63">
        <v>3821556</v>
      </c>
      <c r="H4379" s="63">
        <v>5.504170404683677</v>
      </c>
      <c r="I4379" s="63">
        <f t="shared" ref="I4379:I4386" si="472">(I4293+I2960+I2401)/3</f>
        <v>87.528499903309921</v>
      </c>
      <c r="J4379" s="63">
        <v>3799000000</v>
      </c>
      <c r="K4379" s="63">
        <v>137.63407375893368</v>
      </c>
      <c r="L4379" s="63">
        <v>11932.286220586588</v>
      </c>
      <c r="M4379" s="63">
        <f>(M4293+M2960+M4551)/3</f>
        <v>54.811892335558461</v>
      </c>
      <c r="N4379" s="62">
        <v>66.052000000000007</v>
      </c>
    </row>
    <row r="4380" spans="1:14" x14ac:dyDescent="0.4">
      <c r="A4380" s="71">
        <v>104</v>
      </c>
      <c r="B4380" s="5" t="s">
        <v>188</v>
      </c>
      <c r="C4380" s="5">
        <v>2014</v>
      </c>
      <c r="D4380" s="68" t="s">
        <v>251</v>
      </c>
      <c r="E4380" s="5" t="s">
        <v>248</v>
      </c>
      <c r="F4380" s="64">
        <f t="shared" si="470"/>
        <v>1.9405899845885595</v>
      </c>
      <c r="G4380" s="63">
        <v>3888793</v>
      </c>
      <c r="H4380" s="63">
        <v>4.1978893257403485</v>
      </c>
      <c r="I4380" s="63">
        <f t="shared" si="472"/>
        <v>74.414090200114302</v>
      </c>
      <c r="J4380" s="63">
        <v>4984400000</v>
      </c>
      <c r="K4380" s="63">
        <v>119.09061043961107</v>
      </c>
      <c r="L4380" s="63">
        <v>12837.247958428232</v>
      </c>
      <c r="M4380" s="63">
        <f>(M4294+M2961+M2402)/3</f>
        <v>60.403828764749761</v>
      </c>
      <c r="N4380" s="62">
        <v>66.370999999999995</v>
      </c>
    </row>
    <row r="4381" spans="1:14" x14ac:dyDescent="0.4">
      <c r="A4381" s="71">
        <v>104</v>
      </c>
      <c r="B4381" s="5" t="s">
        <v>188</v>
      </c>
      <c r="C4381" s="5">
        <v>2015</v>
      </c>
      <c r="D4381" s="68" t="s">
        <v>251</v>
      </c>
      <c r="E4381" s="5" t="s">
        <v>248</v>
      </c>
      <c r="F4381" s="64">
        <f t="shared" si="470"/>
        <v>1.9405894620382202</v>
      </c>
      <c r="G4381" s="63">
        <v>3957099</v>
      </c>
      <c r="H4381" s="63">
        <v>2.4787689050220507</v>
      </c>
      <c r="I4381" s="63">
        <f t="shared" si="472"/>
        <v>75.952216373710428</v>
      </c>
      <c r="J4381" s="63">
        <v>5119300000</v>
      </c>
      <c r="K4381" s="63">
        <v>99.936404408801337</v>
      </c>
      <c r="L4381" s="63">
        <v>13669.559442409705</v>
      </c>
      <c r="M4381" s="63">
        <f>(M4295+M2962+M2403)/3</f>
        <v>54.849327669598985</v>
      </c>
      <c r="N4381" s="62">
        <v>66.695999999999998</v>
      </c>
    </row>
    <row r="4382" spans="1:14" x14ac:dyDescent="0.4">
      <c r="A4382" s="71">
        <v>104</v>
      </c>
      <c r="B4382" s="5" t="s">
        <v>188</v>
      </c>
      <c r="C4382" s="5">
        <v>2016</v>
      </c>
      <c r="D4382" s="68" t="s">
        <v>251</v>
      </c>
      <c r="E4382" s="5" t="s">
        <v>248</v>
      </c>
      <c r="F4382" s="64">
        <f t="shared" si="470"/>
        <v>1.9405902990485202</v>
      </c>
      <c r="G4382" s="63">
        <v>4026336</v>
      </c>
      <c r="H4382" s="63">
        <v>2.0021087010961622</v>
      </c>
      <c r="I4382" s="63">
        <f t="shared" si="472"/>
        <v>76.833037816924218</v>
      </c>
      <c r="J4382" s="63">
        <v>5248354450.21</v>
      </c>
      <c r="K4382" s="63">
        <v>87.408410280498103</v>
      </c>
      <c r="L4382" s="63">
        <v>14382.232381996932</v>
      </c>
      <c r="M4382" s="63">
        <f>(M4296+M2963+M4554)/3</f>
        <v>53.092172289809611</v>
      </c>
      <c r="N4382" s="62">
        <v>67.027000000000001</v>
      </c>
    </row>
    <row r="4383" spans="1:14" x14ac:dyDescent="0.4">
      <c r="A4383" s="71">
        <v>104</v>
      </c>
      <c r="B4383" s="5" t="s">
        <v>188</v>
      </c>
      <c r="C4383" s="5">
        <v>2017</v>
      </c>
      <c r="D4383" s="68" t="s">
        <v>251</v>
      </c>
      <c r="E4383" s="5" t="s">
        <v>248</v>
      </c>
      <c r="F4383" s="64">
        <f t="shared" si="470"/>
        <v>1.9405899152251</v>
      </c>
      <c r="G4383" s="63">
        <v>4096063</v>
      </c>
      <c r="H4383" s="63">
        <v>1.729147547578691</v>
      </c>
      <c r="I4383" s="63">
        <f t="shared" si="472"/>
        <v>77.06688300971372</v>
      </c>
      <c r="J4383" s="63">
        <v>4082062468.9400001</v>
      </c>
      <c r="K4383" s="63">
        <v>87.427912293196272</v>
      </c>
      <c r="L4383" s="63">
        <v>15185.972481380291</v>
      </c>
      <c r="M4383" s="63">
        <f>(M4297+M2964+M4555)/3</f>
        <v>52.358307329406934</v>
      </c>
      <c r="N4383" s="62">
        <v>67.364999999999995</v>
      </c>
    </row>
    <row r="4384" spans="1:14" x14ac:dyDescent="0.4">
      <c r="A4384" s="71">
        <v>104</v>
      </c>
      <c r="B4384" s="5" t="s">
        <v>188</v>
      </c>
      <c r="C4384" s="5">
        <v>2018</v>
      </c>
      <c r="D4384" s="68" t="s">
        <v>251</v>
      </c>
      <c r="E4384" s="5" t="s">
        <v>248</v>
      </c>
      <c r="F4384" s="64">
        <f t="shared" si="470"/>
        <v>1.9405898921039471</v>
      </c>
      <c r="G4384" s="63">
        <v>4165255</v>
      </c>
      <c r="H4384" s="63">
        <v>4.3399122546127273</v>
      </c>
      <c r="I4384" s="63">
        <f t="shared" si="472"/>
        <v>76.516182627660484</v>
      </c>
      <c r="J4384" s="63">
        <v>5011326420.8400002</v>
      </c>
      <c r="K4384" s="63">
        <f>K4383*0.95</f>
        <v>83.056516678536454</v>
      </c>
      <c r="L4384" s="63">
        <v>16156.074285968089</v>
      </c>
      <c r="M4384" s="63">
        <f>(M4298+M2965+M4556)/3</f>
        <v>51.923293757945522</v>
      </c>
      <c r="N4384" s="62">
        <v>67.709000000000003</v>
      </c>
    </row>
    <row r="4385" spans="1:14" x14ac:dyDescent="0.4">
      <c r="A4385" s="71">
        <v>104</v>
      </c>
      <c r="B4385" s="5" t="s">
        <v>188</v>
      </c>
      <c r="C4385" s="5">
        <v>2019</v>
      </c>
      <c r="D4385" s="68" t="s">
        <v>251</v>
      </c>
      <c r="E4385" s="5" t="s">
        <v>248</v>
      </c>
      <c r="F4385" s="64">
        <f t="shared" si="470"/>
        <v>1.940590035459189</v>
      </c>
      <c r="G4385" s="63">
        <v>4232532</v>
      </c>
      <c r="H4385" s="63">
        <v>0.31525086650722756</v>
      </c>
      <c r="I4385" s="63">
        <f t="shared" si="472"/>
        <v>84.681675568298886</v>
      </c>
      <c r="J4385" s="63">
        <v>4192643825.9499998</v>
      </c>
      <c r="K4385" s="63">
        <f>K4384*0.95</f>
        <v>78.903690844609628</v>
      </c>
      <c r="L4385" s="63">
        <v>16472.831747048811</v>
      </c>
      <c r="M4385" s="63">
        <f>(M4299+M2966+M2407)/3</f>
        <v>58.042181503822974</v>
      </c>
      <c r="N4385" s="62">
        <v>68.058999999999997</v>
      </c>
    </row>
    <row r="4386" spans="1:14" x14ac:dyDescent="0.4">
      <c r="A4386" s="71">
        <v>104</v>
      </c>
      <c r="B4386" s="5" t="s">
        <v>188</v>
      </c>
      <c r="C4386" s="5">
        <v>2020</v>
      </c>
      <c r="D4386" s="68" t="s">
        <v>251</v>
      </c>
      <c r="E4386" s="5" t="s">
        <v>248</v>
      </c>
      <c r="F4386" s="64">
        <f t="shared" si="470"/>
        <v>1.9405899475960788</v>
      </c>
      <c r="G4386" s="63">
        <v>4294396</v>
      </c>
      <c r="H4386" s="63">
        <v>-0.55096876162045305</v>
      </c>
      <c r="I4386" s="63">
        <f t="shared" si="472"/>
        <v>75.628351286504895</v>
      </c>
      <c r="J4386" s="63">
        <v>-2488644149.6999998</v>
      </c>
      <c r="K4386" s="63">
        <f>K4385*0.95</f>
        <v>74.958506302379149</v>
      </c>
      <c r="L4386" s="63">
        <v>13293.333195168774</v>
      </c>
      <c r="M4386" s="63">
        <f>(M4300+M2967+M2408)/3</f>
        <v>56.287798183689858</v>
      </c>
      <c r="N4386" s="62">
        <v>68.414000000000001</v>
      </c>
    </row>
    <row r="4387" spans="1:14" x14ac:dyDescent="0.4">
      <c r="A4387" s="71">
        <v>104</v>
      </c>
      <c r="B4387" s="5" t="s">
        <v>188</v>
      </c>
      <c r="C4387" s="5">
        <v>2021</v>
      </c>
      <c r="D4387" s="68" t="s">
        <v>251</v>
      </c>
      <c r="E4387" s="5" t="s">
        <v>248</v>
      </c>
      <c r="F4387" s="64">
        <f t="shared" si="470"/>
        <v>1.940589958386405</v>
      </c>
      <c r="G4387" s="63">
        <v>4351267</v>
      </c>
      <c r="H4387" s="63">
        <v>1.9353128597231546</v>
      </c>
      <c r="I4387" s="63">
        <f>(I4302+I4301+I2969)/3</f>
        <v>70.023319497466048</v>
      </c>
      <c r="J4387" s="63">
        <v>1352608287.55</v>
      </c>
      <c r="K4387" s="63">
        <f>K4386*0.95</f>
        <v>71.210580987260187</v>
      </c>
      <c r="L4387" s="63">
        <v>15491.289801338324</v>
      </c>
      <c r="M4387" s="63">
        <f>(M4302+M4301+M2969)/3</f>
        <v>40.305788629625518</v>
      </c>
      <c r="N4387" s="62">
        <v>68.775000000000006</v>
      </c>
    </row>
    <row r="4388" spans="1:14" x14ac:dyDescent="0.4">
      <c r="A4388" s="71">
        <v>104</v>
      </c>
      <c r="B4388" s="5" t="s">
        <v>188</v>
      </c>
      <c r="C4388" s="5">
        <v>2022</v>
      </c>
      <c r="D4388" s="68" t="s">
        <v>251</v>
      </c>
      <c r="E4388" s="5" t="s">
        <v>248</v>
      </c>
      <c r="F4388" s="64">
        <f t="shared" si="470"/>
        <v>1.9405899804805575</v>
      </c>
      <c r="G4388" s="63">
        <v>4408581</v>
      </c>
      <c r="H4388" s="63">
        <v>2.4494036920344513</v>
      </c>
      <c r="I4388" s="63">
        <f>(I4302+I2969+I2410)/3</f>
        <v>79.041866221833672</v>
      </c>
      <c r="J4388" s="63">
        <v>2997059850.1199999</v>
      </c>
      <c r="K4388" s="63">
        <f>K4387*0.95</f>
        <v>67.650051937897175</v>
      </c>
      <c r="L4388" s="63">
        <v>17357.628633793956</v>
      </c>
      <c r="M4388" s="63">
        <f>(M4302+M2969+M2410)/3</f>
        <v>56.833194849103585</v>
      </c>
      <c r="N4388" s="62">
        <v>69.141000000000005</v>
      </c>
    </row>
    <row r="4389" spans="1:14" x14ac:dyDescent="0.4">
      <c r="A4389" s="69">
        <v>105</v>
      </c>
      <c r="B4389" s="5" t="s">
        <v>189</v>
      </c>
      <c r="C4389" s="5">
        <v>1980</v>
      </c>
      <c r="D4389" s="5" t="s">
        <v>250</v>
      </c>
      <c r="E4389" s="5" t="s">
        <v>247</v>
      </c>
      <c r="F4389" s="62">
        <f t="shared" ref="F4389:F4397" si="473">F4390*0.95</f>
        <v>0.33594575237087038</v>
      </c>
      <c r="G4389" s="63">
        <v>3104788</v>
      </c>
      <c r="H4389" s="63">
        <v>7.0913150720021747</v>
      </c>
      <c r="I4389" s="63">
        <v>134.012854809164</v>
      </c>
      <c r="J4389" s="63">
        <v>75523630.694649905</v>
      </c>
      <c r="K4389" s="63">
        <v>96.50489432703003</v>
      </c>
      <c r="L4389" s="63">
        <v>819.96208936777361</v>
      </c>
      <c r="M4389" s="63">
        <f>(M4319+M4190+M4303)/3</f>
        <v>27.743845985497902</v>
      </c>
      <c r="N4389" s="62">
        <v>13.047000000000001</v>
      </c>
    </row>
    <row r="4390" spans="1:14" x14ac:dyDescent="0.4">
      <c r="A4390" s="69">
        <v>105</v>
      </c>
      <c r="B4390" s="5" t="s">
        <v>189</v>
      </c>
      <c r="C4390" s="5">
        <v>1981</v>
      </c>
      <c r="D4390" s="5" t="s">
        <v>250</v>
      </c>
      <c r="E4390" s="5" t="s">
        <v>247</v>
      </c>
      <c r="F4390" s="62">
        <f t="shared" si="473"/>
        <v>0.35362710775881095</v>
      </c>
      <c r="G4390" s="63">
        <v>3169073</v>
      </c>
      <c r="H4390" s="63">
        <v>-1.3036023608364218</v>
      </c>
      <c r="I4390" s="63">
        <v>137.39394336658401</v>
      </c>
      <c r="J4390" s="63">
        <v>86179343.011595801</v>
      </c>
      <c r="K4390" s="63">
        <v>96.984302878896017</v>
      </c>
      <c r="L4390" s="63">
        <v>788.30334529898107</v>
      </c>
      <c r="M4390" s="63">
        <f>(M4319+M4304+M4190)/3</f>
        <v>28.161512186507142</v>
      </c>
      <c r="N4390" s="62">
        <v>13.242000000000001</v>
      </c>
    </row>
    <row r="4391" spans="1:14" x14ac:dyDescent="0.4">
      <c r="A4391" s="69">
        <v>105</v>
      </c>
      <c r="B4391" s="5" t="s">
        <v>189</v>
      </c>
      <c r="C4391" s="5">
        <v>1982</v>
      </c>
      <c r="D4391" s="5" t="s">
        <v>250</v>
      </c>
      <c r="E4391" s="5" t="s">
        <v>247</v>
      </c>
      <c r="F4391" s="62">
        <f t="shared" si="473"/>
        <v>0.37223906079874841</v>
      </c>
      <c r="G4391" s="63">
        <v>3235264</v>
      </c>
      <c r="H4391" s="63">
        <v>3.6788015461657579</v>
      </c>
      <c r="I4391" s="63">
        <v>135.097784837934</v>
      </c>
      <c r="J4391" s="63">
        <v>85888142.904013798</v>
      </c>
      <c r="K4391" s="63">
        <v>97.330208095129194</v>
      </c>
      <c r="L4391" s="63">
        <v>732.15653605037596</v>
      </c>
      <c r="M4391" s="63">
        <f>(M4090+M4176+M4305)/3</f>
        <v>24.231867613765786</v>
      </c>
      <c r="N4391" s="62">
        <v>13.428000000000001</v>
      </c>
    </row>
    <row r="4392" spans="1:14" x14ac:dyDescent="0.4">
      <c r="A4392" s="69">
        <v>105</v>
      </c>
      <c r="B4392" s="5" t="s">
        <v>189</v>
      </c>
      <c r="C4392" s="5">
        <v>1983</v>
      </c>
      <c r="D4392" s="5" t="s">
        <v>250</v>
      </c>
      <c r="E4392" s="5" t="s">
        <v>247</v>
      </c>
      <c r="F4392" s="62">
        <f t="shared" si="473"/>
        <v>0.39183059031447204</v>
      </c>
      <c r="G4392" s="63">
        <v>3303677</v>
      </c>
      <c r="H4392" s="63">
        <v>18.659960358785384</v>
      </c>
      <c r="I4392" s="63">
        <v>130.87505094468401</v>
      </c>
      <c r="J4392" s="63">
        <v>138866933.62218899</v>
      </c>
      <c r="K4392" s="63">
        <v>89.647607934655767</v>
      </c>
      <c r="L4392" s="63">
        <v>775.60595392494884</v>
      </c>
      <c r="M4392" s="63">
        <f>(M4091+M4177+M4306)/3</f>
        <v>24.395203121047377</v>
      </c>
      <c r="N4392" s="62">
        <v>13.616</v>
      </c>
    </row>
    <row r="4393" spans="1:14" x14ac:dyDescent="0.4">
      <c r="A4393" s="69">
        <v>105</v>
      </c>
      <c r="B4393" s="5" t="s">
        <v>189</v>
      </c>
      <c r="C4393" s="5">
        <v>1984</v>
      </c>
      <c r="D4393" s="5" t="s">
        <v>250</v>
      </c>
      <c r="E4393" s="5" t="s">
        <v>247</v>
      </c>
      <c r="F4393" s="62">
        <f t="shared" si="473"/>
        <v>0.41245325296260216</v>
      </c>
      <c r="G4393" s="63">
        <v>3374465</v>
      </c>
      <c r="H4393" s="63">
        <v>7.4382929081898936</v>
      </c>
      <c r="I4393" s="63">
        <v>131.86261754859601</v>
      </c>
      <c r="J4393" s="63">
        <v>115687425.550227</v>
      </c>
      <c r="K4393" s="63">
        <v>92.588390260784308</v>
      </c>
      <c r="L4393" s="63">
        <v>756.46439278183163</v>
      </c>
      <c r="M4393" s="63">
        <f>(M4307+M4178+M4092)/3</f>
        <v>22.946873508061486</v>
      </c>
      <c r="N4393" s="62">
        <v>13.805999999999999</v>
      </c>
    </row>
    <row r="4394" spans="1:14" x14ac:dyDescent="0.4">
      <c r="A4394" s="69">
        <v>105</v>
      </c>
      <c r="B4394" s="5" t="s">
        <v>189</v>
      </c>
      <c r="C4394" s="5">
        <v>1985</v>
      </c>
      <c r="D4394" s="5" t="s">
        <v>250</v>
      </c>
      <c r="E4394" s="5" t="s">
        <v>247</v>
      </c>
      <c r="F4394" s="62">
        <f t="shared" si="473"/>
        <v>0.4341613189080023</v>
      </c>
      <c r="G4394" s="63">
        <v>3447579</v>
      </c>
      <c r="H4394" s="63">
        <v>1.620138341237265</v>
      </c>
      <c r="I4394" s="63">
        <v>126.76690593091899</v>
      </c>
      <c r="J4394" s="63">
        <v>83349062.308589101</v>
      </c>
      <c r="K4394" s="63">
        <v>94.554676186845583</v>
      </c>
      <c r="L4394" s="63">
        <v>702.91041089998203</v>
      </c>
      <c r="M4394" s="63">
        <f>(M4308+M4179+M4093)/3</f>
        <v>24.739421021865837</v>
      </c>
      <c r="N4394" s="62">
        <v>13.997999999999999</v>
      </c>
    </row>
    <row r="4395" spans="1:14" x14ac:dyDescent="0.4">
      <c r="A4395" s="69">
        <v>105</v>
      </c>
      <c r="B4395" s="5" t="s">
        <v>189</v>
      </c>
      <c r="C4395" s="5">
        <v>1986</v>
      </c>
      <c r="D4395" s="5" t="s">
        <v>250</v>
      </c>
      <c r="E4395" s="5" t="s">
        <v>247</v>
      </c>
      <c r="F4395" s="62">
        <f t="shared" si="473"/>
        <v>0.45701191464000246</v>
      </c>
      <c r="G4395" s="63">
        <v>3522916</v>
      </c>
      <c r="H4395" s="63">
        <v>1.3568690876366389</v>
      </c>
      <c r="I4395" s="63">
        <v>119.81726668631801</v>
      </c>
      <c r="J4395" s="63">
        <v>90804634.292244002</v>
      </c>
      <c r="K4395" s="63">
        <v>94.934486646192127</v>
      </c>
      <c r="L4395" s="63">
        <v>751.64880521902182</v>
      </c>
      <c r="M4395" s="63">
        <f>(M4309+M4180+M4094)/3</f>
        <v>26.081802732213628</v>
      </c>
      <c r="N4395" s="62">
        <v>14.193</v>
      </c>
    </row>
    <row r="4396" spans="1:14" x14ac:dyDescent="0.4">
      <c r="A4396" s="69">
        <v>105</v>
      </c>
      <c r="B4396" s="5" t="s">
        <v>189</v>
      </c>
      <c r="C4396" s="5">
        <v>1987</v>
      </c>
      <c r="D4396" s="5" t="s">
        <v>250</v>
      </c>
      <c r="E4396" s="5" t="s">
        <v>247</v>
      </c>
      <c r="F4396" s="62">
        <f t="shared" si="473"/>
        <v>0.48106517330526577</v>
      </c>
      <c r="G4396" s="63">
        <v>3600343</v>
      </c>
      <c r="H4396" s="63">
        <v>7.9715999600602032</v>
      </c>
      <c r="I4396" s="63">
        <v>118.33236882694101</v>
      </c>
      <c r="J4396" s="63">
        <v>93178868.685138106</v>
      </c>
      <c r="K4396" s="63">
        <v>92.838874429417871</v>
      </c>
      <c r="L4396" s="63">
        <v>873.20896761426002</v>
      </c>
      <c r="M4396" s="63">
        <f>(M4095+M4181+M4310)/3</f>
        <v>27.477243913519985</v>
      </c>
      <c r="N4396" s="62">
        <v>14.39</v>
      </c>
    </row>
    <row r="4397" spans="1:14" x14ac:dyDescent="0.4">
      <c r="A4397" s="69">
        <v>105</v>
      </c>
      <c r="B4397" s="5" t="s">
        <v>189</v>
      </c>
      <c r="C4397" s="5">
        <v>1988</v>
      </c>
      <c r="D4397" s="5" t="s">
        <v>250</v>
      </c>
      <c r="E4397" s="5" t="s">
        <v>247</v>
      </c>
      <c r="F4397" s="62">
        <f t="shared" si="473"/>
        <v>0.50638439295291138</v>
      </c>
      <c r="G4397" s="63">
        <v>3679651</v>
      </c>
      <c r="H4397" s="63">
        <v>7.9242369848491876</v>
      </c>
      <c r="I4397" s="63">
        <v>117.29200930567499</v>
      </c>
      <c r="J4397" s="63">
        <v>153493786.438467</v>
      </c>
      <c r="K4397" s="63">
        <v>95.173653827954951</v>
      </c>
      <c r="L4397" s="63">
        <v>993.62082999345716</v>
      </c>
      <c r="M4397" s="63">
        <f>(M4311+M4182+M4096)/3</f>
        <v>28.049819927971189</v>
      </c>
      <c r="N4397" s="62">
        <v>14.589</v>
      </c>
    </row>
    <row r="4398" spans="1:14" x14ac:dyDescent="0.4">
      <c r="A4398" s="69">
        <v>105</v>
      </c>
      <c r="B4398" s="5" t="s">
        <v>189</v>
      </c>
      <c r="C4398" s="5">
        <v>1989</v>
      </c>
      <c r="D4398" s="5" t="s">
        <v>250</v>
      </c>
      <c r="E4398" s="5" t="s">
        <v>247</v>
      </c>
      <c r="F4398" s="62">
        <f>F4399*0.95</f>
        <v>0.53303620310832778</v>
      </c>
      <c r="G4398" s="63">
        <v>3764112</v>
      </c>
      <c r="H4398" s="63">
        <v>-2.540653147468376</v>
      </c>
      <c r="I4398" s="63">
        <v>120.567368606923</v>
      </c>
      <c r="J4398" s="63">
        <v>203390734.434008</v>
      </c>
      <c r="K4398" s="63">
        <v>93.39396526250124</v>
      </c>
      <c r="L4398" s="63">
        <v>942.1804042211387</v>
      </c>
      <c r="M4398" s="63">
        <f>(M4097+M4183+M4312)/3</f>
        <v>29.220149613129546</v>
      </c>
      <c r="N4398" s="62">
        <v>14.791</v>
      </c>
    </row>
    <row r="4399" spans="1:14" x14ac:dyDescent="0.4">
      <c r="A4399" s="69">
        <v>105</v>
      </c>
      <c r="B4399" s="5" t="s">
        <v>189</v>
      </c>
      <c r="C4399" s="5">
        <v>1990</v>
      </c>
      <c r="D4399" s="5" t="s">
        <v>250</v>
      </c>
      <c r="E4399" s="5" t="s">
        <v>247</v>
      </c>
      <c r="F4399" s="62">
        <v>0.56109074011402926</v>
      </c>
      <c r="G4399" s="63">
        <v>3864972</v>
      </c>
      <c r="H4399" s="63">
        <v>4.1382315864978665</v>
      </c>
      <c r="I4399" s="63">
        <v>108.259803279018</v>
      </c>
      <c r="J4399" s="63">
        <v>155413498.325654</v>
      </c>
      <c r="K4399" s="63">
        <v>89.571549314088813</v>
      </c>
      <c r="L4399" s="63">
        <v>833.05366327747413</v>
      </c>
      <c r="M4399" s="63">
        <f>(M4313+M4098+M4184)/3</f>
        <v>29.663088354696555</v>
      </c>
      <c r="N4399" s="62">
        <v>14.994</v>
      </c>
    </row>
    <row r="4400" spans="1:14" x14ac:dyDescent="0.4">
      <c r="A4400" s="69">
        <v>105</v>
      </c>
      <c r="B4400" s="5" t="s">
        <v>189</v>
      </c>
      <c r="C4400" s="5">
        <v>1991</v>
      </c>
      <c r="D4400" s="5" t="s">
        <v>250</v>
      </c>
      <c r="E4400" s="5" t="s">
        <v>247</v>
      </c>
      <c r="F4400" s="62">
        <v>0.54532766891464413</v>
      </c>
      <c r="G4400" s="63">
        <v>3990995</v>
      </c>
      <c r="H4400" s="63">
        <v>6.9948548910577983</v>
      </c>
      <c r="I4400" s="63">
        <v>111.72108065360101</v>
      </c>
      <c r="J4400" s="63">
        <v>120597590.858182</v>
      </c>
      <c r="K4400" s="63">
        <v>94.41979143554471</v>
      </c>
      <c r="L4400" s="63">
        <v>948.98514229739533</v>
      </c>
      <c r="M4400" s="63">
        <f>(M4099+M4185+M4314)/3</f>
        <v>31.121113980615291</v>
      </c>
      <c r="N4400" s="62">
        <v>14.816000000000001</v>
      </c>
    </row>
    <row r="4401" spans="1:14" x14ac:dyDescent="0.4">
      <c r="A4401" s="69">
        <v>105</v>
      </c>
      <c r="B4401" s="5" t="s">
        <v>189</v>
      </c>
      <c r="C4401" s="5">
        <v>1992</v>
      </c>
      <c r="D4401" s="5" t="s">
        <v>250</v>
      </c>
      <c r="E4401" s="5" t="s">
        <v>247</v>
      </c>
      <c r="F4401" s="62">
        <v>0.52690055030116201</v>
      </c>
      <c r="G4401" s="63">
        <v>4136644</v>
      </c>
      <c r="H4401" s="63">
        <v>2.8759812868511858</v>
      </c>
      <c r="I4401" s="63">
        <v>111.540056325618</v>
      </c>
      <c r="J4401" s="63">
        <v>106342711.86550599</v>
      </c>
      <c r="K4401" s="63">
        <v>93.551977267345492</v>
      </c>
      <c r="L4401" s="63">
        <v>1058.3411359681861</v>
      </c>
      <c r="M4401" s="63">
        <f>(M4315+M4186+M4100)/3</f>
        <v>32.346596490089816</v>
      </c>
      <c r="N4401" s="62">
        <v>14.629</v>
      </c>
    </row>
    <row r="4402" spans="1:14" x14ac:dyDescent="0.4">
      <c r="A4402" s="69">
        <v>105</v>
      </c>
      <c r="B4402" s="5" t="s">
        <v>189</v>
      </c>
      <c r="C4402" s="5">
        <v>1993</v>
      </c>
      <c r="D4402" s="5" t="s">
        <v>250</v>
      </c>
      <c r="E4402" s="5" t="s">
        <v>247</v>
      </c>
      <c r="F4402" s="62">
        <v>0.51554343054365892</v>
      </c>
      <c r="G4402" s="63">
        <v>4291588</v>
      </c>
      <c r="H4402" s="63">
        <v>-2.4958024652145951</v>
      </c>
      <c r="I4402" s="63">
        <v>116.366617472391</v>
      </c>
      <c r="J4402" s="63">
        <v>62052593.049060099</v>
      </c>
      <c r="K4402" s="63">
        <v>89.5892872552444</v>
      </c>
      <c r="L4402" s="63">
        <v>1159.1397604293609</v>
      </c>
      <c r="M4402" s="63">
        <f>(M4101+M4187+M4316)/3</f>
        <v>33.203776599826746</v>
      </c>
      <c r="N4402" s="62">
        <v>14.445</v>
      </c>
    </row>
    <row r="4403" spans="1:14" x14ac:dyDescent="0.4">
      <c r="A4403" s="69">
        <v>105</v>
      </c>
      <c r="B4403" s="5" t="s">
        <v>189</v>
      </c>
      <c r="C4403" s="5">
        <v>1994</v>
      </c>
      <c r="D4403" s="5" t="s">
        <v>250</v>
      </c>
      <c r="E4403" s="5" t="s">
        <v>247</v>
      </c>
      <c r="F4403" s="62">
        <v>0.46186912218135384</v>
      </c>
      <c r="G4403" s="63">
        <v>4451694</v>
      </c>
      <c r="H4403" s="63">
        <v>7.2530884824223421</v>
      </c>
      <c r="I4403" s="63">
        <v>110.64932291955699</v>
      </c>
      <c r="J4403" s="63">
        <v>59713464.665247403</v>
      </c>
      <c r="K4403" s="63">
        <v>93.302665316528945</v>
      </c>
      <c r="L4403" s="63">
        <v>1236.1105838927253</v>
      </c>
      <c r="M4403" s="63">
        <f>(M4188+M4317+M4102)/3</f>
        <v>33.914486161439221</v>
      </c>
      <c r="N4403" s="62">
        <v>14.262</v>
      </c>
    </row>
    <row r="4404" spans="1:14" x14ac:dyDescent="0.4">
      <c r="A4404" s="69">
        <v>105</v>
      </c>
      <c r="B4404" s="5" t="s">
        <v>189</v>
      </c>
      <c r="C4404" s="5">
        <v>1995</v>
      </c>
      <c r="D4404" s="5" t="s">
        <v>250</v>
      </c>
      <c r="E4404" s="5" t="s">
        <v>247</v>
      </c>
      <c r="F4404" s="62">
        <v>0.46184949048389895</v>
      </c>
      <c r="G4404" s="63">
        <v>4616439</v>
      </c>
      <c r="H4404" s="63">
        <v>15.851330793603438</v>
      </c>
      <c r="I4404" s="63">
        <v>93.942598822422994</v>
      </c>
      <c r="J4404" s="63">
        <v>454568860.07213598</v>
      </c>
      <c r="K4404" s="63">
        <v>104.73998095145851</v>
      </c>
      <c r="L4404" s="63">
        <v>1004.2496990484841</v>
      </c>
      <c r="M4404" s="63">
        <f>(M4103+M4189+M4318)/3</f>
        <v>34.863766103953203</v>
      </c>
      <c r="N4404" s="62">
        <v>14.081</v>
      </c>
    </row>
    <row r="4405" spans="1:14" x14ac:dyDescent="0.4">
      <c r="A4405" s="69">
        <v>105</v>
      </c>
      <c r="B4405" s="5" t="s">
        <v>189</v>
      </c>
      <c r="C4405" s="5">
        <v>1996</v>
      </c>
      <c r="D4405" s="5" t="s">
        <v>250</v>
      </c>
      <c r="E4405" s="5" t="s">
        <v>247</v>
      </c>
      <c r="F4405" s="62">
        <v>0.46645402792999013</v>
      </c>
      <c r="G4405" s="63">
        <v>4785895</v>
      </c>
      <c r="H4405" s="63">
        <v>1.8118781249523863</v>
      </c>
      <c r="I4405" s="63">
        <v>100.535147418625</v>
      </c>
      <c r="J4405" s="63">
        <v>109832527.834517</v>
      </c>
      <c r="K4405" s="63">
        <v>107.80335261306607</v>
      </c>
      <c r="L4405" s="63">
        <v>1077.1885044260237</v>
      </c>
      <c r="M4405" s="63">
        <f>(M4389+M4319+M4303)/3</f>
        <v>26.37200155019605</v>
      </c>
      <c r="N4405" s="62">
        <v>13.901</v>
      </c>
    </row>
    <row r="4406" spans="1:14" x14ac:dyDescent="0.4">
      <c r="A4406" s="69">
        <v>105</v>
      </c>
      <c r="B4406" s="5" t="s">
        <v>189</v>
      </c>
      <c r="C4406" s="5">
        <v>1997</v>
      </c>
      <c r="D4406" s="5" t="s">
        <v>250</v>
      </c>
      <c r="E4406" s="5" t="s">
        <v>247</v>
      </c>
      <c r="F4406" s="62">
        <v>0.48419101615804572</v>
      </c>
      <c r="G4406" s="63">
        <v>4960439</v>
      </c>
      <c r="H4406" s="63">
        <v>8.4263615819780711</v>
      </c>
      <c r="I4406" s="63">
        <v>101.054014919747</v>
      </c>
      <c r="J4406" s="63">
        <v>28312794.643283602</v>
      </c>
      <c r="K4406" s="63">
        <v>99.207975026837673</v>
      </c>
      <c r="L4406" s="63">
        <v>995.19725951547207</v>
      </c>
      <c r="M4406" s="63">
        <f>(M4105+M4191+M4320)/3</f>
        <v>33.791940229390129</v>
      </c>
      <c r="N4406" s="62">
        <v>13.724</v>
      </c>
    </row>
    <row r="4407" spans="1:14" x14ac:dyDescent="0.4">
      <c r="A4407" s="69">
        <v>105</v>
      </c>
      <c r="B4407" s="5" t="s">
        <v>189</v>
      </c>
      <c r="C4407" s="5">
        <v>1998</v>
      </c>
      <c r="D4407" s="5" t="s">
        <v>250</v>
      </c>
      <c r="E4407" s="5" t="s">
        <v>247</v>
      </c>
      <c r="F4407" s="62">
        <v>0.51630439541771089</v>
      </c>
      <c r="G4407" s="63">
        <v>5138829</v>
      </c>
      <c r="H4407" s="63">
        <v>14.543854014562086</v>
      </c>
      <c r="I4407" s="63">
        <v>88.736232885241506</v>
      </c>
      <c r="J4407" s="63">
        <v>109438501.40012001</v>
      </c>
      <c r="K4407" s="63">
        <v>102.86093213388692</v>
      </c>
      <c r="L4407" s="63">
        <v>737.41372102800415</v>
      </c>
      <c r="M4407" s="63">
        <f>(M4192+M4106+M4321)/3</f>
        <v>35.491562079241739</v>
      </c>
      <c r="N4407" s="62">
        <v>13.548999999999999</v>
      </c>
    </row>
    <row r="4408" spans="1:14" x14ac:dyDescent="0.4">
      <c r="A4408" s="69">
        <v>105</v>
      </c>
      <c r="B4408" s="5" t="s">
        <v>189</v>
      </c>
      <c r="C4408" s="5">
        <v>1999</v>
      </c>
      <c r="D4408" s="5" t="s">
        <v>250</v>
      </c>
      <c r="E4408" s="5" t="s">
        <v>247</v>
      </c>
      <c r="F4408" s="62">
        <v>0.48921446810493802</v>
      </c>
      <c r="G4408" s="63">
        <v>5321388</v>
      </c>
      <c r="H4408" s="63">
        <v>11.06889420822219</v>
      </c>
      <c r="I4408" s="63">
        <v>80.467889046203098</v>
      </c>
      <c r="J4408" s="63">
        <v>298023960.39056599</v>
      </c>
      <c r="K4408" s="63">
        <v>116.00680206610635</v>
      </c>
      <c r="L4408" s="63">
        <v>653.40813412164823</v>
      </c>
      <c r="M4408" s="63">
        <f>(M4193+M4107+M4322)/3</f>
        <v>35.338430759885846</v>
      </c>
      <c r="N4408" s="62">
        <v>13.375</v>
      </c>
    </row>
    <row r="4409" spans="1:14" x14ac:dyDescent="0.4">
      <c r="A4409" s="69">
        <v>105</v>
      </c>
      <c r="B4409" s="5" t="s">
        <v>189</v>
      </c>
      <c r="C4409" s="5">
        <v>2000</v>
      </c>
      <c r="D4409" s="5" t="s">
        <v>250</v>
      </c>
      <c r="E4409" s="5" t="s">
        <v>247</v>
      </c>
      <c r="F4409" s="62">
        <v>0.51289899582393617</v>
      </c>
      <c r="G4409" s="63">
        <v>5508297</v>
      </c>
      <c r="H4409" s="63">
        <v>13.102418040597755</v>
      </c>
      <c r="I4409" s="63">
        <v>88.332640868811694</v>
      </c>
      <c r="J4409" s="63">
        <v>96495382.314687803</v>
      </c>
      <c r="K4409" s="63">
        <v>115.42183795887344</v>
      </c>
      <c r="L4409" s="63">
        <v>639.27919991860892</v>
      </c>
      <c r="M4409" s="63">
        <f>(M4108+M4194+M4323)/3</f>
        <v>36.342615156848538</v>
      </c>
      <c r="N4409" s="62">
        <v>13.204000000000001</v>
      </c>
    </row>
    <row r="4410" spans="1:14" x14ac:dyDescent="0.4">
      <c r="A4410" s="69">
        <v>105</v>
      </c>
      <c r="B4410" s="5" t="s">
        <v>189</v>
      </c>
      <c r="C4410" s="5">
        <v>2001</v>
      </c>
      <c r="D4410" s="5" t="s">
        <v>250</v>
      </c>
      <c r="E4410" s="5" t="s">
        <v>247</v>
      </c>
      <c r="F4410" s="62">
        <v>0.59380653362672109</v>
      </c>
      <c r="G4410" s="63">
        <v>5698489</v>
      </c>
      <c r="H4410" s="63">
        <v>6.9139140059622122</v>
      </c>
      <c r="I4410" s="63">
        <v>82.626580913302107</v>
      </c>
      <c r="J4410" s="63">
        <v>63183318.655442297</v>
      </c>
      <c r="K4410" s="63">
        <v>117.58036705366332</v>
      </c>
      <c r="L4410" s="63">
        <v>540.67388959235416</v>
      </c>
      <c r="M4410" s="63">
        <f>(M4109+M4195+M4324)/3</f>
        <v>36.202027486366148</v>
      </c>
      <c r="N4410" s="62">
        <v>13.182</v>
      </c>
    </row>
    <row r="4411" spans="1:14" x14ac:dyDescent="0.4">
      <c r="A4411" s="69">
        <v>105</v>
      </c>
      <c r="B4411" s="5" t="s">
        <v>189</v>
      </c>
      <c r="C4411" s="5">
        <v>2002</v>
      </c>
      <c r="D4411" s="5" t="s">
        <v>250</v>
      </c>
      <c r="E4411" s="5" t="s">
        <v>247</v>
      </c>
      <c r="F4411" s="62">
        <v>0.61214106651805078</v>
      </c>
      <c r="G4411" s="63">
        <v>5892596</v>
      </c>
      <c r="H4411" s="63">
        <v>12.290431479329627</v>
      </c>
      <c r="I4411" s="63">
        <v>77.188384348278205</v>
      </c>
      <c r="J4411" s="63">
        <v>20160425.668354601</v>
      </c>
      <c r="K4411" s="63">
        <v>118.9191102912788</v>
      </c>
      <c r="L4411" s="63">
        <v>509.03049185751792</v>
      </c>
      <c r="M4411" s="63">
        <f>(M4110+M4196+M4325)/3</f>
        <v>35.346019097974825</v>
      </c>
      <c r="N4411" s="62">
        <v>13.164</v>
      </c>
    </row>
    <row r="4412" spans="1:14" x14ac:dyDescent="0.4">
      <c r="A4412" s="69">
        <v>105</v>
      </c>
      <c r="B4412" s="5" t="s">
        <v>189</v>
      </c>
      <c r="C4412" s="5">
        <v>2003</v>
      </c>
      <c r="D4412" s="5" t="s">
        <v>250</v>
      </c>
      <c r="E4412" s="5" t="s">
        <v>247</v>
      </c>
      <c r="F4412" s="62">
        <v>0.66833251791994064</v>
      </c>
      <c r="G4412" s="63">
        <v>6090980</v>
      </c>
      <c r="H4412" s="63">
        <v>5.5393374465150202</v>
      </c>
      <c r="I4412" s="63">
        <v>85.539002106203696</v>
      </c>
      <c r="J4412" s="63">
        <v>168604378.87045899</v>
      </c>
      <c r="K4412" s="63">
        <v>123.44906900674589</v>
      </c>
      <c r="L4412" s="63">
        <v>580.59816717437991</v>
      </c>
      <c r="M4412" s="63">
        <f>(M4111+M4197+M4326)/3</f>
        <v>31.942605727078199</v>
      </c>
      <c r="N4412" s="62">
        <v>13.146000000000001</v>
      </c>
    </row>
    <row r="4413" spans="1:14" x14ac:dyDescent="0.4">
      <c r="A4413" s="69">
        <v>105</v>
      </c>
      <c r="B4413" s="5" t="s">
        <v>189</v>
      </c>
      <c r="C4413" s="5">
        <v>2004</v>
      </c>
      <c r="D4413" s="5" t="s">
        <v>250</v>
      </c>
      <c r="E4413" s="5" t="s">
        <v>247</v>
      </c>
      <c r="F4413" s="62">
        <v>0.73273134698814546</v>
      </c>
      <c r="G4413" s="63">
        <v>6293166</v>
      </c>
      <c r="H4413" s="63">
        <v>-1.9923719016308894</v>
      </c>
      <c r="I4413" s="63">
        <v>88.373140536672693</v>
      </c>
      <c r="J4413" s="63">
        <v>32542985.2516695</v>
      </c>
      <c r="K4413" s="63">
        <v>131.08291101624869</v>
      </c>
      <c r="L4413" s="63">
        <v>624.03532132548969</v>
      </c>
      <c r="M4413" s="63">
        <f>(M4112+M4198+M4327)/3</f>
        <v>33.499734470604402</v>
      </c>
      <c r="N4413" s="62">
        <v>13.127000000000001</v>
      </c>
    </row>
    <row r="4414" spans="1:14" x14ac:dyDescent="0.4">
      <c r="A4414" s="69">
        <v>105</v>
      </c>
      <c r="B4414" s="5" t="s">
        <v>189</v>
      </c>
      <c r="C4414" s="5">
        <v>2005</v>
      </c>
      <c r="D4414" s="5" t="s">
        <v>250</v>
      </c>
      <c r="E4414" s="5" t="s">
        <v>247</v>
      </c>
      <c r="F4414" s="62">
        <v>0.66533637347591512</v>
      </c>
      <c r="G4414" s="63">
        <v>6498818</v>
      </c>
      <c r="H4414" s="63">
        <v>12.18237925820371</v>
      </c>
      <c r="I4414" s="63">
        <v>89.074329434524003</v>
      </c>
      <c r="J4414" s="63">
        <v>39976364.733765103</v>
      </c>
      <c r="K4414" s="63">
        <f t="shared" ref="K4414:K4431" si="474">(K4413+K4412+K4411)/3</f>
        <v>124.48369677142445</v>
      </c>
      <c r="L4414" s="63">
        <v>748.73507340503329</v>
      </c>
      <c r="M4414" s="63">
        <f>(M4199+M4113+M4328)/3</f>
        <v>33.655060645575311</v>
      </c>
      <c r="N4414" s="62">
        <v>13.109</v>
      </c>
    </row>
    <row r="4415" spans="1:14" x14ac:dyDescent="0.4">
      <c r="A4415" s="69">
        <v>105</v>
      </c>
      <c r="B4415" s="5" t="s">
        <v>189</v>
      </c>
      <c r="C4415" s="5">
        <v>2006</v>
      </c>
      <c r="D4415" s="5" t="s">
        <v>250</v>
      </c>
      <c r="E4415" s="5" t="s">
        <v>247</v>
      </c>
      <c r="F4415" s="62">
        <v>0.6477727241083584</v>
      </c>
      <c r="G4415" s="63">
        <v>6708217</v>
      </c>
      <c r="H4415" s="63">
        <v>60.51428595222859</v>
      </c>
      <c r="I4415" s="63">
        <v>89.358326945397295</v>
      </c>
      <c r="J4415" s="63">
        <v>128548222.840092</v>
      </c>
      <c r="K4415" s="63">
        <f t="shared" si="474"/>
        <v>126.33855893147302</v>
      </c>
      <c r="L4415" s="63">
        <v>1245.4741760294762</v>
      </c>
      <c r="M4415" s="63">
        <f>(M4114+M4200+M4329)/3</f>
        <v>35.483568315576555</v>
      </c>
      <c r="N4415" s="62">
        <v>13.090999999999999</v>
      </c>
    </row>
    <row r="4416" spans="1:14" x14ac:dyDescent="0.4">
      <c r="A4416" s="69">
        <v>105</v>
      </c>
      <c r="B4416" s="5" t="s">
        <v>189</v>
      </c>
      <c r="C4416" s="5">
        <v>2007</v>
      </c>
      <c r="D4416" s="5" t="s">
        <v>250</v>
      </c>
      <c r="E4416" s="5" t="s">
        <v>247</v>
      </c>
      <c r="F4416" s="62">
        <v>0.68446103533761993</v>
      </c>
      <c r="G4416" s="63">
        <v>6921066</v>
      </c>
      <c r="H4416" s="63">
        <v>2.7952518857007362</v>
      </c>
      <c r="I4416" s="63">
        <v>84.726220141592194</v>
      </c>
      <c r="J4416" s="63">
        <v>130634896.797515</v>
      </c>
      <c r="K4416" s="63">
        <f t="shared" si="474"/>
        <v>127.30172223971537</v>
      </c>
      <c r="L4416" s="63">
        <v>1379.1269934928791</v>
      </c>
      <c r="M4416" s="63">
        <f>(M4115+M4330+M4201)/3</f>
        <v>36.108391431677624</v>
      </c>
      <c r="N4416" s="62">
        <v>13.073</v>
      </c>
    </row>
    <row r="4417" spans="1:14" x14ac:dyDescent="0.4">
      <c r="A4417" s="69">
        <v>105</v>
      </c>
      <c r="B4417" s="5" t="s">
        <v>189</v>
      </c>
      <c r="C4417" s="5">
        <v>2008</v>
      </c>
      <c r="D4417" s="5" t="s">
        <v>250</v>
      </c>
      <c r="E4417" s="5" t="s">
        <v>247</v>
      </c>
      <c r="F4417" s="62">
        <v>0.66688260053113002</v>
      </c>
      <c r="G4417" s="63">
        <v>7137988</v>
      </c>
      <c r="H4417" s="63">
        <v>11.66544132227223</v>
      </c>
      <c r="I4417" s="63">
        <v>95.349220434109498</v>
      </c>
      <c r="J4417" s="63">
        <v>47858884.775366798</v>
      </c>
      <c r="K4417" s="63">
        <f t="shared" si="474"/>
        <v>126.04132598087095</v>
      </c>
      <c r="L4417" s="63">
        <v>1635.039565845578</v>
      </c>
      <c r="M4417" s="63">
        <f>(M4116+M4331+M4202)/3</f>
        <v>35.179063628375168</v>
      </c>
      <c r="N4417" s="62">
        <v>13.055</v>
      </c>
    </row>
    <row r="4418" spans="1:14" x14ac:dyDescent="0.4">
      <c r="A4418" s="69">
        <v>105</v>
      </c>
      <c r="B4418" s="5" t="s">
        <v>189</v>
      </c>
      <c r="C4418" s="5">
        <v>2009</v>
      </c>
      <c r="D4418" s="5" t="s">
        <v>250</v>
      </c>
      <c r="E4418" s="5" t="s">
        <v>247</v>
      </c>
      <c r="F4418" s="62">
        <v>0.68624480050659808</v>
      </c>
      <c r="G4418" s="63">
        <v>7358890</v>
      </c>
      <c r="H4418" s="63">
        <v>-4.8793099684998396</v>
      </c>
      <c r="I4418" s="63">
        <v>102.596326482652</v>
      </c>
      <c r="J4418" s="63">
        <v>420038762.45014501</v>
      </c>
      <c r="K4418" s="63">
        <f t="shared" si="474"/>
        <v>126.5605357173531</v>
      </c>
      <c r="L4418" s="63">
        <v>1578.9686283211156</v>
      </c>
      <c r="M4418" s="63">
        <f>(M4203+M4117+M4332)/3</f>
        <v>37.304317733299399</v>
      </c>
      <c r="N4418" s="62">
        <v>13.037000000000001</v>
      </c>
    </row>
    <row r="4419" spans="1:14" x14ac:dyDescent="0.4">
      <c r="A4419" s="69">
        <v>105</v>
      </c>
      <c r="B4419" s="5" t="s">
        <v>189</v>
      </c>
      <c r="C4419" s="5">
        <v>2010</v>
      </c>
      <c r="D4419" s="5" t="s">
        <v>250</v>
      </c>
      <c r="E4419" s="5" t="s">
        <v>247</v>
      </c>
      <c r="F4419" s="62">
        <v>0.66488476143995423</v>
      </c>
      <c r="G4419" s="63">
        <v>7583269</v>
      </c>
      <c r="H4419" s="63">
        <v>9.9171611234198025</v>
      </c>
      <c r="I4419" s="63">
        <v>100</v>
      </c>
      <c r="J4419" s="63">
        <v>35591312.434264697</v>
      </c>
      <c r="K4419" s="63">
        <f t="shared" si="474"/>
        <v>126.63452797931315</v>
      </c>
      <c r="L4419" s="63">
        <v>1879.2405590223182</v>
      </c>
      <c r="M4419" s="63">
        <f>(M4118+M4204+M4333)/3</f>
        <v>35.895611936298053</v>
      </c>
      <c r="N4419" s="62">
        <v>13.019</v>
      </c>
    </row>
    <row r="4420" spans="1:14" x14ac:dyDescent="0.4">
      <c r="A4420" s="69">
        <v>105</v>
      </c>
      <c r="B4420" s="5" t="s">
        <v>189</v>
      </c>
      <c r="C4420" s="5">
        <v>2011</v>
      </c>
      <c r="D4420" s="5" t="s">
        <v>250</v>
      </c>
      <c r="E4420" s="5" t="s">
        <v>247</v>
      </c>
      <c r="F4420" s="62">
        <v>0.66347391328686089</v>
      </c>
      <c r="G4420" s="63">
        <v>7806637</v>
      </c>
      <c r="H4420" s="63">
        <v>8.8331682242247069</v>
      </c>
      <c r="I4420" s="63">
        <v>109.050520207365</v>
      </c>
      <c r="J4420" s="63">
        <v>36419303.683946498</v>
      </c>
      <c r="K4420" s="63">
        <f t="shared" si="474"/>
        <v>126.4121298925124</v>
      </c>
      <c r="L4420" s="63">
        <v>2303.8266113634982</v>
      </c>
      <c r="M4420" s="63">
        <f>(M4119+M4205+M4334)/3</f>
        <v>36.425810504824192</v>
      </c>
      <c r="N4420" s="62">
        <v>13</v>
      </c>
    </row>
    <row r="4421" spans="1:14" x14ac:dyDescent="0.4">
      <c r="A4421" s="69">
        <v>105</v>
      </c>
      <c r="B4421" s="5" t="s">
        <v>189</v>
      </c>
      <c r="C4421" s="5">
        <v>2012</v>
      </c>
      <c r="D4421" s="5" t="s">
        <v>250</v>
      </c>
      <c r="E4421" s="5" t="s">
        <v>247</v>
      </c>
      <c r="F4421" s="62">
        <v>0.61118451338651936</v>
      </c>
      <c r="G4421" s="63">
        <v>8026545</v>
      </c>
      <c r="H4421" s="63">
        <v>-0.57471948718375643</v>
      </c>
      <c r="I4421" s="63">
        <v>128.24078404302301</v>
      </c>
      <c r="J4421" s="63">
        <v>28796707.5152696</v>
      </c>
      <c r="K4421" s="63">
        <f t="shared" si="474"/>
        <v>126.53573119639289</v>
      </c>
      <c r="L4421" s="63">
        <v>2653.0927897027586</v>
      </c>
      <c r="M4421" s="63">
        <f>(M4206+M4120+M4335)/3</f>
        <v>35.714200817319927</v>
      </c>
      <c r="N4421" s="62">
        <v>12.981999999999999</v>
      </c>
    </row>
    <row r="4422" spans="1:14" x14ac:dyDescent="0.4">
      <c r="A4422" s="69">
        <v>105</v>
      </c>
      <c r="B4422" s="5" t="s">
        <v>189</v>
      </c>
      <c r="C4422" s="5">
        <v>2013</v>
      </c>
      <c r="D4422" s="5" t="s">
        <v>250</v>
      </c>
      <c r="E4422" s="5" t="s">
        <v>247</v>
      </c>
      <c r="F4422" s="62">
        <v>0.63360857821970362</v>
      </c>
      <c r="G4422" s="63">
        <v>8245627</v>
      </c>
      <c r="H4422" s="63">
        <v>3.5869353889672624</v>
      </c>
      <c r="I4422" s="63">
        <v>126.982661699275</v>
      </c>
      <c r="J4422" s="63">
        <v>26804026.0357082</v>
      </c>
      <c r="K4422" s="63">
        <f t="shared" si="474"/>
        <v>126.52746302273948</v>
      </c>
      <c r="L4422" s="63">
        <v>2578.4986472075807</v>
      </c>
      <c r="M4422" s="63">
        <f>(M4121+M4207+M4336)/3</f>
        <v>35.189110420185585</v>
      </c>
      <c r="N4422" s="62">
        <v>12.978</v>
      </c>
    </row>
    <row r="4423" spans="1:14" x14ac:dyDescent="0.4">
      <c r="A4423" s="69">
        <v>105</v>
      </c>
      <c r="B4423" s="5" t="s">
        <v>189</v>
      </c>
      <c r="C4423" s="5">
        <v>2014</v>
      </c>
      <c r="D4423" s="5" t="s">
        <v>250</v>
      </c>
      <c r="E4423" s="5" t="s">
        <v>247</v>
      </c>
      <c r="F4423" s="62">
        <v>0.68960237368109956</v>
      </c>
      <c r="G4423" s="63">
        <v>8464153</v>
      </c>
      <c r="H4423" s="63">
        <v>5.4373926541278195</v>
      </c>
      <c r="I4423" s="63">
        <v>122.78258997653199</v>
      </c>
      <c r="J4423" s="63">
        <v>29436963.906011201</v>
      </c>
      <c r="K4423" s="63">
        <f t="shared" si="474"/>
        <v>126.49177470388157</v>
      </c>
      <c r="L4423" s="63">
        <v>2742.250049982315</v>
      </c>
      <c r="M4423" s="63">
        <f>(M4122+M4208+M4337)/3</f>
        <v>35.702111844043309</v>
      </c>
      <c r="N4423" s="62">
        <v>12.988</v>
      </c>
    </row>
    <row r="4424" spans="1:14" x14ac:dyDescent="0.4">
      <c r="A4424" s="69">
        <v>105</v>
      </c>
      <c r="B4424" s="5" t="s">
        <v>189</v>
      </c>
      <c r="C4424" s="5">
        <v>2015</v>
      </c>
      <c r="D4424" s="5" t="s">
        <v>250</v>
      </c>
      <c r="E4424" s="5" t="s">
        <v>247</v>
      </c>
      <c r="F4424" s="62">
        <v>0.73365265427760362</v>
      </c>
      <c r="G4424" s="63">
        <v>8682174</v>
      </c>
      <c r="H4424" s="63">
        <v>-1.2311184168159599</v>
      </c>
      <c r="I4424" s="63">
        <v>127.915192668768</v>
      </c>
      <c r="J4424" s="63">
        <v>30027878.631739601</v>
      </c>
      <c r="K4424" s="63">
        <f t="shared" si="474"/>
        <v>126.51832297433798</v>
      </c>
      <c r="L4424" s="63">
        <v>2502.0734449802785</v>
      </c>
      <c r="M4424" s="63">
        <f>(M4123+M4209+M4338)/3</f>
        <v>35.292233666668814</v>
      </c>
      <c r="N4424" s="62">
        <v>13.012</v>
      </c>
    </row>
    <row r="4425" spans="1:14" x14ac:dyDescent="0.4">
      <c r="A4425" s="69">
        <v>105</v>
      </c>
      <c r="B4425" s="5" t="s">
        <v>189</v>
      </c>
      <c r="C4425" s="5">
        <v>2016</v>
      </c>
      <c r="D4425" s="5" t="s">
        <v>250</v>
      </c>
      <c r="E4425" s="5" t="s">
        <v>247</v>
      </c>
      <c r="F4425" s="62">
        <v>0.7372486127637311</v>
      </c>
      <c r="G4425" s="63">
        <v>8899169</v>
      </c>
      <c r="H4425" s="63">
        <v>2.5178459360124066</v>
      </c>
      <c r="I4425" s="63">
        <v>121.35402256254</v>
      </c>
      <c r="J4425" s="63">
        <v>-39113258.47665</v>
      </c>
      <c r="K4425" s="63">
        <f t="shared" si="474"/>
        <v>126.51252023365301</v>
      </c>
      <c r="L4425" s="63">
        <v>2332.6758883467846</v>
      </c>
      <c r="M4425" s="63">
        <f>(M4210+M4124+M4339)/3</f>
        <v>34.529570844876979</v>
      </c>
      <c r="N4425" s="62">
        <v>13.05</v>
      </c>
    </row>
    <row r="4426" spans="1:14" x14ac:dyDescent="0.4">
      <c r="A4426" s="69">
        <v>105</v>
      </c>
      <c r="B4426" s="5" t="s">
        <v>189</v>
      </c>
      <c r="C4426" s="5">
        <v>2017</v>
      </c>
      <c r="D4426" s="5" t="s">
        <v>250</v>
      </c>
      <c r="E4426" s="5" t="s">
        <v>247</v>
      </c>
      <c r="F4426" s="62">
        <v>0.71359797849562412</v>
      </c>
      <c r="G4426" s="63">
        <v>9114796</v>
      </c>
      <c r="H4426" s="63">
        <v>7.6995350384606098</v>
      </c>
      <c r="I4426" s="63">
        <v>122.5308911664</v>
      </c>
      <c r="J4426" s="63">
        <v>-179266211.514927</v>
      </c>
      <c r="K4426" s="63">
        <f t="shared" si="474"/>
        <v>126.50753930395751</v>
      </c>
      <c r="L4426" s="63">
        <v>2495.1407731293179</v>
      </c>
      <c r="M4426" s="63">
        <f>(M4125+M4211+M4340)/3</f>
        <v>34.125332168494538</v>
      </c>
      <c r="N4426" s="62">
        <v>13.102</v>
      </c>
    </row>
    <row r="4427" spans="1:14" x14ac:dyDescent="0.4">
      <c r="A4427" s="69">
        <v>105</v>
      </c>
      <c r="B4427" s="5" t="s">
        <v>189</v>
      </c>
      <c r="C4427" s="5">
        <v>2018</v>
      </c>
      <c r="D4427" s="5" t="s">
        <v>250</v>
      </c>
      <c r="E4427" s="5" t="s">
        <v>247</v>
      </c>
      <c r="F4427" s="62">
        <v>0.76254978038373378</v>
      </c>
      <c r="G4427" s="63">
        <v>9329227</v>
      </c>
      <c r="H4427" s="63">
        <v>9.7976056606954529</v>
      </c>
      <c r="I4427" s="63">
        <v>120.829799119443</v>
      </c>
      <c r="J4427" s="63">
        <v>306641515.18353897</v>
      </c>
      <c r="K4427" s="63">
        <f t="shared" si="474"/>
        <v>126.5127941706495</v>
      </c>
      <c r="L4427" s="63">
        <v>2584.3278020812204</v>
      </c>
      <c r="M4427" s="63">
        <f>(M4126+M4212+M4341)/3</f>
        <v>33.652204274146698</v>
      </c>
      <c r="N4427" s="62">
        <v>13.169</v>
      </c>
    </row>
    <row r="4428" spans="1:14" x14ac:dyDescent="0.4">
      <c r="A4428" s="69">
        <v>105</v>
      </c>
      <c r="B4428" s="5" t="s">
        <v>189</v>
      </c>
      <c r="C4428" s="5">
        <v>2019</v>
      </c>
      <c r="D4428" s="5" t="s">
        <v>250</v>
      </c>
      <c r="E4428" s="5" t="s">
        <v>247</v>
      </c>
      <c r="F4428" s="62">
        <v>0.78255289030552411</v>
      </c>
      <c r="G4428" s="63">
        <v>9542486</v>
      </c>
      <c r="H4428" s="63">
        <v>1.0641428374179753</v>
      </c>
      <c r="I4428" s="63">
        <v>124.69023311016301</v>
      </c>
      <c r="J4428" s="63">
        <v>335572154.293926</v>
      </c>
      <c r="K4428" s="63">
        <f t="shared" si="474"/>
        <v>126.51095123608667</v>
      </c>
      <c r="L4428" s="63">
        <v>2593.7755539322698</v>
      </c>
      <c r="M4428" s="63">
        <f>(M4127+M4213+M4342)/3</f>
        <v>33.155369874265993</v>
      </c>
      <c r="N4428" s="62">
        <v>13.25</v>
      </c>
    </row>
    <row r="4429" spans="1:14" x14ac:dyDescent="0.4">
      <c r="A4429" s="69">
        <v>105</v>
      </c>
      <c r="B4429" s="5" t="s">
        <v>189</v>
      </c>
      <c r="C4429" s="5">
        <v>2020</v>
      </c>
      <c r="D4429" s="5" t="s">
        <v>250</v>
      </c>
      <c r="E4429" s="5" t="s">
        <v>247</v>
      </c>
      <c r="F4429" s="62">
        <v>0.56325156621167549</v>
      </c>
      <c r="G4429" s="63">
        <v>9749640</v>
      </c>
      <c r="H4429" s="63">
        <v>1.6326212285270572</v>
      </c>
      <c r="I4429" s="63">
        <v>127.459185499925</v>
      </c>
      <c r="J4429" s="63">
        <v>112992633.547177</v>
      </c>
      <c r="K4429" s="63">
        <f t="shared" si="474"/>
        <v>126.51042823689789</v>
      </c>
      <c r="L4429" s="63">
        <v>2446.0846866061465</v>
      </c>
      <c r="M4429" s="63">
        <f>(M4128+M4214+M4343)/3</f>
        <v>32.744652845141005</v>
      </c>
      <c r="N4429" s="62">
        <v>13.345000000000001</v>
      </c>
    </row>
    <row r="4430" spans="1:14" x14ac:dyDescent="0.4">
      <c r="A4430" s="69">
        <v>105</v>
      </c>
      <c r="B4430" s="5" t="s">
        <v>189</v>
      </c>
      <c r="C4430" s="5">
        <v>2021</v>
      </c>
      <c r="D4430" s="5" t="s">
        <v>250</v>
      </c>
      <c r="E4430" s="5" t="s">
        <v>247</v>
      </c>
      <c r="F4430" s="62">
        <f>(F4427+F4428+F4429)/3</f>
        <v>0.70278474563364446</v>
      </c>
      <c r="G4430" s="63">
        <v>9949437</v>
      </c>
      <c r="H4430" s="63">
        <v>11.914606532190433</v>
      </c>
      <c r="I4430" s="63">
        <v>122.545578600544</v>
      </c>
      <c r="J4430" s="63">
        <v>-10712491.65</v>
      </c>
      <c r="K4430" s="63">
        <f t="shared" si="474"/>
        <v>126.51139121454469</v>
      </c>
      <c r="L4430" s="63">
        <v>2624.6041102136201</v>
      </c>
      <c r="M4430" s="63">
        <f>(M4344+M4215+M4129)/3</f>
        <v>32.329408867047896</v>
      </c>
      <c r="N4430" s="62">
        <v>13.456</v>
      </c>
    </row>
    <row r="4431" spans="1:14" x14ac:dyDescent="0.4">
      <c r="A4431" s="69">
        <v>105</v>
      </c>
      <c r="B4431" s="5" t="s">
        <v>189</v>
      </c>
      <c r="C4431" s="5">
        <v>2022</v>
      </c>
      <c r="D4431" s="5" t="s">
        <v>250</v>
      </c>
      <c r="E4431" s="5" t="s">
        <v>247</v>
      </c>
      <c r="F4431" s="62">
        <f>(F4428+F4429+F4430)/3</f>
        <v>0.6828630673836148</v>
      </c>
      <c r="G4431" s="63">
        <v>10142619</v>
      </c>
      <c r="H4431" s="63">
        <v>15.445402307659009</v>
      </c>
      <c r="I4431" s="63">
        <v>130.85400433470201</v>
      </c>
      <c r="J4431" s="63">
        <v>326714860.79500002</v>
      </c>
      <c r="K4431" s="63">
        <f t="shared" si="474"/>
        <v>126.51092356250975</v>
      </c>
      <c r="L4431" s="63">
        <v>3115.9229230428809</v>
      </c>
      <c r="M4431" s="63">
        <f>(M4130+M4216+M4345)/3</f>
        <v>31.931210404555134</v>
      </c>
      <c r="N4431" s="62">
        <v>13.582000000000001</v>
      </c>
    </row>
    <row r="4432" spans="1:14" x14ac:dyDescent="0.4">
      <c r="A4432" s="70">
        <v>106</v>
      </c>
      <c r="B4432" s="5" t="s">
        <v>190</v>
      </c>
      <c r="C4432" s="5">
        <v>1980</v>
      </c>
      <c r="D4432" s="5" t="s">
        <v>249</v>
      </c>
      <c r="E4432" s="5" t="s">
        <v>247</v>
      </c>
      <c r="F4432" s="62">
        <f>F4433*0.95</f>
        <v>0.56532440456677702</v>
      </c>
      <c r="G4432" s="63">
        <v>17492406</v>
      </c>
      <c r="H4432" s="63">
        <v>37.92997311585512</v>
      </c>
      <c r="I4432" s="63">
        <f>(I3787+I3959+I4217)/3</f>
        <v>82.817024021485153</v>
      </c>
      <c r="J4432" s="63">
        <v>26900000</v>
      </c>
      <c r="K4432" s="63">
        <v>47.643398052900217</v>
      </c>
      <c r="L4432" s="63">
        <f>L4433*0.95</f>
        <v>746.7377334775033</v>
      </c>
      <c r="M4432" s="63">
        <v>22.16772927905836</v>
      </c>
      <c r="N4432" s="62">
        <v>64.573999999999998</v>
      </c>
    </row>
    <row r="4433" spans="1:14" x14ac:dyDescent="0.4">
      <c r="A4433" s="70">
        <v>106</v>
      </c>
      <c r="B4433" s="5" t="s">
        <v>190</v>
      </c>
      <c r="C4433" s="5">
        <v>1981</v>
      </c>
      <c r="D4433" s="5" t="s">
        <v>249</v>
      </c>
      <c r="E4433" s="5" t="s">
        <v>247</v>
      </c>
      <c r="F4433" s="62">
        <f t="shared" ref="F4433:F4441" si="475">F4434*0.95</f>
        <v>0.59507832059660737</v>
      </c>
      <c r="G4433" s="63">
        <v>17932344</v>
      </c>
      <c r="H4433" s="63">
        <v>65.330580936065559</v>
      </c>
      <c r="I4433" s="63">
        <f>(I3788+I3960+I4218)/3</f>
        <v>85.133896400901236</v>
      </c>
      <c r="J4433" s="63">
        <v>125000000</v>
      </c>
      <c r="K4433" s="63">
        <v>41.280049863118592</v>
      </c>
      <c r="L4433" s="63">
        <f>L4434*0.95</f>
        <v>786.03971945000353</v>
      </c>
      <c r="M4433" s="63">
        <v>20.668549905838045</v>
      </c>
      <c r="N4433" s="62">
        <v>65.182000000000002</v>
      </c>
    </row>
    <row r="4434" spans="1:14" x14ac:dyDescent="0.4">
      <c r="A4434" s="70">
        <v>106</v>
      </c>
      <c r="B4434" s="5" t="s">
        <v>190</v>
      </c>
      <c r="C4434" s="5">
        <v>1982</v>
      </c>
      <c r="D4434" s="5" t="s">
        <v>249</v>
      </c>
      <c r="E4434" s="5" t="s">
        <v>247</v>
      </c>
      <c r="F4434" s="62">
        <f t="shared" si="475"/>
        <v>0.62639823220695512</v>
      </c>
      <c r="G4434" s="63">
        <v>18374372</v>
      </c>
      <c r="H4434" s="63">
        <v>66.663333144556759</v>
      </c>
      <c r="I4434" s="63">
        <f>(I3961+I3789+I4219)/3</f>
        <v>89.832626740267372</v>
      </c>
      <c r="J4434" s="63">
        <v>48000000</v>
      </c>
      <c r="K4434" s="63">
        <v>41.070453941803812</v>
      </c>
      <c r="L4434" s="63">
        <v>827.41023100000371</v>
      </c>
      <c r="M4434" s="63">
        <v>21.652421652421651</v>
      </c>
      <c r="N4434" s="62">
        <v>65.61</v>
      </c>
    </row>
    <row r="4435" spans="1:14" x14ac:dyDescent="0.4">
      <c r="A4435" s="70">
        <v>106</v>
      </c>
      <c r="B4435" s="5" t="s">
        <v>190</v>
      </c>
      <c r="C4435" s="5">
        <v>1983</v>
      </c>
      <c r="D4435" s="5" t="s">
        <v>249</v>
      </c>
      <c r="E4435" s="5" t="s">
        <v>247</v>
      </c>
      <c r="F4435" s="62">
        <f t="shared" si="475"/>
        <v>0.65936656021784756</v>
      </c>
      <c r="G4435" s="63">
        <v>18826906</v>
      </c>
      <c r="H4435" s="63">
        <v>107.39685323912965</v>
      </c>
      <c r="I4435" s="63">
        <f>(I3962+I3790+I4220)/3</f>
        <v>93.940931397559325</v>
      </c>
      <c r="J4435" s="63">
        <v>38000000</v>
      </c>
      <c r="K4435" s="63">
        <v>43.236800196726804</v>
      </c>
      <c r="L4435" s="63">
        <v>750.23171584858403</v>
      </c>
      <c r="M4435" s="63">
        <v>21.271806415306699</v>
      </c>
      <c r="N4435" s="62">
        <v>66.031000000000006</v>
      </c>
    </row>
    <row r="4436" spans="1:14" x14ac:dyDescent="0.4">
      <c r="A4436" s="70">
        <v>106</v>
      </c>
      <c r="B4436" s="5" t="s">
        <v>190</v>
      </c>
      <c r="C4436" s="5">
        <v>1984</v>
      </c>
      <c r="D4436" s="5" t="s">
        <v>249</v>
      </c>
      <c r="E4436" s="5" t="s">
        <v>247</v>
      </c>
      <c r="F4436" s="62">
        <f t="shared" si="475"/>
        <v>0.694070063387208</v>
      </c>
      <c r="G4436" s="63">
        <v>19285646</v>
      </c>
      <c r="H4436" s="63">
        <v>108.47753323460356</v>
      </c>
      <c r="I4436" s="63">
        <f>(I3963+I3791+I4221)/3</f>
        <v>97.908526773039981</v>
      </c>
      <c r="J4436" s="63">
        <v>-89000000</v>
      </c>
      <c r="K4436" s="63">
        <v>39.190061310091572</v>
      </c>
      <c r="L4436" s="63">
        <v>1054.6362029736174</v>
      </c>
      <c r="M4436" s="63">
        <v>23.614846691769767</v>
      </c>
      <c r="N4436" s="62">
        <v>66.448999999999998</v>
      </c>
    </row>
    <row r="4437" spans="1:14" x14ac:dyDescent="0.4">
      <c r="A4437" s="70">
        <v>106</v>
      </c>
      <c r="B4437" s="5" t="s">
        <v>190</v>
      </c>
      <c r="C4437" s="5">
        <v>1985</v>
      </c>
      <c r="D4437" s="5" t="s">
        <v>249</v>
      </c>
      <c r="E4437" s="5" t="s">
        <v>247</v>
      </c>
      <c r="F4437" s="62">
        <f t="shared" si="475"/>
        <v>0.73060006672337685</v>
      </c>
      <c r="G4437" s="63">
        <v>19746610</v>
      </c>
      <c r="H4437" s="63">
        <v>165.73497247931135</v>
      </c>
      <c r="I4437" s="63">
        <f>(I3964+I3792+I4222)/3</f>
        <v>97.954916395325867</v>
      </c>
      <c r="J4437" s="63">
        <v>1000000</v>
      </c>
      <c r="K4437" s="63">
        <v>44.87870948147463</v>
      </c>
      <c r="L4437" s="63">
        <v>761.87194653572533</v>
      </c>
      <c r="M4437" s="63">
        <v>21.10803324099723</v>
      </c>
      <c r="N4437" s="62">
        <v>66.864000000000004</v>
      </c>
    </row>
    <row r="4438" spans="1:14" x14ac:dyDescent="0.4">
      <c r="A4438" s="70">
        <v>106</v>
      </c>
      <c r="B4438" s="5" t="s">
        <v>190</v>
      </c>
      <c r="C4438" s="5">
        <v>1986</v>
      </c>
      <c r="D4438" s="5" t="s">
        <v>249</v>
      </c>
      <c r="E4438" s="5" t="s">
        <v>247</v>
      </c>
      <c r="F4438" s="62">
        <f t="shared" si="475"/>
        <v>0.76905270181408092</v>
      </c>
      <c r="G4438" s="63">
        <v>20208437</v>
      </c>
      <c r="H4438" s="63">
        <v>68.363513956520876</v>
      </c>
      <c r="I4438" s="63">
        <f>(I3793+I3965+I4223)/3</f>
        <v>117.72554793519879</v>
      </c>
      <c r="J4438" s="63">
        <v>22000000</v>
      </c>
      <c r="K4438" s="63">
        <v>34.516331615351589</v>
      </c>
      <c r="L4438" s="63">
        <v>1077.6427516034869</v>
      </c>
      <c r="M4438" s="63">
        <v>21.221532091097306</v>
      </c>
      <c r="N4438" s="62">
        <v>67.277000000000001</v>
      </c>
    </row>
    <row r="4439" spans="1:14" x14ac:dyDescent="0.4">
      <c r="A4439" s="70">
        <v>106</v>
      </c>
      <c r="B4439" s="5" t="s">
        <v>190</v>
      </c>
      <c r="C4439" s="5">
        <v>1987</v>
      </c>
      <c r="D4439" s="5" t="s">
        <v>249</v>
      </c>
      <c r="E4439" s="5" t="s">
        <v>247</v>
      </c>
      <c r="F4439" s="62">
        <f t="shared" si="475"/>
        <v>0.80952915980429574</v>
      </c>
      <c r="G4439" s="63">
        <v>20671360</v>
      </c>
      <c r="H4439" s="63">
        <v>85.649643304075113</v>
      </c>
      <c r="I4439" s="63">
        <f>(I3794+I3966+I4224)/3</f>
        <v>92.535787484269463</v>
      </c>
      <c r="J4439" s="63">
        <v>32000000</v>
      </c>
      <c r="K4439" s="63">
        <v>27.350908377821444</v>
      </c>
      <c r="L4439" s="63">
        <v>1767.3470811505269</v>
      </c>
      <c r="M4439" s="63">
        <v>19.530876017233126</v>
      </c>
      <c r="N4439" s="62">
        <v>67.686999999999998</v>
      </c>
    </row>
    <row r="4440" spans="1:14" x14ac:dyDescent="0.4">
      <c r="A4440" s="70">
        <v>106</v>
      </c>
      <c r="B4440" s="5" t="s">
        <v>190</v>
      </c>
      <c r="C4440" s="5">
        <v>1988</v>
      </c>
      <c r="D4440" s="5" t="s">
        <v>249</v>
      </c>
      <c r="E4440" s="5" t="s">
        <v>247</v>
      </c>
      <c r="F4440" s="62">
        <f t="shared" si="475"/>
        <v>0.8521359576887324</v>
      </c>
      <c r="G4440" s="63">
        <v>21143799</v>
      </c>
      <c r="H4440" s="63">
        <v>586.27873113152634</v>
      </c>
      <c r="I4440" s="63">
        <f>(I3795+I3967+I4225)/3</f>
        <v>90.903372160785295</v>
      </c>
      <c r="J4440" s="63">
        <v>26000000</v>
      </c>
      <c r="K4440" s="63">
        <v>33.221790961364256</v>
      </c>
      <c r="L4440" s="63">
        <v>730.20976255023993</v>
      </c>
      <c r="M4440" s="63">
        <v>19.943555973659453</v>
      </c>
      <c r="N4440" s="62">
        <v>68.094999999999999</v>
      </c>
    </row>
    <row r="4441" spans="1:14" x14ac:dyDescent="0.4">
      <c r="A4441" s="70">
        <v>106</v>
      </c>
      <c r="B4441" s="5" t="s">
        <v>190</v>
      </c>
      <c r="C4441" s="5">
        <v>1989</v>
      </c>
      <c r="D4441" s="5" t="s">
        <v>249</v>
      </c>
      <c r="E4441" s="5" t="s">
        <v>247</v>
      </c>
      <c r="F4441" s="62">
        <f t="shared" si="475"/>
        <v>0.89698521861971836</v>
      </c>
      <c r="G4441" s="63">
        <v>21624311</v>
      </c>
      <c r="H4441" s="63">
        <v>2572.3259262097858</v>
      </c>
      <c r="I4441" s="63">
        <f>(I3796+I3968+I4226)/3</f>
        <v>94.305695963998005</v>
      </c>
      <c r="J4441" s="63">
        <v>59000000</v>
      </c>
      <c r="K4441" s="63">
        <v>22.536760600662468</v>
      </c>
      <c r="L4441" s="63">
        <v>1040.4751636418919</v>
      </c>
      <c r="M4441" s="63">
        <v>20.673575129533678</v>
      </c>
      <c r="N4441" s="62">
        <v>68.498999999999995</v>
      </c>
    </row>
    <row r="4442" spans="1:14" x14ac:dyDescent="0.4">
      <c r="A4442" s="70">
        <v>106</v>
      </c>
      <c r="B4442" s="5" t="s">
        <v>190</v>
      </c>
      <c r="C4442" s="5">
        <v>1990</v>
      </c>
      <c r="D4442" s="5" t="s">
        <v>249</v>
      </c>
      <c r="E4442" s="5" t="s">
        <v>247</v>
      </c>
      <c r="F4442" s="62">
        <v>0.94419496696812466</v>
      </c>
      <c r="G4442" s="63">
        <v>22109099</v>
      </c>
      <c r="H4442" s="63">
        <v>6261.2395586102975</v>
      </c>
      <c r="I4442" s="63">
        <f>(I3969+I4227+I3797)/3</f>
        <v>95.020528042967797</v>
      </c>
      <c r="J4442" s="63">
        <v>41000000</v>
      </c>
      <c r="K4442" s="63">
        <v>29.469676899682952</v>
      </c>
      <c r="L4442" s="63">
        <v>1194.5483152796924</v>
      </c>
      <c r="M4442" s="63">
        <v>20.794148380355278</v>
      </c>
      <c r="N4442" s="62">
        <v>68.900999999999996</v>
      </c>
    </row>
    <row r="4443" spans="1:14" x14ac:dyDescent="0.4">
      <c r="A4443" s="70">
        <v>106</v>
      </c>
      <c r="B4443" s="5" t="s">
        <v>190</v>
      </c>
      <c r="C4443" s="5">
        <v>1991</v>
      </c>
      <c r="D4443" s="5" t="s">
        <v>249</v>
      </c>
      <c r="E4443" s="5" t="s">
        <v>247</v>
      </c>
      <c r="F4443" s="62">
        <v>0.89742702986484602</v>
      </c>
      <c r="G4443" s="63">
        <v>22583006</v>
      </c>
      <c r="H4443" s="63">
        <v>378.04057870977232</v>
      </c>
      <c r="I4443" s="63">
        <f>(I3970+I3798+I4228)/3</f>
        <v>95.40290037831987</v>
      </c>
      <c r="J4443" s="63">
        <v>-7000000</v>
      </c>
      <c r="K4443" s="63">
        <v>26.659254111883996</v>
      </c>
      <c r="L4443" s="63">
        <v>1520.677362358239</v>
      </c>
      <c r="M4443" s="63">
        <v>19.050188882892609</v>
      </c>
      <c r="N4443" s="62">
        <v>69.3</v>
      </c>
    </row>
    <row r="4444" spans="1:14" x14ac:dyDescent="0.4">
      <c r="A4444" s="70">
        <v>106</v>
      </c>
      <c r="B4444" s="5" t="s">
        <v>190</v>
      </c>
      <c r="C4444" s="5">
        <v>1992</v>
      </c>
      <c r="D4444" s="5" t="s">
        <v>249</v>
      </c>
      <c r="E4444" s="5" t="s">
        <v>247</v>
      </c>
      <c r="F4444" s="62">
        <v>0.91263824644052949</v>
      </c>
      <c r="G4444" s="63">
        <v>23047248</v>
      </c>
      <c r="H4444" s="63">
        <v>69.260617623755252</v>
      </c>
      <c r="I4444" s="63">
        <f>(I3971+I3799+I4229)/3</f>
        <v>99.49985802596126</v>
      </c>
      <c r="J4444" s="63">
        <v>-79000000</v>
      </c>
      <c r="K4444" s="63">
        <v>27.977292155206669</v>
      </c>
      <c r="L4444" s="63">
        <v>1560.546504435712</v>
      </c>
      <c r="M4444" s="63">
        <v>20.82687338501292</v>
      </c>
      <c r="N4444" s="62">
        <v>69.697000000000003</v>
      </c>
    </row>
    <row r="4445" spans="1:14" x14ac:dyDescent="0.4">
      <c r="A4445" s="70">
        <v>106</v>
      </c>
      <c r="B4445" s="5" t="s">
        <v>190</v>
      </c>
      <c r="C4445" s="5">
        <v>1993</v>
      </c>
      <c r="D4445" s="5" t="s">
        <v>249</v>
      </c>
      <c r="E4445" s="5" t="s">
        <v>247</v>
      </c>
      <c r="F4445" s="62">
        <v>0.9271671942557167</v>
      </c>
      <c r="G4445" s="63">
        <v>23513882</v>
      </c>
      <c r="H4445" s="63">
        <v>46.384682865326965</v>
      </c>
      <c r="I4445" s="63">
        <f>(I3972+I3800+I4230)/3</f>
        <v>103.01312719166195</v>
      </c>
      <c r="J4445" s="63">
        <v>760588959.23000002</v>
      </c>
      <c r="K4445" s="63">
        <v>28.766586570619921</v>
      </c>
      <c r="L4445" s="63">
        <v>1481.3409891592403</v>
      </c>
      <c r="M4445" s="63">
        <v>20.479520479520477</v>
      </c>
      <c r="N4445" s="62">
        <v>70.088999999999999</v>
      </c>
    </row>
    <row r="4446" spans="1:14" x14ac:dyDescent="0.4">
      <c r="A4446" s="70">
        <v>106</v>
      </c>
      <c r="B4446" s="5" t="s">
        <v>190</v>
      </c>
      <c r="C4446" s="5">
        <v>1994</v>
      </c>
      <c r="D4446" s="5" t="s">
        <v>249</v>
      </c>
      <c r="E4446" s="5" t="s">
        <v>247</v>
      </c>
      <c r="F4446" s="62">
        <v>0.93974304908866002</v>
      </c>
      <c r="G4446" s="63">
        <v>23983258</v>
      </c>
      <c r="H4446" s="63">
        <v>26.688241234940492</v>
      </c>
      <c r="I4446" s="63">
        <f>(I4231+I3801+I3973)/3</f>
        <v>103.36982829493377</v>
      </c>
      <c r="J4446" s="63">
        <v>3289186723.23</v>
      </c>
      <c r="K4446" s="63">
        <v>28.922995769890136</v>
      </c>
      <c r="L4446" s="63">
        <v>1871.3921088991026</v>
      </c>
      <c r="M4446" s="63">
        <v>18.597857838364167</v>
      </c>
      <c r="N4446" s="62">
        <v>70.521000000000001</v>
      </c>
    </row>
    <row r="4447" spans="1:14" x14ac:dyDescent="0.4">
      <c r="A4447" s="70">
        <v>106</v>
      </c>
      <c r="B4447" s="5" t="s">
        <v>190</v>
      </c>
      <c r="C4447" s="5">
        <v>1995</v>
      </c>
      <c r="D4447" s="5" t="s">
        <v>249</v>
      </c>
      <c r="E4447" s="5" t="s">
        <v>247</v>
      </c>
      <c r="F4447" s="62">
        <v>1.049116213285135</v>
      </c>
      <c r="G4447" s="63">
        <v>24449055</v>
      </c>
      <c r="H4447" s="63">
        <v>13.578797877150222</v>
      </c>
      <c r="I4447" s="63">
        <f>(I3974+I3802+I4232)/3</f>
        <v>108.85048421246712</v>
      </c>
      <c r="J4447" s="63">
        <v>2556981500</v>
      </c>
      <c r="K4447" s="63">
        <v>30.927217847550786</v>
      </c>
      <c r="L4447" s="63">
        <v>2180.5666389716753</v>
      </c>
      <c r="M4447" s="63">
        <v>19.2274678111588</v>
      </c>
      <c r="N4447" s="62">
        <v>70.950999999999993</v>
      </c>
    </row>
    <row r="4448" spans="1:14" x14ac:dyDescent="0.4">
      <c r="A4448" s="70">
        <v>106</v>
      </c>
      <c r="B4448" s="5" t="s">
        <v>190</v>
      </c>
      <c r="C4448" s="5">
        <v>1996</v>
      </c>
      <c r="D4448" s="5" t="s">
        <v>249</v>
      </c>
      <c r="E4448" s="5" t="s">
        <v>247</v>
      </c>
      <c r="F4448" s="62">
        <v>1.1266654953904285</v>
      </c>
      <c r="G4448" s="63">
        <v>24907304</v>
      </c>
      <c r="H4448" s="63">
        <v>9.6877419612147975</v>
      </c>
      <c r="I4448" s="63">
        <f>(I3975+I3803+I4233)/3</f>
        <v>107.87030026623422</v>
      </c>
      <c r="J4448" s="63">
        <v>3471149000</v>
      </c>
      <c r="K4448" s="63">
        <v>31.654204091264397</v>
      </c>
      <c r="L4448" s="63">
        <v>2218.3217473196582</v>
      </c>
      <c r="M4448" s="63">
        <v>21.192052980132448</v>
      </c>
      <c r="N4448" s="62">
        <v>71.376999999999995</v>
      </c>
    </row>
    <row r="4449" spans="1:14" x14ac:dyDescent="0.4">
      <c r="A4449" s="70">
        <v>106</v>
      </c>
      <c r="B4449" s="5" t="s">
        <v>190</v>
      </c>
      <c r="C4449" s="5">
        <v>1997</v>
      </c>
      <c r="D4449" s="5" t="s">
        <v>249</v>
      </c>
      <c r="E4449" s="5" t="s">
        <v>247</v>
      </c>
      <c r="F4449" s="62">
        <v>1.102246186988836</v>
      </c>
      <c r="G4449" s="63">
        <v>25365386</v>
      </c>
      <c r="H4449" s="63">
        <v>7.2831311286561231</v>
      </c>
      <c r="I4449" s="63">
        <f>(I3804+I3976+I4234)/3</f>
        <v>104.66863631115105</v>
      </c>
      <c r="J4449" s="63">
        <v>2139260000</v>
      </c>
      <c r="K4449" s="63">
        <v>33.469545850682678</v>
      </c>
      <c r="L4449" s="63">
        <v>2292.396517148311</v>
      </c>
      <c r="M4449" s="63">
        <v>21.456692913385826</v>
      </c>
      <c r="N4449" s="62">
        <v>71.798000000000002</v>
      </c>
    </row>
    <row r="4450" spans="1:14" x14ac:dyDescent="0.4">
      <c r="A4450" s="70">
        <v>106</v>
      </c>
      <c r="B4450" s="5" t="s">
        <v>190</v>
      </c>
      <c r="C4450" s="5">
        <v>1998</v>
      </c>
      <c r="D4450" s="5" t="s">
        <v>249</v>
      </c>
      <c r="E4450" s="5" t="s">
        <v>247</v>
      </c>
      <c r="F4450" s="62">
        <v>1.0446225081459894</v>
      </c>
      <c r="G4450" s="63">
        <v>25818226</v>
      </c>
      <c r="H4450" s="63">
        <v>5.3710903574295799</v>
      </c>
      <c r="I4450" s="63">
        <f>(I3805+I3977+I4235)/3</f>
        <v>95.689390144999493</v>
      </c>
      <c r="J4450" s="63">
        <v>1643949119.92647</v>
      </c>
      <c r="K4450" s="63">
        <v>32.953021785393574</v>
      </c>
      <c r="L4450" s="63">
        <v>2149.7010630157561</v>
      </c>
      <c r="M4450" s="63">
        <v>19.786972552232687</v>
      </c>
      <c r="N4450" s="62">
        <v>72.215999999999994</v>
      </c>
    </row>
    <row r="4451" spans="1:14" x14ac:dyDescent="0.4">
      <c r="A4451" s="70">
        <v>106</v>
      </c>
      <c r="B4451" s="5" t="s">
        <v>190</v>
      </c>
      <c r="C4451" s="5">
        <v>1999</v>
      </c>
      <c r="D4451" s="5" t="s">
        <v>249</v>
      </c>
      <c r="E4451" s="5" t="s">
        <v>247</v>
      </c>
      <c r="F4451" s="62">
        <v>1.107425541874733</v>
      </c>
      <c r="G4451" s="63">
        <v>26252239</v>
      </c>
      <c r="H4451" s="63">
        <v>2.9345454117467966</v>
      </c>
      <c r="I4451" s="63">
        <f>(I3806+I4236+I3978)/3</f>
        <v>90.223006102027227</v>
      </c>
      <c r="J4451" s="63">
        <v>1940008800</v>
      </c>
      <c r="K4451" s="63">
        <v>33.205776555849262</v>
      </c>
      <c r="L4451" s="63">
        <v>1911.7350168830551</v>
      </c>
      <c r="M4451" s="63">
        <v>18.39851024208566</v>
      </c>
      <c r="N4451" s="62">
        <v>72.631</v>
      </c>
    </row>
    <row r="4452" spans="1:14" x14ac:dyDescent="0.4">
      <c r="A4452" s="70">
        <v>106</v>
      </c>
      <c r="B4452" s="5" t="s">
        <v>190</v>
      </c>
      <c r="C4452" s="5">
        <v>2000</v>
      </c>
      <c r="D4452" s="5" t="s">
        <v>249</v>
      </c>
      <c r="E4452" s="5" t="s">
        <v>247</v>
      </c>
      <c r="F4452" s="62">
        <v>1.0742750954165645</v>
      </c>
      <c r="G4452" s="63">
        <v>26654439</v>
      </c>
      <c r="H4452" s="63">
        <v>3.5247200388048014</v>
      </c>
      <c r="I4452" s="63">
        <f>(I3807+I3979+I4237)/3</f>
        <v>94.497244865104506</v>
      </c>
      <c r="J4452" s="63">
        <v>809696760.03296804</v>
      </c>
      <c r="K4452" s="63">
        <v>35.538032162317812</v>
      </c>
      <c r="L4452" s="63">
        <v>1941.3182597170021</v>
      </c>
      <c r="M4452" s="63">
        <v>18.112921561197421</v>
      </c>
      <c r="N4452" s="62">
        <v>73.042000000000002</v>
      </c>
    </row>
    <row r="4453" spans="1:14" x14ac:dyDescent="0.4">
      <c r="A4453" s="70">
        <v>106</v>
      </c>
      <c r="B4453" s="5" t="s">
        <v>190</v>
      </c>
      <c r="C4453" s="5">
        <v>2001</v>
      </c>
      <c r="D4453" s="5" t="s">
        <v>249</v>
      </c>
      <c r="E4453" s="5" t="s">
        <v>247</v>
      </c>
      <c r="F4453" s="62">
        <v>0.98231683845390705</v>
      </c>
      <c r="G4453" s="63">
        <v>27014909</v>
      </c>
      <c r="H4453" s="63">
        <v>0.45524830290204932</v>
      </c>
      <c r="I4453" s="63">
        <f>(I3980+I3808+I4238)/3</f>
        <v>95.565348476189584</v>
      </c>
      <c r="J4453" s="63">
        <v>1144260000</v>
      </c>
      <c r="K4453" s="63">
        <v>35.064401431021167</v>
      </c>
      <c r="L4453" s="63">
        <v>1925.9794203047468</v>
      </c>
      <c r="M4453" s="63">
        <v>17.755856966707771</v>
      </c>
      <c r="N4453" s="62">
        <v>73.447999999999993</v>
      </c>
    </row>
    <row r="4454" spans="1:14" x14ac:dyDescent="0.4">
      <c r="A4454" s="70">
        <v>106</v>
      </c>
      <c r="B4454" s="5" t="s">
        <v>190</v>
      </c>
      <c r="C4454" s="5">
        <v>2002</v>
      </c>
      <c r="D4454" s="5" t="s">
        <v>249</v>
      </c>
      <c r="E4454" s="5" t="s">
        <v>247</v>
      </c>
      <c r="F4454" s="62">
        <v>1.014505367081304</v>
      </c>
      <c r="G4454" s="63">
        <v>27334503</v>
      </c>
      <c r="H4454" s="63">
        <v>0.10901702378551192</v>
      </c>
      <c r="I4454" s="63">
        <f>(I3809+I3981+I4239)/3</f>
        <v>92.569149106959003</v>
      </c>
      <c r="J4454" s="63">
        <v>2155836814.7334599</v>
      </c>
      <c r="K4454" s="63">
        <v>35.24918133176952</v>
      </c>
      <c r="L4454" s="63">
        <v>2003.9710806185458</v>
      </c>
      <c r="M4454" s="63">
        <v>19.161442006269596</v>
      </c>
      <c r="N4454" s="62">
        <v>73.849999999999994</v>
      </c>
    </row>
    <row r="4455" spans="1:14" x14ac:dyDescent="0.4">
      <c r="A4455" s="70">
        <v>106</v>
      </c>
      <c r="B4455" s="5" t="s">
        <v>190</v>
      </c>
      <c r="C4455" s="5">
        <v>2003</v>
      </c>
      <c r="D4455" s="5" t="s">
        <v>249</v>
      </c>
      <c r="E4455" s="5" t="s">
        <v>247</v>
      </c>
      <c r="F4455" s="62">
        <v>0.98314320487156148</v>
      </c>
      <c r="G4455" s="63">
        <v>27623341</v>
      </c>
      <c r="H4455" s="63">
        <v>1.8037246653412922</v>
      </c>
      <c r="I4455" s="63">
        <f>(I3982+I3810+I4240)/3</f>
        <v>90.732023528362035</v>
      </c>
      <c r="J4455" s="63">
        <v>1335007073.0402</v>
      </c>
      <c r="K4455" s="63">
        <v>37.6246103251002</v>
      </c>
      <c r="L4455" s="63">
        <v>2126.1378238739148</v>
      </c>
      <c r="M4455" s="63">
        <v>19.581825492561318</v>
      </c>
      <c r="N4455" s="62">
        <v>74.248999999999995</v>
      </c>
    </row>
    <row r="4456" spans="1:14" x14ac:dyDescent="0.4">
      <c r="A4456" s="70">
        <v>106</v>
      </c>
      <c r="B4456" s="5" t="s">
        <v>190</v>
      </c>
      <c r="C4456" s="5">
        <v>2004</v>
      </c>
      <c r="D4456" s="5" t="s">
        <v>249</v>
      </c>
      <c r="E4456" s="5" t="s">
        <v>247</v>
      </c>
      <c r="F4456" s="62">
        <v>1.1198537200466439</v>
      </c>
      <c r="G4456" s="63">
        <v>27893911</v>
      </c>
      <c r="H4456" s="63">
        <v>6.2790385771050552</v>
      </c>
      <c r="I4456" s="63">
        <f>(I3811+I3983+I4241)/3</f>
        <v>94.614312976779999</v>
      </c>
      <c r="J4456" s="63">
        <v>1599038388.9649999</v>
      </c>
      <c r="K4456" s="63">
        <v>41.936078267927265</v>
      </c>
      <c r="L4456" s="63">
        <v>2393.6658971045217</v>
      </c>
      <c r="M4456" s="63">
        <v>23.922114047287902</v>
      </c>
      <c r="N4456" s="62">
        <v>74.644000000000005</v>
      </c>
    </row>
    <row r="4457" spans="1:14" x14ac:dyDescent="0.4">
      <c r="A4457" s="70">
        <v>106</v>
      </c>
      <c r="B4457" s="5" t="s">
        <v>190</v>
      </c>
      <c r="C4457" s="5">
        <v>2005</v>
      </c>
      <c r="D4457" s="5" t="s">
        <v>249</v>
      </c>
      <c r="E4457" s="5" t="s">
        <v>247</v>
      </c>
      <c r="F4457" s="62">
        <v>1.1117171695568171</v>
      </c>
      <c r="G4457" s="63">
        <v>28147267</v>
      </c>
      <c r="H4457" s="63">
        <v>3.5037224004985887</v>
      </c>
      <c r="I4457" s="63">
        <f>(I3984+I3812+I4242)/3</f>
        <v>92.633885836443483</v>
      </c>
      <c r="J4457" s="63">
        <v>2578719365.1100001</v>
      </c>
      <c r="K4457" s="63">
        <v>47.357317476839391</v>
      </c>
      <c r="L4457" s="63">
        <v>2702.2377007546083</v>
      </c>
      <c r="M4457" s="63">
        <v>25.890985324947589</v>
      </c>
      <c r="N4457" s="62">
        <v>75.034000000000006</v>
      </c>
    </row>
    <row r="4458" spans="1:14" x14ac:dyDescent="0.4">
      <c r="A4458" s="70">
        <v>106</v>
      </c>
      <c r="B4458" s="5" t="s">
        <v>190</v>
      </c>
      <c r="C4458" s="5">
        <v>2006</v>
      </c>
      <c r="D4458" s="5" t="s">
        <v>249</v>
      </c>
      <c r="E4458" s="5" t="s">
        <v>247</v>
      </c>
      <c r="F4458" s="62">
        <v>1.0867698541965178</v>
      </c>
      <c r="G4458" s="63">
        <v>28381078</v>
      </c>
      <c r="H4458" s="63">
        <v>7.656248078896823</v>
      </c>
      <c r="I4458" s="63">
        <f>(I4243+I3985+I3813)/3</f>
        <v>92.881808852621589</v>
      </c>
      <c r="J4458" s="63">
        <v>3466531061.2732201</v>
      </c>
      <c r="K4458" s="63">
        <v>51.785056033844235</v>
      </c>
      <c r="L4458" s="63">
        <v>3123.3201593592744</v>
      </c>
      <c r="M4458" s="63">
        <v>24.803711634546747</v>
      </c>
      <c r="N4458" s="62">
        <v>75.421000000000006</v>
      </c>
    </row>
    <row r="4459" spans="1:14" x14ac:dyDescent="0.4">
      <c r="A4459" s="70">
        <v>106</v>
      </c>
      <c r="B4459" s="5" t="s">
        <v>190</v>
      </c>
      <c r="C4459" s="5">
        <v>2007</v>
      </c>
      <c r="D4459" s="5" t="s">
        <v>249</v>
      </c>
      <c r="E4459" s="5" t="s">
        <v>247</v>
      </c>
      <c r="F4459" s="62">
        <v>1.1820958926185159</v>
      </c>
      <c r="G4459" s="63">
        <v>28600387</v>
      </c>
      <c r="H4459" s="63">
        <v>1.4906759545390429</v>
      </c>
      <c r="I4459" s="63">
        <f>(I3814+I3986+I4244)/3</f>
        <v>95.76306195189143</v>
      </c>
      <c r="J4459" s="63">
        <v>5490961307.0895205</v>
      </c>
      <c r="K4459" s="63">
        <v>55.688113283681531</v>
      </c>
      <c r="L4459" s="63">
        <v>3572.3635887911419</v>
      </c>
      <c r="M4459" s="63">
        <v>25.461015852474926</v>
      </c>
      <c r="N4459" s="62">
        <v>75.802999999999997</v>
      </c>
    </row>
    <row r="4460" spans="1:14" x14ac:dyDescent="0.4">
      <c r="A4460" s="70">
        <v>106</v>
      </c>
      <c r="B4460" s="5" t="s">
        <v>190</v>
      </c>
      <c r="C4460" s="5">
        <v>2008</v>
      </c>
      <c r="D4460" s="5" t="s">
        <v>249</v>
      </c>
      <c r="E4460" s="5" t="s">
        <v>247</v>
      </c>
      <c r="F4460" s="62">
        <v>1.3293186862474151</v>
      </c>
      <c r="G4460" s="63">
        <v>28806185</v>
      </c>
      <c r="H4460" s="63">
        <v>1.1032762920285535</v>
      </c>
      <c r="I4460" s="63">
        <f>(I3987+I3815+I4245)/3</f>
        <v>101.767907656997</v>
      </c>
      <c r="J4460" s="63">
        <v>6923651284.6257896</v>
      </c>
      <c r="K4460" s="63">
        <v>58.433767389905277</v>
      </c>
      <c r="L4460" s="63">
        <v>4184.8859824874908</v>
      </c>
      <c r="M4460" s="63">
        <v>28.267045454545446</v>
      </c>
      <c r="N4460" s="62">
        <v>76.052000000000007</v>
      </c>
    </row>
    <row r="4461" spans="1:14" x14ac:dyDescent="0.4">
      <c r="A4461" s="70">
        <v>106</v>
      </c>
      <c r="B4461" s="5" t="s">
        <v>190</v>
      </c>
      <c r="C4461" s="5">
        <v>2009</v>
      </c>
      <c r="D4461" s="5" t="s">
        <v>249</v>
      </c>
      <c r="E4461" s="5" t="s">
        <v>247</v>
      </c>
      <c r="F4461" s="62">
        <v>1.4192194606658561</v>
      </c>
      <c r="G4461" s="63">
        <v>29009326</v>
      </c>
      <c r="H4461" s="63">
        <v>2.0636983344061548</v>
      </c>
      <c r="I4461" s="63">
        <f>(I3988+I3816+I4246)/3</f>
        <v>101.67086113812626</v>
      </c>
      <c r="J4461" s="63">
        <v>6430652960.9118404</v>
      </c>
      <c r="K4461" s="63">
        <v>48.111929615351855</v>
      </c>
      <c r="L4461" s="63">
        <v>4164.9704829915499</v>
      </c>
      <c r="M4461" s="63">
        <v>29.609976120987003</v>
      </c>
      <c r="N4461" s="62">
        <v>76.241</v>
      </c>
    </row>
    <row r="4462" spans="1:14" x14ac:dyDescent="0.4">
      <c r="A4462" s="70">
        <v>106</v>
      </c>
      <c r="B4462" s="5" t="s">
        <v>190</v>
      </c>
      <c r="C4462" s="5">
        <v>2010</v>
      </c>
      <c r="D4462" s="5" t="s">
        <v>249</v>
      </c>
      <c r="E4462" s="5" t="s">
        <v>247</v>
      </c>
      <c r="F4462" s="62">
        <v>1.5394854225029364</v>
      </c>
      <c r="G4462" s="63">
        <v>29229572</v>
      </c>
      <c r="H4462" s="63">
        <v>5.7107285940752206</v>
      </c>
      <c r="I4462" s="63">
        <v>100</v>
      </c>
      <c r="J4462" s="63">
        <v>8454627587.9105902</v>
      </c>
      <c r="K4462" s="63">
        <v>51.672808937003346</v>
      </c>
      <c r="L4462" s="63">
        <v>5047.204643322495</v>
      </c>
      <c r="M4462" s="63">
        <v>34.996349476758333</v>
      </c>
      <c r="N4462" s="62">
        <v>76.430000000000007</v>
      </c>
    </row>
    <row r="4463" spans="1:14" x14ac:dyDescent="0.4">
      <c r="A4463" s="70">
        <v>106</v>
      </c>
      <c r="B4463" s="5" t="s">
        <v>190</v>
      </c>
      <c r="C4463" s="5">
        <v>2011</v>
      </c>
      <c r="D4463" s="5" t="s">
        <v>249</v>
      </c>
      <c r="E4463" s="5" t="s">
        <v>247</v>
      </c>
      <c r="F4463" s="62">
        <v>1.6428474915004454</v>
      </c>
      <c r="G4463" s="63">
        <v>29477721</v>
      </c>
      <c r="H4463" s="63">
        <v>6.7457871247569017</v>
      </c>
      <c r="I4463" s="63">
        <f>(I3990+I3818+I4248)/3</f>
        <v>101.47027556433385</v>
      </c>
      <c r="J4463" s="63">
        <v>7682261108.5785398</v>
      </c>
      <c r="K4463" s="63">
        <v>55.988280283860661</v>
      </c>
      <c r="L4463" s="63">
        <v>5826.8323065607783</v>
      </c>
      <c r="M4463" s="63">
        <v>36.092265943012215</v>
      </c>
      <c r="N4463" s="62">
        <v>76.617000000000004</v>
      </c>
    </row>
    <row r="4464" spans="1:14" x14ac:dyDescent="0.4">
      <c r="A4464" s="70">
        <v>106</v>
      </c>
      <c r="B4464" s="5" t="s">
        <v>190</v>
      </c>
      <c r="C4464" s="5">
        <v>2012</v>
      </c>
      <c r="D4464" s="5" t="s">
        <v>249</v>
      </c>
      <c r="E4464" s="5" t="s">
        <v>247</v>
      </c>
      <c r="F4464" s="62">
        <v>1.6175215059273591</v>
      </c>
      <c r="G4464" s="63">
        <v>29749589</v>
      </c>
      <c r="H4464" s="63">
        <v>1.202584940227382</v>
      </c>
      <c r="I4464" s="63">
        <f>(I3991+I3819+I4249)/3</f>
        <v>102.67169950696189</v>
      </c>
      <c r="J4464" s="63">
        <v>14182387604.310301</v>
      </c>
      <c r="K4464" s="63">
        <v>52.619895263229367</v>
      </c>
      <c r="L4464" s="63">
        <v>6475.720442678492</v>
      </c>
      <c r="M4464" s="63">
        <v>34.56818181818182</v>
      </c>
      <c r="N4464" s="62">
        <v>76.804000000000002</v>
      </c>
    </row>
    <row r="4465" spans="1:14" x14ac:dyDescent="0.4">
      <c r="A4465" s="70">
        <v>106</v>
      </c>
      <c r="B4465" s="5" t="s">
        <v>190</v>
      </c>
      <c r="C4465" s="5">
        <v>2013</v>
      </c>
      <c r="D4465" s="5" t="s">
        <v>249</v>
      </c>
      <c r="E4465" s="5" t="s">
        <v>247</v>
      </c>
      <c r="F4465" s="62">
        <v>1.6562540811787845</v>
      </c>
      <c r="G4465" s="63">
        <v>30038809</v>
      </c>
      <c r="H4465" s="63">
        <v>1.0572343514957652</v>
      </c>
      <c r="I4465" s="63">
        <f>(I3992+I3820+I4250)/3</f>
        <v>102.35466017528613</v>
      </c>
      <c r="J4465" s="63">
        <v>9570622714.0079098</v>
      </c>
      <c r="K4465" s="63">
        <v>49.787142447144362</v>
      </c>
      <c r="L4465" s="63">
        <v>6697.1877470705249</v>
      </c>
      <c r="M4465" s="63">
        <v>29.393398751115075</v>
      </c>
      <c r="N4465" s="62">
        <v>76.989000000000004</v>
      </c>
    </row>
    <row r="4466" spans="1:14" x14ac:dyDescent="0.4">
      <c r="A4466" s="70">
        <v>106</v>
      </c>
      <c r="B4466" s="5" t="s">
        <v>190</v>
      </c>
      <c r="C4466" s="5">
        <v>2014</v>
      </c>
      <c r="D4466" s="5" t="s">
        <v>249</v>
      </c>
      <c r="E4466" s="5" t="s">
        <v>247</v>
      </c>
      <c r="F4466" s="62">
        <v>1.7515940511335741</v>
      </c>
      <c r="G4466" s="63">
        <v>30353951</v>
      </c>
      <c r="H4466" s="63">
        <v>2.4324410850177856</v>
      </c>
      <c r="I4466" s="63">
        <f>(I3821+I3993+I4251)/3</f>
        <v>98.708900616929398</v>
      </c>
      <c r="J4466" s="63">
        <v>4262751633.5574698</v>
      </c>
      <c r="K4466" s="63">
        <v>46.853121091289921</v>
      </c>
      <c r="L4466" s="63">
        <v>6614.83081997934</v>
      </c>
      <c r="M4466" s="63">
        <v>34.421427076794309</v>
      </c>
      <c r="N4466" s="62">
        <v>77.173000000000002</v>
      </c>
    </row>
    <row r="4467" spans="1:14" x14ac:dyDescent="0.4">
      <c r="A4467" s="70">
        <v>106</v>
      </c>
      <c r="B4467" s="5" t="s">
        <v>190</v>
      </c>
      <c r="C4467" s="5">
        <v>2015</v>
      </c>
      <c r="D4467" s="5" t="s">
        <v>249</v>
      </c>
      <c r="E4467" s="5" t="s">
        <v>247</v>
      </c>
      <c r="F4467" s="62">
        <v>1.7763005780535033</v>
      </c>
      <c r="G4467" s="63">
        <v>30711863</v>
      </c>
      <c r="H4467" s="63">
        <v>2.6905209007433086</v>
      </c>
      <c r="I4467" s="63">
        <f>(I3994+I3822+I4252)/3</f>
        <v>96.085238986003716</v>
      </c>
      <c r="J4467" s="63">
        <v>7336859044.5177803</v>
      </c>
      <c r="K4467" s="63">
        <v>45.162768689114777</v>
      </c>
      <c r="L4467" s="63">
        <v>6180.1192681023267</v>
      </c>
      <c r="M4467" s="63">
        <f t="shared" ref="M4467:M4474" si="476">(M4466+M4465+M4464)/3</f>
        <v>32.794335882030403</v>
      </c>
      <c r="N4467" s="62">
        <v>77.356999999999999</v>
      </c>
    </row>
    <row r="4468" spans="1:14" x14ac:dyDescent="0.4">
      <c r="A4468" s="70">
        <v>106</v>
      </c>
      <c r="B4468" s="5" t="s">
        <v>190</v>
      </c>
      <c r="C4468" s="5">
        <v>2016</v>
      </c>
      <c r="D4468" s="5" t="s">
        <v>249</v>
      </c>
      <c r="E4468" s="5" t="s">
        <v>247</v>
      </c>
      <c r="F4468" s="62">
        <v>1.8263804846974954</v>
      </c>
      <c r="G4468" s="63">
        <v>31132779</v>
      </c>
      <c r="H4468" s="63">
        <v>3.0808826903773365</v>
      </c>
      <c r="I4468" s="63">
        <f>(I4253+I3823+I3995)/3</f>
        <v>96.067509663081253</v>
      </c>
      <c r="J4468" s="63">
        <v>6805247718.1801596</v>
      </c>
      <c r="K4468" s="63">
        <v>45.388841196415449</v>
      </c>
      <c r="L4468" s="63">
        <v>6163.8604247432786</v>
      </c>
      <c r="M4468" s="63">
        <f t="shared" si="476"/>
        <v>32.203053903313261</v>
      </c>
      <c r="N4468" s="62">
        <v>77.539000000000001</v>
      </c>
    </row>
    <row r="4469" spans="1:14" x14ac:dyDescent="0.4">
      <c r="A4469" s="70">
        <v>106</v>
      </c>
      <c r="B4469" s="5" t="s">
        <v>190</v>
      </c>
      <c r="C4469" s="5">
        <v>2017</v>
      </c>
      <c r="D4469" s="5" t="s">
        <v>249</v>
      </c>
      <c r="E4469" s="5" t="s">
        <v>247</v>
      </c>
      <c r="F4469" s="62">
        <v>1.7172430128111305</v>
      </c>
      <c r="G4469" s="63">
        <v>31605486</v>
      </c>
      <c r="H4469" s="63">
        <v>3.6156582610597354</v>
      </c>
      <c r="I4469" s="63">
        <f>(I3824+I3996+I4254)/3</f>
        <v>98.620507496615616</v>
      </c>
      <c r="J4469" s="63">
        <v>7413409959.49823</v>
      </c>
      <c r="K4469" s="63">
        <v>47.513550361997062</v>
      </c>
      <c r="L4469" s="63">
        <v>6676.3087927491633</v>
      </c>
      <c r="M4469" s="63">
        <f t="shared" si="476"/>
        <v>33.139605620712665</v>
      </c>
      <c r="N4469" s="62">
        <v>77.72</v>
      </c>
    </row>
    <row r="4470" spans="1:14" x14ac:dyDescent="0.4">
      <c r="A4470" s="70">
        <v>106</v>
      </c>
      <c r="B4470" s="5" t="s">
        <v>190</v>
      </c>
      <c r="C4470" s="5">
        <v>2018</v>
      </c>
      <c r="D4470" s="5" t="s">
        <v>249</v>
      </c>
      <c r="E4470" s="5" t="s">
        <v>247</v>
      </c>
      <c r="F4470" s="62">
        <v>1.6951308821056204</v>
      </c>
      <c r="G4470" s="63">
        <v>32203944</v>
      </c>
      <c r="H4470" s="63">
        <v>2.2774153176213332</v>
      </c>
      <c r="I4470" s="63">
        <f>(I3997+I3825+I4255)/3</f>
        <v>102.35482688461802</v>
      </c>
      <c r="J4470" s="63">
        <v>5872657139.1700802</v>
      </c>
      <c r="K4470" s="63">
        <v>48.631470171736005</v>
      </c>
      <c r="L4470" s="63">
        <v>6912.1039876120549</v>
      </c>
      <c r="M4470" s="63">
        <f t="shared" si="476"/>
        <v>32.712331802018774</v>
      </c>
      <c r="N4470" s="62">
        <v>77.906999999999996</v>
      </c>
    </row>
    <row r="4471" spans="1:14" x14ac:dyDescent="0.4">
      <c r="A4471" s="70">
        <v>106</v>
      </c>
      <c r="B4471" s="5" t="s">
        <v>190</v>
      </c>
      <c r="C4471" s="5">
        <v>2019</v>
      </c>
      <c r="D4471" s="5" t="s">
        <v>249</v>
      </c>
      <c r="E4471" s="5" t="s">
        <v>247</v>
      </c>
      <c r="F4471" s="62">
        <v>1.7356417746902262</v>
      </c>
      <c r="G4471" s="63">
        <v>32824861</v>
      </c>
      <c r="H4471" s="63">
        <v>1.8722162677549505</v>
      </c>
      <c r="I4471" s="63">
        <f>(I3998+I4729+I4256)/3</f>
        <v>97.700709707297051</v>
      </c>
      <c r="J4471" s="63">
        <v>4760357406.6111002</v>
      </c>
      <c r="K4471" s="63">
        <v>46.943505375440949</v>
      </c>
      <c r="L4471" s="63">
        <v>6955.8808244809561</v>
      </c>
      <c r="M4471" s="63">
        <f t="shared" si="476"/>
        <v>32.684997108681564</v>
      </c>
      <c r="N4471" s="62">
        <v>78.099000000000004</v>
      </c>
    </row>
    <row r="4472" spans="1:14" x14ac:dyDescent="0.4">
      <c r="A4472" s="70">
        <v>106</v>
      </c>
      <c r="B4472" s="5" t="s">
        <v>190</v>
      </c>
      <c r="C4472" s="5">
        <v>2020</v>
      </c>
      <c r="D4472" s="5" t="s">
        <v>249</v>
      </c>
      <c r="E4472" s="5" t="s">
        <v>247</v>
      </c>
      <c r="F4472" s="62">
        <v>1.3985660186190825</v>
      </c>
      <c r="G4472" s="63">
        <v>33304756</v>
      </c>
      <c r="H4472" s="63">
        <v>3.921897615398791</v>
      </c>
      <c r="I4472" s="63">
        <f>(I3827+I3999+I4257)/3</f>
        <v>103.89324871274285</v>
      </c>
      <c r="J4472" s="63">
        <v>791099206.41222405</v>
      </c>
      <c r="K4472" s="63">
        <v>43.834682875339162</v>
      </c>
      <c r="L4472" s="63">
        <v>6063.6269227904704</v>
      </c>
      <c r="M4472" s="63">
        <f t="shared" si="476"/>
        <v>32.845644843804337</v>
      </c>
      <c r="N4472" s="62">
        <v>78.296999999999997</v>
      </c>
    </row>
    <row r="4473" spans="1:14" x14ac:dyDescent="0.4">
      <c r="A4473" s="70">
        <v>106</v>
      </c>
      <c r="B4473" s="5" t="s">
        <v>190</v>
      </c>
      <c r="C4473" s="5">
        <v>2021</v>
      </c>
      <c r="D4473" s="5" t="s">
        <v>249</v>
      </c>
      <c r="E4473" s="5" t="s">
        <v>247</v>
      </c>
      <c r="F4473" s="62">
        <f>(F4470+F4471+F4472)/3</f>
        <v>1.609779558471643</v>
      </c>
      <c r="G4473" s="63">
        <v>33715471</v>
      </c>
      <c r="H4473" s="63">
        <v>8.451485678839731</v>
      </c>
      <c r="I4473" s="63">
        <f>(I4000+I3828+I4258)/3</f>
        <v>106.79997137103409</v>
      </c>
      <c r="J4473" s="63">
        <v>7419858360.1938</v>
      </c>
      <c r="K4473" s="63">
        <v>55.969539790980583</v>
      </c>
      <c r="L4473" s="63">
        <v>6635.4641480917307</v>
      </c>
      <c r="M4473" s="63">
        <f t="shared" si="476"/>
        <v>32.747657918168223</v>
      </c>
      <c r="N4473" s="62">
        <v>78.5</v>
      </c>
    </row>
    <row r="4474" spans="1:14" x14ac:dyDescent="0.4">
      <c r="A4474" s="70">
        <v>106</v>
      </c>
      <c r="B4474" s="5" t="s">
        <v>190</v>
      </c>
      <c r="C4474" s="5">
        <v>2022</v>
      </c>
      <c r="D4474" s="5" t="s">
        <v>249</v>
      </c>
      <c r="E4474" s="5" t="s">
        <v>247</v>
      </c>
      <c r="F4474" s="62">
        <f>(F4471+F4472+F4473)/3</f>
        <v>1.5813291172603172</v>
      </c>
      <c r="G4474" s="63">
        <v>34049588</v>
      </c>
      <c r="H4474" s="63">
        <v>4.3846587797155507</v>
      </c>
      <c r="I4474" s="63">
        <f>(I4001+I3829+I4259)/3</f>
        <v>117.78688524023751</v>
      </c>
      <c r="J4474" s="63">
        <v>10848486727.559401</v>
      </c>
      <c r="K4474" s="63">
        <v>58.412570819398709</v>
      </c>
      <c r="L4474" s="63">
        <v>7125.8299313574607</v>
      </c>
      <c r="M4474" s="63">
        <f t="shared" si="476"/>
        <v>32.759433290218034</v>
      </c>
      <c r="N4474" s="62">
        <v>78.707999999999998</v>
      </c>
    </row>
    <row r="4475" spans="1:14" x14ac:dyDescent="0.4">
      <c r="A4475" s="69">
        <v>107</v>
      </c>
      <c r="B4475" s="5" t="s">
        <v>8</v>
      </c>
      <c r="C4475" s="5">
        <v>1980</v>
      </c>
      <c r="D4475" s="5" t="s">
        <v>250</v>
      </c>
      <c r="E4475" s="5" t="s">
        <v>247</v>
      </c>
      <c r="F4475" s="62">
        <f>F4476*0.95</f>
        <v>0.39750094447823564</v>
      </c>
      <c r="G4475" s="63">
        <v>48419546</v>
      </c>
      <c r="H4475" s="63">
        <v>14.234592513241282</v>
      </c>
      <c r="I4475" s="63">
        <v>123.392962700029</v>
      </c>
      <c r="J4475" s="63">
        <v>-106000000</v>
      </c>
      <c r="K4475" s="63">
        <f>K4476*0.95</f>
        <v>33.507241833675685</v>
      </c>
      <c r="L4475" s="63">
        <v>761.01665428278045</v>
      </c>
      <c r="M4475" s="63">
        <v>33.15331533153315</v>
      </c>
      <c r="N4475" s="62">
        <v>37.456000000000003</v>
      </c>
    </row>
    <row r="4476" spans="1:14" x14ac:dyDescent="0.4">
      <c r="A4476" s="69">
        <v>107</v>
      </c>
      <c r="B4476" s="5" t="s">
        <v>8</v>
      </c>
      <c r="C4476" s="5">
        <v>1981</v>
      </c>
      <c r="D4476" s="5" t="s">
        <v>250</v>
      </c>
      <c r="E4476" s="5" t="s">
        <v>247</v>
      </c>
      <c r="F4476" s="62">
        <f t="shared" ref="F4476:F4484" si="477">F4477*0.95</f>
        <v>0.41842204681919543</v>
      </c>
      <c r="G4476" s="63">
        <v>49679330</v>
      </c>
      <c r="H4476" s="63">
        <v>11.764746993747949</v>
      </c>
      <c r="I4476" s="63">
        <v>127.64911946806301</v>
      </c>
      <c r="J4476" s="63">
        <v>172000000</v>
      </c>
      <c r="K4476" s="63">
        <v>35.270780877553356</v>
      </c>
      <c r="L4476" s="63">
        <v>815.21608421705992</v>
      </c>
      <c r="M4476" s="63">
        <v>33.038254821372121</v>
      </c>
      <c r="N4476" s="62">
        <v>38.393999999999998</v>
      </c>
    </row>
    <row r="4477" spans="1:14" x14ac:dyDescent="0.4">
      <c r="A4477" s="69">
        <v>107</v>
      </c>
      <c r="B4477" s="5" t="s">
        <v>8</v>
      </c>
      <c r="C4477" s="5">
        <v>1982</v>
      </c>
      <c r="D4477" s="5" t="s">
        <v>250</v>
      </c>
      <c r="E4477" s="5" t="s">
        <v>247</v>
      </c>
      <c r="F4477" s="62">
        <f t="shared" si="477"/>
        <v>0.44044425980967944</v>
      </c>
      <c r="G4477" s="63">
        <v>50938522</v>
      </c>
      <c r="H4477" s="63">
        <v>8.6435080745094268</v>
      </c>
      <c r="I4477" s="63">
        <v>132.481199155974</v>
      </c>
      <c r="J4477" s="63">
        <v>16000000</v>
      </c>
      <c r="K4477" s="63">
        <v>32.180140248809472</v>
      </c>
      <c r="L4477" s="63">
        <v>828.56764621430614</v>
      </c>
      <c r="M4477" s="63">
        <v>33.395872420262663</v>
      </c>
      <c r="N4477" s="62">
        <v>39.343000000000004</v>
      </c>
    </row>
    <row r="4478" spans="1:14" x14ac:dyDescent="0.4">
      <c r="A4478" s="69">
        <v>107</v>
      </c>
      <c r="B4478" s="5" t="s">
        <v>8</v>
      </c>
      <c r="C4478" s="5">
        <v>1983</v>
      </c>
      <c r="D4478" s="5" t="s">
        <v>250</v>
      </c>
      <c r="E4478" s="5" t="s">
        <v>247</v>
      </c>
      <c r="F4478" s="62">
        <f t="shared" si="477"/>
        <v>0.46362553664176787</v>
      </c>
      <c r="G4478" s="63">
        <v>52219685</v>
      </c>
      <c r="H4478" s="63">
        <v>14.248217775795055</v>
      </c>
      <c r="I4478" s="63">
        <v>111.37428185682001</v>
      </c>
      <c r="J4478" s="63">
        <v>105000000</v>
      </c>
      <c r="K4478" s="63">
        <v>34.313011837216465</v>
      </c>
      <c r="L4478" s="63">
        <v>723.08325671688453</v>
      </c>
      <c r="M4478" s="63">
        <v>34.773662551440324</v>
      </c>
      <c r="N4478" s="62">
        <v>40.299999999999997</v>
      </c>
    </row>
    <row r="4479" spans="1:14" x14ac:dyDescent="0.4">
      <c r="A4479" s="69">
        <v>107</v>
      </c>
      <c r="B4479" s="5" t="s">
        <v>8</v>
      </c>
      <c r="C4479" s="5">
        <v>1984</v>
      </c>
      <c r="D4479" s="5" t="s">
        <v>250</v>
      </c>
      <c r="E4479" s="5" t="s">
        <v>247</v>
      </c>
      <c r="F4479" s="62">
        <f t="shared" si="477"/>
        <v>0.48802688067554517</v>
      </c>
      <c r="G4479" s="63">
        <v>53514959</v>
      </c>
      <c r="H4479" s="63">
        <v>52.959450719558305</v>
      </c>
      <c r="I4479" s="63">
        <v>110.132107113659</v>
      </c>
      <c r="J4479" s="63">
        <v>9000000</v>
      </c>
      <c r="K4479" s="63">
        <v>34.823984352674756</v>
      </c>
      <c r="L4479" s="63">
        <v>667.66725231954797</v>
      </c>
      <c r="M4479" s="63">
        <v>33.423453869550521</v>
      </c>
      <c r="N4479" s="62">
        <v>41.265999999999998</v>
      </c>
    </row>
    <row r="4480" spans="1:14" x14ac:dyDescent="0.4">
      <c r="A4480" s="69">
        <v>107</v>
      </c>
      <c r="B4480" s="5" t="s">
        <v>8</v>
      </c>
      <c r="C4480" s="5">
        <v>1985</v>
      </c>
      <c r="D4480" s="5" t="s">
        <v>250</v>
      </c>
      <c r="E4480" s="5" t="s">
        <v>247</v>
      </c>
      <c r="F4480" s="62">
        <f t="shared" si="477"/>
        <v>0.5137125059742581</v>
      </c>
      <c r="G4480" s="63">
        <v>54812660</v>
      </c>
      <c r="H4480" s="63">
        <v>17.061014740917528</v>
      </c>
      <c r="I4480" s="63">
        <v>120.58148410804201</v>
      </c>
      <c r="J4480" s="63">
        <v>12000000</v>
      </c>
      <c r="K4480" s="63">
        <v>32.840521838665829</v>
      </c>
      <c r="L4480" s="63">
        <v>637.83597344551868</v>
      </c>
      <c r="M4480" s="63">
        <v>36.350877192982459</v>
      </c>
      <c r="N4480" s="62">
        <v>42.234999999999999</v>
      </c>
    </row>
    <row r="4481" spans="1:14" x14ac:dyDescent="0.4">
      <c r="A4481" s="69">
        <v>107</v>
      </c>
      <c r="B4481" s="5" t="s">
        <v>8</v>
      </c>
      <c r="C4481" s="5">
        <v>1986</v>
      </c>
      <c r="D4481" s="5" t="s">
        <v>250</v>
      </c>
      <c r="E4481" s="5" t="s">
        <v>247</v>
      </c>
      <c r="F4481" s="62">
        <f t="shared" si="477"/>
        <v>0.54075000628869274</v>
      </c>
      <c r="G4481" s="63">
        <v>56109838</v>
      </c>
      <c r="H4481" s="63">
        <v>2.8919363881342264</v>
      </c>
      <c r="I4481" s="63">
        <v>94.463790931547805</v>
      </c>
      <c r="J4481" s="63">
        <v>127000000</v>
      </c>
      <c r="K4481" s="63">
        <v>34.740006789154471</v>
      </c>
      <c r="L4481" s="63">
        <v>605.72634864750853</v>
      </c>
      <c r="M4481" s="63">
        <v>30.182232346241459</v>
      </c>
      <c r="N4481" s="62">
        <v>43.212000000000003</v>
      </c>
    </row>
    <row r="4482" spans="1:14" x14ac:dyDescent="0.4">
      <c r="A4482" s="69">
        <v>107</v>
      </c>
      <c r="B4482" s="5" t="s">
        <v>8</v>
      </c>
      <c r="C4482" s="5">
        <v>1987</v>
      </c>
      <c r="D4482" s="5" t="s">
        <v>250</v>
      </c>
      <c r="E4482" s="5" t="s">
        <v>247</v>
      </c>
      <c r="F4482" s="62">
        <f t="shared" si="477"/>
        <v>0.56921053293546608</v>
      </c>
      <c r="G4482" s="63">
        <v>57415175</v>
      </c>
      <c r="H4482" s="63">
        <v>7.4971258535141487</v>
      </c>
      <c r="I4482" s="63">
        <v>87.178253585262794</v>
      </c>
      <c r="J4482" s="63">
        <v>307000000</v>
      </c>
      <c r="K4482" s="63">
        <v>37.357401109638609</v>
      </c>
      <c r="L4482" s="63">
        <v>658.21429031739967</v>
      </c>
      <c r="M4482" s="63">
        <v>36.761554943373127</v>
      </c>
      <c r="N4482" s="62">
        <v>44.195</v>
      </c>
    </row>
    <row r="4483" spans="1:14" x14ac:dyDescent="0.4">
      <c r="A4483" s="69">
        <v>107</v>
      </c>
      <c r="B4483" s="5" t="s">
        <v>8</v>
      </c>
      <c r="C4483" s="5">
        <v>1988</v>
      </c>
      <c r="D4483" s="5" t="s">
        <v>250</v>
      </c>
      <c r="E4483" s="5" t="s">
        <v>247</v>
      </c>
      <c r="F4483" s="62">
        <f t="shared" si="477"/>
        <v>0.59916898203733271</v>
      </c>
      <c r="G4483" s="63">
        <v>58755923</v>
      </c>
      <c r="H4483" s="63">
        <v>9.7599591186082932</v>
      </c>
      <c r="I4483" s="63">
        <v>88.928410320062099</v>
      </c>
      <c r="J4483" s="63">
        <v>936000000</v>
      </c>
      <c r="K4483" s="63">
        <v>39.323645610519421</v>
      </c>
      <c r="L4483" s="63">
        <v>734.43027962664451</v>
      </c>
      <c r="M4483" s="63">
        <v>34.891774891774894</v>
      </c>
      <c r="N4483" s="62">
        <v>45.183</v>
      </c>
    </row>
    <row r="4484" spans="1:14" x14ac:dyDescent="0.4">
      <c r="A4484" s="69">
        <v>107</v>
      </c>
      <c r="B4484" s="5" t="s">
        <v>8</v>
      </c>
      <c r="C4484" s="5">
        <v>1989</v>
      </c>
      <c r="D4484" s="5" t="s">
        <v>250</v>
      </c>
      <c r="E4484" s="5" t="s">
        <v>247</v>
      </c>
      <c r="F4484" s="62">
        <f t="shared" si="477"/>
        <v>0.63070419161824498</v>
      </c>
      <c r="G4484" s="63">
        <v>60127343</v>
      </c>
      <c r="H4484" s="63">
        <v>9.0999414502652911</v>
      </c>
      <c r="I4484" s="63">
        <v>95.500802328298803</v>
      </c>
      <c r="J4484" s="63">
        <v>563000000</v>
      </c>
      <c r="K4484" s="63">
        <v>41.282924296213949</v>
      </c>
      <c r="L4484" s="63">
        <v>806.85044939825514</v>
      </c>
      <c r="M4484" s="63">
        <v>35.546448087431692</v>
      </c>
      <c r="N4484" s="62">
        <v>46.171999999999997</v>
      </c>
    </row>
    <row r="4485" spans="1:14" x14ac:dyDescent="0.4">
      <c r="A4485" s="69">
        <v>107</v>
      </c>
      <c r="B4485" s="5" t="s">
        <v>8</v>
      </c>
      <c r="C4485" s="5">
        <v>1990</v>
      </c>
      <c r="D4485" s="5" t="s">
        <v>250</v>
      </c>
      <c r="E4485" s="5" t="s">
        <v>247</v>
      </c>
      <c r="F4485" s="62">
        <v>0.66389914907183689</v>
      </c>
      <c r="G4485" s="63">
        <v>61558898</v>
      </c>
      <c r="H4485" s="63">
        <v>12.956838354490955</v>
      </c>
      <c r="I4485" s="63">
        <v>90.683043221787997</v>
      </c>
      <c r="J4485" s="63">
        <v>530000000</v>
      </c>
      <c r="K4485" s="63">
        <v>42.922356288057998</v>
      </c>
      <c r="L4485" s="63">
        <v>820.48718028666826</v>
      </c>
      <c r="M4485" s="63">
        <v>27.996845425867512</v>
      </c>
      <c r="N4485" s="62">
        <v>46.985999999999997</v>
      </c>
    </row>
    <row r="4486" spans="1:14" x14ac:dyDescent="0.4">
      <c r="A4486" s="69">
        <v>107</v>
      </c>
      <c r="B4486" s="5" t="s">
        <v>8</v>
      </c>
      <c r="C4486" s="5">
        <v>1991</v>
      </c>
      <c r="D4486" s="5" t="s">
        <v>250</v>
      </c>
      <c r="E4486" s="5" t="s">
        <v>247</v>
      </c>
      <c r="F4486" s="62">
        <v>0.6415348943875111</v>
      </c>
      <c r="G4486" s="63">
        <v>63039751</v>
      </c>
      <c r="H4486" s="63">
        <v>16.395119643651483</v>
      </c>
      <c r="I4486" s="63">
        <v>90.809399604451499</v>
      </c>
      <c r="J4486" s="63">
        <v>544000000</v>
      </c>
      <c r="K4486" s="63">
        <v>44.219923776008116</v>
      </c>
      <c r="L4486" s="63">
        <v>821.45224435811872</v>
      </c>
      <c r="M4486" s="63">
        <v>32.145727297080093</v>
      </c>
      <c r="N4486" s="62">
        <v>46.901000000000003</v>
      </c>
    </row>
    <row r="4487" spans="1:14" x14ac:dyDescent="0.4">
      <c r="A4487" s="69">
        <v>107</v>
      </c>
      <c r="B4487" s="5" t="s">
        <v>8</v>
      </c>
      <c r="C4487" s="5">
        <v>1992</v>
      </c>
      <c r="D4487" s="5" t="s">
        <v>250</v>
      </c>
      <c r="E4487" s="5" t="s">
        <v>247</v>
      </c>
      <c r="F4487" s="62">
        <v>0.6786691616238808</v>
      </c>
      <c r="G4487" s="63">
        <v>64543525</v>
      </c>
      <c r="H4487" s="63">
        <v>7.8818638109708274</v>
      </c>
      <c r="I4487" s="63">
        <v>100.368910760677</v>
      </c>
      <c r="J4487" s="63">
        <v>228000000</v>
      </c>
      <c r="K4487" s="63">
        <v>44.991142730161464</v>
      </c>
      <c r="L4487" s="63">
        <v>936.14856396796324</v>
      </c>
      <c r="M4487" s="63">
        <v>31.560891938250425</v>
      </c>
      <c r="N4487" s="62">
        <v>46.814999999999998</v>
      </c>
    </row>
    <row r="4488" spans="1:14" x14ac:dyDescent="0.4">
      <c r="A4488" s="69">
        <v>107</v>
      </c>
      <c r="B4488" s="5" t="s">
        <v>8</v>
      </c>
      <c r="C4488" s="5">
        <v>1993</v>
      </c>
      <c r="D4488" s="5" t="s">
        <v>250</v>
      </c>
      <c r="E4488" s="5" t="s">
        <v>247</v>
      </c>
      <c r="F4488" s="62">
        <v>0.71996835631187484</v>
      </c>
      <c r="G4488" s="63">
        <v>66083321</v>
      </c>
      <c r="H4488" s="63">
        <v>6.8096219865676773</v>
      </c>
      <c r="I4488" s="63">
        <v>98.813119385354199</v>
      </c>
      <c r="J4488" s="63">
        <v>1238000000</v>
      </c>
      <c r="K4488" s="63">
        <v>50.465042920921775</v>
      </c>
      <c r="L4488" s="63">
        <v>938.76228083608407</v>
      </c>
      <c r="M4488" s="63">
        <v>29.461241191179809</v>
      </c>
      <c r="N4488" s="62">
        <v>46.73</v>
      </c>
    </row>
    <row r="4489" spans="1:14" x14ac:dyDescent="0.4">
      <c r="A4489" s="69">
        <v>107</v>
      </c>
      <c r="B4489" s="5" t="s">
        <v>8</v>
      </c>
      <c r="C4489" s="5">
        <v>1994</v>
      </c>
      <c r="D4489" s="5" t="s">
        <v>250</v>
      </c>
      <c r="E4489" s="5" t="s">
        <v>247</v>
      </c>
      <c r="F4489" s="62">
        <v>0.75786822650837982</v>
      </c>
      <c r="G4489" s="63">
        <v>67650283</v>
      </c>
      <c r="H4489" s="63">
        <v>10.060230510794696</v>
      </c>
      <c r="I4489" s="63">
        <v>107.13362121220899</v>
      </c>
      <c r="J4489" s="63">
        <v>1591000000</v>
      </c>
      <c r="K4489" s="63">
        <v>52.526503802317507</v>
      </c>
      <c r="L4489" s="63">
        <v>1081.4343070120165</v>
      </c>
      <c r="M4489" s="63">
        <v>32.023658639628223</v>
      </c>
      <c r="N4489" s="62">
        <v>46.645000000000003</v>
      </c>
    </row>
    <row r="4490" spans="1:14" x14ac:dyDescent="0.4">
      <c r="A4490" s="69">
        <v>107</v>
      </c>
      <c r="B4490" s="5" t="s">
        <v>8</v>
      </c>
      <c r="C4490" s="5">
        <v>1995</v>
      </c>
      <c r="D4490" s="5" t="s">
        <v>250</v>
      </c>
      <c r="E4490" s="5" t="s">
        <v>247</v>
      </c>
      <c r="F4490" s="62">
        <v>0.88685032424618415</v>
      </c>
      <c r="G4490" s="63">
        <v>69250468</v>
      </c>
      <c r="H4490" s="63">
        <v>7.6423038549755802</v>
      </c>
      <c r="I4490" s="63">
        <v>108.811616419953</v>
      </c>
      <c r="J4490" s="63">
        <v>1478000000</v>
      </c>
      <c r="K4490" s="63">
        <v>57.330557976277895</v>
      </c>
      <c r="L4490" s="63">
        <v>1222.2925154452741</v>
      </c>
      <c r="M4490" s="63">
        <v>30.817610062893081</v>
      </c>
      <c r="N4490" s="62">
        <v>46.56</v>
      </c>
    </row>
    <row r="4491" spans="1:14" x14ac:dyDescent="0.4">
      <c r="A4491" s="69">
        <v>107</v>
      </c>
      <c r="B4491" s="5" t="s">
        <v>8</v>
      </c>
      <c r="C4491" s="5">
        <v>1996</v>
      </c>
      <c r="D4491" s="5" t="s">
        <v>250</v>
      </c>
      <c r="E4491" s="5" t="s">
        <v>247</v>
      </c>
      <c r="F4491" s="62">
        <v>0.94298159464979114</v>
      </c>
      <c r="G4491" s="63">
        <v>70944969</v>
      </c>
      <c r="H4491" s="63">
        <v>7.6889654784622792</v>
      </c>
      <c r="I4491" s="63">
        <v>116.005497924167</v>
      </c>
      <c r="J4491" s="63">
        <v>1517000000</v>
      </c>
      <c r="K4491" s="63">
        <v>63.855303550877437</v>
      </c>
      <c r="L4491" s="63">
        <v>1334.1056563014927</v>
      </c>
      <c r="M4491" s="63">
        <v>32.072738976504667</v>
      </c>
      <c r="N4491" s="62">
        <v>46.475000000000001</v>
      </c>
    </row>
    <row r="4492" spans="1:14" x14ac:dyDescent="0.4">
      <c r="A4492" s="69">
        <v>107</v>
      </c>
      <c r="B4492" s="5" t="s">
        <v>8</v>
      </c>
      <c r="C4492" s="5">
        <v>1997</v>
      </c>
      <c r="D4492" s="5" t="s">
        <v>250</v>
      </c>
      <c r="E4492" s="5" t="s">
        <v>247</v>
      </c>
      <c r="F4492" s="62">
        <v>1.0237759990578508</v>
      </c>
      <c r="G4492" s="63">
        <v>72718837</v>
      </c>
      <c r="H4492" s="63">
        <v>6.2598157557939942</v>
      </c>
      <c r="I4492" s="63">
        <v>114.412562977615</v>
      </c>
      <c r="J4492" s="63">
        <v>1222000000</v>
      </c>
      <c r="K4492" s="63">
        <v>77.228645917266221</v>
      </c>
      <c r="L4492" s="63">
        <v>1294.1119721852065</v>
      </c>
      <c r="M4492" s="63">
        <v>32.352941176470587</v>
      </c>
      <c r="N4492" s="62">
        <v>46.39</v>
      </c>
    </row>
    <row r="4493" spans="1:14" x14ac:dyDescent="0.4">
      <c r="A4493" s="69">
        <v>107</v>
      </c>
      <c r="B4493" s="5" t="s">
        <v>8</v>
      </c>
      <c r="C4493" s="5">
        <v>1998</v>
      </c>
      <c r="D4493" s="5" t="s">
        <v>250</v>
      </c>
      <c r="E4493" s="5" t="s">
        <v>247</v>
      </c>
      <c r="F4493" s="62">
        <v>0.9916538865330331</v>
      </c>
      <c r="G4493" s="63">
        <v>74491918</v>
      </c>
      <c r="H4493" s="63">
        <v>10.405670361417279</v>
      </c>
      <c r="I4493" s="63">
        <v>95.469498375949399</v>
      </c>
      <c r="J4493" s="63">
        <v>2287000000</v>
      </c>
      <c r="K4493" s="63">
        <v>80.07720151842102</v>
      </c>
      <c r="L4493" s="63">
        <v>1000.0066897178597</v>
      </c>
      <c r="M4493" s="63">
        <v>34.101714450367382</v>
      </c>
      <c r="N4493" s="62">
        <v>46.305</v>
      </c>
    </row>
    <row r="4494" spans="1:14" x14ac:dyDescent="0.4">
      <c r="A4494" s="69">
        <v>107</v>
      </c>
      <c r="B4494" s="5" t="s">
        <v>8</v>
      </c>
      <c r="C4494" s="5">
        <v>1999</v>
      </c>
      <c r="D4494" s="5" t="s">
        <v>250</v>
      </c>
      <c r="E4494" s="5" t="s">
        <v>247</v>
      </c>
      <c r="F4494" s="62">
        <v>0.93930595659508687</v>
      </c>
      <c r="G4494" s="63">
        <v>76249064</v>
      </c>
      <c r="H4494" s="63">
        <v>6.3346397302426425</v>
      </c>
      <c r="I4494" s="63">
        <v>100.35715063532</v>
      </c>
      <c r="J4494" s="63">
        <v>1829000000</v>
      </c>
      <c r="K4494" s="63">
        <v>77.161493712217194</v>
      </c>
      <c r="L4494" s="63">
        <v>1123.1635714915192</v>
      </c>
      <c r="M4494" s="63">
        <v>31.64877757901014</v>
      </c>
      <c r="N4494" s="62">
        <v>46.22</v>
      </c>
    </row>
    <row r="4495" spans="1:14" x14ac:dyDescent="0.4">
      <c r="A4495" s="69">
        <v>107</v>
      </c>
      <c r="B4495" s="5" t="s">
        <v>8</v>
      </c>
      <c r="C4495" s="5">
        <v>2000</v>
      </c>
      <c r="D4495" s="5" t="s">
        <v>250</v>
      </c>
      <c r="E4495" s="5" t="s">
        <v>247</v>
      </c>
      <c r="F4495" s="62">
        <v>0.92283786406983659</v>
      </c>
      <c r="G4495" s="63">
        <v>77958223</v>
      </c>
      <c r="H4495" s="63">
        <v>5.8169335593727567</v>
      </c>
      <c r="I4495" s="63">
        <v>91.591264048888306</v>
      </c>
      <c r="J4495" s="63">
        <v>1487000000</v>
      </c>
      <c r="K4495" s="63">
        <v>85.153368584363903</v>
      </c>
      <c r="L4495" s="63">
        <v>1073.2644361933176</v>
      </c>
      <c r="M4495" s="63">
        <v>37.454118337982671</v>
      </c>
      <c r="N4495" s="62">
        <v>46.134999999999998</v>
      </c>
    </row>
    <row r="4496" spans="1:14" x14ac:dyDescent="0.4">
      <c r="A4496" s="69">
        <v>107</v>
      </c>
      <c r="B4496" s="5" t="s">
        <v>8</v>
      </c>
      <c r="C4496" s="5">
        <v>2001</v>
      </c>
      <c r="D4496" s="5" t="s">
        <v>250</v>
      </c>
      <c r="E4496" s="5" t="s">
        <v>247</v>
      </c>
      <c r="F4496" s="62">
        <v>0.88236284777327878</v>
      </c>
      <c r="G4496" s="63">
        <v>79626086</v>
      </c>
      <c r="H4496" s="63">
        <v>5.6188622657626439</v>
      </c>
      <c r="I4496" s="63">
        <v>86.434087597918705</v>
      </c>
      <c r="J4496" s="63">
        <v>760000000</v>
      </c>
      <c r="K4496" s="63">
        <v>84.900388623753074</v>
      </c>
      <c r="L4496" s="63">
        <v>991.14798205136867</v>
      </c>
      <c r="M4496" s="63">
        <v>37.223695844385503</v>
      </c>
      <c r="N4496" s="62">
        <v>46.05</v>
      </c>
    </row>
    <row r="4497" spans="1:14" x14ac:dyDescent="0.4">
      <c r="A4497" s="69">
        <v>107</v>
      </c>
      <c r="B4497" s="5" t="s">
        <v>8</v>
      </c>
      <c r="C4497" s="5">
        <v>2002</v>
      </c>
      <c r="D4497" s="5" t="s">
        <v>250</v>
      </c>
      <c r="E4497" s="5" t="s">
        <v>247</v>
      </c>
      <c r="F4497" s="62">
        <v>0.87662789652264483</v>
      </c>
      <c r="G4497" s="63">
        <v>81285572</v>
      </c>
      <c r="H4497" s="63">
        <v>4.2310918137205817</v>
      </c>
      <c r="I4497" s="63">
        <v>86.743192275548495</v>
      </c>
      <c r="J4497" s="63">
        <v>1769000000</v>
      </c>
      <c r="K4497" s="63">
        <v>83.844804093778933</v>
      </c>
      <c r="L4497" s="63">
        <v>1037.1747877660625</v>
      </c>
      <c r="M4497" s="63">
        <v>36.91455932964238</v>
      </c>
      <c r="N4497" s="62">
        <v>45.965000000000003</v>
      </c>
    </row>
    <row r="4498" spans="1:14" x14ac:dyDescent="0.4">
      <c r="A4498" s="69">
        <v>107</v>
      </c>
      <c r="B4498" s="5" t="s">
        <v>8</v>
      </c>
      <c r="C4498" s="5">
        <v>2003</v>
      </c>
      <c r="D4498" s="5" t="s">
        <v>250</v>
      </c>
      <c r="E4498" s="5" t="s">
        <v>247</v>
      </c>
      <c r="F4498" s="62">
        <v>0.88183504019762415</v>
      </c>
      <c r="G4498" s="63">
        <v>82942837</v>
      </c>
      <c r="H4498" s="63">
        <v>3.1921313294937192</v>
      </c>
      <c r="I4498" s="63">
        <v>79.399052064581198</v>
      </c>
      <c r="J4498" s="63">
        <v>492000000</v>
      </c>
      <c r="K4498" s="63">
        <v>87.574644363663595</v>
      </c>
      <c r="L4498" s="63">
        <v>1049.3864946315648</v>
      </c>
      <c r="M4498" s="63">
        <v>38.965367338066947</v>
      </c>
      <c r="N4498" s="62">
        <v>45.88</v>
      </c>
    </row>
    <row r="4499" spans="1:14" x14ac:dyDescent="0.4">
      <c r="A4499" s="69">
        <v>107</v>
      </c>
      <c r="B4499" s="5" t="s">
        <v>8</v>
      </c>
      <c r="C4499" s="5">
        <v>2004</v>
      </c>
      <c r="D4499" s="5" t="s">
        <v>250</v>
      </c>
      <c r="E4499" s="5" t="s">
        <v>247</v>
      </c>
      <c r="F4499" s="62">
        <v>0.88311673453161088</v>
      </c>
      <c r="G4499" s="63">
        <v>84607501</v>
      </c>
      <c r="H4499" s="63">
        <v>5.8907585340695334</v>
      </c>
      <c r="I4499" s="63">
        <v>76.016030863788302</v>
      </c>
      <c r="J4499" s="63">
        <v>592000000</v>
      </c>
      <c r="K4499" s="63">
        <v>87.125284823204836</v>
      </c>
      <c r="L4499" s="63">
        <v>1122.8555218210668</v>
      </c>
      <c r="M4499" s="63">
        <v>39.285207771947242</v>
      </c>
      <c r="N4499" s="62">
        <v>45.795000000000002</v>
      </c>
    </row>
    <row r="4500" spans="1:14" x14ac:dyDescent="0.4">
      <c r="A4500" s="69">
        <v>107</v>
      </c>
      <c r="B4500" s="5" t="s">
        <v>8</v>
      </c>
      <c r="C4500" s="5">
        <v>2005</v>
      </c>
      <c r="D4500" s="5" t="s">
        <v>250</v>
      </c>
      <c r="E4500" s="5" t="s">
        <v>247</v>
      </c>
      <c r="F4500" s="62">
        <v>0.88324943123360722</v>
      </c>
      <c r="G4500" s="63">
        <v>86261250</v>
      </c>
      <c r="H4500" s="63">
        <v>5.9108934478540931</v>
      </c>
      <c r="I4500" s="63">
        <v>80.034760595228803</v>
      </c>
      <c r="J4500" s="63">
        <v>1664000000</v>
      </c>
      <c r="K4500" s="63">
        <v>83.845674570805116</v>
      </c>
      <c r="L4500" s="63">
        <v>1245.2865836996998</v>
      </c>
      <c r="M4500" s="63">
        <v>42.991046446558478</v>
      </c>
      <c r="N4500" s="62">
        <v>45.71</v>
      </c>
    </row>
    <row r="4501" spans="1:14" x14ac:dyDescent="0.4">
      <c r="A4501" s="69">
        <v>107</v>
      </c>
      <c r="B4501" s="5" t="s">
        <v>8</v>
      </c>
      <c r="C4501" s="5">
        <v>2006</v>
      </c>
      <c r="D4501" s="5" t="s">
        <v>250</v>
      </c>
      <c r="E4501" s="5" t="s">
        <v>247</v>
      </c>
      <c r="F4501" s="62">
        <v>0.7884420160284481</v>
      </c>
      <c r="G4501" s="63">
        <v>87901835</v>
      </c>
      <c r="H4501" s="63">
        <v>5.1115866629503728</v>
      </c>
      <c r="I4501" s="63">
        <v>88.216642967252596</v>
      </c>
      <c r="J4501" s="63">
        <v>2707414996.7996402</v>
      </c>
      <c r="K4501" s="63">
        <v>80.850538672877491</v>
      </c>
      <c r="L4501" s="63">
        <v>1452.2214054811161</v>
      </c>
      <c r="M4501" s="63">
        <v>40.470013734167551</v>
      </c>
      <c r="N4501" s="62">
        <v>45.625</v>
      </c>
    </row>
    <row r="4502" spans="1:14" x14ac:dyDescent="0.4">
      <c r="A4502" s="69">
        <v>107</v>
      </c>
      <c r="B4502" s="5" t="s">
        <v>8</v>
      </c>
      <c r="C4502" s="5">
        <v>2007</v>
      </c>
      <c r="D4502" s="5" t="s">
        <v>250</v>
      </c>
      <c r="E4502" s="5" t="s">
        <v>247</v>
      </c>
      <c r="F4502" s="62">
        <v>0.81788045755482297</v>
      </c>
      <c r="G4502" s="63">
        <v>89561377</v>
      </c>
      <c r="H4502" s="63">
        <v>3.1642897549487543</v>
      </c>
      <c r="I4502" s="63">
        <v>95.325563851149099</v>
      </c>
      <c r="J4502" s="63">
        <v>2918724840.5040698</v>
      </c>
      <c r="K4502" s="63">
        <v>73.6449799920629</v>
      </c>
      <c r="L4502" s="63">
        <v>1741.6035114489493</v>
      </c>
      <c r="M4502" s="63">
        <v>42</v>
      </c>
      <c r="N4502" s="62">
        <v>45.54</v>
      </c>
    </row>
    <row r="4503" spans="1:14" x14ac:dyDescent="0.4">
      <c r="A4503" s="69">
        <v>107</v>
      </c>
      <c r="B4503" s="5" t="s">
        <v>8</v>
      </c>
      <c r="C4503" s="5">
        <v>2008</v>
      </c>
      <c r="D4503" s="5" t="s">
        <v>250</v>
      </c>
      <c r="E4503" s="5" t="s">
        <v>247</v>
      </c>
      <c r="F4503" s="62">
        <v>0.82232862754643632</v>
      </c>
      <c r="G4503" s="63">
        <v>91252326</v>
      </c>
      <c r="H4503" s="63">
        <v>7.1792161831583599</v>
      </c>
      <c r="I4503" s="63">
        <v>97.762502964258204</v>
      </c>
      <c r="J4503" s="63">
        <v>1340027563.2032599</v>
      </c>
      <c r="K4503" s="63">
        <v>67.681070773040105</v>
      </c>
      <c r="L4503" s="63">
        <v>1990.3561288658102</v>
      </c>
      <c r="M4503" s="63">
        <v>44.477234401349072</v>
      </c>
      <c r="N4503" s="62">
        <v>45.454999999999998</v>
      </c>
    </row>
    <row r="4504" spans="1:14" x14ac:dyDescent="0.4">
      <c r="A4504" s="69">
        <v>107</v>
      </c>
      <c r="B4504" s="5" t="s">
        <v>8</v>
      </c>
      <c r="C4504" s="5">
        <v>2009</v>
      </c>
      <c r="D4504" s="5" t="s">
        <v>250</v>
      </c>
      <c r="E4504" s="5" t="s">
        <v>247</v>
      </c>
      <c r="F4504" s="62">
        <v>0.82113398211416311</v>
      </c>
      <c r="G4504" s="63">
        <v>92946951</v>
      </c>
      <c r="H4504" s="63">
        <v>2.7382585664238235</v>
      </c>
      <c r="I4504" s="63">
        <v>96.012892257869794</v>
      </c>
      <c r="J4504" s="63">
        <v>2064620677.7665701</v>
      </c>
      <c r="K4504" s="63">
        <v>60.886590786975837</v>
      </c>
      <c r="L4504" s="63">
        <v>1893.2816406357683</v>
      </c>
      <c r="M4504" s="63">
        <v>43.862841147655701</v>
      </c>
      <c r="N4504" s="62">
        <v>45.371000000000002</v>
      </c>
    </row>
    <row r="4505" spans="1:14" x14ac:dyDescent="0.4">
      <c r="A4505" s="69">
        <v>107</v>
      </c>
      <c r="B4505" s="5" t="s">
        <v>8</v>
      </c>
      <c r="C4505" s="5">
        <v>2010</v>
      </c>
      <c r="D4505" s="5" t="s">
        <v>250</v>
      </c>
      <c r="E4505" s="5" t="s">
        <v>247</v>
      </c>
      <c r="F4505" s="62">
        <v>0.86560287922127455</v>
      </c>
      <c r="G4505" s="63">
        <v>94636700</v>
      </c>
      <c r="H4505" s="63">
        <v>4.3708843597827496</v>
      </c>
      <c r="I4505" s="63">
        <v>100</v>
      </c>
      <c r="J4505" s="63">
        <v>1070386939.91897</v>
      </c>
      <c r="K4505" s="63">
        <v>66.104278513779676</v>
      </c>
      <c r="L4505" s="63">
        <v>2201.7768281347917</v>
      </c>
      <c r="M4505" s="63">
        <v>45.169238749837895</v>
      </c>
      <c r="N4505" s="62">
        <v>45.332000000000001</v>
      </c>
    </row>
    <row r="4506" spans="1:14" x14ac:dyDescent="0.4">
      <c r="A4506" s="69">
        <v>107</v>
      </c>
      <c r="B4506" s="5" t="s">
        <v>8</v>
      </c>
      <c r="C4506" s="5">
        <v>2011</v>
      </c>
      <c r="D4506" s="5" t="s">
        <v>250</v>
      </c>
      <c r="E4506" s="5" t="s">
        <v>247</v>
      </c>
      <c r="F4506" s="62">
        <v>0.85682258863133143</v>
      </c>
      <c r="G4506" s="63">
        <v>96337913</v>
      </c>
      <c r="H4506" s="63">
        <v>3.9188057811050641</v>
      </c>
      <c r="I4506" s="63">
        <v>100.216911016205</v>
      </c>
      <c r="J4506" s="63">
        <v>2007150725.4000299</v>
      </c>
      <c r="K4506" s="63">
        <v>60.795836698708946</v>
      </c>
      <c r="L4506" s="63">
        <v>2431.1999606628151</v>
      </c>
      <c r="M4506" s="63">
        <v>46.128119372266532</v>
      </c>
      <c r="N4506" s="62">
        <v>45.521999999999998</v>
      </c>
    </row>
    <row r="4507" spans="1:14" x14ac:dyDescent="0.4">
      <c r="A4507" s="69">
        <v>107</v>
      </c>
      <c r="B4507" s="5" t="s">
        <v>8</v>
      </c>
      <c r="C4507" s="5">
        <v>2012</v>
      </c>
      <c r="D4507" s="5" t="s">
        <v>250</v>
      </c>
      <c r="E4507" s="5" t="s">
        <v>247</v>
      </c>
      <c r="F4507" s="62">
        <v>0.87894484836056663</v>
      </c>
      <c r="G4507" s="63">
        <v>98032317</v>
      </c>
      <c r="H4507" s="63">
        <v>1.9941761010012726</v>
      </c>
      <c r="I4507" s="63">
        <v>104.75879914978999</v>
      </c>
      <c r="J4507" s="63">
        <v>3215415155.4356699</v>
      </c>
      <c r="K4507" s="63">
        <v>57.842005511216357</v>
      </c>
      <c r="L4507" s="63">
        <v>2671.777521815608</v>
      </c>
      <c r="M4507" s="63">
        <v>47.928846871501428</v>
      </c>
      <c r="N4507" s="62">
        <v>45.712000000000003</v>
      </c>
    </row>
    <row r="4508" spans="1:14" x14ac:dyDescent="0.4">
      <c r="A4508" s="69">
        <v>107</v>
      </c>
      <c r="B4508" s="5" t="s">
        <v>8</v>
      </c>
      <c r="C4508" s="5">
        <v>2013</v>
      </c>
      <c r="D4508" s="5" t="s">
        <v>250</v>
      </c>
      <c r="E4508" s="5" t="s">
        <v>247</v>
      </c>
      <c r="F4508" s="62">
        <v>0.9579137161808664</v>
      </c>
      <c r="G4508" s="63">
        <v>99700107</v>
      </c>
      <c r="H4508" s="63">
        <v>2.061063350422927</v>
      </c>
      <c r="I4508" s="63">
        <v>107.597504969228</v>
      </c>
      <c r="J4508" s="63">
        <v>3737371739.84519</v>
      </c>
      <c r="K4508" s="63">
        <v>55.824781233419607</v>
      </c>
      <c r="L4508" s="63">
        <v>2847.5679427470413</v>
      </c>
      <c r="M4508" s="63">
        <v>49.737811000780994</v>
      </c>
      <c r="N4508" s="62">
        <v>45.902999999999999</v>
      </c>
    </row>
    <row r="4509" spans="1:14" x14ac:dyDescent="0.4">
      <c r="A4509" s="69">
        <v>107</v>
      </c>
      <c r="B4509" s="5" t="s">
        <v>8</v>
      </c>
      <c r="C4509" s="5">
        <v>2014</v>
      </c>
      <c r="D4509" s="5" t="s">
        <v>250</v>
      </c>
      <c r="E4509" s="5" t="s">
        <v>247</v>
      </c>
      <c r="F4509" s="62">
        <v>1.0049079498001685</v>
      </c>
      <c r="G4509" s="63">
        <v>101325201</v>
      </c>
      <c r="H4509" s="63">
        <v>3.0530553080051277</v>
      </c>
      <c r="I4509" s="63">
        <v>106.319073422969</v>
      </c>
      <c r="J4509" s="63">
        <v>5739574024.1318302</v>
      </c>
      <c r="K4509" s="63">
        <v>57.468172086289051</v>
      </c>
      <c r="L4509" s="63">
        <v>2935.9285983040077</v>
      </c>
      <c r="M4509" s="63">
        <v>50.161947549890307</v>
      </c>
      <c r="N4509" s="62">
        <v>46.093000000000004</v>
      </c>
    </row>
    <row r="4510" spans="1:14" x14ac:dyDescent="0.4">
      <c r="A4510" s="69">
        <v>107</v>
      </c>
      <c r="B4510" s="5" t="s">
        <v>8</v>
      </c>
      <c r="C4510" s="5">
        <v>2015</v>
      </c>
      <c r="D4510" s="5" t="s">
        <v>250</v>
      </c>
      <c r="E4510" s="5" t="s">
        <v>247</v>
      </c>
      <c r="F4510" s="62">
        <v>1.0772535140148827</v>
      </c>
      <c r="G4510" s="63">
        <v>103031365</v>
      </c>
      <c r="H4510" s="63">
        <v>-0.71968278932669705</v>
      </c>
      <c r="I4510" s="63">
        <v>111.490541145994</v>
      </c>
      <c r="J4510" s="63">
        <v>5639155961.8738899</v>
      </c>
      <c r="K4510" s="63">
        <v>59.141592104461147</v>
      </c>
      <c r="L4510" s="63">
        <v>2974.2969167371293</v>
      </c>
      <c r="M4510" s="63">
        <f t="shared" ref="M4510:M4517" si="478">(M4509+M4508+M4507)/3</f>
        <v>49.276201807390912</v>
      </c>
      <c r="N4510" s="62">
        <v>46.283999999999999</v>
      </c>
    </row>
    <row r="4511" spans="1:14" x14ac:dyDescent="0.4">
      <c r="A4511" s="69">
        <v>107</v>
      </c>
      <c r="B4511" s="5" t="s">
        <v>8</v>
      </c>
      <c r="C4511" s="5">
        <v>2016</v>
      </c>
      <c r="D4511" s="5" t="s">
        <v>250</v>
      </c>
      <c r="E4511" s="5" t="s">
        <v>247</v>
      </c>
      <c r="F4511" s="62">
        <v>1.1527513074436446</v>
      </c>
      <c r="G4511" s="63">
        <v>104875266</v>
      </c>
      <c r="H4511" s="63">
        <v>1.2803117382458993</v>
      </c>
      <c r="I4511" s="63">
        <v>108.39730522615901</v>
      </c>
      <c r="J4511" s="63">
        <v>8279548274.8850098</v>
      </c>
      <c r="K4511" s="63">
        <v>61.776065766203558</v>
      </c>
      <c r="L4511" s="63">
        <v>3038.1520368446081</v>
      </c>
      <c r="M4511" s="63">
        <f t="shared" si="478"/>
        <v>49.725320119354073</v>
      </c>
      <c r="N4511" s="62">
        <v>46.475000000000001</v>
      </c>
    </row>
    <row r="4512" spans="1:14" x14ac:dyDescent="0.4">
      <c r="A4512" s="69">
        <v>107</v>
      </c>
      <c r="B4512" s="5" t="s">
        <v>8</v>
      </c>
      <c r="C4512" s="5">
        <v>2017</v>
      </c>
      <c r="D4512" s="5" t="s">
        <v>250</v>
      </c>
      <c r="E4512" s="5" t="s">
        <v>247</v>
      </c>
      <c r="F4512" s="62">
        <v>1.2503145420788702</v>
      </c>
      <c r="G4512" s="63">
        <v>106738501</v>
      </c>
      <c r="H4512" s="63">
        <v>2.3202599468014569</v>
      </c>
      <c r="I4512" s="63">
        <v>103.44860276750001</v>
      </c>
      <c r="J4512" s="63">
        <v>10256442398.8834</v>
      </c>
      <c r="K4512" s="63">
        <v>68.168369743496143</v>
      </c>
      <c r="L4512" s="63">
        <v>3077.43441889625</v>
      </c>
      <c r="M4512" s="63">
        <f t="shared" si="478"/>
        <v>49.721156492211769</v>
      </c>
      <c r="N4512" s="62">
        <v>46.682000000000002</v>
      </c>
    </row>
    <row r="4513" spans="1:14" x14ac:dyDescent="0.4">
      <c r="A4513" s="69">
        <v>107</v>
      </c>
      <c r="B4513" s="5" t="s">
        <v>8</v>
      </c>
      <c r="C4513" s="5">
        <v>2018</v>
      </c>
      <c r="D4513" s="5" t="s">
        <v>250</v>
      </c>
      <c r="E4513" s="5" t="s">
        <v>247</v>
      </c>
      <c r="F4513" s="62">
        <v>1.2813907298407436</v>
      </c>
      <c r="G4513" s="63">
        <v>108568836</v>
      </c>
      <c r="H4513" s="63">
        <v>3.7406538308698742</v>
      </c>
      <c r="I4513" s="63">
        <v>100.61098004542001</v>
      </c>
      <c r="J4513" s="63">
        <v>9948598823.9686699</v>
      </c>
      <c r="K4513" s="63">
        <v>72.163398299817487</v>
      </c>
      <c r="L4513" s="63">
        <v>3194.6727013220875</v>
      </c>
      <c r="M4513" s="63">
        <f t="shared" si="478"/>
        <v>49.574226139652247</v>
      </c>
      <c r="N4513" s="62">
        <v>46.906999999999996</v>
      </c>
    </row>
    <row r="4514" spans="1:14" x14ac:dyDescent="0.4">
      <c r="A4514" s="69">
        <v>107</v>
      </c>
      <c r="B4514" s="5" t="s">
        <v>8</v>
      </c>
      <c r="C4514" s="5">
        <v>2019</v>
      </c>
      <c r="D4514" s="5" t="s">
        <v>250</v>
      </c>
      <c r="E4514" s="5" t="s">
        <v>247</v>
      </c>
      <c r="F4514" s="62">
        <v>1.3215277902849847</v>
      </c>
      <c r="G4514" s="63">
        <v>110380804</v>
      </c>
      <c r="H4514" s="63">
        <v>0.69707630104534246</v>
      </c>
      <c r="I4514" s="63">
        <v>105.390991328951</v>
      </c>
      <c r="J4514" s="63">
        <v>8671365873.6568909</v>
      </c>
      <c r="K4514" s="63">
        <v>68.841842258509715</v>
      </c>
      <c r="L4514" s="63">
        <v>3413.8490443041883</v>
      </c>
      <c r="M4514" s="63">
        <f t="shared" si="478"/>
        <v>49.673567583739363</v>
      </c>
      <c r="N4514" s="62">
        <v>47.149000000000001</v>
      </c>
    </row>
    <row r="4515" spans="1:14" x14ac:dyDescent="0.4">
      <c r="A4515" s="69">
        <v>107</v>
      </c>
      <c r="B4515" s="5" t="s">
        <v>8</v>
      </c>
      <c r="C4515" s="5">
        <v>2020</v>
      </c>
      <c r="D4515" s="5" t="s">
        <v>250</v>
      </c>
      <c r="E4515" s="5" t="s">
        <v>247</v>
      </c>
      <c r="F4515" s="62">
        <v>1.1896794516728382</v>
      </c>
      <c r="G4515" s="63">
        <v>112190977</v>
      </c>
      <c r="H4515" s="63">
        <v>1.6504901854718952</v>
      </c>
      <c r="I4515" s="63">
        <v>111.268589711706</v>
      </c>
      <c r="J4515" s="63">
        <v>6822133290.81919</v>
      </c>
      <c r="K4515" s="63">
        <v>58.169560302228149</v>
      </c>
      <c r="L4515" s="63">
        <v>3224.4228112176679</v>
      </c>
      <c r="M4515" s="63">
        <f t="shared" si="478"/>
        <v>49.656316738534457</v>
      </c>
      <c r="N4515" s="62">
        <v>47.408000000000001</v>
      </c>
    </row>
    <row r="4516" spans="1:14" x14ac:dyDescent="0.4">
      <c r="A4516" s="69">
        <v>107</v>
      </c>
      <c r="B4516" s="5" t="s">
        <v>8</v>
      </c>
      <c r="C4516" s="5">
        <v>2021</v>
      </c>
      <c r="D4516" s="5" t="s">
        <v>250</v>
      </c>
      <c r="E4516" s="5" t="s">
        <v>247</v>
      </c>
      <c r="F4516" s="62">
        <f>(F4513+F4514+F4515)/3</f>
        <v>1.2641993239328555</v>
      </c>
      <c r="G4516" s="63">
        <v>113880328</v>
      </c>
      <c r="H4516" s="63">
        <v>2.2824784586430269</v>
      </c>
      <c r="I4516" s="63">
        <v>111.114666656251</v>
      </c>
      <c r="J4516" s="63">
        <v>11983363327.4772</v>
      </c>
      <c r="K4516" s="63">
        <v>63.484610489213757</v>
      </c>
      <c r="L4516" s="63">
        <v>3460.5393816924156</v>
      </c>
      <c r="M4516" s="63">
        <f t="shared" si="478"/>
        <v>49.634703487308684</v>
      </c>
      <c r="N4516" s="62">
        <v>47.683999999999997</v>
      </c>
    </row>
    <row r="4517" spans="1:14" x14ac:dyDescent="0.4">
      <c r="A4517" s="69">
        <v>107</v>
      </c>
      <c r="B4517" s="5" t="s">
        <v>8</v>
      </c>
      <c r="C4517" s="5">
        <v>2022</v>
      </c>
      <c r="D4517" s="5" t="s">
        <v>250</v>
      </c>
      <c r="E4517" s="5" t="s">
        <v>247</v>
      </c>
      <c r="F4517" s="62">
        <f>(F4514+F4515+F4516)/3</f>
        <v>1.2584688552968928</v>
      </c>
      <c r="G4517" s="63">
        <v>115559009</v>
      </c>
      <c r="H4517" s="63">
        <v>5.4810777421441514</v>
      </c>
      <c r="I4517" s="63">
        <v>109.278975507141</v>
      </c>
      <c r="J4517" s="63">
        <v>9365998303.1613503</v>
      </c>
      <c r="K4517" s="63">
        <v>72.416686584362168</v>
      </c>
      <c r="L4517" s="63">
        <v>3498.5098055874009</v>
      </c>
      <c r="M4517" s="63">
        <f t="shared" si="478"/>
        <v>49.654862603194168</v>
      </c>
      <c r="N4517" s="62">
        <v>47.976999999999997</v>
      </c>
    </row>
    <row r="4518" spans="1:14" x14ac:dyDescent="0.4">
      <c r="A4518" s="69">
        <v>108</v>
      </c>
      <c r="B4518" s="5" t="s">
        <v>191</v>
      </c>
      <c r="C4518" s="5">
        <v>1980</v>
      </c>
      <c r="D4518" s="5" t="s">
        <v>251</v>
      </c>
      <c r="E4518" s="5" t="s">
        <v>253</v>
      </c>
      <c r="F4518" s="62">
        <f>F4519*0.95</f>
        <v>5.5020234872271327</v>
      </c>
      <c r="G4518" s="63">
        <v>35574150</v>
      </c>
      <c r="H4518" s="63">
        <f t="shared" ref="H4518:H4528" si="479">H4519*0.95</f>
        <v>31.429614939631858</v>
      </c>
      <c r="I4518" s="63">
        <f t="shared" ref="I4518:I4528" si="480">I4519*0.95</f>
        <v>33.051097889959685</v>
      </c>
      <c r="J4518" s="63">
        <v>10000000</v>
      </c>
      <c r="K4518" s="63">
        <f t="shared" ref="K4518:K4527" si="481">K4519*0.95</f>
        <v>20.256001281084874</v>
      </c>
      <c r="L4518" s="63">
        <f t="shared" ref="L4518:L4527" si="482">L4519*0.95</f>
        <v>1036.5390828614049</v>
      </c>
      <c r="M4518" s="63">
        <v>57.623614816951516</v>
      </c>
      <c r="N4518" s="62">
        <v>58.085999999999999</v>
      </c>
    </row>
    <row r="4519" spans="1:14" x14ac:dyDescent="0.4">
      <c r="A4519" s="69">
        <v>108</v>
      </c>
      <c r="B4519" s="5" t="s">
        <v>191</v>
      </c>
      <c r="C4519" s="5">
        <v>1981</v>
      </c>
      <c r="D4519" s="5" t="s">
        <v>251</v>
      </c>
      <c r="E4519" s="5" t="s">
        <v>253</v>
      </c>
      <c r="F4519" s="62">
        <f t="shared" ref="F4519:F4527" si="483">F4520*0.95</f>
        <v>5.7916036707654035</v>
      </c>
      <c r="G4519" s="63">
        <v>35898587</v>
      </c>
      <c r="H4519" s="63">
        <f t="shared" si="479"/>
        <v>33.083805199612485</v>
      </c>
      <c r="I4519" s="63">
        <f t="shared" si="480"/>
        <v>34.790629357852303</v>
      </c>
      <c r="J4519" s="63">
        <v>18000000</v>
      </c>
      <c r="K4519" s="63">
        <f t="shared" si="481"/>
        <v>21.322106611668289</v>
      </c>
      <c r="L4519" s="63">
        <f t="shared" si="482"/>
        <v>1091.093771433058</v>
      </c>
      <c r="M4519" s="63">
        <v>57.318369145434275</v>
      </c>
      <c r="N4519" s="62">
        <v>58.459000000000003</v>
      </c>
    </row>
    <row r="4520" spans="1:14" x14ac:dyDescent="0.4">
      <c r="A4520" s="69">
        <v>108</v>
      </c>
      <c r="B4520" s="5" t="s">
        <v>191</v>
      </c>
      <c r="C4520" s="5">
        <v>1982</v>
      </c>
      <c r="D4520" s="5" t="s">
        <v>251</v>
      </c>
      <c r="E4520" s="5" t="s">
        <v>253</v>
      </c>
      <c r="F4520" s="62">
        <f t="shared" si="483"/>
        <v>6.0964249165951623</v>
      </c>
      <c r="G4520" s="63">
        <v>36230481</v>
      </c>
      <c r="H4520" s="63">
        <f t="shared" si="479"/>
        <v>34.825058104855252</v>
      </c>
      <c r="I4520" s="63">
        <f t="shared" si="480"/>
        <v>36.621715113528744</v>
      </c>
      <c r="J4520" s="63">
        <v>14000000</v>
      </c>
      <c r="K4520" s="63">
        <f t="shared" si="481"/>
        <v>22.444322749124517</v>
      </c>
      <c r="L4520" s="63">
        <f t="shared" si="482"/>
        <v>1148.519759403219</v>
      </c>
      <c r="M4520" s="63">
        <v>57.289779252264893</v>
      </c>
      <c r="N4520" s="62">
        <v>58.831000000000003</v>
      </c>
    </row>
    <row r="4521" spans="1:14" x14ac:dyDescent="0.4">
      <c r="A4521" s="69">
        <v>108</v>
      </c>
      <c r="B4521" s="5" t="s">
        <v>191</v>
      </c>
      <c r="C4521" s="5">
        <v>1983</v>
      </c>
      <c r="D4521" s="5" t="s">
        <v>251</v>
      </c>
      <c r="E4521" s="5" t="s">
        <v>253</v>
      </c>
      <c r="F4521" s="62">
        <f t="shared" si="483"/>
        <v>6.4172893858896449</v>
      </c>
      <c r="G4521" s="63">
        <v>36571808</v>
      </c>
      <c r="H4521" s="63">
        <f t="shared" si="479"/>
        <v>36.657955899847636</v>
      </c>
      <c r="I4521" s="63">
        <f t="shared" si="480"/>
        <v>38.549173803714467</v>
      </c>
      <c r="J4521" s="63">
        <v>16000000</v>
      </c>
      <c r="K4521" s="63">
        <f t="shared" si="481"/>
        <v>23.62560289381528</v>
      </c>
      <c r="L4521" s="63">
        <f t="shared" si="482"/>
        <v>1208.9681677928622</v>
      </c>
      <c r="M4521" s="63">
        <v>59.670176328808836</v>
      </c>
      <c r="N4521" s="62">
        <v>59.201999999999998</v>
      </c>
    </row>
    <row r="4522" spans="1:14" x14ac:dyDescent="0.4">
      <c r="A4522" s="69">
        <v>108</v>
      </c>
      <c r="B4522" s="5" t="s">
        <v>191</v>
      </c>
      <c r="C4522" s="5">
        <v>1984</v>
      </c>
      <c r="D4522" s="5" t="s">
        <v>251</v>
      </c>
      <c r="E4522" s="5" t="s">
        <v>253</v>
      </c>
      <c r="F4522" s="62">
        <f t="shared" si="483"/>
        <v>6.7550414588312053</v>
      </c>
      <c r="G4522" s="63">
        <v>36904134</v>
      </c>
      <c r="H4522" s="63">
        <f t="shared" si="479"/>
        <v>38.587321999839617</v>
      </c>
      <c r="I4522" s="63">
        <f t="shared" si="480"/>
        <v>40.578077688120494</v>
      </c>
      <c r="J4522" s="63">
        <v>28000000</v>
      </c>
      <c r="K4522" s="63">
        <f t="shared" si="481"/>
        <v>24.869055677700295</v>
      </c>
      <c r="L4522" s="63">
        <f t="shared" si="482"/>
        <v>1272.5980713609076</v>
      </c>
      <c r="M4522" s="63">
        <v>60.257724410601845</v>
      </c>
      <c r="N4522" s="62">
        <v>59.573</v>
      </c>
    </row>
    <row r="4523" spans="1:14" x14ac:dyDescent="0.4">
      <c r="A4523" s="69">
        <v>108</v>
      </c>
      <c r="B4523" s="5" t="s">
        <v>191</v>
      </c>
      <c r="C4523" s="5">
        <v>1985</v>
      </c>
      <c r="D4523" s="5" t="s">
        <v>251</v>
      </c>
      <c r="E4523" s="5" t="s">
        <v>253</v>
      </c>
      <c r="F4523" s="62">
        <f t="shared" si="483"/>
        <v>7.1105699566644267</v>
      </c>
      <c r="G4523" s="63">
        <v>37201885</v>
      </c>
      <c r="H4523" s="63">
        <f t="shared" si="479"/>
        <v>40.618233684041705</v>
      </c>
      <c r="I4523" s="63">
        <f t="shared" si="480"/>
        <v>42.713765987495258</v>
      </c>
      <c r="J4523" s="63">
        <v>15000000</v>
      </c>
      <c r="K4523" s="63">
        <f t="shared" si="481"/>
        <v>26.177953344947682</v>
      </c>
      <c r="L4523" s="63">
        <f t="shared" si="482"/>
        <v>1339.5769172220082</v>
      </c>
      <c r="M4523" s="63">
        <v>60.072436322317955</v>
      </c>
      <c r="N4523" s="62">
        <v>59.942</v>
      </c>
    </row>
    <row r="4524" spans="1:14" x14ac:dyDescent="0.4">
      <c r="A4524" s="69">
        <v>108</v>
      </c>
      <c r="B4524" s="5" t="s">
        <v>191</v>
      </c>
      <c r="C4524" s="5">
        <v>1986</v>
      </c>
      <c r="D4524" s="5" t="s">
        <v>251</v>
      </c>
      <c r="E4524" s="5" t="s">
        <v>253</v>
      </c>
      <c r="F4524" s="62">
        <f t="shared" si="483"/>
        <v>7.4848104806993971</v>
      </c>
      <c r="G4524" s="63">
        <v>37456119</v>
      </c>
      <c r="H4524" s="63">
        <f t="shared" si="479"/>
        <v>42.756035456886011</v>
      </c>
      <c r="I4524" s="63">
        <f t="shared" si="480"/>
        <v>44.961858934205537</v>
      </c>
      <c r="J4524" s="63">
        <v>16000000</v>
      </c>
      <c r="K4524" s="63">
        <f t="shared" si="481"/>
        <v>27.555740363102824</v>
      </c>
      <c r="L4524" s="63">
        <f t="shared" si="482"/>
        <v>1410.0809654968509</v>
      </c>
      <c r="M4524" s="63">
        <v>58.531630198724983</v>
      </c>
      <c r="N4524" s="62">
        <v>60.31</v>
      </c>
    </row>
    <row r="4525" spans="1:14" x14ac:dyDescent="0.4">
      <c r="A4525" s="69">
        <v>108</v>
      </c>
      <c r="B4525" s="5" t="s">
        <v>191</v>
      </c>
      <c r="C4525" s="5">
        <v>1987</v>
      </c>
      <c r="D4525" s="5" t="s">
        <v>251</v>
      </c>
      <c r="E4525" s="5" t="s">
        <v>253</v>
      </c>
      <c r="F4525" s="62">
        <f t="shared" si="483"/>
        <v>7.8787478744204185</v>
      </c>
      <c r="G4525" s="63">
        <v>37668045</v>
      </c>
      <c r="H4525" s="63">
        <f t="shared" si="479"/>
        <v>45.00635311251159</v>
      </c>
      <c r="I4525" s="63">
        <f t="shared" si="480"/>
        <v>47.328272562321622</v>
      </c>
      <c r="J4525" s="63">
        <v>12000000</v>
      </c>
      <c r="K4525" s="63">
        <f t="shared" si="481"/>
        <v>29.006042487476659</v>
      </c>
      <c r="L4525" s="63">
        <f t="shared" si="482"/>
        <v>1484.2957531545799</v>
      </c>
      <c r="M4525" s="63">
        <v>58.353052531945103</v>
      </c>
      <c r="N4525" s="62">
        <v>60.676000000000002</v>
      </c>
    </row>
    <row r="4526" spans="1:14" x14ac:dyDescent="0.4">
      <c r="A4526" s="69">
        <v>108</v>
      </c>
      <c r="B4526" s="5" t="s">
        <v>191</v>
      </c>
      <c r="C4526" s="5">
        <v>1988</v>
      </c>
      <c r="D4526" s="5" t="s">
        <v>251</v>
      </c>
      <c r="E4526" s="5" t="s">
        <v>253</v>
      </c>
      <c r="F4526" s="62">
        <f t="shared" si="483"/>
        <v>8.2934188151793879</v>
      </c>
      <c r="G4526" s="63">
        <v>37824487</v>
      </c>
      <c r="H4526" s="63">
        <f t="shared" si="479"/>
        <v>47.375108539485886</v>
      </c>
      <c r="I4526" s="63">
        <f t="shared" si="480"/>
        <v>49.819234276128029</v>
      </c>
      <c r="J4526" s="63">
        <v>15000000</v>
      </c>
      <c r="K4526" s="63">
        <f t="shared" si="481"/>
        <v>30.532676302607012</v>
      </c>
      <c r="L4526" s="63">
        <f t="shared" si="482"/>
        <v>1562.4165822679788</v>
      </c>
      <c r="M4526" s="63">
        <v>57.623162954062302</v>
      </c>
      <c r="N4526" s="62">
        <v>61.042999999999999</v>
      </c>
    </row>
    <row r="4527" spans="1:14" x14ac:dyDescent="0.4">
      <c r="A4527" s="69">
        <v>108</v>
      </c>
      <c r="B4527" s="5" t="s">
        <v>191</v>
      </c>
      <c r="C4527" s="5">
        <v>1989</v>
      </c>
      <c r="D4527" s="5" t="s">
        <v>251</v>
      </c>
      <c r="E4527" s="5" t="s">
        <v>253</v>
      </c>
      <c r="F4527" s="62">
        <f t="shared" si="483"/>
        <v>8.7299145422940931</v>
      </c>
      <c r="G4527" s="63">
        <v>37961529</v>
      </c>
      <c r="H4527" s="63">
        <f t="shared" si="479"/>
        <v>49.868535304721988</v>
      </c>
      <c r="I4527" s="63">
        <f t="shared" si="480"/>
        <v>52.441299238029508</v>
      </c>
      <c r="J4527" s="63">
        <v>11000000</v>
      </c>
      <c r="K4527" s="63">
        <f t="shared" si="481"/>
        <v>32.139659265902118</v>
      </c>
      <c r="L4527" s="63">
        <f t="shared" si="482"/>
        <v>1644.6490339662935</v>
      </c>
      <c r="M4527" s="63">
        <v>59.403714092271976</v>
      </c>
      <c r="N4527" s="62">
        <v>61.225000000000001</v>
      </c>
    </row>
    <row r="4528" spans="1:14" x14ac:dyDescent="0.4">
      <c r="A4528" s="69">
        <v>108</v>
      </c>
      <c r="B4528" s="5" t="s">
        <v>191</v>
      </c>
      <c r="C4528" s="5">
        <v>1990</v>
      </c>
      <c r="D4528" s="5" t="s">
        <v>251</v>
      </c>
      <c r="E4528" s="5" t="s">
        <v>253</v>
      </c>
      <c r="F4528" s="62">
        <v>9.1893837287306255</v>
      </c>
      <c r="G4528" s="63">
        <v>38110782</v>
      </c>
      <c r="H4528" s="63">
        <f t="shared" si="479"/>
        <v>52.493195057602094</v>
      </c>
      <c r="I4528" s="63">
        <f t="shared" si="480"/>
        <v>55.201367618978431</v>
      </c>
      <c r="J4528" s="63">
        <v>89000000</v>
      </c>
      <c r="K4528" s="63">
        <f>K4529*0.95</f>
        <v>33.831220279896968</v>
      </c>
      <c r="L4528" s="63">
        <v>1731.2095094382037</v>
      </c>
      <c r="M4528" s="63">
        <v>66.397935214453511</v>
      </c>
      <c r="N4528" s="62">
        <v>61.27</v>
      </c>
    </row>
    <row r="4529" spans="1:14" x14ac:dyDescent="0.4">
      <c r="A4529" s="69">
        <v>108</v>
      </c>
      <c r="B4529" s="5" t="s">
        <v>191</v>
      </c>
      <c r="C4529" s="5">
        <v>1991</v>
      </c>
      <c r="D4529" s="5" t="s">
        <v>251</v>
      </c>
      <c r="E4529" s="5" t="s">
        <v>253</v>
      </c>
      <c r="F4529" s="62">
        <v>9.1937228889683222</v>
      </c>
      <c r="G4529" s="63">
        <v>38246193</v>
      </c>
      <c r="H4529" s="63">
        <v>55.255994797475893</v>
      </c>
      <c r="I4529" s="63">
        <v>58.106702756819402</v>
      </c>
      <c r="J4529" s="63">
        <v>291000000</v>
      </c>
      <c r="K4529" s="63">
        <f>K4530*0.95</f>
        <v>35.611810820944179</v>
      </c>
      <c r="L4529" s="63">
        <v>2235.5410886252153</v>
      </c>
      <c r="M4529" s="63">
        <v>64.405556036847727</v>
      </c>
      <c r="N4529" s="62">
        <v>61.314999999999998</v>
      </c>
    </row>
    <row r="4530" spans="1:14" x14ac:dyDescent="0.4">
      <c r="A4530" s="69">
        <v>108</v>
      </c>
      <c r="B4530" s="5" t="s">
        <v>191</v>
      </c>
      <c r="C4530" s="5">
        <v>1992</v>
      </c>
      <c r="D4530" s="5" t="s">
        <v>251</v>
      </c>
      <c r="E4530" s="5" t="s">
        <v>253</v>
      </c>
      <c r="F4530" s="62">
        <v>8.9503539898831885</v>
      </c>
      <c r="G4530" s="63">
        <v>38363667</v>
      </c>
      <c r="H4530" s="63">
        <v>38.625466947497216</v>
      </c>
      <c r="I4530" s="63">
        <v>61.678992151354798</v>
      </c>
      <c r="J4530" s="63">
        <v>678000000</v>
      </c>
      <c r="K4530" s="63">
        <f>K4531*0.95</f>
        <v>37.486116653625452</v>
      </c>
      <c r="L4530" s="63">
        <v>2459.0206846825326</v>
      </c>
      <c r="M4530" s="63">
        <v>63.469562901364263</v>
      </c>
      <c r="N4530" s="62">
        <v>61.359000000000002</v>
      </c>
    </row>
    <row r="4531" spans="1:14" x14ac:dyDescent="0.4">
      <c r="A4531" s="69">
        <v>108</v>
      </c>
      <c r="B4531" s="5" t="s">
        <v>191</v>
      </c>
      <c r="C4531" s="5">
        <v>1993</v>
      </c>
      <c r="D4531" s="5" t="s">
        <v>251</v>
      </c>
      <c r="E4531" s="5" t="s">
        <v>253</v>
      </c>
      <c r="F4531" s="62">
        <v>8.9444567395972623</v>
      </c>
      <c r="G4531" s="63">
        <v>38461408</v>
      </c>
      <c r="H4531" s="63">
        <v>30.642796396941435</v>
      </c>
      <c r="I4531" s="63">
        <v>65.757323942247496</v>
      </c>
      <c r="J4531" s="63">
        <v>1715000000</v>
      </c>
      <c r="K4531" s="63">
        <f>K4532*0.95</f>
        <v>39.459070161711004</v>
      </c>
      <c r="L4531" s="63">
        <v>2497.1305593612706</v>
      </c>
      <c r="M4531" s="63">
        <v>59.412892757043814</v>
      </c>
      <c r="N4531" s="62">
        <v>61.404000000000003</v>
      </c>
    </row>
    <row r="4532" spans="1:14" x14ac:dyDescent="0.4">
      <c r="A4532" s="69">
        <v>108</v>
      </c>
      <c r="B4532" s="5" t="s">
        <v>191</v>
      </c>
      <c r="C4532" s="5">
        <v>1994</v>
      </c>
      <c r="D4532" s="5" t="s">
        <v>251</v>
      </c>
      <c r="E4532" s="5" t="s">
        <v>253</v>
      </c>
      <c r="F4532" s="62">
        <v>8.8149668580148557</v>
      </c>
      <c r="G4532" s="63">
        <v>38542652</v>
      </c>
      <c r="H4532" s="63">
        <v>37.234034809390977</v>
      </c>
      <c r="I4532" s="63">
        <v>67.1081334390216</v>
      </c>
      <c r="J4532" s="63">
        <v>1875000000</v>
      </c>
      <c r="K4532" s="63">
        <f>K4533*0.95</f>
        <v>41.535863328116847</v>
      </c>
      <c r="L4532" s="63">
        <v>2874.83163555069</v>
      </c>
      <c r="M4532" s="63">
        <v>60.181878207629282</v>
      </c>
      <c r="N4532" s="62">
        <v>61.448999999999998</v>
      </c>
    </row>
    <row r="4533" spans="1:14" x14ac:dyDescent="0.4">
      <c r="A4533" s="69">
        <v>108</v>
      </c>
      <c r="B4533" s="5" t="s">
        <v>191</v>
      </c>
      <c r="C4533" s="5">
        <v>1995</v>
      </c>
      <c r="D4533" s="5" t="s">
        <v>251</v>
      </c>
      <c r="E4533" s="5" t="s">
        <v>253</v>
      </c>
      <c r="F4533" s="62">
        <v>8.8095301883420216</v>
      </c>
      <c r="G4533" s="63">
        <v>38594998</v>
      </c>
      <c r="H4533" s="63">
        <v>27.937647830207496</v>
      </c>
      <c r="I4533" s="63">
        <v>72.543556582558395</v>
      </c>
      <c r="J4533" s="63">
        <v>3659000000</v>
      </c>
      <c r="K4533" s="63">
        <v>43.721961398017733</v>
      </c>
      <c r="L4533" s="63">
        <v>3686.8451458027807</v>
      </c>
      <c r="M4533" s="63">
        <v>55.757175849554599</v>
      </c>
      <c r="N4533" s="62">
        <v>61.493000000000002</v>
      </c>
    </row>
    <row r="4534" spans="1:14" x14ac:dyDescent="0.4">
      <c r="A4534" s="69">
        <v>108</v>
      </c>
      <c r="B4534" s="5" t="s">
        <v>191</v>
      </c>
      <c r="C4534" s="5">
        <v>1996</v>
      </c>
      <c r="D4534" s="5" t="s">
        <v>251</v>
      </c>
      <c r="E4534" s="5" t="s">
        <v>253</v>
      </c>
      <c r="F4534" s="62">
        <v>9.1993785270801833</v>
      </c>
      <c r="G4534" s="63">
        <v>38624370</v>
      </c>
      <c r="H4534" s="63">
        <v>17.952342282868798</v>
      </c>
      <c r="I4534" s="63">
        <v>78.584595567042797</v>
      </c>
      <c r="J4534" s="63">
        <v>4500000000</v>
      </c>
      <c r="K4534" s="63">
        <v>45.552296033545034</v>
      </c>
      <c r="L4534" s="63">
        <v>4147.4655014548307</v>
      </c>
      <c r="M4534" s="63">
        <v>55.177845237413358</v>
      </c>
      <c r="N4534" s="62">
        <v>61.537999999999997</v>
      </c>
    </row>
    <row r="4535" spans="1:14" x14ac:dyDescent="0.4">
      <c r="A4535" s="69">
        <v>108</v>
      </c>
      <c r="B4535" s="5" t="s">
        <v>191</v>
      </c>
      <c r="C4535" s="5">
        <v>1997</v>
      </c>
      <c r="D4535" s="5" t="s">
        <v>251</v>
      </c>
      <c r="E4535" s="5" t="s">
        <v>253</v>
      </c>
      <c r="F4535" s="62">
        <v>8.9166890471998972</v>
      </c>
      <c r="G4535" s="63">
        <v>38649660</v>
      </c>
      <c r="H4535" s="63">
        <v>13.666545345909341</v>
      </c>
      <c r="I4535" s="63">
        <v>80.919926160961595</v>
      </c>
      <c r="J4535" s="63">
        <v>4910000000</v>
      </c>
      <c r="K4535" s="63">
        <v>50.545751671508008</v>
      </c>
      <c r="L4535" s="63">
        <v>4123.1456766672482</v>
      </c>
      <c r="M4535" s="63">
        <v>55.258018700437916</v>
      </c>
      <c r="N4535" s="62">
        <v>61.582999999999998</v>
      </c>
    </row>
    <row r="4536" spans="1:14" x14ac:dyDescent="0.4">
      <c r="A4536" s="69">
        <v>108</v>
      </c>
      <c r="B4536" s="5" t="s">
        <v>191</v>
      </c>
      <c r="C4536" s="5">
        <v>1998</v>
      </c>
      <c r="D4536" s="5" t="s">
        <v>251</v>
      </c>
      <c r="E4536" s="5" t="s">
        <v>253</v>
      </c>
      <c r="F4536" s="62">
        <v>8.2355259217347765</v>
      </c>
      <c r="G4536" s="63">
        <v>38663481</v>
      </c>
      <c r="H4536" s="63">
        <v>11.021748808836236</v>
      </c>
      <c r="I4536" s="63">
        <v>86.090718761444094</v>
      </c>
      <c r="J4536" s="63">
        <v>6383000000</v>
      </c>
      <c r="K4536" s="63">
        <v>56.739136522138743</v>
      </c>
      <c r="L4536" s="63">
        <v>4518.1082263017406</v>
      </c>
      <c r="M4536" s="63">
        <v>57.770302739067766</v>
      </c>
      <c r="N4536" s="62">
        <v>61.627000000000002</v>
      </c>
    </row>
    <row r="4537" spans="1:14" x14ac:dyDescent="0.4">
      <c r="A4537" s="69">
        <v>108</v>
      </c>
      <c r="B4537" s="5" t="s">
        <v>191</v>
      </c>
      <c r="C4537" s="5">
        <v>1999</v>
      </c>
      <c r="D4537" s="5" t="s">
        <v>251</v>
      </c>
      <c r="E4537" s="5" t="s">
        <v>253</v>
      </c>
      <c r="F4537" s="62">
        <v>7.9921348714808538</v>
      </c>
      <c r="G4537" s="63">
        <v>38660271</v>
      </c>
      <c r="H4537" s="63">
        <v>6.1645095253735036</v>
      </c>
      <c r="I4537" s="63">
        <v>83.338436286743104</v>
      </c>
      <c r="J4537" s="63">
        <v>7407000000</v>
      </c>
      <c r="K4537" s="63">
        <v>54.111603635123714</v>
      </c>
      <c r="L4537" s="63">
        <v>4398.0721742673222</v>
      </c>
      <c r="M4537" s="63">
        <v>57.727737973387924</v>
      </c>
      <c r="N4537" s="62">
        <v>61.671999999999997</v>
      </c>
    </row>
    <row r="4538" spans="1:14" x14ac:dyDescent="0.4">
      <c r="A4538" s="69">
        <v>108</v>
      </c>
      <c r="B4538" s="5" t="s">
        <v>191</v>
      </c>
      <c r="C4538" s="5">
        <v>2000</v>
      </c>
      <c r="D4538" s="5" t="s">
        <v>251</v>
      </c>
      <c r="E4538" s="5" t="s">
        <v>253</v>
      </c>
      <c r="F4538" s="62">
        <v>7.7309199971593348</v>
      </c>
      <c r="G4538" s="63">
        <v>38258629</v>
      </c>
      <c r="H4538" s="63">
        <v>6.1233628421054362</v>
      </c>
      <c r="I4538" s="63">
        <v>91.687799574888601</v>
      </c>
      <c r="J4538" s="63">
        <v>9335000000</v>
      </c>
      <c r="K4538" s="63">
        <v>60.868583521603028</v>
      </c>
      <c r="L4538" s="63">
        <v>4501.4799612123379</v>
      </c>
      <c r="M4538" s="63">
        <v>59.486984740730506</v>
      </c>
      <c r="N4538" s="62">
        <v>61.716000000000001</v>
      </c>
    </row>
    <row r="4539" spans="1:14" x14ac:dyDescent="0.4">
      <c r="A4539" s="69">
        <v>108</v>
      </c>
      <c r="B4539" s="5" t="s">
        <v>191</v>
      </c>
      <c r="C4539" s="5">
        <v>2001</v>
      </c>
      <c r="D4539" s="5" t="s">
        <v>251</v>
      </c>
      <c r="E4539" s="5" t="s">
        <v>253</v>
      </c>
      <c r="F4539" s="62">
        <v>7.6769194874011442</v>
      </c>
      <c r="G4539" s="63">
        <v>38248076</v>
      </c>
      <c r="H4539" s="63">
        <v>3.1197680938462895</v>
      </c>
      <c r="I4539" s="63">
        <v>103.18019439234099</v>
      </c>
      <c r="J4539" s="63">
        <v>5677000000</v>
      </c>
      <c r="K4539" s="63">
        <v>58.156760685204233</v>
      </c>
      <c r="L4539" s="63">
        <v>4991.2443579951068</v>
      </c>
      <c r="M4539" s="63">
        <v>60.2715527692148</v>
      </c>
      <c r="N4539" s="62">
        <v>61.761000000000003</v>
      </c>
    </row>
    <row r="4540" spans="1:14" x14ac:dyDescent="0.4">
      <c r="A4540" s="69">
        <v>108</v>
      </c>
      <c r="B4540" s="5" t="s">
        <v>191</v>
      </c>
      <c r="C4540" s="5">
        <v>2002</v>
      </c>
      <c r="D4540" s="5" t="s">
        <v>251</v>
      </c>
      <c r="E4540" s="5" t="s">
        <v>253</v>
      </c>
      <c r="F4540" s="62">
        <v>7.5154999832070652</v>
      </c>
      <c r="G4540" s="63">
        <v>38230364</v>
      </c>
      <c r="H4540" s="63">
        <v>1.8502203311287388</v>
      </c>
      <c r="I4540" s="63">
        <v>98.861614411480204</v>
      </c>
      <c r="J4540" s="63">
        <v>4091000000</v>
      </c>
      <c r="K4540" s="63">
        <v>60.987375248395125</v>
      </c>
      <c r="L4540" s="63">
        <v>5207.1293042069974</v>
      </c>
      <c r="M4540" s="63">
        <v>59.43326140021933</v>
      </c>
      <c r="N4540" s="62">
        <v>61.786999999999999</v>
      </c>
    </row>
    <row r="4541" spans="1:14" x14ac:dyDescent="0.4">
      <c r="A4541" s="69">
        <v>108</v>
      </c>
      <c r="B4541" s="5" t="s">
        <v>191</v>
      </c>
      <c r="C4541" s="5">
        <v>2003</v>
      </c>
      <c r="D4541" s="5" t="s">
        <v>251</v>
      </c>
      <c r="E4541" s="5" t="s">
        <v>253</v>
      </c>
      <c r="F4541" s="62">
        <v>7.7930676879755483</v>
      </c>
      <c r="G4541" s="63">
        <v>38204570</v>
      </c>
      <c r="H4541" s="63">
        <v>0.7760357144556167</v>
      </c>
      <c r="I4541" s="63">
        <v>88.450120526872496</v>
      </c>
      <c r="J4541" s="63">
        <v>5371000000</v>
      </c>
      <c r="K4541" s="63">
        <v>69.44621508300753</v>
      </c>
      <c r="L4541" s="63">
        <v>5701.6388630191395</v>
      </c>
      <c r="M4541" s="63">
        <v>60.12960436562075</v>
      </c>
      <c r="N4541" s="62">
        <v>61.676000000000002</v>
      </c>
    </row>
    <row r="4542" spans="1:14" x14ac:dyDescent="0.4">
      <c r="A4542" s="69">
        <v>108</v>
      </c>
      <c r="B4542" s="5" t="s">
        <v>191</v>
      </c>
      <c r="C4542" s="5">
        <v>2004</v>
      </c>
      <c r="D4542" s="5" t="s">
        <v>251</v>
      </c>
      <c r="E4542" s="5" t="s">
        <v>253</v>
      </c>
      <c r="F4542" s="62">
        <v>7.9056163886952415</v>
      </c>
      <c r="G4542" s="63">
        <v>38182222</v>
      </c>
      <c r="H4542" s="63">
        <v>4.9166279971951496</v>
      </c>
      <c r="I4542" s="63">
        <v>87.484327064169904</v>
      </c>
      <c r="J4542" s="63">
        <v>13868000000</v>
      </c>
      <c r="K4542" s="63">
        <v>71.44565749750025</v>
      </c>
      <c r="L4542" s="63">
        <v>6681.3097508738792</v>
      </c>
      <c r="M4542" s="63">
        <v>58.841165571837614</v>
      </c>
      <c r="N4542" s="62">
        <v>61.564</v>
      </c>
    </row>
    <row r="4543" spans="1:14" x14ac:dyDescent="0.4">
      <c r="A4543" s="69">
        <v>108</v>
      </c>
      <c r="B4543" s="5" t="s">
        <v>191</v>
      </c>
      <c r="C4543" s="5">
        <v>2005</v>
      </c>
      <c r="D4543" s="5" t="s">
        <v>251</v>
      </c>
      <c r="E4543" s="5" t="s">
        <v>253</v>
      </c>
      <c r="F4543" s="62">
        <v>7.895964530218369</v>
      </c>
      <c r="G4543" s="63">
        <v>38165445</v>
      </c>
      <c r="H4543" s="63">
        <v>2.5591955066874874</v>
      </c>
      <c r="I4543" s="63">
        <v>97.215883397757096</v>
      </c>
      <c r="J4543" s="63">
        <v>11041000000</v>
      </c>
      <c r="K4543" s="63">
        <v>70.530524062875429</v>
      </c>
      <c r="L4543" s="63">
        <v>8021.5478903738785</v>
      </c>
      <c r="M4543" s="63">
        <v>58.517743894211307</v>
      </c>
      <c r="N4543" s="62">
        <v>61.451999999999998</v>
      </c>
    </row>
    <row r="4544" spans="1:14" x14ac:dyDescent="0.4">
      <c r="A4544" s="69">
        <v>108</v>
      </c>
      <c r="B4544" s="5" t="s">
        <v>191</v>
      </c>
      <c r="C4544" s="5">
        <v>2006</v>
      </c>
      <c r="D4544" s="5" t="s">
        <v>251</v>
      </c>
      <c r="E4544" s="5" t="s">
        <v>253</v>
      </c>
      <c r="F4544" s="62">
        <v>8.2349912497662974</v>
      </c>
      <c r="G4544" s="63">
        <v>38141267</v>
      </c>
      <c r="H4544" s="63">
        <v>1.7284250464836504</v>
      </c>
      <c r="I4544" s="63">
        <v>99.129793464380299</v>
      </c>
      <c r="J4544" s="63">
        <v>21473000000</v>
      </c>
      <c r="K4544" s="63">
        <v>77.970715268212714</v>
      </c>
      <c r="L4544" s="63">
        <v>9035.5327581092715</v>
      </c>
      <c r="M4544" s="63">
        <v>58.095485210171248</v>
      </c>
      <c r="N4544" s="62">
        <v>61.341000000000001</v>
      </c>
    </row>
    <row r="4545" spans="1:14" x14ac:dyDescent="0.4">
      <c r="A4545" s="69">
        <v>108</v>
      </c>
      <c r="B4545" s="5" t="s">
        <v>191</v>
      </c>
      <c r="C4545" s="5">
        <v>2007</v>
      </c>
      <c r="D4545" s="5" t="s">
        <v>251</v>
      </c>
      <c r="E4545" s="5" t="s">
        <v>253</v>
      </c>
      <c r="F4545" s="62">
        <v>8.220639990598249</v>
      </c>
      <c r="G4545" s="63">
        <v>38120560</v>
      </c>
      <c r="H4545" s="63">
        <v>3.7170870156893301</v>
      </c>
      <c r="I4545" s="63">
        <v>102.514224823257</v>
      </c>
      <c r="J4545" s="63">
        <v>25031000000</v>
      </c>
      <c r="K4545" s="63">
        <v>80.831455451247493</v>
      </c>
      <c r="L4545" s="63">
        <v>11254.314087534942</v>
      </c>
      <c r="M4545" s="63">
        <v>57.323677171005414</v>
      </c>
      <c r="N4545" s="62">
        <v>61.228999999999999</v>
      </c>
    </row>
    <row r="4546" spans="1:14" x14ac:dyDescent="0.4">
      <c r="A4546" s="69">
        <v>108</v>
      </c>
      <c r="B4546" s="5" t="s">
        <v>191</v>
      </c>
      <c r="C4546" s="5">
        <v>2008</v>
      </c>
      <c r="D4546" s="5" t="s">
        <v>251</v>
      </c>
      <c r="E4546" s="5" t="s">
        <v>253</v>
      </c>
      <c r="F4546" s="62">
        <v>8.0870599848254816</v>
      </c>
      <c r="G4546" s="63">
        <v>38125759</v>
      </c>
      <c r="H4546" s="63">
        <v>3.8943384599229773</v>
      </c>
      <c r="I4546" s="63">
        <v>111.826328354914</v>
      </c>
      <c r="J4546" s="63">
        <v>14574000000</v>
      </c>
      <c r="K4546" s="63">
        <v>80.905760942024983</v>
      </c>
      <c r="L4546" s="63">
        <v>13995.781159811531</v>
      </c>
      <c r="M4546" s="63">
        <v>56.539175394405405</v>
      </c>
      <c r="N4546" s="62">
        <v>61.116</v>
      </c>
    </row>
    <row r="4547" spans="1:14" x14ac:dyDescent="0.4">
      <c r="A4547" s="69">
        <v>108</v>
      </c>
      <c r="B4547" s="5" t="s">
        <v>191</v>
      </c>
      <c r="C4547" s="5">
        <v>2009</v>
      </c>
      <c r="D4547" s="5" t="s">
        <v>251</v>
      </c>
      <c r="E4547" s="5" t="s">
        <v>253</v>
      </c>
      <c r="F4547" s="62">
        <v>7.7915546563010736</v>
      </c>
      <c r="G4547" s="63">
        <v>38151603</v>
      </c>
      <c r="H4547" s="63">
        <v>3.7855516158771962</v>
      </c>
      <c r="I4547" s="63">
        <v>94.8540539865417</v>
      </c>
      <c r="J4547" s="63">
        <v>14025000000</v>
      </c>
      <c r="K4547" s="63">
        <v>75.267797598440268</v>
      </c>
      <c r="L4547" s="63">
        <v>11525.9007370991</v>
      </c>
      <c r="M4547" s="63">
        <v>55.955279673514177</v>
      </c>
      <c r="N4547" s="62">
        <v>61.003999999999998</v>
      </c>
    </row>
    <row r="4548" spans="1:14" x14ac:dyDescent="0.4">
      <c r="A4548" s="69">
        <v>108</v>
      </c>
      <c r="B4548" s="5" t="s">
        <v>191</v>
      </c>
      <c r="C4548" s="5">
        <v>2010</v>
      </c>
      <c r="D4548" s="5" t="s">
        <v>251</v>
      </c>
      <c r="E4548" s="5" t="s">
        <v>253</v>
      </c>
      <c r="F4548" s="62">
        <v>8.2470046758395288</v>
      </c>
      <c r="G4548" s="63">
        <v>38042794</v>
      </c>
      <c r="H4548" s="63">
        <v>1.5633507717247994</v>
      </c>
      <c r="I4548" s="63">
        <v>100</v>
      </c>
      <c r="J4548" s="63">
        <v>18542000000</v>
      </c>
      <c r="K4548" s="63">
        <v>82.553222046225244</v>
      </c>
      <c r="L4548" s="63">
        <v>12504.250185609268</v>
      </c>
      <c r="M4548" s="63">
        <v>54.928799011639249</v>
      </c>
      <c r="N4548" s="62">
        <v>60.892000000000003</v>
      </c>
    </row>
    <row r="4549" spans="1:14" x14ac:dyDescent="0.4">
      <c r="A4549" s="69">
        <v>108</v>
      </c>
      <c r="B4549" s="5" t="s">
        <v>191</v>
      </c>
      <c r="C4549" s="5">
        <v>2011</v>
      </c>
      <c r="D4549" s="5" t="s">
        <v>251</v>
      </c>
      <c r="E4549" s="5" t="s">
        <v>253</v>
      </c>
      <c r="F4549" s="62">
        <v>8.1599327225167677</v>
      </c>
      <c r="G4549" s="63">
        <v>38063255</v>
      </c>
      <c r="H4549" s="63">
        <v>3.1160638782640007</v>
      </c>
      <c r="I4549" s="63">
        <v>98.427557118288405</v>
      </c>
      <c r="J4549" s="63">
        <v>18309000000</v>
      </c>
      <c r="K4549" s="63">
        <v>87.283870598162636</v>
      </c>
      <c r="L4549" s="63">
        <v>13776.388362432715</v>
      </c>
      <c r="M4549" s="63">
        <v>55.923092144317657</v>
      </c>
      <c r="N4549" s="62">
        <v>60.78</v>
      </c>
    </row>
    <row r="4550" spans="1:14" x14ac:dyDescent="0.4">
      <c r="A4550" s="69">
        <v>108</v>
      </c>
      <c r="B4550" s="5" t="s">
        <v>191</v>
      </c>
      <c r="C4550" s="5">
        <v>2012</v>
      </c>
      <c r="D4550" s="5" t="s">
        <v>251</v>
      </c>
      <c r="E4550" s="5" t="s">
        <v>253</v>
      </c>
      <c r="F4550" s="62">
        <v>7.9696842858360384</v>
      </c>
      <c r="G4550" s="63">
        <v>38063164</v>
      </c>
      <c r="H4550" s="63">
        <v>2.224247726453882</v>
      </c>
      <c r="I4550" s="63">
        <v>95.677441442355402</v>
      </c>
      <c r="J4550" s="63">
        <v>7180000000</v>
      </c>
      <c r="K4550" s="63">
        <v>89.267637230822842</v>
      </c>
      <c r="L4550" s="63">
        <v>13010.755586842461</v>
      </c>
      <c r="M4550" s="63">
        <v>55.40645335311374</v>
      </c>
      <c r="N4550" s="62">
        <v>60.654000000000003</v>
      </c>
    </row>
    <row r="4551" spans="1:14" x14ac:dyDescent="0.4">
      <c r="A4551" s="69">
        <v>108</v>
      </c>
      <c r="B4551" s="5" t="s">
        <v>191</v>
      </c>
      <c r="C4551" s="5">
        <v>2013</v>
      </c>
      <c r="D4551" s="5" t="s">
        <v>251</v>
      </c>
      <c r="E4551" s="5" t="s">
        <v>253</v>
      </c>
      <c r="F4551" s="62">
        <v>7.8418207939832918</v>
      </c>
      <c r="G4551" s="63">
        <v>38040196</v>
      </c>
      <c r="H4551" s="63">
        <v>0.21966513465517323</v>
      </c>
      <c r="I4551" s="63">
        <v>96.267254326956404</v>
      </c>
      <c r="J4551" s="63">
        <v>1029000000</v>
      </c>
      <c r="K4551" s="63">
        <v>90.779363067640176</v>
      </c>
      <c r="L4551" s="63">
        <v>13558.341131422065</v>
      </c>
      <c r="M4551" s="63">
        <v>56.402355519035886</v>
      </c>
      <c r="N4551" s="62">
        <v>60.529000000000003</v>
      </c>
    </row>
    <row r="4552" spans="1:14" x14ac:dyDescent="0.4">
      <c r="A4552" s="69">
        <v>108</v>
      </c>
      <c r="B4552" s="5" t="s">
        <v>191</v>
      </c>
      <c r="C4552" s="5">
        <v>2014</v>
      </c>
      <c r="D4552" s="5" t="s">
        <v>251</v>
      </c>
      <c r="E4552" s="5" t="s">
        <v>253</v>
      </c>
      <c r="F4552" s="62">
        <v>7.5168891922454995</v>
      </c>
      <c r="G4552" s="63">
        <v>38011735</v>
      </c>
      <c r="H4552" s="63">
        <v>0.46546147938842353</v>
      </c>
      <c r="I4552" s="63">
        <v>96.863420494856399</v>
      </c>
      <c r="J4552" s="63">
        <v>20455000000</v>
      </c>
      <c r="K4552" s="63">
        <v>92.568648297729212</v>
      </c>
      <c r="L4552" s="63">
        <v>14181.948681735234</v>
      </c>
      <c r="M4552" s="63">
        <v>55.608514908256865</v>
      </c>
      <c r="N4552" s="62">
        <v>60.402999999999999</v>
      </c>
    </row>
    <row r="4553" spans="1:14" x14ac:dyDescent="0.4">
      <c r="A4553" s="69">
        <v>108</v>
      </c>
      <c r="B4553" s="5" t="s">
        <v>191</v>
      </c>
      <c r="C4553" s="5">
        <v>2015</v>
      </c>
      <c r="D4553" s="5" t="s">
        <v>251</v>
      </c>
      <c r="E4553" s="5" t="s">
        <v>253</v>
      </c>
      <c r="F4553" s="62">
        <v>7.6100211833641991</v>
      </c>
      <c r="G4553" s="63">
        <v>37986412</v>
      </c>
      <c r="H4553" s="63">
        <v>1.3170429366464447</v>
      </c>
      <c r="I4553" s="63">
        <v>92.565578182047901</v>
      </c>
      <c r="J4553" s="63">
        <v>15598000000</v>
      </c>
      <c r="K4553" s="63">
        <v>92.818788848972261</v>
      </c>
      <c r="L4553" s="63">
        <v>12560.051419682035</v>
      </c>
      <c r="M4553" s="63">
        <f t="shared" ref="M4553:M4560" si="484">(M4552+M4551+M4550)/3</f>
        <v>55.805774593468833</v>
      </c>
      <c r="N4553" s="62">
        <v>60.277999999999999</v>
      </c>
    </row>
    <row r="4554" spans="1:14" x14ac:dyDescent="0.4">
      <c r="A4554" s="69">
        <v>108</v>
      </c>
      <c r="B4554" s="5" t="s">
        <v>191</v>
      </c>
      <c r="C4554" s="5">
        <v>2016</v>
      </c>
      <c r="D4554" s="5" t="s">
        <v>251</v>
      </c>
      <c r="E4554" s="5" t="s">
        <v>253</v>
      </c>
      <c r="F4554" s="62">
        <v>7.8957522536095333</v>
      </c>
      <c r="G4554" s="63">
        <v>37970087</v>
      </c>
      <c r="H4554" s="63">
        <v>8.7276388010508299E-2</v>
      </c>
      <c r="I4554" s="63">
        <v>88.949307839074393</v>
      </c>
      <c r="J4554" s="63">
        <v>17750000000</v>
      </c>
      <c r="K4554" s="63">
        <v>97.539937567619333</v>
      </c>
      <c r="L4554" s="63">
        <v>12378.81176417819</v>
      </c>
      <c r="M4554" s="63">
        <f t="shared" si="484"/>
        <v>55.938881673587197</v>
      </c>
      <c r="N4554" s="62">
        <v>60.177999999999997</v>
      </c>
    </row>
    <row r="4555" spans="1:14" x14ac:dyDescent="0.4">
      <c r="A4555" s="69">
        <v>108</v>
      </c>
      <c r="B4555" s="5" t="s">
        <v>191</v>
      </c>
      <c r="C4555" s="5">
        <v>2017</v>
      </c>
      <c r="D4555" s="5" t="s">
        <v>251</v>
      </c>
      <c r="E4555" s="5" t="s">
        <v>253</v>
      </c>
      <c r="F4555" s="62">
        <v>8.2362431364399136</v>
      </c>
      <c r="G4555" s="63">
        <v>37974826</v>
      </c>
      <c r="H4555" s="63">
        <v>1.7621062896566713</v>
      </c>
      <c r="I4555" s="63">
        <v>92.049618773653194</v>
      </c>
      <c r="J4555" s="63">
        <v>11999000000</v>
      </c>
      <c r="K4555" s="63">
        <v>101.28122235592805</v>
      </c>
      <c r="L4555" s="63">
        <v>13815.499946375821</v>
      </c>
      <c r="M4555" s="63">
        <f t="shared" si="484"/>
        <v>55.784390391770962</v>
      </c>
      <c r="N4555" s="62">
        <v>60.104999999999997</v>
      </c>
    </row>
    <row r="4556" spans="1:14" x14ac:dyDescent="0.4">
      <c r="A4556" s="69">
        <v>108</v>
      </c>
      <c r="B4556" s="5" t="s">
        <v>191</v>
      </c>
      <c r="C4556" s="5">
        <v>2018</v>
      </c>
      <c r="D4556" s="5" t="s">
        <v>251</v>
      </c>
      <c r="E4556" s="5" t="s">
        <v>253</v>
      </c>
      <c r="F4556" s="62">
        <v>8.209531333320168</v>
      </c>
      <c r="G4556" s="63">
        <v>37974750</v>
      </c>
      <c r="H4556" s="63">
        <v>1.2296409542444877</v>
      </c>
      <c r="I4556" s="63">
        <v>93.515195168809896</v>
      </c>
      <c r="J4556" s="63">
        <v>19204000000</v>
      </c>
      <c r="K4556" s="63">
        <v>103.45049578980732</v>
      </c>
      <c r="L4556" s="63">
        <v>15504.508937071432</v>
      </c>
      <c r="M4556" s="63">
        <f t="shared" si="484"/>
        <v>55.843015552942326</v>
      </c>
      <c r="N4556" s="62">
        <v>60.058</v>
      </c>
    </row>
    <row r="4557" spans="1:14" x14ac:dyDescent="0.4">
      <c r="A4557" s="69">
        <v>108</v>
      </c>
      <c r="B4557" s="5" t="s">
        <v>191</v>
      </c>
      <c r="C4557" s="5">
        <v>2019</v>
      </c>
      <c r="D4557" s="5" t="s">
        <v>251</v>
      </c>
      <c r="E4557" s="5" t="s">
        <v>253</v>
      </c>
      <c r="F4557" s="62">
        <v>7.7688557827868605</v>
      </c>
      <c r="G4557" s="63">
        <v>37965475</v>
      </c>
      <c r="H4557" s="63">
        <v>3.0325366489071541</v>
      </c>
      <c r="I4557" s="63">
        <v>92.370514163067597</v>
      </c>
      <c r="J4557" s="63">
        <v>17619000000</v>
      </c>
      <c r="K4557" s="63">
        <v>102.68871379056601</v>
      </c>
      <c r="L4557" s="63">
        <v>15700.0135796738</v>
      </c>
      <c r="M4557" s="63">
        <f t="shared" si="484"/>
        <v>55.855429206100162</v>
      </c>
      <c r="N4557" s="62">
        <v>60.036999999999999</v>
      </c>
    </row>
    <row r="4558" spans="1:14" x14ac:dyDescent="0.4">
      <c r="A4558" s="69">
        <v>108</v>
      </c>
      <c r="B4558" s="5" t="s">
        <v>191</v>
      </c>
      <c r="C4558" s="5">
        <v>2020</v>
      </c>
      <c r="D4558" s="5" t="s">
        <v>251</v>
      </c>
      <c r="E4558" s="5" t="s">
        <v>253</v>
      </c>
      <c r="F4558" s="62">
        <v>7.3675633729270924</v>
      </c>
      <c r="G4558" s="63">
        <v>37899070</v>
      </c>
      <c r="H4558" s="63">
        <v>4.2550389413854646</v>
      </c>
      <c r="I4558" s="63">
        <v>92.931867729158895</v>
      </c>
      <c r="J4558" s="63">
        <v>19151000000</v>
      </c>
      <c r="K4558" s="63">
        <v>100.32421143770382</v>
      </c>
      <c r="L4558" s="63">
        <v>15816.820402138195</v>
      </c>
      <c r="M4558" s="63">
        <f t="shared" si="484"/>
        <v>55.827611716937817</v>
      </c>
      <c r="N4558" s="62">
        <v>60.042999999999999</v>
      </c>
    </row>
    <row r="4559" spans="1:14" x14ac:dyDescent="0.4">
      <c r="A4559" s="69">
        <v>108</v>
      </c>
      <c r="B4559" s="5" t="s">
        <v>191</v>
      </c>
      <c r="C4559" s="5">
        <v>2021</v>
      </c>
      <c r="D4559" s="5" t="s">
        <v>251</v>
      </c>
      <c r="E4559" s="5" t="s">
        <v>253</v>
      </c>
      <c r="F4559" s="62">
        <f>(F4556+F4557+F4558)/3</f>
        <v>7.7819834963447079</v>
      </c>
      <c r="G4559" s="63">
        <v>37747124</v>
      </c>
      <c r="H4559" s="63">
        <v>5.2609600403006311</v>
      </c>
      <c r="I4559" s="63">
        <v>92.596644755565606</v>
      </c>
      <c r="J4559" s="63">
        <v>36172000000</v>
      </c>
      <c r="K4559" s="63">
        <v>112.08181349005169</v>
      </c>
      <c r="L4559" s="63">
        <v>18050.279444116088</v>
      </c>
      <c r="M4559" s="63">
        <f t="shared" si="484"/>
        <v>55.842018825326768</v>
      </c>
      <c r="N4559" s="62">
        <v>60.075000000000003</v>
      </c>
    </row>
    <row r="4560" spans="1:14" x14ac:dyDescent="0.4">
      <c r="A4560" s="69">
        <v>108</v>
      </c>
      <c r="B4560" s="5" t="s">
        <v>191</v>
      </c>
      <c r="C4560" s="5">
        <v>2022</v>
      </c>
      <c r="D4560" s="5" t="s">
        <v>251</v>
      </c>
      <c r="E4560" s="5" t="s">
        <v>253</v>
      </c>
      <c r="F4560" s="62">
        <f>(F4557+F4558+F4559)/3</f>
        <v>7.63946755068622</v>
      </c>
      <c r="G4560" s="63">
        <v>36821749</v>
      </c>
      <c r="H4560" s="63">
        <v>10.751163753253138</v>
      </c>
      <c r="I4560" s="63">
        <v>93.886314092695798</v>
      </c>
      <c r="J4560" s="63">
        <v>36900000000</v>
      </c>
      <c r="K4560" s="63">
        <v>123.93454594058018</v>
      </c>
      <c r="L4560" s="63">
        <v>18688.004486710295</v>
      </c>
      <c r="M4560" s="63">
        <f t="shared" si="484"/>
        <v>55.841686582788249</v>
      </c>
      <c r="N4560" s="62">
        <v>60.134</v>
      </c>
    </row>
    <row r="4561" spans="1:14" x14ac:dyDescent="0.4">
      <c r="A4561" s="69">
        <v>109</v>
      </c>
      <c r="B4561" s="5" t="s">
        <v>192</v>
      </c>
      <c r="C4561" s="5">
        <v>1980</v>
      </c>
      <c r="D4561" s="5" t="s">
        <v>251</v>
      </c>
      <c r="E4561" s="5" t="s">
        <v>253</v>
      </c>
      <c r="F4561" s="62">
        <f>F4562*0.95</f>
        <v>2.4630622974280718</v>
      </c>
      <c r="G4561" s="63">
        <v>9766312</v>
      </c>
      <c r="H4561" s="63">
        <v>20.903033902969256</v>
      </c>
      <c r="I4561" s="63">
        <v>76.489179574457197</v>
      </c>
      <c r="J4561" s="63">
        <v>156950738.21926001</v>
      </c>
      <c r="K4561" s="63">
        <v>54.235250133883007</v>
      </c>
      <c r="L4561" s="63">
        <v>3368.3666694027943</v>
      </c>
      <c r="M4561" s="63">
        <v>27.422072451558556</v>
      </c>
      <c r="N4561" s="62">
        <v>42.784999999999997</v>
      </c>
    </row>
    <row r="4562" spans="1:14" x14ac:dyDescent="0.4">
      <c r="A4562" s="69">
        <v>109</v>
      </c>
      <c r="B4562" s="5" t="s">
        <v>192</v>
      </c>
      <c r="C4562" s="5">
        <v>1981</v>
      </c>
      <c r="D4562" s="5" t="s">
        <v>251</v>
      </c>
      <c r="E4562" s="5" t="s">
        <v>253</v>
      </c>
      <c r="F4562" s="62">
        <f t="shared" ref="F4562:F4570" si="485">F4563*0.95</f>
        <v>2.592697155187444</v>
      </c>
      <c r="G4562" s="63">
        <v>9851362</v>
      </c>
      <c r="H4562" s="63">
        <v>17.608921185432209</v>
      </c>
      <c r="I4562" s="63">
        <v>80.262180315694707</v>
      </c>
      <c r="J4562" s="63">
        <v>174486586.14410701</v>
      </c>
      <c r="K4562" s="63">
        <v>55.576139978877514</v>
      </c>
      <c r="L4562" s="63">
        <v>3245.9752136774759</v>
      </c>
      <c r="M4562" s="63">
        <v>31.52392440691596</v>
      </c>
      <c r="N4562" s="62">
        <v>43.220999999999997</v>
      </c>
    </row>
    <row r="4563" spans="1:14" x14ac:dyDescent="0.4">
      <c r="A4563" s="69">
        <v>109</v>
      </c>
      <c r="B4563" s="5" t="s">
        <v>192</v>
      </c>
      <c r="C4563" s="5">
        <v>1982</v>
      </c>
      <c r="D4563" s="5" t="s">
        <v>251</v>
      </c>
      <c r="E4563" s="5" t="s">
        <v>253</v>
      </c>
      <c r="F4563" s="62">
        <f t="shared" si="485"/>
        <v>2.7291549001973094</v>
      </c>
      <c r="G4563" s="63">
        <v>9911771</v>
      </c>
      <c r="H4563" s="63">
        <v>20.690328572340235</v>
      </c>
      <c r="I4563" s="63">
        <v>79.0635224087804</v>
      </c>
      <c r="J4563" s="63">
        <v>144033051.57647899</v>
      </c>
      <c r="K4563" s="63">
        <v>55.762204448781205</v>
      </c>
      <c r="L4563" s="63">
        <v>3079.9495663427097</v>
      </c>
      <c r="M4563" s="63">
        <v>29.771293375394318</v>
      </c>
      <c r="N4563" s="62">
        <v>43.738</v>
      </c>
    </row>
    <row r="4564" spans="1:14" x14ac:dyDescent="0.4">
      <c r="A4564" s="69">
        <v>109</v>
      </c>
      <c r="B4564" s="5" t="s">
        <v>192</v>
      </c>
      <c r="C4564" s="5">
        <v>1983</v>
      </c>
      <c r="D4564" s="5" t="s">
        <v>251</v>
      </c>
      <c r="E4564" s="5" t="s">
        <v>253</v>
      </c>
      <c r="F4564" s="62">
        <f t="shared" si="485"/>
        <v>2.8727946317866415</v>
      </c>
      <c r="G4564" s="63">
        <v>9957865</v>
      </c>
      <c r="H4564" s="63">
        <v>24.605260965263255</v>
      </c>
      <c r="I4564" s="63">
        <v>72.773481622836698</v>
      </c>
      <c r="J4564" s="63">
        <v>146837896.83138099</v>
      </c>
      <c r="K4564" s="63">
        <v>58.927638630083997</v>
      </c>
      <c r="L4564" s="63">
        <v>2735.491065800466</v>
      </c>
      <c r="M4564" s="63">
        <v>33.410049865746075</v>
      </c>
      <c r="N4564" s="62">
        <v>44.256999999999998</v>
      </c>
    </row>
    <row r="4565" spans="1:14" x14ac:dyDescent="0.4">
      <c r="A4565" s="69">
        <v>109</v>
      </c>
      <c r="B4565" s="5" t="s">
        <v>192</v>
      </c>
      <c r="C4565" s="5">
        <v>1984</v>
      </c>
      <c r="D4565" s="5" t="s">
        <v>251</v>
      </c>
      <c r="E4565" s="5" t="s">
        <v>253</v>
      </c>
      <c r="F4565" s="62">
        <f t="shared" si="485"/>
        <v>3.0239943492490964</v>
      </c>
      <c r="G4565" s="63">
        <v>9996232</v>
      </c>
      <c r="H4565" s="63">
        <v>24.675721000562305</v>
      </c>
      <c r="I4565" s="63">
        <v>73.667151881622999</v>
      </c>
      <c r="J4565" s="63">
        <v>198221489.40035501</v>
      </c>
      <c r="K4565" s="63">
        <v>64.4120956691972</v>
      </c>
      <c r="L4565" s="63">
        <v>2522.7474762065804</v>
      </c>
      <c r="M4565" s="63">
        <v>31.002796644027171</v>
      </c>
      <c r="N4565" s="62">
        <v>44.777000000000001</v>
      </c>
    </row>
    <row r="4566" spans="1:14" x14ac:dyDescent="0.4">
      <c r="A4566" s="69">
        <v>109</v>
      </c>
      <c r="B4566" s="5" t="s">
        <v>192</v>
      </c>
      <c r="C4566" s="5">
        <v>1985</v>
      </c>
      <c r="D4566" s="5" t="s">
        <v>251</v>
      </c>
      <c r="E4566" s="5" t="s">
        <v>253</v>
      </c>
      <c r="F4566" s="62">
        <f t="shared" si="485"/>
        <v>3.1831519465779965</v>
      </c>
      <c r="G4566" s="63">
        <v>10023613</v>
      </c>
      <c r="H4566" s="63">
        <v>21.734562461902868</v>
      </c>
      <c r="I4566" s="63">
        <v>74.438530974485502</v>
      </c>
      <c r="J4566" s="63">
        <v>274036105.15448999</v>
      </c>
      <c r="K4566" s="63">
        <v>61.516398377573282</v>
      </c>
      <c r="L4566" s="63">
        <v>2705.1930019731712</v>
      </c>
      <c r="M4566" s="63">
        <v>28.595317725752505</v>
      </c>
      <c r="N4566" s="62">
        <v>45.298000000000002</v>
      </c>
    </row>
    <row r="4567" spans="1:14" x14ac:dyDescent="0.4">
      <c r="A4567" s="69">
        <v>109</v>
      </c>
      <c r="B4567" s="5" t="s">
        <v>192</v>
      </c>
      <c r="C4567" s="5">
        <v>1986</v>
      </c>
      <c r="D4567" s="5" t="s">
        <v>251</v>
      </c>
      <c r="E4567" s="5" t="s">
        <v>253</v>
      </c>
      <c r="F4567" s="62">
        <f t="shared" si="485"/>
        <v>3.3506862595557858</v>
      </c>
      <c r="G4567" s="63">
        <v>10032734</v>
      </c>
      <c r="H4567" s="63">
        <v>20.451128822589709</v>
      </c>
      <c r="I4567" s="63">
        <v>74.107180853363403</v>
      </c>
      <c r="J4567" s="63">
        <v>238151215.917245</v>
      </c>
      <c r="K4567" s="63">
        <v>54.020066266742539</v>
      </c>
      <c r="L4567" s="63">
        <v>3861.9484333688047</v>
      </c>
      <c r="M4567" s="63">
        <v>37.444933920704855</v>
      </c>
      <c r="N4567" s="62">
        <v>45.82</v>
      </c>
    </row>
    <row r="4568" spans="1:14" x14ac:dyDescent="0.4">
      <c r="A4568" s="69">
        <v>109</v>
      </c>
      <c r="B4568" s="5" t="s">
        <v>192</v>
      </c>
      <c r="C4568" s="5">
        <v>1987</v>
      </c>
      <c r="D4568" s="5" t="s">
        <v>251</v>
      </c>
      <c r="E4568" s="5" t="s">
        <v>253</v>
      </c>
      <c r="F4568" s="62">
        <f t="shared" si="485"/>
        <v>3.5270381679534588</v>
      </c>
      <c r="G4568" s="63">
        <v>10030031</v>
      </c>
      <c r="H4568" s="63">
        <v>10.096784773956642</v>
      </c>
      <c r="I4568" s="63">
        <v>73.280540726160396</v>
      </c>
      <c r="J4568" s="63">
        <v>465868832.53261501</v>
      </c>
      <c r="K4568" s="63">
        <v>59.575853276296144</v>
      </c>
      <c r="L4568" s="63">
        <v>4803.8660954694096</v>
      </c>
      <c r="M4568" s="63">
        <v>34.630630630630627</v>
      </c>
      <c r="N4568" s="62">
        <v>46.341999999999999</v>
      </c>
    </row>
    <row r="4569" spans="1:14" x14ac:dyDescent="0.4">
      <c r="A4569" s="69">
        <v>109</v>
      </c>
      <c r="B4569" s="5" t="s">
        <v>192</v>
      </c>
      <c r="C4569" s="5">
        <v>1988</v>
      </c>
      <c r="D4569" s="5" t="s">
        <v>251</v>
      </c>
      <c r="E4569" s="5" t="s">
        <v>253</v>
      </c>
      <c r="F4569" s="62">
        <f t="shared" si="485"/>
        <v>3.7126717557404834</v>
      </c>
      <c r="G4569" s="63">
        <v>10019610</v>
      </c>
      <c r="H4569" s="63">
        <v>11.165389201192681</v>
      </c>
      <c r="I4569" s="63">
        <v>74.498987138062503</v>
      </c>
      <c r="J4569" s="63">
        <v>921583433.36041999</v>
      </c>
      <c r="K4569" s="63">
        <v>63.199381985848504</v>
      </c>
      <c r="L4569" s="63">
        <v>5623.6969998212335</v>
      </c>
      <c r="M4569" s="63">
        <v>32.235701906412473</v>
      </c>
      <c r="N4569" s="62">
        <v>46.866999999999997</v>
      </c>
    </row>
    <row r="4570" spans="1:14" x14ac:dyDescent="0.4">
      <c r="A4570" s="69">
        <v>109</v>
      </c>
      <c r="B4570" s="5" t="s">
        <v>192</v>
      </c>
      <c r="C4570" s="5">
        <v>1989</v>
      </c>
      <c r="D4570" s="5" t="s">
        <v>251</v>
      </c>
      <c r="E4570" s="5" t="s">
        <v>253</v>
      </c>
      <c r="F4570" s="62">
        <f t="shared" si="485"/>
        <v>3.9080755323584038</v>
      </c>
      <c r="G4570" s="63">
        <v>10005000</v>
      </c>
      <c r="H4570" s="63">
        <v>10.513804792023066</v>
      </c>
      <c r="I4570" s="63">
        <v>78.082459408548701</v>
      </c>
      <c r="J4570" s="63">
        <v>1736891396.64047</v>
      </c>
      <c r="K4570" s="63">
        <v>64.868896378696633</v>
      </c>
      <c r="L4570" s="63">
        <v>6056.3810277188886</v>
      </c>
      <c r="M4570" s="63">
        <v>45.246431457042824</v>
      </c>
      <c r="N4570" s="62">
        <v>47.390999999999998</v>
      </c>
    </row>
    <row r="4571" spans="1:14" x14ac:dyDescent="0.4">
      <c r="A4571" s="69">
        <v>109</v>
      </c>
      <c r="B4571" s="5" t="s">
        <v>192</v>
      </c>
      <c r="C4571" s="5">
        <v>1990</v>
      </c>
      <c r="D4571" s="5" t="s">
        <v>251</v>
      </c>
      <c r="E4571" s="5" t="s">
        <v>253</v>
      </c>
      <c r="F4571" s="62">
        <v>4.1137637182720042</v>
      </c>
      <c r="G4571" s="63">
        <v>9983218</v>
      </c>
      <c r="H4571" s="63">
        <v>13.144652234953071</v>
      </c>
      <c r="I4571" s="63">
        <v>83.283476659619794</v>
      </c>
      <c r="J4571" s="63">
        <v>2609986420.6414199</v>
      </c>
      <c r="K4571" s="63">
        <v>65.055592630688707</v>
      </c>
      <c r="L4571" s="63">
        <v>7884.6179875633179</v>
      </c>
      <c r="M4571" s="63">
        <v>43.532206969376972</v>
      </c>
      <c r="N4571" s="62">
        <v>47.914999999999999</v>
      </c>
    </row>
    <row r="4572" spans="1:14" x14ac:dyDescent="0.4">
      <c r="A4572" s="69">
        <v>109</v>
      </c>
      <c r="B4572" s="5" t="s">
        <v>192</v>
      </c>
      <c r="C4572" s="5">
        <v>1991</v>
      </c>
      <c r="D4572" s="5" t="s">
        <v>251</v>
      </c>
      <c r="E4572" s="5" t="s">
        <v>253</v>
      </c>
      <c r="F4572" s="62">
        <v>4.2938444725450751</v>
      </c>
      <c r="G4572" s="63">
        <v>9960235</v>
      </c>
      <c r="H4572" s="63">
        <v>10.086185267802321</v>
      </c>
      <c r="I4572" s="63">
        <v>89.199984723934094</v>
      </c>
      <c r="J4572" s="63">
        <v>2448454130.7495599</v>
      </c>
      <c r="K4572" s="63">
        <v>60.366600215780728</v>
      </c>
      <c r="L4572" s="63">
        <v>8958.985333024697</v>
      </c>
      <c r="M4572" s="63">
        <v>43.251456064826534</v>
      </c>
      <c r="N4572" s="62">
        <v>48.469000000000001</v>
      </c>
    </row>
    <row r="4573" spans="1:14" x14ac:dyDescent="0.4">
      <c r="A4573" s="69">
        <v>109</v>
      </c>
      <c r="B4573" s="5" t="s">
        <v>192</v>
      </c>
      <c r="C4573" s="5">
        <v>1992</v>
      </c>
      <c r="D4573" s="5" t="s">
        <v>251</v>
      </c>
      <c r="E4573" s="5" t="s">
        <v>253</v>
      </c>
      <c r="F4573" s="62">
        <v>4.6997265208097589</v>
      </c>
      <c r="G4573" s="63">
        <v>9952494</v>
      </c>
      <c r="H4573" s="63">
        <v>11.446031813679653</v>
      </c>
      <c r="I4573" s="63">
        <v>97.158110415801005</v>
      </c>
      <c r="J4573" s="63">
        <v>1873428553.3910301</v>
      </c>
      <c r="K4573" s="63">
        <v>56.307277597898285</v>
      </c>
      <c r="L4573" s="63">
        <v>10810.566507962558</v>
      </c>
      <c r="M4573" s="63">
        <v>46.481778592711429</v>
      </c>
      <c r="N4573" s="62">
        <v>49.13</v>
      </c>
    </row>
    <row r="4574" spans="1:14" x14ac:dyDescent="0.4">
      <c r="A4574" s="69">
        <v>109</v>
      </c>
      <c r="B4574" s="5" t="s">
        <v>192</v>
      </c>
      <c r="C4574" s="5">
        <v>1993</v>
      </c>
      <c r="D4574" s="5" t="s">
        <v>251</v>
      </c>
      <c r="E4574" s="5" t="s">
        <v>253</v>
      </c>
      <c r="F4574" s="62">
        <v>4.5955136519756046</v>
      </c>
      <c r="G4574" s="63">
        <v>9964675</v>
      </c>
      <c r="H4574" s="63">
        <v>7.3764300449977327</v>
      </c>
      <c r="I4574" s="63">
        <v>94.558825792323304</v>
      </c>
      <c r="J4574" s="63">
        <v>1533880550.5138199</v>
      </c>
      <c r="K4574" s="63">
        <v>54.175232663339088</v>
      </c>
      <c r="L4574" s="63">
        <v>9534.6563637307972</v>
      </c>
      <c r="M4574" s="63">
        <v>44.540972059168816</v>
      </c>
      <c r="N4574" s="62">
        <v>49.789000000000001</v>
      </c>
    </row>
    <row r="4575" spans="1:14" x14ac:dyDescent="0.4">
      <c r="A4575" s="69">
        <v>109</v>
      </c>
      <c r="B4575" s="5" t="s">
        <v>192</v>
      </c>
      <c r="C4575" s="5">
        <v>1994</v>
      </c>
      <c r="D4575" s="5" t="s">
        <v>251</v>
      </c>
      <c r="E4575" s="5" t="s">
        <v>253</v>
      </c>
      <c r="F4575" s="62">
        <v>4.7343023212172319</v>
      </c>
      <c r="G4575" s="63">
        <v>9991525</v>
      </c>
      <c r="H4575" s="63">
        <v>7.2776276311329156</v>
      </c>
      <c r="I4575" s="63">
        <v>93.539587948240793</v>
      </c>
      <c r="J4575" s="63">
        <v>1269714975.99474</v>
      </c>
      <c r="K4575" s="63">
        <v>57.177360015686517</v>
      </c>
      <c r="L4575" s="63">
        <v>9977.3199090577091</v>
      </c>
      <c r="M4575" s="63">
        <v>43.11363636363636</v>
      </c>
      <c r="N4575" s="62">
        <v>50.448999999999998</v>
      </c>
    </row>
    <row r="4576" spans="1:14" x14ac:dyDescent="0.4">
      <c r="A4576" s="69">
        <v>109</v>
      </c>
      <c r="B4576" s="5" t="s">
        <v>192</v>
      </c>
      <c r="C4576" s="5">
        <v>1995</v>
      </c>
      <c r="D4576" s="5" t="s">
        <v>251</v>
      </c>
      <c r="E4576" s="5" t="s">
        <v>253</v>
      </c>
      <c r="F4576" s="62">
        <v>5.0560851914029827</v>
      </c>
      <c r="G4576" s="63">
        <v>10026176</v>
      </c>
      <c r="H4576" s="63">
        <v>3.4286172299752735</v>
      </c>
      <c r="I4576" s="63">
        <v>96.417967304894304</v>
      </c>
      <c r="J4576" s="63">
        <v>684572213.80663502</v>
      </c>
      <c r="K4576" s="63">
        <v>59.914472162005275</v>
      </c>
      <c r="L4576" s="63">
        <v>11781.361850222052</v>
      </c>
      <c r="M4576" s="63">
        <v>46.35747564591275</v>
      </c>
      <c r="N4576" s="62">
        <v>51.109000000000002</v>
      </c>
    </row>
    <row r="4577" spans="1:14" x14ac:dyDescent="0.4">
      <c r="A4577" s="69">
        <v>109</v>
      </c>
      <c r="B4577" s="5" t="s">
        <v>192</v>
      </c>
      <c r="C4577" s="5">
        <v>1996</v>
      </c>
      <c r="D4577" s="5" t="s">
        <v>251</v>
      </c>
      <c r="E4577" s="5" t="s">
        <v>253</v>
      </c>
      <c r="F4577" s="62">
        <v>4.8432796482890161</v>
      </c>
      <c r="G4577" s="63">
        <v>10063945</v>
      </c>
      <c r="H4577" s="63">
        <v>2.3909855109766767</v>
      </c>
      <c r="I4577" s="63">
        <v>97.206864480291102</v>
      </c>
      <c r="J4577" s="63">
        <v>1571447864.59409</v>
      </c>
      <c r="K4577" s="63">
        <v>60.209805047166611</v>
      </c>
      <c r="L4577" s="63">
        <v>12185.091401062937</v>
      </c>
      <c r="M4577" s="63">
        <v>39.016321129245704</v>
      </c>
      <c r="N4577" s="62">
        <v>51.77</v>
      </c>
    </row>
    <row r="4578" spans="1:14" x14ac:dyDescent="0.4">
      <c r="A4578" s="69">
        <v>109</v>
      </c>
      <c r="B4578" s="5" t="s">
        <v>192</v>
      </c>
      <c r="C4578" s="5">
        <v>1997</v>
      </c>
      <c r="D4578" s="5" t="s">
        <v>251</v>
      </c>
      <c r="E4578" s="5" t="s">
        <v>253</v>
      </c>
      <c r="F4578" s="62">
        <v>5.0382546127071022</v>
      </c>
      <c r="G4578" s="63">
        <v>10108977</v>
      </c>
      <c r="H4578" s="63">
        <v>3.8852076349037645</v>
      </c>
      <c r="I4578" s="63">
        <v>95.554059127997306</v>
      </c>
      <c r="J4578" s="63">
        <v>2710655379.72437</v>
      </c>
      <c r="K4578" s="63">
        <v>62.304951502458294</v>
      </c>
      <c r="L4578" s="63">
        <v>11575.507112435833</v>
      </c>
      <c r="M4578" s="63">
        <v>39.801520270270267</v>
      </c>
      <c r="N4578" s="62">
        <v>52.427999999999997</v>
      </c>
    </row>
    <row r="4579" spans="1:14" x14ac:dyDescent="0.4">
      <c r="A4579" s="69">
        <v>109</v>
      </c>
      <c r="B4579" s="5" t="s">
        <v>192</v>
      </c>
      <c r="C4579" s="5">
        <v>1998</v>
      </c>
      <c r="D4579" s="5" t="s">
        <v>251</v>
      </c>
      <c r="E4579" s="5" t="s">
        <v>253</v>
      </c>
      <c r="F4579" s="62">
        <v>5.4723944301861893</v>
      </c>
      <c r="G4579" s="63">
        <v>10160196</v>
      </c>
      <c r="H4579" s="63">
        <v>3.8250333650786388</v>
      </c>
      <c r="I4579" s="63">
        <v>95.944511401945306</v>
      </c>
      <c r="J4579" s="63">
        <v>6071328302.6466703</v>
      </c>
      <c r="K4579" s="63">
        <v>63.830898857036054</v>
      </c>
      <c r="L4579" s="63">
        <v>12199.206385024034</v>
      </c>
      <c r="M4579" s="63">
        <v>40.71085494716619</v>
      </c>
      <c r="N4579" s="62">
        <v>53.085999999999999</v>
      </c>
    </row>
    <row r="4580" spans="1:14" x14ac:dyDescent="0.4">
      <c r="A4580" s="69">
        <v>109</v>
      </c>
      <c r="B4580" s="5" t="s">
        <v>192</v>
      </c>
      <c r="C4580" s="5">
        <v>1999</v>
      </c>
      <c r="D4580" s="5" t="s">
        <v>251</v>
      </c>
      <c r="E4580" s="5" t="s">
        <v>253</v>
      </c>
      <c r="F4580" s="62">
        <v>6.0881431944244904</v>
      </c>
      <c r="G4580" s="63">
        <v>10217828</v>
      </c>
      <c r="H4580" s="63">
        <v>3.3705275771826848</v>
      </c>
      <c r="I4580" s="63">
        <v>95.434459139487402</v>
      </c>
      <c r="J4580" s="63">
        <v>740701804.32235599</v>
      </c>
      <c r="K4580" s="63">
        <v>63.314329817223694</v>
      </c>
      <c r="L4580" s="63">
        <v>12475.291770147596</v>
      </c>
      <c r="M4580" s="63">
        <v>45.45143052938154</v>
      </c>
      <c r="N4580" s="62">
        <v>53.743000000000002</v>
      </c>
    </row>
    <row r="4581" spans="1:14" x14ac:dyDescent="0.4">
      <c r="A4581" s="69">
        <v>109</v>
      </c>
      <c r="B4581" s="5" t="s">
        <v>192</v>
      </c>
      <c r="C4581" s="5">
        <v>2000</v>
      </c>
      <c r="D4581" s="5" t="s">
        <v>251</v>
      </c>
      <c r="E4581" s="5" t="s">
        <v>253</v>
      </c>
      <c r="F4581" s="62">
        <v>5.992401479587067</v>
      </c>
      <c r="G4581" s="63">
        <v>10289898</v>
      </c>
      <c r="H4581" s="63">
        <v>3.4202687274528216</v>
      </c>
      <c r="I4581" s="63">
        <v>93.143761448066499</v>
      </c>
      <c r="J4581" s="63">
        <v>7292581671.3861399</v>
      </c>
      <c r="K4581" s="63">
        <v>67.452997986324675</v>
      </c>
      <c r="L4581" s="63">
        <v>11526.372066796823</v>
      </c>
      <c r="M4581" s="63">
        <v>41.580221300138312</v>
      </c>
      <c r="N4581" s="62">
        <v>54.399000000000001</v>
      </c>
    </row>
    <row r="4582" spans="1:14" x14ac:dyDescent="0.4">
      <c r="A4582" s="69">
        <v>109</v>
      </c>
      <c r="B4582" s="5" t="s">
        <v>192</v>
      </c>
      <c r="C4582" s="5">
        <v>2001</v>
      </c>
      <c r="D4582" s="5" t="s">
        <v>251</v>
      </c>
      <c r="E4582" s="5" t="s">
        <v>253</v>
      </c>
      <c r="F4582" s="62">
        <v>5.9235015664803123</v>
      </c>
      <c r="G4582" s="63">
        <v>10362722</v>
      </c>
      <c r="H4582" s="63">
        <v>3.7159828186516677</v>
      </c>
      <c r="I4582" s="63">
        <v>95.396651387668697</v>
      </c>
      <c r="J4582" s="63">
        <v>6113785653.7763796</v>
      </c>
      <c r="K4582" s="63">
        <v>65.091955177112169</v>
      </c>
      <c r="L4582" s="63">
        <v>11734.764974395395</v>
      </c>
      <c r="M4582" s="63">
        <v>41.323172843782466</v>
      </c>
      <c r="N4582" s="62">
        <v>55.043999999999997</v>
      </c>
    </row>
    <row r="4583" spans="1:14" x14ac:dyDescent="0.4">
      <c r="A4583" s="69">
        <v>109</v>
      </c>
      <c r="B4583" s="5" t="s">
        <v>192</v>
      </c>
      <c r="C4583" s="5">
        <v>2002</v>
      </c>
      <c r="D4583" s="5" t="s">
        <v>251</v>
      </c>
      <c r="E4583" s="5" t="s">
        <v>253</v>
      </c>
      <c r="F4583" s="62">
        <v>6.2962786302125275</v>
      </c>
      <c r="G4583" s="63">
        <v>10419631</v>
      </c>
      <c r="H4583" s="63">
        <v>4.1897816873774474</v>
      </c>
      <c r="I4583" s="63">
        <v>97.800298075939395</v>
      </c>
      <c r="J4583" s="63">
        <v>587893729.66414106</v>
      </c>
      <c r="K4583" s="63">
        <v>62.308259416977243</v>
      </c>
      <c r="L4583" s="63">
        <v>12936.692820448196</v>
      </c>
      <c r="M4583" s="63">
        <v>43.90402075226978</v>
      </c>
      <c r="N4583" s="62">
        <v>55.665999999999997</v>
      </c>
    </row>
    <row r="4584" spans="1:14" x14ac:dyDescent="0.4">
      <c r="A4584" s="69">
        <v>109</v>
      </c>
      <c r="B4584" s="5" t="s">
        <v>192</v>
      </c>
      <c r="C4584" s="5">
        <v>2003</v>
      </c>
      <c r="D4584" s="5" t="s">
        <v>251</v>
      </c>
      <c r="E4584" s="5" t="s">
        <v>253</v>
      </c>
      <c r="F4584" s="62">
        <v>5.7868472937819657</v>
      </c>
      <c r="G4584" s="63">
        <v>10458821</v>
      </c>
      <c r="H4584" s="63">
        <v>3.4271537296228729</v>
      </c>
      <c r="I4584" s="63">
        <v>102.213113509219</v>
      </c>
      <c r="J4584" s="63">
        <v>10354679114.3825</v>
      </c>
      <c r="K4584" s="63">
        <v>61.138947488365304</v>
      </c>
      <c r="L4584" s="63">
        <v>15797.782134027593</v>
      </c>
      <c r="M4584" s="63">
        <v>40.720562390158179</v>
      </c>
      <c r="N4584" s="62">
        <v>56.286999999999999</v>
      </c>
    </row>
    <row r="4585" spans="1:14" x14ac:dyDescent="0.4">
      <c r="A4585" s="69">
        <v>109</v>
      </c>
      <c r="B4585" s="5" t="s">
        <v>192</v>
      </c>
      <c r="C4585" s="5">
        <v>2004</v>
      </c>
      <c r="D4585" s="5" t="s">
        <v>251</v>
      </c>
      <c r="E4585" s="5" t="s">
        <v>253</v>
      </c>
      <c r="F4585" s="62">
        <v>5.9261373266967201</v>
      </c>
      <c r="G4585" s="63">
        <v>10483861</v>
      </c>
      <c r="H4585" s="63">
        <v>2.3996146661088034</v>
      </c>
      <c r="I4585" s="63">
        <v>103.22583336808501</v>
      </c>
      <c r="J4585" s="63">
        <v>2485161769.22788</v>
      </c>
      <c r="K4585" s="63">
        <v>63.204593667027851</v>
      </c>
      <c r="L4585" s="63">
        <v>18064.15809329872</v>
      </c>
      <c r="M4585" s="63">
        <v>41.66236448115643</v>
      </c>
      <c r="N4585" s="62">
        <v>56.906999999999996</v>
      </c>
    </row>
    <row r="4586" spans="1:14" x14ac:dyDescent="0.4">
      <c r="A4586" s="69">
        <v>109</v>
      </c>
      <c r="B4586" s="5" t="s">
        <v>192</v>
      </c>
      <c r="C4586" s="5">
        <v>2005</v>
      </c>
      <c r="D4586" s="5" t="s">
        <v>251</v>
      </c>
      <c r="E4586" s="5" t="s">
        <v>253</v>
      </c>
      <c r="F4586" s="62">
        <v>6.2336230509752628</v>
      </c>
      <c r="G4586" s="63">
        <v>10503330</v>
      </c>
      <c r="H4586" s="63">
        <v>3.3329032275652821</v>
      </c>
      <c r="I4586" s="63">
        <v>102.42416444330399</v>
      </c>
      <c r="J4586" s="63">
        <v>3367937006.69595</v>
      </c>
      <c r="K4586" s="63">
        <v>62.944504560452032</v>
      </c>
      <c r="L4586" s="63">
        <v>18780.127512409996</v>
      </c>
      <c r="M4586" s="63">
        <v>45.57601433925371</v>
      </c>
      <c r="N4586" s="62">
        <v>57.521999999999998</v>
      </c>
    </row>
    <row r="4587" spans="1:14" x14ac:dyDescent="0.4">
      <c r="A4587" s="69">
        <v>109</v>
      </c>
      <c r="B4587" s="5" t="s">
        <v>192</v>
      </c>
      <c r="C4587" s="5">
        <v>2006</v>
      </c>
      <c r="D4587" s="5" t="s">
        <v>251</v>
      </c>
      <c r="E4587" s="5" t="s">
        <v>253</v>
      </c>
      <c r="F4587" s="62">
        <v>5.744758174267802</v>
      </c>
      <c r="G4587" s="63">
        <v>10522288</v>
      </c>
      <c r="H4587" s="63">
        <v>3.1845426593098125</v>
      </c>
      <c r="I4587" s="63">
        <v>102.99816955970699</v>
      </c>
      <c r="J4587" s="63">
        <v>13394502768.4967</v>
      </c>
      <c r="K4587" s="63">
        <v>68.547053118200935</v>
      </c>
      <c r="L4587" s="63">
        <v>19839.454049903208</v>
      </c>
      <c r="M4587" s="63">
        <v>43.36345915293284</v>
      </c>
      <c r="N4587" s="62">
        <v>58.137</v>
      </c>
    </row>
    <row r="4588" spans="1:14" x14ac:dyDescent="0.4">
      <c r="A4588" s="69">
        <v>109</v>
      </c>
      <c r="B4588" s="5" t="s">
        <v>192</v>
      </c>
      <c r="C4588" s="5">
        <v>2007</v>
      </c>
      <c r="D4588" s="5" t="s">
        <v>251</v>
      </c>
      <c r="E4588" s="5" t="s">
        <v>253</v>
      </c>
      <c r="F4588" s="62">
        <v>5.5769516048807528</v>
      </c>
      <c r="G4588" s="63">
        <v>10542964</v>
      </c>
      <c r="H4588" s="63">
        <v>2.9663454927419792</v>
      </c>
      <c r="I4588" s="63">
        <v>103.938641666417</v>
      </c>
      <c r="J4588" s="63">
        <v>6014642426.6810904</v>
      </c>
      <c r="K4588" s="63">
        <v>69.946117581799101</v>
      </c>
      <c r="L4588" s="63">
        <v>22811.056484436518</v>
      </c>
      <c r="M4588" s="63">
        <v>40.589527645551087</v>
      </c>
      <c r="N4588" s="62">
        <v>58.749000000000002</v>
      </c>
    </row>
    <row r="4589" spans="1:14" x14ac:dyDescent="0.4">
      <c r="A4589" s="69">
        <v>109</v>
      </c>
      <c r="B4589" s="5" t="s">
        <v>192</v>
      </c>
      <c r="C4589" s="5">
        <v>2008</v>
      </c>
      <c r="D4589" s="5" t="s">
        <v>251</v>
      </c>
      <c r="E4589" s="5" t="s">
        <v>253</v>
      </c>
      <c r="F4589" s="62">
        <v>5.3839218645415778</v>
      </c>
      <c r="G4589" s="63">
        <v>10558177</v>
      </c>
      <c r="H4589" s="63">
        <v>1.7377242881250652</v>
      </c>
      <c r="I4589" s="63">
        <v>103.95873875007599</v>
      </c>
      <c r="J4589" s="63">
        <v>7819075463.0086603</v>
      </c>
      <c r="K4589" s="63">
        <v>72.07574292216043</v>
      </c>
      <c r="L4589" s="63">
        <v>24949.041356673933</v>
      </c>
      <c r="M4589" s="63">
        <v>41.329042029534271</v>
      </c>
      <c r="N4589" s="62">
        <v>59.359000000000002</v>
      </c>
    </row>
    <row r="4590" spans="1:14" x14ac:dyDescent="0.4">
      <c r="A4590" s="69">
        <v>109</v>
      </c>
      <c r="B4590" s="5" t="s">
        <v>192</v>
      </c>
      <c r="C4590" s="5">
        <v>2009</v>
      </c>
      <c r="D4590" s="5" t="s">
        <v>251</v>
      </c>
      <c r="E4590" s="5" t="s">
        <v>253</v>
      </c>
      <c r="F4590" s="62">
        <v>5.3272411214461588</v>
      </c>
      <c r="G4590" s="63">
        <v>10568247</v>
      </c>
      <c r="H4590" s="63">
        <v>1.098135863727137</v>
      </c>
      <c r="I4590" s="63">
        <v>103.03777922066</v>
      </c>
      <c r="J4590" s="63">
        <v>5585829214.06952</v>
      </c>
      <c r="K4590" s="63">
        <v>61.492693526775945</v>
      </c>
      <c r="L4590" s="63">
        <v>23151.215413071171</v>
      </c>
      <c r="M4590" s="63">
        <v>42.838296268375416</v>
      </c>
      <c r="N4590" s="62">
        <v>59.963999999999999</v>
      </c>
    </row>
    <row r="4591" spans="1:14" x14ac:dyDescent="0.4">
      <c r="A4591" s="69">
        <v>109</v>
      </c>
      <c r="B4591" s="5" t="s">
        <v>192</v>
      </c>
      <c r="C4591" s="5">
        <v>2010</v>
      </c>
      <c r="D4591" s="5" t="s">
        <v>251</v>
      </c>
      <c r="E4591" s="5" t="s">
        <v>253</v>
      </c>
      <c r="F4591" s="62">
        <v>4.8176315366354237</v>
      </c>
      <c r="G4591" s="63">
        <v>10573100</v>
      </c>
      <c r="H4591" s="63">
        <v>0.6422908691016147</v>
      </c>
      <c r="I4591" s="63">
        <v>100</v>
      </c>
      <c r="J4591" s="63">
        <v>8966915539.1052704</v>
      </c>
      <c r="K4591" s="63">
        <v>67.783295455781072</v>
      </c>
      <c r="L4591" s="63">
        <v>22520.642312404478</v>
      </c>
      <c r="M4591" s="63">
        <v>36.719242902208208</v>
      </c>
      <c r="N4591" s="62">
        <v>60.567</v>
      </c>
    </row>
    <row r="4592" spans="1:14" x14ac:dyDescent="0.4">
      <c r="A4592" s="69">
        <v>109</v>
      </c>
      <c r="B4592" s="5" t="s">
        <v>192</v>
      </c>
      <c r="C4592" s="5">
        <v>2011</v>
      </c>
      <c r="D4592" s="5" t="s">
        <v>251</v>
      </c>
      <c r="E4592" s="5" t="s">
        <v>253</v>
      </c>
      <c r="F4592" s="62">
        <v>4.7234304138456231</v>
      </c>
      <c r="G4592" s="63">
        <v>10557560</v>
      </c>
      <c r="H4592" s="63">
        <v>-0.26512339484166603</v>
      </c>
      <c r="I4592" s="63">
        <v>100.807800322131</v>
      </c>
      <c r="J4592" s="63">
        <v>9821076889.9079704</v>
      </c>
      <c r="K4592" s="63">
        <v>73.099543998602897</v>
      </c>
      <c r="L4592" s="63">
        <v>23217.295496520746</v>
      </c>
      <c r="M4592" s="63">
        <v>40.688775510204081</v>
      </c>
      <c r="N4592" s="62">
        <v>61.167000000000002</v>
      </c>
    </row>
    <row r="4593" spans="1:14" x14ac:dyDescent="0.4">
      <c r="A4593" s="69">
        <v>109</v>
      </c>
      <c r="B4593" s="5" t="s">
        <v>192</v>
      </c>
      <c r="C4593" s="5">
        <v>2012</v>
      </c>
      <c r="D4593" s="5" t="s">
        <v>251</v>
      </c>
      <c r="E4593" s="5" t="s">
        <v>253</v>
      </c>
      <c r="F4593" s="62">
        <v>4.5859263342375796</v>
      </c>
      <c r="G4593" s="63">
        <v>10514844</v>
      </c>
      <c r="H4593" s="63">
        <v>-0.38819636013174375</v>
      </c>
      <c r="I4593" s="63">
        <v>99.275793322509102</v>
      </c>
      <c r="J4593" s="63">
        <v>21396375527.1152</v>
      </c>
      <c r="K4593" s="63">
        <v>76.050838866708375</v>
      </c>
      <c r="L4593" s="63">
        <v>20563.713601262887</v>
      </c>
      <c r="M4593" s="63">
        <v>44.305738063950947</v>
      </c>
      <c r="N4593" s="62">
        <v>61.762999999999998</v>
      </c>
    </row>
    <row r="4594" spans="1:14" x14ac:dyDescent="0.4">
      <c r="A4594" s="69">
        <v>109</v>
      </c>
      <c r="B4594" s="5" t="s">
        <v>192</v>
      </c>
      <c r="C4594" s="5">
        <v>2013</v>
      </c>
      <c r="D4594" s="5" t="s">
        <v>251</v>
      </c>
      <c r="E4594" s="5" t="s">
        <v>253</v>
      </c>
      <c r="F4594" s="62">
        <v>4.4519352279915596</v>
      </c>
      <c r="G4594" s="63">
        <v>10457295</v>
      </c>
      <c r="H4594" s="63">
        <v>2.2486548922586564</v>
      </c>
      <c r="I4594" s="63">
        <v>99.327735806667803</v>
      </c>
      <c r="J4594" s="63">
        <v>15745220666.157801</v>
      </c>
      <c r="K4594" s="63">
        <v>78.114434619906433</v>
      </c>
      <c r="L4594" s="63">
        <v>21653.195975222461</v>
      </c>
      <c r="M4594" s="63">
        <v>42.968214040704325</v>
      </c>
      <c r="N4594" s="62">
        <v>62.351999999999997</v>
      </c>
    </row>
    <row r="4595" spans="1:14" x14ac:dyDescent="0.4">
      <c r="A4595" s="69">
        <v>109</v>
      </c>
      <c r="B4595" s="5" t="s">
        <v>192</v>
      </c>
      <c r="C4595" s="5">
        <v>2014</v>
      </c>
      <c r="D4595" s="5" t="s">
        <v>251</v>
      </c>
      <c r="E4595" s="5" t="s">
        <v>253</v>
      </c>
      <c r="F4595" s="62">
        <v>4.4160009814382413</v>
      </c>
      <c r="G4595" s="63">
        <v>10401062</v>
      </c>
      <c r="H4595" s="63">
        <v>0.70459636932866943</v>
      </c>
      <c r="I4595" s="63">
        <v>98.469997590634307</v>
      </c>
      <c r="J4595" s="63">
        <v>12045808665.4723</v>
      </c>
      <c r="K4595" s="63">
        <v>80.282307876345726</v>
      </c>
      <c r="L4595" s="63">
        <v>22103.700970332095</v>
      </c>
      <c r="M4595" s="63">
        <v>41.111889745386591</v>
      </c>
      <c r="N4595" s="62">
        <v>62.936</v>
      </c>
    </row>
    <row r="4596" spans="1:14" x14ac:dyDescent="0.4">
      <c r="A4596" s="69">
        <v>109</v>
      </c>
      <c r="B4596" s="5" t="s">
        <v>192</v>
      </c>
      <c r="C4596" s="5">
        <v>2015</v>
      </c>
      <c r="D4596" s="5" t="s">
        <v>251</v>
      </c>
      <c r="E4596" s="5" t="s">
        <v>253</v>
      </c>
      <c r="F4596" s="62">
        <v>4.8128532750676865</v>
      </c>
      <c r="G4596" s="63">
        <v>10358076</v>
      </c>
      <c r="H4596" s="63">
        <v>2.0199644282652258</v>
      </c>
      <c r="I4596" s="63">
        <v>95.154979853566005</v>
      </c>
      <c r="J4596" s="63">
        <v>1270014232.93167</v>
      </c>
      <c r="K4596" s="63">
        <v>80.490894381306816</v>
      </c>
      <c r="L4596" s="63">
        <v>19250.106537685195</v>
      </c>
      <c r="M4596" s="63">
        <f t="shared" ref="M4596:M4603" si="486">(M4595+M4594+M4593)/3</f>
        <v>42.795280616680621</v>
      </c>
      <c r="N4596" s="62">
        <v>63.514000000000003</v>
      </c>
    </row>
    <row r="4597" spans="1:14" x14ac:dyDescent="0.4">
      <c r="A4597" s="69">
        <v>109</v>
      </c>
      <c r="B4597" s="5" t="s">
        <v>192</v>
      </c>
      <c r="C4597" s="5">
        <v>2016</v>
      </c>
      <c r="D4597" s="5" t="s">
        <v>251</v>
      </c>
      <c r="E4597" s="5" t="s">
        <v>253</v>
      </c>
      <c r="F4597" s="62">
        <v>4.7160356757263502</v>
      </c>
      <c r="G4597" s="63">
        <v>10325452</v>
      </c>
      <c r="H4597" s="63">
        <v>1.716662546871305</v>
      </c>
      <c r="I4597" s="63">
        <v>96.676303709952506</v>
      </c>
      <c r="J4597" s="63">
        <v>7354810293.04951</v>
      </c>
      <c r="K4597" s="63">
        <v>79.27422962533862</v>
      </c>
      <c r="L4597" s="63">
        <v>19991.972487880517</v>
      </c>
      <c r="M4597" s="63">
        <f t="shared" si="486"/>
        <v>42.291794800923846</v>
      </c>
      <c r="N4597" s="62">
        <v>64.085999999999999</v>
      </c>
    </row>
    <row r="4598" spans="1:14" x14ac:dyDescent="0.4">
      <c r="A4598" s="69">
        <v>109</v>
      </c>
      <c r="B4598" s="5" t="s">
        <v>192</v>
      </c>
      <c r="C4598" s="5">
        <v>2017</v>
      </c>
      <c r="D4598" s="5" t="s">
        <v>251</v>
      </c>
      <c r="E4598" s="5" t="s">
        <v>253</v>
      </c>
      <c r="F4598" s="62">
        <v>5.1719561566167966</v>
      </c>
      <c r="G4598" s="63">
        <v>10300300</v>
      </c>
      <c r="H4598" s="63">
        <v>1.5119103944032162</v>
      </c>
      <c r="I4598" s="63">
        <v>96.872874217421696</v>
      </c>
      <c r="J4598" s="63">
        <v>10683844360.599001</v>
      </c>
      <c r="K4598" s="63">
        <v>84.439140521572114</v>
      </c>
      <c r="L4598" s="63">
        <v>21490.429863103967</v>
      </c>
      <c r="M4598" s="63">
        <f t="shared" si="486"/>
        <v>42.066321720997017</v>
      </c>
      <c r="N4598" s="62">
        <v>64.652000000000001</v>
      </c>
    </row>
    <row r="4599" spans="1:14" x14ac:dyDescent="0.4">
      <c r="A4599" s="69">
        <v>109</v>
      </c>
      <c r="B4599" s="5" t="s">
        <v>192</v>
      </c>
      <c r="C4599" s="5">
        <v>2018</v>
      </c>
      <c r="D4599" s="5" t="s">
        <v>251</v>
      </c>
      <c r="E4599" s="5" t="s">
        <v>253</v>
      </c>
      <c r="F4599" s="62">
        <v>4.8096126128982002</v>
      </c>
      <c r="G4599" s="63">
        <v>10283822</v>
      </c>
      <c r="H4599" s="63">
        <v>1.8129967517080985</v>
      </c>
      <c r="I4599" s="63">
        <v>98.002725104638998</v>
      </c>
      <c r="J4599" s="63">
        <v>7846086577.9396</v>
      </c>
      <c r="K4599" s="63">
        <v>86.428760930840838</v>
      </c>
      <c r="L4599" s="63">
        <v>23562.554522819133</v>
      </c>
      <c r="M4599" s="63">
        <f t="shared" si="486"/>
        <v>42.384465712867161</v>
      </c>
      <c r="N4599" s="62">
        <v>65.210999999999999</v>
      </c>
    </row>
    <row r="4600" spans="1:14" x14ac:dyDescent="0.4">
      <c r="A4600" s="69">
        <v>109</v>
      </c>
      <c r="B4600" s="5" t="s">
        <v>192</v>
      </c>
      <c r="C4600" s="5">
        <v>2019</v>
      </c>
      <c r="D4600" s="5" t="s">
        <v>251</v>
      </c>
      <c r="E4600" s="5" t="s">
        <v>253</v>
      </c>
      <c r="F4600" s="62">
        <v>4.3324480425981715</v>
      </c>
      <c r="G4600" s="63">
        <v>10286263</v>
      </c>
      <c r="H4600" s="63">
        <v>1.7494522399929053</v>
      </c>
      <c r="I4600" s="63">
        <v>96.419602705213606</v>
      </c>
      <c r="J4600" s="63">
        <v>10320042522.1049</v>
      </c>
      <c r="K4600" s="63">
        <v>86.564717409178385</v>
      </c>
      <c r="L4600" s="63">
        <v>23330.817288932005</v>
      </c>
      <c r="M4600" s="63">
        <f t="shared" si="486"/>
        <v>42.247527411596003</v>
      </c>
      <c r="N4600" s="62">
        <v>65.763999999999996</v>
      </c>
    </row>
    <row r="4601" spans="1:14" x14ac:dyDescent="0.4">
      <c r="A4601" s="69">
        <v>109</v>
      </c>
      <c r="B4601" s="5" t="s">
        <v>192</v>
      </c>
      <c r="C4601" s="5">
        <v>2020</v>
      </c>
      <c r="D4601" s="5" t="s">
        <v>251</v>
      </c>
      <c r="E4601" s="5" t="s">
        <v>253</v>
      </c>
      <c r="F4601" s="62">
        <v>3.7849075869171078</v>
      </c>
      <c r="G4601" s="63">
        <v>10297081</v>
      </c>
      <c r="H4601" s="63">
        <v>2.0034751218244224</v>
      </c>
      <c r="I4601" s="63">
        <v>97.200126679254694</v>
      </c>
      <c r="J4601" s="63">
        <v>3991854438.0043502</v>
      </c>
      <c r="K4601" s="63">
        <v>76.237488464863048</v>
      </c>
      <c r="L4601" s="63">
        <v>22242.406417971975</v>
      </c>
      <c r="M4601" s="63">
        <f t="shared" si="486"/>
        <v>42.232771615153389</v>
      </c>
      <c r="N4601" s="62">
        <v>66.31</v>
      </c>
    </row>
    <row r="4602" spans="1:14" x14ac:dyDescent="0.4">
      <c r="A4602" s="69">
        <v>109</v>
      </c>
      <c r="B4602" s="5" t="s">
        <v>192</v>
      </c>
      <c r="C4602" s="5">
        <v>2021</v>
      </c>
      <c r="D4602" s="5" t="s">
        <v>251</v>
      </c>
      <c r="E4602" s="5" t="s">
        <v>253</v>
      </c>
      <c r="F4602" s="62">
        <f>(F4599+F4600+F4601)/3</f>
        <v>4.3089894141378267</v>
      </c>
      <c r="G4602" s="63">
        <v>10361831</v>
      </c>
      <c r="H4602" s="63">
        <v>1.9005941809454612</v>
      </c>
      <c r="I4602" s="63">
        <v>95.471963376861297</v>
      </c>
      <c r="J4602" s="63">
        <v>7850966593.00144</v>
      </c>
      <c r="K4602" s="63">
        <v>85.625908014168857</v>
      </c>
      <c r="L4602" s="63">
        <v>24661.166487457573</v>
      </c>
      <c r="M4602" s="63">
        <f t="shared" si="486"/>
        <v>42.28825491320552</v>
      </c>
      <c r="N4602" s="62">
        <v>66.849000000000004</v>
      </c>
    </row>
    <row r="4603" spans="1:14" x14ac:dyDescent="0.4">
      <c r="A4603" s="69">
        <v>109</v>
      </c>
      <c r="B4603" s="5" t="s">
        <v>192</v>
      </c>
      <c r="C4603" s="5">
        <v>2022</v>
      </c>
      <c r="D4603" s="5" t="s">
        <v>251</v>
      </c>
      <c r="E4603" s="5" t="s">
        <v>253</v>
      </c>
      <c r="F4603" s="62">
        <f>(F4600+F4601+F4602)/3</f>
        <v>4.1421150145510355</v>
      </c>
      <c r="G4603" s="63">
        <v>10409704</v>
      </c>
      <c r="H4603" s="63">
        <v>4.998410943834557</v>
      </c>
      <c r="I4603" s="63">
        <v>92.730566804477903</v>
      </c>
      <c r="J4603" s="63">
        <v>9531041797.4026394</v>
      </c>
      <c r="K4603" s="63">
        <v>101.60514936957937</v>
      </c>
      <c r="L4603" s="63">
        <v>24515.265850731881</v>
      </c>
      <c r="M4603" s="63">
        <f t="shared" si="486"/>
        <v>42.256184646651633</v>
      </c>
      <c r="N4603" s="62">
        <v>67.381</v>
      </c>
    </row>
    <row r="4604" spans="1:14" x14ac:dyDescent="0.4">
      <c r="A4604" s="69">
        <v>110</v>
      </c>
      <c r="B4604" s="5" t="s">
        <v>193</v>
      </c>
      <c r="C4604" s="5">
        <v>1980</v>
      </c>
      <c r="D4604" s="5" t="s">
        <v>251</v>
      </c>
      <c r="E4604" s="5" t="s">
        <v>253</v>
      </c>
      <c r="F4604" s="62">
        <f>F4605*0.95</f>
        <v>17.003898621481127</v>
      </c>
      <c r="G4604" s="63">
        <v>277450</v>
      </c>
      <c r="H4604" s="63">
        <f t="shared" ref="H4604:H4624" si="487">(H4605+H4606+H4607+H4608+H4609)/5</f>
        <v>6.3728779624056555</v>
      </c>
      <c r="I4604" s="63">
        <f>(I4518+I4346+I4260)/3</f>
        <v>318.02326320788779</v>
      </c>
      <c r="J4604" s="63">
        <v>10840000</v>
      </c>
      <c r="K4604" s="63">
        <f t="shared" ref="K4604:K4617" si="488">K4605*0.95</f>
        <v>38.355601445739069</v>
      </c>
      <c r="L4604" s="63">
        <v>28218.292527712947</v>
      </c>
      <c r="M4604" s="63">
        <v>54.154727793696267</v>
      </c>
      <c r="N4604" s="62">
        <v>89.363</v>
      </c>
    </row>
    <row r="4605" spans="1:14" x14ac:dyDescent="0.4">
      <c r="A4605" s="69">
        <v>110</v>
      </c>
      <c r="B4605" s="5" t="s">
        <v>193</v>
      </c>
      <c r="C4605" s="5">
        <v>1981</v>
      </c>
      <c r="D4605" s="5" t="s">
        <v>251</v>
      </c>
      <c r="E4605" s="5" t="s">
        <v>253</v>
      </c>
      <c r="F4605" s="62">
        <f t="shared" ref="F4605:F4613" si="489">F4606*0.95</f>
        <v>17.898840654190661</v>
      </c>
      <c r="G4605" s="63">
        <v>294887</v>
      </c>
      <c r="H4605" s="63">
        <f t="shared" si="487"/>
        <v>6.3750666124690252</v>
      </c>
      <c r="I4605" s="63">
        <f>(I4519+I4347+I4261)/3</f>
        <v>343.73534404688235</v>
      </c>
      <c r="J4605" s="63">
        <v>3779999.9</v>
      </c>
      <c r="K4605" s="63">
        <f t="shared" si="488"/>
        <v>40.374317311304281</v>
      </c>
      <c r="L4605" s="63">
        <v>29371.46691355083</v>
      </c>
      <c r="M4605" s="63">
        <v>48.466981132075468</v>
      </c>
      <c r="N4605" s="62">
        <v>89.513999999999996</v>
      </c>
    </row>
    <row r="4606" spans="1:14" x14ac:dyDescent="0.4">
      <c r="A4606" s="69">
        <v>110</v>
      </c>
      <c r="B4606" s="5" t="s">
        <v>193</v>
      </c>
      <c r="C4606" s="5">
        <v>1982</v>
      </c>
      <c r="D4606" s="5" t="s">
        <v>251</v>
      </c>
      <c r="E4606" s="5" t="s">
        <v>253</v>
      </c>
      <c r="F4606" s="62">
        <f t="shared" si="489"/>
        <v>18.840884899148065</v>
      </c>
      <c r="G4606" s="63">
        <v>312608</v>
      </c>
      <c r="H4606" s="63">
        <f t="shared" si="487"/>
        <v>6.3694645871415734</v>
      </c>
      <c r="I4606" s="63">
        <f>(I4348+I4520+I4262)/3</f>
        <v>382.95139416921023</v>
      </c>
      <c r="J4606" s="63">
        <v>3710000</v>
      </c>
      <c r="K4606" s="63">
        <f t="shared" si="488"/>
        <v>42.499281380320298</v>
      </c>
      <c r="L4606" s="63">
        <v>24301.051842197623</v>
      </c>
      <c r="M4606" s="63">
        <v>49.511400651465799</v>
      </c>
      <c r="N4606" s="62">
        <v>89.662999999999997</v>
      </c>
    </row>
    <row r="4607" spans="1:14" x14ac:dyDescent="0.4">
      <c r="A4607" s="69">
        <v>110</v>
      </c>
      <c r="B4607" s="5" t="s">
        <v>193</v>
      </c>
      <c r="C4607" s="5">
        <v>1983</v>
      </c>
      <c r="D4607" s="5" t="s">
        <v>251</v>
      </c>
      <c r="E4607" s="5" t="s">
        <v>253</v>
      </c>
      <c r="F4607" s="62">
        <f t="shared" si="489"/>
        <v>19.83251042015586</v>
      </c>
      <c r="G4607" s="63">
        <v>330454</v>
      </c>
      <c r="H4607" s="63">
        <f t="shared" si="487"/>
        <v>6.3627192157533186</v>
      </c>
      <c r="I4607" s="63">
        <f>(I4521+I4349+I4263)/3</f>
        <v>463.02903388589021</v>
      </c>
      <c r="J4607" s="63">
        <v>950000</v>
      </c>
      <c r="K4607" s="63">
        <f t="shared" si="488"/>
        <v>44.736085663495054</v>
      </c>
      <c r="L4607" s="63">
        <v>19571.808202328637</v>
      </c>
      <c r="M4607" s="63">
        <v>49.790794979079493</v>
      </c>
      <c r="N4607" s="62">
        <v>89.811000000000007</v>
      </c>
    </row>
    <row r="4608" spans="1:14" x14ac:dyDescent="0.4">
      <c r="A4608" s="69">
        <v>110</v>
      </c>
      <c r="B4608" s="5" t="s">
        <v>193</v>
      </c>
      <c r="C4608" s="5">
        <v>1984</v>
      </c>
      <c r="D4608" s="5" t="s">
        <v>251</v>
      </c>
      <c r="E4608" s="5" t="s">
        <v>253</v>
      </c>
      <c r="F4608" s="62">
        <f t="shared" si="489"/>
        <v>20.876326758058802</v>
      </c>
      <c r="G4608" s="63">
        <v>348241</v>
      </c>
      <c r="H4608" s="63">
        <f t="shared" si="487"/>
        <v>6.3635001058939293</v>
      </c>
      <c r="I4608" s="63">
        <f>(I4651+I4823+I5769)/3</f>
        <v>137.64027430702689</v>
      </c>
      <c r="J4608" s="63">
        <v>-14940000</v>
      </c>
      <c r="K4608" s="63">
        <f t="shared" si="488"/>
        <v>47.090616487889534</v>
      </c>
      <c r="L4608" s="63">
        <v>19252.172559163981</v>
      </c>
      <c r="M4608" s="63">
        <v>50.140845070422536</v>
      </c>
      <c r="N4608" s="62">
        <v>89.956000000000003</v>
      </c>
    </row>
    <row r="4609" spans="1:14" x14ac:dyDescent="0.4">
      <c r="A4609" s="69">
        <v>110</v>
      </c>
      <c r="B4609" s="5" t="s">
        <v>193</v>
      </c>
      <c r="C4609" s="5">
        <v>1985</v>
      </c>
      <c r="D4609" s="5" t="s">
        <v>251</v>
      </c>
      <c r="E4609" s="5" t="s">
        <v>253</v>
      </c>
      <c r="F4609" s="62">
        <f t="shared" si="489"/>
        <v>21.975080797956636</v>
      </c>
      <c r="G4609" s="63">
        <v>365868</v>
      </c>
      <c r="H4609" s="63">
        <f t="shared" si="487"/>
        <v>6.3936392907704285</v>
      </c>
      <c r="I4609" s="63">
        <f>(I4652+I4824+I5770)/3</f>
        <v>134.97224687309804</v>
      </c>
      <c r="J4609" s="63">
        <v>7969999.9000000004</v>
      </c>
      <c r="K4609" s="63">
        <f t="shared" si="488"/>
        <v>49.569069987252142</v>
      </c>
      <c r="L4609" s="63">
        <v>16818.351033826286</v>
      </c>
      <c r="M4609" s="63">
        <v>51.685393258426956</v>
      </c>
      <c r="N4609" s="62">
        <v>90.1</v>
      </c>
    </row>
    <row r="4610" spans="1:14" x14ac:dyDescent="0.4">
      <c r="A4610" s="69">
        <v>110</v>
      </c>
      <c r="B4610" s="5" t="s">
        <v>193</v>
      </c>
      <c r="C4610" s="5">
        <v>1986</v>
      </c>
      <c r="D4610" s="5" t="s">
        <v>251</v>
      </c>
      <c r="E4610" s="5" t="s">
        <v>253</v>
      </c>
      <c r="F4610" s="62">
        <f t="shared" si="489"/>
        <v>23.131663997849092</v>
      </c>
      <c r="G4610" s="63">
        <v>382328</v>
      </c>
      <c r="H4610" s="63">
        <f t="shared" si="487"/>
        <v>6.3860098627858743</v>
      </c>
      <c r="I4610" s="63">
        <f>(I4653+I4825+I5771)/3</f>
        <v>104.7248491391975</v>
      </c>
      <c r="J4610" s="63">
        <v>-1470000</v>
      </c>
      <c r="K4610" s="63">
        <f t="shared" si="488"/>
        <v>52.177968407633834</v>
      </c>
      <c r="L4610" s="63">
        <v>13216.457990389012</v>
      </c>
      <c r="M4610" s="63">
        <v>52.063213345039507</v>
      </c>
      <c r="N4610" s="62">
        <v>90.4</v>
      </c>
    </row>
    <row r="4611" spans="1:14" x14ac:dyDescent="0.4">
      <c r="A4611" s="69">
        <v>110</v>
      </c>
      <c r="B4611" s="5" t="s">
        <v>193</v>
      </c>
      <c r="C4611" s="5">
        <v>1987</v>
      </c>
      <c r="D4611" s="5" t="s">
        <v>251</v>
      </c>
      <c r="E4611" s="5" t="s">
        <v>253</v>
      </c>
      <c r="F4611" s="62">
        <f t="shared" si="489"/>
        <v>24.349119997735887</v>
      </c>
      <c r="G4611" s="63">
        <v>397391</v>
      </c>
      <c r="H4611" s="63">
        <f t="shared" si="487"/>
        <v>6.3414544605043197</v>
      </c>
      <c r="I4611" s="63">
        <f>(I4525+I4353+I4267)/23</f>
        <v>30.371033416320834</v>
      </c>
      <c r="J4611" s="63">
        <v>-2970000</v>
      </c>
      <c r="K4611" s="63">
        <f t="shared" si="488"/>
        <v>54.924177271193514</v>
      </c>
      <c r="L4611" s="63">
        <v>13705.465602690248</v>
      </c>
      <c r="M4611" s="63">
        <v>53.912295786758378</v>
      </c>
      <c r="N4611" s="62">
        <v>91.055999999999997</v>
      </c>
    </row>
    <row r="4612" spans="1:14" x14ac:dyDescent="0.4">
      <c r="A4612" s="69">
        <v>110</v>
      </c>
      <c r="B4612" s="5" t="s">
        <v>193</v>
      </c>
      <c r="C4612" s="5">
        <v>1988</v>
      </c>
      <c r="D4612" s="5" t="s">
        <v>251</v>
      </c>
      <c r="E4612" s="5" t="s">
        <v>253</v>
      </c>
      <c r="F4612" s="62">
        <f t="shared" si="489"/>
        <v>25.630652629195673</v>
      </c>
      <c r="G4612" s="63">
        <v>412142</v>
      </c>
      <c r="H4612" s="63">
        <f t="shared" si="487"/>
        <v>6.3289923588120418</v>
      </c>
      <c r="I4612" s="63">
        <f>(I4526+I4354+I4268)/3</f>
        <v>125.67307809540323</v>
      </c>
      <c r="J4612" s="63">
        <v>-20629999.899999999</v>
      </c>
      <c r="K4612" s="63">
        <f t="shared" si="488"/>
        <v>57.8149234433616</v>
      </c>
      <c r="L4612" s="63">
        <v>14650.744240982556</v>
      </c>
      <c r="M4612" s="63">
        <v>61.96013289036545</v>
      </c>
      <c r="N4612" s="62">
        <v>91.671000000000006</v>
      </c>
    </row>
    <row r="4613" spans="1:14" x14ac:dyDescent="0.4">
      <c r="A4613" s="69">
        <v>110</v>
      </c>
      <c r="B4613" s="5" t="s">
        <v>193</v>
      </c>
      <c r="C4613" s="5">
        <v>1989</v>
      </c>
      <c r="D4613" s="5" t="s">
        <v>251</v>
      </c>
      <c r="E4613" s="5" t="s">
        <v>253</v>
      </c>
      <c r="F4613" s="62">
        <f t="shared" si="489"/>
        <v>26.979634346521763</v>
      </c>
      <c r="G4613" s="63">
        <v>426896</v>
      </c>
      <c r="H4613" s="63">
        <f t="shared" si="487"/>
        <v>6.3674045565969859</v>
      </c>
      <c r="I4613" s="63">
        <f>(I4656+I4828+I5774)/3</f>
        <v>92.577132119320481</v>
      </c>
      <c r="J4613" s="63">
        <v>-1500000</v>
      </c>
      <c r="K4613" s="63">
        <f t="shared" si="488"/>
        <v>60.857814150906947</v>
      </c>
      <c r="L4613" s="63">
        <v>15197.875098178683</v>
      </c>
      <c r="M4613" s="63">
        <v>62.197973499610285</v>
      </c>
      <c r="N4613" s="62">
        <v>92.247</v>
      </c>
    </row>
    <row r="4614" spans="1:14" x14ac:dyDescent="0.4">
      <c r="A4614" s="69">
        <v>110</v>
      </c>
      <c r="B4614" s="5" t="s">
        <v>193</v>
      </c>
      <c r="C4614" s="5">
        <v>1990</v>
      </c>
      <c r="D4614" s="5" t="s">
        <v>251</v>
      </c>
      <c r="E4614" s="5" t="s">
        <v>253</v>
      </c>
      <c r="F4614" s="62">
        <v>28.399615101601857</v>
      </c>
      <c r="G4614" s="63">
        <v>441675</v>
      </c>
      <c r="H4614" s="63">
        <f t="shared" si="487"/>
        <v>6.5443352151529153</v>
      </c>
      <c r="I4614" s="63">
        <f>(I4528+I4657+I4829)/3</f>
        <v>82.173201552583365</v>
      </c>
      <c r="J4614" s="63">
        <v>4879999.9000000004</v>
      </c>
      <c r="K4614" s="63">
        <f t="shared" si="488"/>
        <v>64.060857000954684</v>
      </c>
      <c r="L4614" s="63">
        <v>16664.83143278864</v>
      </c>
      <c r="M4614" s="63">
        <v>62.188254223652464</v>
      </c>
      <c r="N4614" s="62">
        <v>92.786000000000001</v>
      </c>
    </row>
    <row r="4615" spans="1:14" x14ac:dyDescent="0.4">
      <c r="A4615" s="69">
        <v>110</v>
      </c>
      <c r="B4615" s="5" t="s">
        <v>193</v>
      </c>
      <c r="C4615" s="5">
        <v>1991</v>
      </c>
      <c r="D4615" s="5" t="s">
        <v>251</v>
      </c>
      <c r="E4615" s="5" t="s">
        <v>253</v>
      </c>
      <c r="F4615" s="62">
        <v>32.826855588123188</v>
      </c>
      <c r="G4615" s="63">
        <v>456486</v>
      </c>
      <c r="H4615" s="63">
        <f t="shared" si="487"/>
        <v>6.3478627228631082</v>
      </c>
      <c r="I4615" s="63">
        <f>(I4658+I4830+I5776)/3</f>
        <v>91.965207376289371</v>
      </c>
      <c r="J4615" s="63">
        <v>42539999.899999999</v>
      </c>
      <c r="K4615" s="63">
        <f t="shared" si="488"/>
        <v>67.432481053636508</v>
      </c>
      <c r="L4615" s="63">
        <v>15079.359462319728</v>
      </c>
      <c r="M4615" s="63">
        <v>65.040058266569559</v>
      </c>
      <c r="N4615" s="62">
        <v>93.290999999999997</v>
      </c>
    </row>
    <row r="4616" spans="1:14" x14ac:dyDescent="0.4">
      <c r="A4616" s="69">
        <v>110</v>
      </c>
      <c r="B4616" s="5" t="s">
        <v>193</v>
      </c>
      <c r="C4616" s="5">
        <v>1992</v>
      </c>
      <c r="D4616" s="5" t="s">
        <v>251</v>
      </c>
      <c r="E4616" s="5" t="s">
        <v>253</v>
      </c>
      <c r="F4616" s="62">
        <v>31.14325907662537</v>
      </c>
      <c r="G4616" s="63">
        <v>471293</v>
      </c>
      <c r="H4616" s="63">
        <f t="shared" si="487"/>
        <v>6.1186774490965439</v>
      </c>
      <c r="I4616" s="63">
        <f>(I4530+I4358+I4272)/3</f>
        <v>86.146178762224011</v>
      </c>
      <c r="J4616" s="63">
        <v>39579999.899999999</v>
      </c>
      <c r="K4616" s="63">
        <f t="shared" si="488"/>
        <v>70.981559003827911</v>
      </c>
      <c r="L4616" s="63">
        <v>16223.780076335705</v>
      </c>
      <c r="M4616" s="63">
        <v>64.636678200692046</v>
      </c>
      <c r="N4616" s="62">
        <v>93.763000000000005</v>
      </c>
    </row>
    <row r="4617" spans="1:14" x14ac:dyDescent="0.4">
      <c r="A4617" s="69">
        <v>110</v>
      </c>
      <c r="B4617" s="5" t="s">
        <v>193</v>
      </c>
      <c r="C4617" s="5">
        <v>1993</v>
      </c>
      <c r="D4617" s="5" t="s">
        <v>251</v>
      </c>
      <c r="E4617" s="5" t="s">
        <v>253</v>
      </c>
      <c r="F4617" s="62">
        <v>34.183535956843144</v>
      </c>
      <c r="G4617" s="63">
        <v>486041</v>
      </c>
      <c r="H4617" s="63">
        <f t="shared" si="487"/>
        <v>6.2666818503506558</v>
      </c>
      <c r="I4617" s="63">
        <f>(I4531+I4359+I4273)/3</f>
        <v>85.450779069558564</v>
      </c>
      <c r="J4617" s="63">
        <v>72049999.900000006</v>
      </c>
      <c r="K4617" s="63">
        <f t="shared" si="488"/>
        <v>74.717430530345169</v>
      </c>
      <c r="L4617" s="63">
        <v>14724.25917534972</v>
      </c>
      <c r="M4617" s="63">
        <v>65.160445317616237</v>
      </c>
      <c r="N4617" s="62">
        <v>94.203000000000003</v>
      </c>
    </row>
    <row r="4618" spans="1:14" x14ac:dyDescent="0.4">
      <c r="A4618" s="69">
        <v>110</v>
      </c>
      <c r="B4618" s="5" t="s">
        <v>193</v>
      </c>
      <c r="C4618" s="5">
        <v>1994</v>
      </c>
      <c r="D4618" s="5" t="s">
        <v>251</v>
      </c>
      <c r="E4618" s="5" t="s">
        <v>253</v>
      </c>
      <c r="F4618" s="62">
        <v>36.931551500650109</v>
      </c>
      <c r="G4618" s="63">
        <v>500683</v>
      </c>
      <c r="H4618" s="63">
        <f t="shared" si="487"/>
        <v>6.5594655455217126</v>
      </c>
      <c r="I4618" s="63">
        <f>(I4532+I4360+I4274)/3</f>
        <v>60.243670832977095</v>
      </c>
      <c r="J4618" s="63">
        <v>131849999.90000001</v>
      </c>
      <c r="K4618" s="63">
        <v>78.649926874047551</v>
      </c>
      <c r="L4618" s="63">
        <v>14728.782022219188</v>
      </c>
      <c r="M4618" s="63">
        <v>65.545171339563851</v>
      </c>
      <c r="N4618" s="62">
        <v>94.614000000000004</v>
      </c>
    </row>
    <row r="4619" spans="1:14" x14ac:dyDescent="0.4">
      <c r="A4619" s="69">
        <v>110</v>
      </c>
      <c r="B4619" s="5" t="s">
        <v>193</v>
      </c>
      <c r="C4619" s="5">
        <v>1995</v>
      </c>
      <c r="D4619" s="5" t="s">
        <v>251</v>
      </c>
      <c r="E4619" s="5" t="s">
        <v>253</v>
      </c>
      <c r="F4619" s="62">
        <v>36.976276029685543</v>
      </c>
      <c r="G4619" s="63">
        <v>515133</v>
      </c>
      <c r="H4619" s="63">
        <f t="shared" si="487"/>
        <v>7.4289885079325559</v>
      </c>
      <c r="I4619" s="63">
        <f>(I4533+I4361+I4275)/3</f>
        <v>62.556532830644649</v>
      </c>
      <c r="J4619" s="63">
        <v>93560000</v>
      </c>
      <c r="K4619" s="63">
        <v>87.66795203116537</v>
      </c>
      <c r="L4619" s="63">
        <v>15797.69103905589</v>
      </c>
      <c r="M4619" s="63">
        <v>65.597147950089123</v>
      </c>
      <c r="N4619" s="62">
        <v>94.998000000000005</v>
      </c>
    </row>
    <row r="4620" spans="1:14" x14ac:dyDescent="0.4">
      <c r="A4620" s="69">
        <v>110</v>
      </c>
      <c r="B4620" s="5" t="s">
        <v>193</v>
      </c>
      <c r="C4620" s="5">
        <v>1996</v>
      </c>
      <c r="D4620" s="5" t="s">
        <v>251</v>
      </c>
      <c r="E4620" s="5" t="s">
        <v>253</v>
      </c>
      <c r="F4620" s="62">
        <v>39.568269203518078</v>
      </c>
      <c r="G4620" s="63">
        <v>529265</v>
      </c>
      <c r="H4620" s="63">
        <f t="shared" si="487"/>
        <v>5.3655002614140752</v>
      </c>
      <c r="I4620" s="63">
        <f>(I4534+I4362+I4276)/3</f>
        <v>67.320507279989471</v>
      </c>
      <c r="J4620" s="63">
        <v>338870000</v>
      </c>
      <c r="K4620" s="63">
        <v>83.509221054986071</v>
      </c>
      <c r="L4620" s="63">
        <v>17116.83255952195</v>
      </c>
      <c r="M4620" s="63">
        <v>65.853658536585371</v>
      </c>
      <c r="N4620" s="62">
        <v>95.355999999999995</v>
      </c>
    </row>
    <row r="4621" spans="1:14" x14ac:dyDescent="0.4">
      <c r="A4621" s="69">
        <v>110</v>
      </c>
      <c r="B4621" s="5" t="s">
        <v>193</v>
      </c>
      <c r="C4621" s="5">
        <v>1997</v>
      </c>
      <c r="D4621" s="5" t="s">
        <v>251</v>
      </c>
      <c r="E4621" s="5" t="s">
        <v>253</v>
      </c>
      <c r="F4621" s="62">
        <v>46.118806882059459</v>
      </c>
      <c r="G4621" s="63">
        <v>550591</v>
      </c>
      <c r="H4621" s="63">
        <f t="shared" si="487"/>
        <v>4.9727510802637243</v>
      </c>
      <c r="I4621" s="63">
        <f>(I4535+I4277+I4363)/3</f>
        <v>68.632520431328217</v>
      </c>
      <c r="J4621" s="63">
        <v>418329999.89999998</v>
      </c>
      <c r="K4621" s="63">
        <v>84.447038841895534</v>
      </c>
      <c r="L4621" s="63">
        <v>20519.409353557567</v>
      </c>
      <c r="M4621" s="63">
        <v>66.666666666666657</v>
      </c>
      <c r="N4621" s="62">
        <v>95.659000000000006</v>
      </c>
    </row>
    <row r="4622" spans="1:14" x14ac:dyDescent="0.4">
      <c r="A4622" s="69">
        <v>110</v>
      </c>
      <c r="B4622" s="5" t="s">
        <v>193</v>
      </c>
      <c r="C4622" s="5">
        <v>1998</v>
      </c>
      <c r="D4622" s="5" t="s">
        <v>251</v>
      </c>
      <c r="E4622" s="5" t="s">
        <v>253</v>
      </c>
      <c r="F4622" s="62">
        <v>45.615898188803044</v>
      </c>
      <c r="G4622" s="63">
        <v>580997</v>
      </c>
      <c r="H4622" s="63">
        <f t="shared" si="487"/>
        <v>7.006703856621213</v>
      </c>
      <c r="I4622" s="63">
        <f>(I4536+I4364+I4278)/3</f>
        <v>74.716694567361088</v>
      </c>
      <c r="J4622" s="63">
        <v>347300000</v>
      </c>
      <c r="K4622" s="63">
        <v>91.058125555573582</v>
      </c>
      <c r="L4622" s="63">
        <v>17651.54558022249</v>
      </c>
      <c r="M4622" s="63">
        <v>67.482859941234068</v>
      </c>
      <c r="N4622" s="62">
        <v>95.888000000000005</v>
      </c>
    </row>
    <row r="4623" spans="1:14" x14ac:dyDescent="0.4">
      <c r="A4623" s="69">
        <v>110</v>
      </c>
      <c r="B4623" s="5" t="s">
        <v>193</v>
      </c>
      <c r="C4623" s="5">
        <v>1999</v>
      </c>
      <c r="D4623" s="5" t="s">
        <v>251</v>
      </c>
      <c r="E4623" s="5" t="s">
        <v>253</v>
      </c>
      <c r="F4623" s="62">
        <v>47.288937587028904</v>
      </c>
      <c r="G4623" s="63">
        <v>613302</v>
      </c>
      <c r="H4623" s="63">
        <f t="shared" si="487"/>
        <v>8.0233840213769874</v>
      </c>
      <c r="I4623" s="63">
        <f>(I4537+I4365+I4279)/3</f>
        <v>71.517544114289294</v>
      </c>
      <c r="J4623" s="63">
        <v>113250000</v>
      </c>
      <c r="K4623" s="63">
        <v>85.732969785639867</v>
      </c>
      <c r="L4623" s="63">
        <v>20207.225588913567</v>
      </c>
      <c r="M4623" s="63">
        <v>70.997782705099794</v>
      </c>
      <c r="N4623" s="62">
        <v>96.105000000000004</v>
      </c>
    </row>
    <row r="4624" spans="1:14" x14ac:dyDescent="0.4">
      <c r="A4624" s="69">
        <v>110</v>
      </c>
      <c r="B4624" s="5" t="s">
        <v>193</v>
      </c>
      <c r="C4624" s="5">
        <v>2000</v>
      </c>
      <c r="D4624" s="5" t="s">
        <v>251</v>
      </c>
      <c r="E4624" s="5" t="s">
        <v>253</v>
      </c>
      <c r="F4624" s="62">
        <v>44.379250608031434</v>
      </c>
      <c r="G4624" s="63">
        <v>645937</v>
      </c>
      <c r="H4624" s="63">
        <f t="shared" si="487"/>
        <v>11.77660331998678</v>
      </c>
      <c r="I4624" s="63">
        <f>(I4538+I4280+I4366)/3</f>
        <v>75.274075716757764</v>
      </c>
      <c r="J4624" s="63">
        <v>251599999.90000001</v>
      </c>
      <c r="K4624" s="63">
        <v>89.612659715991711</v>
      </c>
      <c r="L4624" s="63">
        <v>27494.771332018619</v>
      </c>
      <c r="M4624" s="63">
        <v>65.082352941176467</v>
      </c>
      <c r="N4624" s="62">
        <v>96.311000000000007</v>
      </c>
    </row>
    <row r="4625" spans="1:14" x14ac:dyDescent="0.4">
      <c r="A4625" s="69">
        <v>110</v>
      </c>
      <c r="B4625" s="5" t="s">
        <v>193</v>
      </c>
      <c r="C4625" s="5">
        <v>2001</v>
      </c>
      <c r="D4625" s="5" t="s">
        <v>251</v>
      </c>
      <c r="E4625" s="5" t="s">
        <v>253</v>
      </c>
      <c r="F4625" s="62">
        <v>42.205792015980407</v>
      </c>
      <c r="G4625" s="63">
        <v>678831</v>
      </c>
      <c r="H4625" s="63">
        <v>-4.9519409711783311</v>
      </c>
      <c r="I4625" s="63">
        <f>(I4840+I5786+I4668)/3</f>
        <v>95.552809745411324</v>
      </c>
      <c r="J4625" s="63">
        <v>295519999.89999998</v>
      </c>
      <c r="K4625" s="63">
        <v>94.968671679197996</v>
      </c>
      <c r="L4625" s="63">
        <v>25836.270792673782</v>
      </c>
      <c r="M4625" s="63">
        <v>65.732087227414326</v>
      </c>
      <c r="N4625" s="62">
        <v>96.506</v>
      </c>
    </row>
    <row r="4626" spans="1:14" x14ac:dyDescent="0.4">
      <c r="A4626" s="69">
        <v>110</v>
      </c>
      <c r="B4626" s="5" t="s">
        <v>193</v>
      </c>
      <c r="C4626" s="5">
        <v>2002</v>
      </c>
      <c r="D4626" s="5" t="s">
        <v>251</v>
      </c>
      <c r="E4626" s="5" t="s">
        <v>253</v>
      </c>
      <c r="F4626" s="62">
        <v>45.564691398877713</v>
      </c>
      <c r="G4626" s="63">
        <v>713186</v>
      </c>
      <c r="H4626" s="63">
        <v>3.0090051745119695</v>
      </c>
      <c r="I4626" s="63">
        <f>(I4540+I4669+I4841)/3</f>
        <v>101.86543867250244</v>
      </c>
      <c r="J4626" s="63">
        <v>623919999.89999998</v>
      </c>
      <c r="K4626" s="63">
        <v>88.469723625219913</v>
      </c>
      <c r="L4626" s="63">
        <v>27151.032498866021</v>
      </c>
      <c r="M4626" s="63">
        <v>60.301318267419958</v>
      </c>
      <c r="N4626" s="62">
        <v>96.691999999999993</v>
      </c>
    </row>
    <row r="4627" spans="1:14" x14ac:dyDescent="0.4">
      <c r="A4627" s="69">
        <v>110</v>
      </c>
      <c r="B4627" s="5" t="s">
        <v>193</v>
      </c>
      <c r="C4627" s="5">
        <v>2003</v>
      </c>
      <c r="D4627" s="5" t="s">
        <v>251</v>
      </c>
      <c r="E4627" s="5" t="s">
        <v>253</v>
      </c>
      <c r="F4627" s="62">
        <v>46.416886543535618</v>
      </c>
      <c r="G4627" s="63">
        <v>748525</v>
      </c>
      <c r="H4627" s="63">
        <v>17.176467738408661</v>
      </c>
      <c r="I4627" s="63">
        <f t="shared" ref="I4627:I4635" si="490">(I4541+I4369+I4283)/3</f>
        <v>67.765385899379979</v>
      </c>
      <c r="J4627" s="63">
        <v>624919999.89999998</v>
      </c>
      <c r="K4627" s="63">
        <v>90.164948694302097</v>
      </c>
      <c r="L4627" s="63">
        <v>31440.220712456106</v>
      </c>
      <c r="M4627" s="63">
        <v>64.380610412926387</v>
      </c>
      <c r="N4627" s="62">
        <v>96.867999999999995</v>
      </c>
    </row>
    <row r="4628" spans="1:14" x14ac:dyDescent="0.4">
      <c r="A4628" s="69">
        <v>110</v>
      </c>
      <c r="B4628" s="5" t="s">
        <v>193</v>
      </c>
      <c r="C4628" s="5">
        <v>2004</v>
      </c>
      <c r="D4628" s="5" t="s">
        <v>251</v>
      </c>
      <c r="E4628" s="5" t="s">
        <v>253</v>
      </c>
      <c r="F4628" s="62">
        <v>47.656962013926474</v>
      </c>
      <c r="G4628" s="63">
        <v>777943</v>
      </c>
      <c r="H4628" s="63">
        <v>13.106784845155858</v>
      </c>
      <c r="I4628" s="63">
        <f t="shared" si="490"/>
        <v>66.670709460273414</v>
      </c>
      <c r="J4628" s="63">
        <v>1198970000</v>
      </c>
      <c r="K4628" s="63">
        <v>90.372428838562229</v>
      </c>
      <c r="L4628" s="63">
        <v>40792.276470211742</v>
      </c>
      <c r="M4628" s="63">
        <v>61.179520414776412</v>
      </c>
      <c r="N4628" s="62">
        <v>97.09</v>
      </c>
    </row>
    <row r="4629" spans="1:14" x14ac:dyDescent="0.4">
      <c r="A4629" s="69">
        <v>110</v>
      </c>
      <c r="B4629" s="5" t="s">
        <v>193</v>
      </c>
      <c r="C4629" s="5">
        <v>2005</v>
      </c>
      <c r="D4629" s="5" t="s">
        <v>251</v>
      </c>
      <c r="E4629" s="5" t="s">
        <v>253</v>
      </c>
      <c r="F4629" s="62">
        <v>45.406086884801638</v>
      </c>
      <c r="G4629" s="63">
        <v>848710</v>
      </c>
      <c r="H4629" s="63">
        <v>30.542699813035739</v>
      </c>
      <c r="I4629" s="63">
        <f t="shared" si="490"/>
        <v>70.80105284066768</v>
      </c>
      <c r="J4629" s="63">
        <v>2500000000</v>
      </c>
      <c r="K4629" s="63">
        <v>94.745544169633106</v>
      </c>
      <c r="L4629" s="63">
        <v>52468.445647505636</v>
      </c>
      <c r="M4629" s="63">
        <v>62.560240963855421</v>
      </c>
      <c r="N4629" s="62">
        <v>97.396000000000001</v>
      </c>
    </row>
    <row r="4630" spans="1:14" x14ac:dyDescent="0.4">
      <c r="A4630" s="69">
        <v>110</v>
      </c>
      <c r="B4630" s="5" t="s">
        <v>193</v>
      </c>
      <c r="C4630" s="5">
        <v>2006</v>
      </c>
      <c r="D4630" s="5" t="s">
        <v>251</v>
      </c>
      <c r="E4630" s="5" t="s">
        <v>253</v>
      </c>
      <c r="F4630" s="62">
        <v>43.288574074438948</v>
      </c>
      <c r="G4630" s="63">
        <v>1015060</v>
      </c>
      <c r="H4630" s="63">
        <v>8.3616135354892975</v>
      </c>
      <c r="I4630" s="63">
        <f t="shared" si="490"/>
        <v>78.038671756643069</v>
      </c>
      <c r="J4630" s="63">
        <v>3500000000</v>
      </c>
      <c r="K4630" s="63">
        <v>98.570919313571977</v>
      </c>
      <c r="L4630" s="63">
        <v>59978.861207360009</v>
      </c>
      <c r="M4630" s="63">
        <v>64.447334200260073</v>
      </c>
      <c r="N4630" s="62">
        <v>97.671000000000006</v>
      </c>
    </row>
    <row r="4631" spans="1:14" x14ac:dyDescent="0.4">
      <c r="A4631" s="69">
        <v>110</v>
      </c>
      <c r="B4631" s="5" t="s">
        <v>193</v>
      </c>
      <c r="C4631" s="5">
        <v>2007</v>
      </c>
      <c r="D4631" s="5" t="s">
        <v>251</v>
      </c>
      <c r="E4631" s="5" t="s">
        <v>253</v>
      </c>
      <c r="F4631" s="62">
        <v>40.609452281975784</v>
      </c>
      <c r="G4631" s="63">
        <v>1231893</v>
      </c>
      <c r="H4631" s="63">
        <v>10.969860595314216</v>
      </c>
      <c r="I4631" s="63">
        <f t="shared" si="490"/>
        <v>79.227713492946322</v>
      </c>
      <c r="J4631" s="63">
        <v>4700000000</v>
      </c>
      <c r="K4631" s="63">
        <v>96.114105710110564</v>
      </c>
      <c r="L4631" s="63">
        <v>64706.989902603484</v>
      </c>
      <c r="M4631" s="63">
        <v>62.855820411941686</v>
      </c>
      <c r="N4631" s="62">
        <v>97.917000000000002</v>
      </c>
    </row>
    <row r="4632" spans="1:14" x14ac:dyDescent="0.4">
      <c r="A4632" s="69">
        <v>110</v>
      </c>
      <c r="B4632" s="5" t="s">
        <v>193</v>
      </c>
      <c r="C4632" s="5">
        <v>2008</v>
      </c>
      <c r="D4632" s="5" t="s">
        <v>251</v>
      </c>
      <c r="E4632" s="5" t="s">
        <v>253</v>
      </c>
      <c r="F4632" s="62">
        <v>36.889945626773816</v>
      </c>
      <c r="G4632" s="63">
        <v>1444277</v>
      </c>
      <c r="H4632" s="63">
        <v>22.899564688172362</v>
      </c>
      <c r="I4632" s="63">
        <f t="shared" si="490"/>
        <v>82.858907804463072</v>
      </c>
      <c r="J4632" s="63">
        <v>3778626373.5999999</v>
      </c>
      <c r="K4632" s="63">
        <v>89.432841654690492</v>
      </c>
      <c r="L4632" s="63">
        <v>79811.597737175733</v>
      </c>
      <c r="M4632" s="63">
        <v>60.261914984972101</v>
      </c>
      <c r="N4632" s="62">
        <v>98.138999999999996</v>
      </c>
    </row>
    <row r="4633" spans="1:14" x14ac:dyDescent="0.4">
      <c r="A4633" s="69">
        <v>110</v>
      </c>
      <c r="B4633" s="5" t="s">
        <v>193</v>
      </c>
      <c r="C4633" s="5">
        <v>2009</v>
      </c>
      <c r="D4633" s="5" t="s">
        <v>251</v>
      </c>
      <c r="E4633" s="5" t="s">
        <v>253</v>
      </c>
      <c r="F4633" s="62">
        <v>33.727303552066296</v>
      </c>
      <c r="G4633" s="63">
        <v>1610274</v>
      </c>
      <c r="H4633" s="63">
        <v>-24.218100876606869</v>
      </c>
      <c r="I4633" s="63">
        <f t="shared" si="490"/>
        <v>72.890908089944972</v>
      </c>
      <c r="J4633" s="63">
        <v>8124736263.6000004</v>
      </c>
      <c r="K4633" s="63">
        <v>80.144162972701167</v>
      </c>
      <c r="L4633" s="63">
        <v>60733.981700227188</v>
      </c>
      <c r="M4633" s="63">
        <v>60.035771065182828</v>
      </c>
      <c r="N4633" s="62">
        <v>98.335999999999999</v>
      </c>
    </row>
    <row r="4634" spans="1:14" x14ac:dyDescent="0.4">
      <c r="A4634" s="69">
        <v>110</v>
      </c>
      <c r="B4634" s="5" t="s">
        <v>193</v>
      </c>
      <c r="C4634" s="5">
        <v>2010</v>
      </c>
      <c r="D4634" s="5" t="s">
        <v>251</v>
      </c>
      <c r="E4634" s="5" t="s">
        <v>253</v>
      </c>
      <c r="F4634" s="62">
        <v>35.548268343698055</v>
      </c>
      <c r="G4634" s="63">
        <v>1713504</v>
      </c>
      <c r="H4634" s="63">
        <v>6.9793298939114976</v>
      </c>
      <c r="I4634" s="63">
        <f t="shared" si="490"/>
        <v>74.611404806478944</v>
      </c>
      <c r="J4634" s="63">
        <v>4670329670.1999998</v>
      </c>
      <c r="K4634" s="63">
        <v>86.070289953092967</v>
      </c>
      <c r="L4634" s="63">
        <v>73021.309752503541</v>
      </c>
      <c r="M4634" s="63">
        <v>63.520140105078816</v>
      </c>
      <c r="N4634" s="62">
        <v>98.501000000000005</v>
      </c>
    </row>
    <row r="4635" spans="1:14" x14ac:dyDescent="0.4">
      <c r="A4635" s="69">
        <v>110</v>
      </c>
      <c r="B4635" s="5" t="s">
        <v>193</v>
      </c>
      <c r="C4635" s="5">
        <v>2011</v>
      </c>
      <c r="D4635" s="5" t="s">
        <v>251</v>
      </c>
      <c r="E4635" s="5" t="s">
        <v>253</v>
      </c>
      <c r="F4635" s="62">
        <v>37.979493074658663</v>
      </c>
      <c r="G4635" s="63">
        <v>1804171</v>
      </c>
      <c r="H4635" s="63">
        <v>18.270171342436669</v>
      </c>
      <c r="I4635" s="63">
        <f t="shared" si="490"/>
        <v>81.946911591921392</v>
      </c>
      <c r="J4635" s="63">
        <v>938516483.51648295</v>
      </c>
      <c r="K4635" s="63">
        <v>98.721638690589486</v>
      </c>
      <c r="L4635" s="63">
        <v>92992.997130745163</v>
      </c>
      <c r="M4635" s="63">
        <v>70.180194546324344</v>
      </c>
      <c r="N4635" s="62">
        <v>98.602000000000004</v>
      </c>
    </row>
    <row r="4636" spans="1:14" x14ac:dyDescent="0.4">
      <c r="A4636" s="69">
        <v>110</v>
      </c>
      <c r="B4636" s="5" t="s">
        <v>193</v>
      </c>
      <c r="C4636" s="5">
        <v>2012</v>
      </c>
      <c r="D4636" s="5" t="s">
        <v>251</v>
      </c>
      <c r="E4636" s="5" t="s">
        <v>253</v>
      </c>
      <c r="F4636" s="62">
        <v>39.582139521215744</v>
      </c>
      <c r="G4636" s="63">
        <v>1905660</v>
      </c>
      <c r="H4636" s="63">
        <v>6.3299622355519745</v>
      </c>
      <c r="I4636" s="63">
        <f>(I4679+I4851+I5797)/3</f>
        <v>101.05983857651307</v>
      </c>
      <c r="J4636" s="63">
        <v>395879120.87912101</v>
      </c>
      <c r="K4636" s="63">
        <v>105.7462944258412</v>
      </c>
      <c r="L4636" s="63">
        <v>98041.36223808935</v>
      </c>
      <c r="M4636" s="63">
        <v>66.078486730660643</v>
      </c>
      <c r="N4636" s="62">
        <v>98.697000000000003</v>
      </c>
    </row>
    <row r="4637" spans="1:14" x14ac:dyDescent="0.4">
      <c r="A4637" s="69">
        <v>110</v>
      </c>
      <c r="B4637" s="5" t="s">
        <v>193</v>
      </c>
      <c r="C4637" s="5">
        <v>2013</v>
      </c>
      <c r="D4637" s="5" t="s">
        <v>251</v>
      </c>
      <c r="E4637" s="5" t="s">
        <v>253</v>
      </c>
      <c r="F4637" s="62">
        <v>37.602880077189845</v>
      </c>
      <c r="G4637" s="63">
        <v>2035501</v>
      </c>
      <c r="H4637" s="63">
        <v>0.76748857193598496</v>
      </c>
      <c r="I4637" s="63">
        <f>(I4551+I4379+I4293)/3</f>
        <v>83.251640191729635</v>
      </c>
      <c r="J4637" s="63">
        <v>-840384615.38461494</v>
      </c>
      <c r="K4637" s="63">
        <v>102.38320810632719</v>
      </c>
      <c r="L4637" s="63">
        <v>97630.825515208766</v>
      </c>
      <c r="M4637" s="63">
        <v>65.874433301277648</v>
      </c>
      <c r="N4637" s="62">
        <v>98.784999999999997</v>
      </c>
    </row>
    <row r="4638" spans="1:14" x14ac:dyDescent="0.4">
      <c r="A4638" s="69">
        <v>110</v>
      </c>
      <c r="B4638" s="5" t="s">
        <v>193</v>
      </c>
      <c r="C4638" s="5">
        <v>2014</v>
      </c>
      <c r="D4638" s="5" t="s">
        <v>251</v>
      </c>
      <c r="E4638" s="5" t="s">
        <v>253</v>
      </c>
      <c r="F4638" s="62">
        <v>37.105034398827712</v>
      </c>
      <c r="G4638" s="63">
        <v>2214465</v>
      </c>
      <c r="H4638" s="63">
        <v>-1.4827510630932039</v>
      </c>
      <c r="I4638" s="63">
        <f>(I4552+I4380+I4294)/3</f>
        <v>75.801612791942262</v>
      </c>
      <c r="J4638" s="63">
        <v>1040384615.3846101</v>
      </c>
      <c r="K4638" s="63">
        <v>99.034374741431691</v>
      </c>
      <c r="L4638" s="63">
        <v>93126.149463382157</v>
      </c>
      <c r="M4638" s="63">
        <v>63.535626852209774</v>
      </c>
      <c r="N4638" s="62">
        <v>98.867999999999995</v>
      </c>
    </row>
    <row r="4639" spans="1:14" x14ac:dyDescent="0.4">
      <c r="A4639" s="69">
        <v>110</v>
      </c>
      <c r="B4639" s="5" t="s">
        <v>193</v>
      </c>
      <c r="C4639" s="5">
        <v>2015</v>
      </c>
      <c r="D4639" s="5" t="s">
        <v>251</v>
      </c>
      <c r="E4639" s="5" t="s">
        <v>253</v>
      </c>
      <c r="F4639" s="62">
        <v>35.290421950382118</v>
      </c>
      <c r="G4639" s="63">
        <v>2414573</v>
      </c>
      <c r="H4639" s="63">
        <v>-25.12980749599285</v>
      </c>
      <c r="I4639" s="63">
        <f>(I4553+I4381+I4295)/3</f>
        <v>75.275228182396958</v>
      </c>
      <c r="J4639" s="63">
        <v>1070879120.87912</v>
      </c>
      <c r="K4639" s="63">
        <v>93.707604173635744</v>
      </c>
      <c r="L4639" s="63">
        <v>66984.910200239567</v>
      </c>
      <c r="M4639" s="65">
        <f t="shared" ref="M4639:M4646" si="491">(M4638+M4637+M4636)/3</f>
        <v>65.162848961382693</v>
      </c>
      <c r="N4639" s="62">
        <v>98.944999999999993</v>
      </c>
    </row>
    <row r="4640" spans="1:14" x14ac:dyDescent="0.4">
      <c r="A4640" s="69">
        <v>110</v>
      </c>
      <c r="B4640" s="5" t="s">
        <v>193</v>
      </c>
      <c r="C4640" s="5">
        <v>2016</v>
      </c>
      <c r="D4640" s="5" t="s">
        <v>251</v>
      </c>
      <c r="E4640" s="5" t="s">
        <v>253</v>
      </c>
      <c r="F4640" s="62">
        <v>33.549568698110249</v>
      </c>
      <c r="G4640" s="63">
        <v>2595166</v>
      </c>
      <c r="H4640" s="63">
        <v>-8.9766990575184309</v>
      </c>
      <c r="I4640" s="63">
        <f>(I4382+I4554+I4683)/3</f>
        <v>87.464120005472765</v>
      </c>
      <c r="J4640" s="63">
        <v>773901098.90109897</v>
      </c>
      <c r="K4640" s="63">
        <v>89.54760011993514</v>
      </c>
      <c r="L4640" s="63">
        <v>58467.235571108693</v>
      </c>
      <c r="M4640" s="65">
        <f t="shared" si="491"/>
        <v>64.857636371623371</v>
      </c>
      <c r="N4640" s="62">
        <v>99.015000000000001</v>
      </c>
    </row>
    <row r="4641" spans="1:14" x14ac:dyDescent="0.4">
      <c r="A4641" s="69">
        <v>110</v>
      </c>
      <c r="B4641" s="5" t="s">
        <v>193</v>
      </c>
      <c r="C4641" s="5">
        <v>2017</v>
      </c>
      <c r="D4641" s="5" t="s">
        <v>251</v>
      </c>
      <c r="E4641" s="5" t="s">
        <v>253</v>
      </c>
      <c r="F4641" s="62">
        <v>32.256638228748542</v>
      </c>
      <c r="G4641" s="63">
        <v>2711755</v>
      </c>
      <c r="H4641" s="63">
        <v>7.7875696560481202</v>
      </c>
      <c r="I4641" s="63">
        <f>(I4555+I4383+I4297)/3</f>
        <v>75.753962277221802</v>
      </c>
      <c r="J4641" s="63">
        <v>985989010.98901105</v>
      </c>
      <c r="K4641" s="63">
        <v>91.494587919519404</v>
      </c>
      <c r="L4641" s="63">
        <v>59407.698049888255</v>
      </c>
      <c r="M4641" s="65">
        <f t="shared" si="491"/>
        <v>64.518704061738617</v>
      </c>
      <c r="N4641" s="62">
        <v>99.078000000000003</v>
      </c>
    </row>
    <row r="4642" spans="1:14" x14ac:dyDescent="0.4">
      <c r="A4642" s="69">
        <v>110</v>
      </c>
      <c r="B4642" s="5" t="s">
        <v>193</v>
      </c>
      <c r="C4642" s="5">
        <v>2018</v>
      </c>
      <c r="D4642" s="5" t="s">
        <v>251</v>
      </c>
      <c r="E4642" s="5" t="s">
        <v>253</v>
      </c>
      <c r="F4642" s="62">
        <v>31.480967437395453</v>
      </c>
      <c r="G4642" s="63">
        <v>2766732</v>
      </c>
      <c r="H4642" s="63">
        <v>12.414403526000342</v>
      </c>
      <c r="I4642" s="63">
        <f>(I4556+I4384+I4298)/3</f>
        <v>75.918581469524028</v>
      </c>
      <c r="J4642" s="63">
        <v>-2186263736.2637401</v>
      </c>
      <c r="K4642" s="63">
        <v>91.838448978201001</v>
      </c>
      <c r="L4642" s="63">
        <v>66264.081168209028</v>
      </c>
      <c r="M4642" s="65">
        <f t="shared" si="491"/>
        <v>64.846396464914889</v>
      </c>
      <c r="N4642" s="62">
        <v>99.135000000000005</v>
      </c>
    </row>
    <row r="4643" spans="1:14" x14ac:dyDescent="0.4">
      <c r="A4643" s="69">
        <v>110</v>
      </c>
      <c r="B4643" s="5" t="s">
        <v>193</v>
      </c>
      <c r="C4643" s="5">
        <v>2019</v>
      </c>
      <c r="D4643" s="5" t="s">
        <v>251</v>
      </c>
      <c r="E4643" s="5" t="s">
        <v>253</v>
      </c>
      <c r="F4643" s="62">
        <v>31.877203012929094</v>
      </c>
      <c r="G4643" s="63">
        <v>2807235</v>
      </c>
      <c r="H4643" s="63">
        <v>-4.4559142117863644</v>
      </c>
      <c r="I4643" s="63">
        <f>(I4557+I4385+I4299)/3</f>
        <v>80.301500345368098</v>
      </c>
      <c r="J4643" s="63">
        <v>-2812637362.6373601</v>
      </c>
      <c r="K4643" s="63">
        <v>90.046375550185886</v>
      </c>
      <c r="L4643" s="63">
        <v>62827.396954327502</v>
      </c>
      <c r="M4643" s="65">
        <f t="shared" si="491"/>
        <v>64.740912299425631</v>
      </c>
      <c r="N4643" s="62">
        <v>99.188000000000002</v>
      </c>
    </row>
    <row r="4644" spans="1:14" x14ac:dyDescent="0.4">
      <c r="A4644" s="69">
        <v>110</v>
      </c>
      <c r="B4644" s="5" t="s">
        <v>193</v>
      </c>
      <c r="C4644" s="5">
        <v>2020</v>
      </c>
      <c r="D4644" s="5" t="s">
        <v>251</v>
      </c>
      <c r="E4644" s="5" t="s">
        <v>253</v>
      </c>
      <c r="F4644" s="62">
        <v>31.726842451324725</v>
      </c>
      <c r="G4644" s="63">
        <v>2760385</v>
      </c>
      <c r="H4644" s="63">
        <v>-15.100420309420969</v>
      </c>
      <c r="I4644" s="63">
        <f>(I4558+I4386+I4300)/3</f>
        <v>75.207550500278955</v>
      </c>
      <c r="J4644" s="63">
        <v>-2434065934.0659299</v>
      </c>
      <c r="K4644" s="63">
        <v>90.019094887285974</v>
      </c>
      <c r="L4644" s="63">
        <v>52315.660078311659</v>
      </c>
      <c r="M4644" s="65">
        <f t="shared" si="491"/>
        <v>64.702004275359712</v>
      </c>
      <c r="N4644" s="62">
        <v>99.234999999999999</v>
      </c>
    </row>
    <row r="4645" spans="1:14" x14ac:dyDescent="0.4">
      <c r="A4645" s="69">
        <v>110</v>
      </c>
      <c r="B4645" s="5" t="s">
        <v>193</v>
      </c>
      <c r="C4645" s="5">
        <v>2021</v>
      </c>
      <c r="D4645" s="5" t="s">
        <v>251</v>
      </c>
      <c r="E4645" s="5" t="s">
        <v>253</v>
      </c>
      <c r="F4645" s="62">
        <f>(F4642+F4643+F4644)/3</f>
        <v>31.695004300549758</v>
      </c>
      <c r="G4645" s="63">
        <v>2688235</v>
      </c>
      <c r="H4645" s="63">
        <v>22.466022124449125</v>
      </c>
      <c r="I4645" s="63">
        <f>(I4560+I4559+I4388)/3</f>
        <v>88.508275023365016</v>
      </c>
      <c r="J4645" s="63">
        <v>-1093406593.40659</v>
      </c>
      <c r="K4645" s="63">
        <v>92.779158574399972</v>
      </c>
      <c r="L4645" s="63">
        <v>66858.741722671519</v>
      </c>
      <c r="M4645" s="65">
        <f t="shared" si="491"/>
        <v>64.763104346566749</v>
      </c>
      <c r="N4645" s="62">
        <v>99.278000000000006</v>
      </c>
    </row>
    <row r="4646" spans="1:14" x14ac:dyDescent="0.4">
      <c r="A4646" s="69">
        <v>110</v>
      </c>
      <c r="B4646" s="5" t="s">
        <v>193</v>
      </c>
      <c r="C4646" s="5">
        <v>2022</v>
      </c>
      <c r="D4646" s="5" t="s">
        <v>251</v>
      </c>
      <c r="E4646" s="5" t="s">
        <v>253</v>
      </c>
      <c r="F4646" s="62">
        <f>(F4643+F4644+F4645)/3</f>
        <v>31.76634992160119</v>
      </c>
      <c r="G4646" s="63">
        <v>2695122</v>
      </c>
      <c r="H4646" s="63">
        <v>26.141199945540379</v>
      </c>
      <c r="I4646" s="63">
        <f>(I4560+I4388+I4302)/3</f>
        <v>77.516753483878929</v>
      </c>
      <c r="J4646" s="63">
        <v>76098901.098901004</v>
      </c>
      <c r="K4646" s="63">
        <v>99.980787658594153</v>
      </c>
      <c r="L4646" s="63">
        <v>87661.45014572746</v>
      </c>
      <c r="M4646" s="65">
        <f t="shared" si="491"/>
        <v>64.735340307117369</v>
      </c>
      <c r="N4646" s="62">
        <v>99.317999999999998</v>
      </c>
    </row>
    <row r="4647" spans="1:14" x14ac:dyDescent="0.4">
      <c r="A4647" s="69">
        <v>111</v>
      </c>
      <c r="B4647" s="5" t="s">
        <v>194</v>
      </c>
      <c r="C4647" s="5">
        <v>1980</v>
      </c>
      <c r="D4647" s="5" t="s">
        <v>249</v>
      </c>
      <c r="E4647" s="5" t="s">
        <v>253</v>
      </c>
      <c r="F4647" s="62">
        <f>F4648*0.95</f>
        <v>4.4549111427480881</v>
      </c>
      <c r="G4647" s="63">
        <v>22207282</v>
      </c>
      <c r="H4647" s="65">
        <f t="shared" ref="H4647:H4657" si="492">H4648*0.95</f>
        <v>110.91828101799939</v>
      </c>
      <c r="I4647" s="65">
        <f t="shared" ref="I4647:I4657" si="493">I4648*0.95</f>
        <v>38.287931125282874</v>
      </c>
      <c r="J4647" s="63">
        <f t="shared" ref="J4647:J4656" si="494">(J4648+J4649+J4650)/3</f>
        <v>26283036.799945813</v>
      </c>
      <c r="K4647" s="63">
        <f t="shared" ref="K4647:L4653" si="495">K4648*0.95</f>
        <v>25.690064964873198</v>
      </c>
      <c r="L4647" s="66">
        <f t="shared" si="495"/>
        <v>1158.3730926651012</v>
      </c>
      <c r="M4647" s="63">
        <v>23.02357054246081</v>
      </c>
      <c r="N4647" s="62">
        <v>46.07</v>
      </c>
    </row>
    <row r="4648" spans="1:14" x14ac:dyDescent="0.4">
      <c r="A4648" s="69">
        <v>111</v>
      </c>
      <c r="B4648" s="5" t="s">
        <v>194</v>
      </c>
      <c r="C4648" s="5">
        <v>1981</v>
      </c>
      <c r="D4648" s="5" t="s">
        <v>249</v>
      </c>
      <c r="E4648" s="5" t="s">
        <v>253</v>
      </c>
      <c r="F4648" s="62">
        <f t="shared" ref="F4648:F4656" si="496">F4649*0.95</f>
        <v>4.6893801502611456</v>
      </c>
      <c r="G4648" s="63">
        <v>22353070</v>
      </c>
      <c r="H4648" s="65">
        <f t="shared" si="492"/>
        <v>116.75608528210462</v>
      </c>
      <c r="I4648" s="65">
        <f t="shared" si="493"/>
        <v>40.303085395034607</v>
      </c>
      <c r="J4648" s="63">
        <f t="shared" si="494"/>
        <v>26091139.054005999</v>
      </c>
      <c r="K4648" s="63">
        <f t="shared" si="495"/>
        <v>27.042173647234947</v>
      </c>
      <c r="L4648" s="66">
        <f t="shared" si="495"/>
        <v>1219.3400975422119</v>
      </c>
      <c r="M4648" s="63">
        <v>31.766286098052387</v>
      </c>
      <c r="N4648" s="62">
        <v>46.780999999999999</v>
      </c>
    </row>
    <row r="4649" spans="1:14" x14ac:dyDescent="0.4">
      <c r="A4649" s="69">
        <v>111</v>
      </c>
      <c r="B4649" s="5" t="s">
        <v>194</v>
      </c>
      <c r="C4649" s="5">
        <v>1982</v>
      </c>
      <c r="D4649" s="5" t="s">
        <v>249</v>
      </c>
      <c r="E4649" s="5" t="s">
        <v>253</v>
      </c>
      <c r="F4649" s="62">
        <f t="shared" si="496"/>
        <v>4.9361896318538374</v>
      </c>
      <c r="G4649" s="63">
        <v>22475741</v>
      </c>
      <c r="H4649" s="65">
        <f t="shared" si="492"/>
        <v>122.9011424022154</v>
      </c>
      <c r="I4649" s="65">
        <f t="shared" si="493"/>
        <v>42.424300415825904</v>
      </c>
      <c r="J4649" s="63">
        <f t="shared" si="494"/>
        <v>25998611.49215059</v>
      </c>
      <c r="K4649" s="63">
        <f t="shared" si="495"/>
        <v>28.465445944457841</v>
      </c>
      <c r="L4649" s="66">
        <f t="shared" si="495"/>
        <v>1283.5158921496968</v>
      </c>
      <c r="M4649" s="63">
        <v>31.731368659676967</v>
      </c>
      <c r="N4649" s="62">
        <v>47.494999999999997</v>
      </c>
    </row>
    <row r="4650" spans="1:14" x14ac:dyDescent="0.4">
      <c r="A4650" s="69">
        <v>111</v>
      </c>
      <c r="B4650" s="5" t="s">
        <v>194</v>
      </c>
      <c r="C4650" s="5">
        <v>1983</v>
      </c>
      <c r="D4650" s="5" t="s">
        <v>249</v>
      </c>
      <c r="E4650" s="5" t="s">
        <v>253</v>
      </c>
      <c r="F4650" s="62">
        <f t="shared" si="496"/>
        <v>5.1959890861619344</v>
      </c>
      <c r="G4650" s="63">
        <v>22560478</v>
      </c>
      <c r="H4650" s="65">
        <f t="shared" si="492"/>
        <v>129.36962358127937</v>
      </c>
      <c r="I4650" s="65">
        <f t="shared" si="493"/>
        <v>44.657158332448326</v>
      </c>
      <c r="J4650" s="63">
        <f t="shared" si="494"/>
        <v>26759359.853680845</v>
      </c>
      <c r="K4650" s="63">
        <f t="shared" si="495"/>
        <v>29.963627309955623</v>
      </c>
      <c r="L4650" s="66">
        <f t="shared" si="495"/>
        <v>1351.0693601575756</v>
      </c>
      <c r="M4650" s="63">
        <v>33.514269725797426</v>
      </c>
      <c r="N4650" s="62">
        <v>48.21</v>
      </c>
    </row>
    <row r="4651" spans="1:14" x14ac:dyDescent="0.4">
      <c r="A4651" s="69">
        <v>111</v>
      </c>
      <c r="B4651" s="5" t="s">
        <v>194</v>
      </c>
      <c r="C4651" s="5">
        <v>1984</v>
      </c>
      <c r="D4651" s="5" t="s">
        <v>249</v>
      </c>
      <c r="E4651" s="5" t="s">
        <v>253</v>
      </c>
      <c r="F4651" s="62">
        <f t="shared" si="496"/>
        <v>5.469462195959931</v>
      </c>
      <c r="G4651" s="63">
        <v>22640547</v>
      </c>
      <c r="H4651" s="65">
        <f t="shared" si="492"/>
        <v>136.17855113818882</v>
      </c>
      <c r="I4651" s="65">
        <f t="shared" si="493"/>
        <v>47.007535086787712</v>
      </c>
      <c r="J4651" s="63">
        <f t="shared" si="494"/>
        <v>25515445.816186558</v>
      </c>
      <c r="K4651" s="63">
        <f t="shared" si="495"/>
        <v>31.540660326269077</v>
      </c>
      <c r="L4651" s="66">
        <f t="shared" si="495"/>
        <v>1422.1782738500797</v>
      </c>
      <c r="M4651" s="63">
        <v>34.614065180102912</v>
      </c>
      <c r="N4651" s="62">
        <v>48.926000000000002</v>
      </c>
    </row>
    <row r="4652" spans="1:14" x14ac:dyDescent="0.4">
      <c r="A4652" s="69">
        <v>111</v>
      </c>
      <c r="B4652" s="5" t="s">
        <v>194</v>
      </c>
      <c r="C4652" s="5">
        <v>1985</v>
      </c>
      <c r="D4652" s="5" t="s">
        <v>249</v>
      </c>
      <c r="E4652" s="5" t="s">
        <v>253</v>
      </c>
      <c r="F4652" s="62">
        <f t="shared" si="496"/>
        <v>5.7573286273262436</v>
      </c>
      <c r="G4652" s="63">
        <v>22732999</v>
      </c>
      <c r="H4652" s="65">
        <f t="shared" si="492"/>
        <v>143.34584330335667</v>
      </c>
      <c r="I4652" s="65">
        <f t="shared" si="493"/>
        <v>49.481615880829175</v>
      </c>
      <c r="J4652" s="63">
        <f t="shared" si="494"/>
        <v>25721028.806584362</v>
      </c>
      <c r="K4652" s="63">
        <f t="shared" si="495"/>
        <v>33.200695080283239</v>
      </c>
      <c r="L4652" s="66">
        <f t="shared" si="495"/>
        <v>1497.0297619474525</v>
      </c>
      <c r="M4652" s="63">
        <v>37.748041402184484</v>
      </c>
      <c r="N4652" s="62">
        <v>49.640999999999998</v>
      </c>
    </row>
    <row r="4653" spans="1:14" x14ac:dyDescent="0.4">
      <c r="A4653" s="69">
        <v>111</v>
      </c>
      <c r="B4653" s="5" t="s">
        <v>194</v>
      </c>
      <c r="C4653" s="5">
        <v>1986</v>
      </c>
      <c r="D4653" s="5" t="s">
        <v>249</v>
      </c>
      <c r="E4653" s="5" t="s">
        <v>253</v>
      </c>
      <c r="F4653" s="62">
        <f t="shared" si="496"/>
        <v>6.0603459235013091</v>
      </c>
      <c r="G4653" s="63">
        <v>22836841</v>
      </c>
      <c r="H4653" s="65">
        <f t="shared" si="492"/>
        <v>150.89036137195441</v>
      </c>
      <c r="I4653" s="65">
        <f t="shared" si="493"/>
        <v>52.085911453504394</v>
      </c>
      <c r="J4653" s="63">
        <f t="shared" si="494"/>
        <v>29041604.938271608</v>
      </c>
      <c r="K4653" s="63">
        <f t="shared" si="495"/>
        <v>34.948100084508674</v>
      </c>
      <c r="L4653" s="66">
        <f t="shared" si="495"/>
        <v>1575.8208020499501</v>
      </c>
      <c r="M4653" s="63">
        <v>40.083333333333336</v>
      </c>
      <c r="N4653" s="62">
        <v>50.356999999999999</v>
      </c>
    </row>
    <row r="4654" spans="1:14" x14ac:dyDescent="0.4">
      <c r="A4654" s="69">
        <v>111</v>
      </c>
      <c r="B4654" s="5" t="s">
        <v>194</v>
      </c>
      <c r="C4654" s="5">
        <v>1987</v>
      </c>
      <c r="D4654" s="5" t="s">
        <v>249</v>
      </c>
      <c r="E4654" s="5" t="s">
        <v>253</v>
      </c>
      <c r="F4654" s="62">
        <f t="shared" si="496"/>
        <v>6.3793114984224308</v>
      </c>
      <c r="G4654" s="63">
        <v>22949430</v>
      </c>
      <c r="H4654" s="65">
        <f t="shared" si="492"/>
        <v>158.8319593388994</v>
      </c>
      <c r="I4654" s="65">
        <f t="shared" si="493"/>
        <v>54.827275214215156</v>
      </c>
      <c r="J4654" s="63">
        <f t="shared" si="494"/>
        <v>21783703.703703705</v>
      </c>
      <c r="K4654" s="63">
        <f>K4655*0.95</f>
        <v>36.787473773167029</v>
      </c>
      <c r="L4654" s="63">
        <v>1658.7587389999476</v>
      </c>
      <c r="M4654" s="63">
        <v>37.983798379837978</v>
      </c>
      <c r="N4654" s="62">
        <v>51.073</v>
      </c>
    </row>
    <row r="4655" spans="1:14" x14ac:dyDescent="0.4">
      <c r="A4655" s="69">
        <v>111</v>
      </c>
      <c r="B4655" s="5" t="s">
        <v>194</v>
      </c>
      <c r="C4655" s="5">
        <v>1988</v>
      </c>
      <c r="D4655" s="5" t="s">
        <v>249</v>
      </c>
      <c r="E4655" s="5" t="s">
        <v>253</v>
      </c>
      <c r="F4655" s="62">
        <f t="shared" si="496"/>
        <v>6.7150647351815067</v>
      </c>
      <c r="G4655" s="63">
        <v>23057662</v>
      </c>
      <c r="H4655" s="65">
        <f t="shared" si="492"/>
        <v>167.1915361462099</v>
      </c>
      <c r="I4655" s="65">
        <f t="shared" si="493"/>
        <v>57.712921278121222</v>
      </c>
      <c r="J4655" s="63">
        <f t="shared" si="494"/>
        <v>26337777.77777778</v>
      </c>
      <c r="K4655" s="63">
        <f>K4656*0.95</f>
        <v>38.723656603333716</v>
      </c>
      <c r="L4655" s="63">
        <v>1753.1928563219808</v>
      </c>
      <c r="M4655" s="63">
        <v>39.284792816966821</v>
      </c>
      <c r="N4655" s="62">
        <v>51.79</v>
      </c>
    </row>
    <row r="4656" spans="1:14" x14ac:dyDescent="0.4">
      <c r="A4656" s="69">
        <v>111</v>
      </c>
      <c r="B4656" s="5" t="s">
        <v>194</v>
      </c>
      <c r="C4656" s="5">
        <v>1989</v>
      </c>
      <c r="D4656" s="5" t="s">
        <v>249</v>
      </c>
      <c r="E4656" s="5" t="s">
        <v>253</v>
      </c>
      <c r="F4656" s="62">
        <f t="shared" si="496"/>
        <v>7.0684891949279018</v>
      </c>
      <c r="G4656" s="63">
        <v>23161458</v>
      </c>
      <c r="H4656" s="65">
        <f t="shared" si="492"/>
        <v>175.99109068022096</v>
      </c>
      <c r="I4656" s="65">
        <f t="shared" si="493"/>
        <v>60.750443450653918</v>
      </c>
      <c r="J4656" s="63">
        <f t="shared" si="494"/>
        <v>39003333.333333336</v>
      </c>
      <c r="K4656" s="63">
        <f>K4657*0.95</f>
        <v>40.761743792982863</v>
      </c>
      <c r="L4656" s="63">
        <v>1789.6445552811288</v>
      </c>
      <c r="M4656" s="63">
        <v>43.911303065416611</v>
      </c>
      <c r="N4656" s="62">
        <v>52.503999999999998</v>
      </c>
    </row>
    <row r="4657" spans="1:14" x14ac:dyDescent="0.4">
      <c r="A4657" s="69">
        <v>111</v>
      </c>
      <c r="B4657" s="5" t="s">
        <v>194</v>
      </c>
      <c r="C4657" s="5">
        <v>1990</v>
      </c>
      <c r="D4657" s="5" t="s">
        <v>249</v>
      </c>
      <c r="E4657" s="5" t="s">
        <v>253</v>
      </c>
      <c r="F4657" s="62">
        <v>7.4405149420293704</v>
      </c>
      <c r="G4657" s="63">
        <v>23201835</v>
      </c>
      <c r="H4657" s="65">
        <f t="shared" si="492"/>
        <v>185.2537796633905</v>
      </c>
      <c r="I4657" s="65">
        <f t="shared" si="493"/>
        <v>63.947835211214652</v>
      </c>
      <c r="J4657" s="63">
        <v>10000</v>
      </c>
      <c r="K4657" s="63">
        <v>42.907098729455647</v>
      </c>
      <c r="L4657" s="63">
        <v>1648.4852297454236</v>
      </c>
      <c r="M4657" s="63">
        <v>47.192680173489386</v>
      </c>
      <c r="N4657" s="62">
        <v>53.216999999999999</v>
      </c>
    </row>
    <row r="4658" spans="1:14" x14ac:dyDescent="0.4">
      <c r="A4658" s="69">
        <v>111</v>
      </c>
      <c r="B4658" s="5" t="s">
        <v>194</v>
      </c>
      <c r="C4658" s="5">
        <v>1991</v>
      </c>
      <c r="D4658" s="5" t="s">
        <v>249</v>
      </c>
      <c r="E4658" s="5" t="s">
        <v>253</v>
      </c>
      <c r="F4658" s="62">
        <v>6.2064361550539529</v>
      </c>
      <c r="G4658" s="63">
        <v>23001155</v>
      </c>
      <c r="H4658" s="63">
        <v>195.00397859304263</v>
      </c>
      <c r="I4658" s="63">
        <v>67.313510748647005</v>
      </c>
      <c r="J4658" s="63">
        <v>40000000</v>
      </c>
      <c r="K4658" s="63">
        <v>39.135169472299111</v>
      </c>
      <c r="L4658" s="63">
        <v>1254.3124421297975</v>
      </c>
      <c r="M4658" s="63">
        <v>48.857858933046906</v>
      </c>
      <c r="N4658" s="62">
        <v>53.93</v>
      </c>
    </row>
    <row r="4659" spans="1:14" x14ac:dyDescent="0.4">
      <c r="A4659" s="69">
        <v>111</v>
      </c>
      <c r="B4659" s="5" t="s">
        <v>194</v>
      </c>
      <c r="C4659" s="5">
        <v>1992</v>
      </c>
      <c r="D4659" s="5" t="s">
        <v>249</v>
      </c>
      <c r="E4659" s="5" t="s">
        <v>253</v>
      </c>
      <c r="F4659" s="62">
        <v>5.5358483732149688</v>
      </c>
      <c r="G4659" s="63">
        <v>22794284</v>
      </c>
      <c r="H4659" s="63">
        <v>199.85889560954917</v>
      </c>
      <c r="I4659" s="63">
        <v>41.964234935419597</v>
      </c>
      <c r="J4659" s="63">
        <v>77000000</v>
      </c>
      <c r="K4659" s="63">
        <v>63.990247462349892</v>
      </c>
      <c r="L4659" s="63">
        <v>1102.1037847324649</v>
      </c>
      <c r="M4659" s="63">
        <v>68.878127522195314</v>
      </c>
      <c r="N4659" s="62">
        <v>54.226999999999997</v>
      </c>
    </row>
    <row r="4660" spans="1:14" x14ac:dyDescent="0.4">
      <c r="A4660" s="69">
        <v>111</v>
      </c>
      <c r="B4660" s="5" t="s">
        <v>194</v>
      </c>
      <c r="C4660" s="5">
        <v>1993</v>
      </c>
      <c r="D4660" s="5" t="s">
        <v>249</v>
      </c>
      <c r="E4660" s="5" t="s">
        <v>253</v>
      </c>
      <c r="F4660" s="62">
        <v>5.1702039424898345</v>
      </c>
      <c r="G4660" s="63">
        <v>22763280</v>
      </c>
      <c r="H4660" s="63">
        <v>227.30873577962114</v>
      </c>
      <c r="I4660" s="63">
        <v>57.255220594828003</v>
      </c>
      <c r="J4660" s="63">
        <v>94000000</v>
      </c>
      <c r="K4660" s="63">
        <v>51.003703370965972</v>
      </c>
      <c r="L4660" s="63">
        <v>1158.056327997125</v>
      </c>
      <c r="M4660" s="63">
        <v>71.501959077057037</v>
      </c>
      <c r="N4660" s="62">
        <v>54.073999999999998</v>
      </c>
    </row>
    <row r="4661" spans="1:14" x14ac:dyDescent="0.4">
      <c r="A4661" s="69">
        <v>111</v>
      </c>
      <c r="B4661" s="5" t="s">
        <v>194</v>
      </c>
      <c r="C4661" s="5">
        <v>1994</v>
      </c>
      <c r="D4661" s="5" t="s">
        <v>249</v>
      </c>
      <c r="E4661" s="5" t="s">
        <v>253</v>
      </c>
      <c r="F4661" s="62">
        <v>5.0658702640287849</v>
      </c>
      <c r="G4661" s="63">
        <v>22730211</v>
      </c>
      <c r="H4661" s="63">
        <v>139.02307058953232</v>
      </c>
      <c r="I4661" s="63">
        <v>62.964891401340502</v>
      </c>
      <c r="J4661" s="63">
        <v>341000000</v>
      </c>
      <c r="K4661" s="63">
        <v>51.867070067166068</v>
      </c>
      <c r="L4661" s="63">
        <v>1323.032377669268</v>
      </c>
      <c r="M4661" s="63">
        <v>62.023851904592377</v>
      </c>
      <c r="N4661" s="62">
        <v>53.921999999999997</v>
      </c>
    </row>
    <row r="4662" spans="1:14" x14ac:dyDescent="0.4">
      <c r="A4662" s="69">
        <v>111</v>
      </c>
      <c r="B4662" s="5" t="s">
        <v>194</v>
      </c>
      <c r="C4662" s="5">
        <v>1995</v>
      </c>
      <c r="D4662" s="5" t="s">
        <v>249</v>
      </c>
      <c r="E4662" s="5" t="s">
        <v>253</v>
      </c>
      <c r="F4662" s="62">
        <v>5.328357491777342</v>
      </c>
      <c r="G4662" s="63">
        <v>22684270</v>
      </c>
      <c r="H4662" s="63">
        <v>43.933473200733602</v>
      </c>
      <c r="I4662" s="63">
        <v>61.441271765731003</v>
      </c>
      <c r="J4662" s="63">
        <v>419000000</v>
      </c>
      <c r="K4662" s="63">
        <v>56.291225396157998</v>
      </c>
      <c r="L4662" s="63">
        <v>1650.0492236520076</v>
      </c>
      <c r="M4662" s="63">
        <v>59.267131440231246</v>
      </c>
      <c r="N4662" s="62">
        <v>53.768999999999998</v>
      </c>
    </row>
    <row r="4663" spans="1:14" x14ac:dyDescent="0.4">
      <c r="A4663" s="69">
        <v>111</v>
      </c>
      <c r="B4663" s="5" t="s">
        <v>194</v>
      </c>
      <c r="C4663" s="5">
        <v>1996</v>
      </c>
      <c r="D4663" s="5" t="s">
        <v>249</v>
      </c>
      <c r="E4663" s="5" t="s">
        <v>253</v>
      </c>
      <c r="F4663" s="62">
        <v>5.4909977468503914</v>
      </c>
      <c r="G4663" s="63">
        <v>22619004</v>
      </c>
      <c r="H4663" s="63">
        <v>44.00228391293075</v>
      </c>
      <c r="I4663" s="63">
        <v>55.291023017331803</v>
      </c>
      <c r="J4663" s="63">
        <v>263000000</v>
      </c>
      <c r="K4663" s="63">
        <v>60.781369372217398</v>
      </c>
      <c r="L4663" s="63">
        <v>1633.0106435411724</v>
      </c>
      <c r="M4663" s="63">
        <v>59.243940772603189</v>
      </c>
      <c r="N4663" s="62">
        <v>53.616</v>
      </c>
    </row>
    <row r="4664" spans="1:14" x14ac:dyDescent="0.4">
      <c r="A4664" s="69">
        <v>111</v>
      </c>
      <c r="B4664" s="5" t="s">
        <v>194</v>
      </c>
      <c r="C4664" s="5">
        <v>1997</v>
      </c>
      <c r="D4664" s="5" t="s">
        <v>249</v>
      </c>
      <c r="E4664" s="5" t="s">
        <v>253</v>
      </c>
      <c r="F4664" s="62">
        <v>5.0367700101507591</v>
      </c>
      <c r="G4664" s="63">
        <v>22553978</v>
      </c>
      <c r="H4664" s="63">
        <v>135.33839947219391</v>
      </c>
      <c r="I4664" s="63">
        <v>65.2824418523373</v>
      </c>
      <c r="J4664" s="63">
        <v>1215000000</v>
      </c>
      <c r="K4664" s="63">
        <v>63.205242332383008</v>
      </c>
      <c r="L4664" s="63">
        <v>1577.3365602397432</v>
      </c>
      <c r="M4664" s="63">
        <v>57.366657611156391</v>
      </c>
      <c r="N4664" s="62">
        <v>53.463000000000001</v>
      </c>
    </row>
    <row r="4665" spans="1:14" x14ac:dyDescent="0.4">
      <c r="A4665" s="69">
        <v>111</v>
      </c>
      <c r="B4665" s="5" t="s">
        <v>194</v>
      </c>
      <c r="C4665" s="5">
        <v>1998</v>
      </c>
      <c r="D4665" s="5" t="s">
        <v>249</v>
      </c>
      <c r="E4665" s="5" t="s">
        <v>253</v>
      </c>
      <c r="F4665" s="62">
        <v>4.4213790840891756</v>
      </c>
      <c r="G4665" s="63">
        <v>22507344</v>
      </c>
      <c r="H4665" s="63">
        <v>48.134519766048498</v>
      </c>
      <c r="I4665" s="63">
        <v>84.656178823961895</v>
      </c>
      <c r="J4665" s="63">
        <v>2031000000</v>
      </c>
      <c r="K4665" s="63">
        <v>53.838795710081953</v>
      </c>
      <c r="L4665" s="63">
        <v>1852.5549693339042</v>
      </c>
      <c r="M4665" s="63">
        <v>57.02736318407959</v>
      </c>
      <c r="N4665" s="62">
        <v>53.311</v>
      </c>
    </row>
    <row r="4666" spans="1:14" x14ac:dyDescent="0.4">
      <c r="A4666" s="69">
        <v>111</v>
      </c>
      <c r="B4666" s="5" t="s">
        <v>194</v>
      </c>
      <c r="C4666" s="5">
        <v>1999</v>
      </c>
      <c r="D4666" s="5" t="s">
        <v>249</v>
      </c>
      <c r="E4666" s="5" t="s">
        <v>253</v>
      </c>
      <c r="F4666" s="62">
        <v>3.7811164451469468</v>
      </c>
      <c r="G4666" s="63">
        <v>22472040</v>
      </c>
      <c r="H4666" s="63">
        <v>49.522463002686692</v>
      </c>
      <c r="I4666" s="63">
        <v>72.658315810235393</v>
      </c>
      <c r="J4666" s="63">
        <v>1041000000</v>
      </c>
      <c r="K4666" s="63">
        <v>57.973675044987516</v>
      </c>
      <c r="L4666" s="63">
        <v>1599.9062280833884</v>
      </c>
      <c r="M4666" s="63">
        <v>57.680704718233365</v>
      </c>
      <c r="N4666" s="62">
        <v>53.158000000000001</v>
      </c>
    </row>
    <row r="4667" spans="1:14" x14ac:dyDescent="0.4">
      <c r="A4667" s="69">
        <v>111</v>
      </c>
      <c r="B4667" s="5" t="s">
        <v>194</v>
      </c>
      <c r="C4667" s="5">
        <v>2000</v>
      </c>
      <c r="D4667" s="5" t="s">
        <v>249</v>
      </c>
      <c r="E4667" s="5" t="s">
        <v>253</v>
      </c>
      <c r="F4667" s="62">
        <v>3.9657449987347939</v>
      </c>
      <c r="G4667" s="63">
        <v>22442971</v>
      </c>
      <c r="H4667" s="63">
        <v>43.180789147307706</v>
      </c>
      <c r="I4667" s="63">
        <v>81.740017580509701</v>
      </c>
      <c r="J4667" s="63">
        <v>1037000000</v>
      </c>
      <c r="K4667" s="63">
        <v>48.521325385078597</v>
      </c>
      <c r="L4667" s="63">
        <v>1659.929049105278</v>
      </c>
      <c r="M4667" s="63">
        <v>57.386363636363647</v>
      </c>
      <c r="N4667" s="62">
        <v>53.003999999999998</v>
      </c>
    </row>
    <row r="4668" spans="1:14" x14ac:dyDescent="0.4">
      <c r="A4668" s="69">
        <v>111</v>
      </c>
      <c r="B4668" s="5" t="s">
        <v>194</v>
      </c>
      <c r="C4668" s="5">
        <v>2001</v>
      </c>
      <c r="D4668" s="5" t="s">
        <v>249</v>
      </c>
      <c r="E4668" s="5" t="s">
        <v>253</v>
      </c>
      <c r="F4668" s="62">
        <v>4.302409591193193</v>
      </c>
      <c r="G4668" s="63">
        <v>22131970</v>
      </c>
      <c r="H4668" s="63">
        <v>37.956315408349127</v>
      </c>
      <c r="I4668" s="63">
        <v>82.953877070324694</v>
      </c>
      <c r="J4668" s="63">
        <v>1157000000</v>
      </c>
      <c r="K4668" s="63">
        <v>51.928591021148051</v>
      </c>
      <c r="L4668" s="63">
        <v>1825.192993731835</v>
      </c>
      <c r="M4668" s="63">
        <v>56.162434325744314</v>
      </c>
      <c r="N4668" s="62">
        <v>52.851999999999997</v>
      </c>
    </row>
    <row r="4669" spans="1:14" x14ac:dyDescent="0.4">
      <c r="A4669" s="69">
        <v>111</v>
      </c>
      <c r="B4669" s="5" t="s">
        <v>194</v>
      </c>
      <c r="C4669" s="5">
        <v>2002</v>
      </c>
      <c r="D4669" s="5" t="s">
        <v>249</v>
      </c>
      <c r="E4669" s="5" t="s">
        <v>253</v>
      </c>
      <c r="F4669" s="62">
        <v>4.3134312258680145</v>
      </c>
      <c r="G4669" s="63">
        <v>21730496</v>
      </c>
      <c r="H4669" s="63">
        <v>22.714269049669184</v>
      </c>
      <c r="I4669" s="63">
        <v>83.551027074614098</v>
      </c>
      <c r="J4669" s="63">
        <v>1144000000</v>
      </c>
      <c r="K4669" s="63">
        <v>53.710247813937606</v>
      </c>
      <c r="L4669" s="63">
        <v>2119.8550968455434</v>
      </c>
      <c r="M4669" s="63">
        <v>54.718433787945443</v>
      </c>
      <c r="N4669" s="62">
        <v>52.78</v>
      </c>
    </row>
    <row r="4670" spans="1:14" x14ac:dyDescent="0.4">
      <c r="A4670" s="69">
        <v>111</v>
      </c>
      <c r="B4670" s="5" t="s">
        <v>194</v>
      </c>
      <c r="C4670" s="5">
        <v>2003</v>
      </c>
      <c r="D4670" s="5" t="s">
        <v>249</v>
      </c>
      <c r="E4670" s="5" t="s">
        <v>253</v>
      </c>
      <c r="F4670" s="62">
        <v>4.548841989316375</v>
      </c>
      <c r="G4670" s="63">
        <v>21574326</v>
      </c>
      <c r="H4670" s="63">
        <v>23.153255470897705</v>
      </c>
      <c r="I4670" s="63">
        <v>81.091534100180994</v>
      </c>
      <c r="J4670" s="63">
        <v>1844000000</v>
      </c>
      <c r="K4670" s="63">
        <v>56.179527047024344</v>
      </c>
      <c r="L4670" s="63">
        <v>2679.4062601615437</v>
      </c>
      <c r="M4670" s="63">
        <v>55.896907216494839</v>
      </c>
      <c r="N4670" s="62">
        <v>52.911999999999999</v>
      </c>
    </row>
    <row r="4671" spans="1:14" x14ac:dyDescent="0.4">
      <c r="A4671" s="69">
        <v>111</v>
      </c>
      <c r="B4671" s="5" t="s">
        <v>194</v>
      </c>
      <c r="C4671" s="5">
        <v>2004</v>
      </c>
      <c r="D4671" s="5" t="s">
        <v>249</v>
      </c>
      <c r="E4671" s="5" t="s">
        <v>253</v>
      </c>
      <c r="F4671" s="62">
        <v>4.4442205828634576</v>
      </c>
      <c r="G4671" s="63">
        <v>21451748</v>
      </c>
      <c r="H4671" s="63">
        <v>15.456595876933179</v>
      </c>
      <c r="I4671" s="63">
        <v>82.865800245479605</v>
      </c>
      <c r="J4671" s="63">
        <v>6443000000</v>
      </c>
      <c r="K4671" s="63">
        <v>60.626478666940756</v>
      </c>
      <c r="L4671" s="63">
        <v>3494.9905644895534</v>
      </c>
      <c r="M4671" s="63">
        <v>52.815699658703075</v>
      </c>
      <c r="N4671" s="62">
        <v>53.042999999999999</v>
      </c>
    </row>
    <row r="4672" spans="1:14" x14ac:dyDescent="0.4">
      <c r="A4672" s="69">
        <v>111</v>
      </c>
      <c r="B4672" s="5" t="s">
        <v>194</v>
      </c>
      <c r="C4672" s="5">
        <v>2005</v>
      </c>
      <c r="D4672" s="5" t="s">
        <v>249</v>
      </c>
      <c r="E4672" s="5" t="s">
        <v>253</v>
      </c>
      <c r="F4672" s="62">
        <v>4.4411022020259674</v>
      </c>
      <c r="G4672" s="63">
        <v>21319685</v>
      </c>
      <c r="H4672" s="63">
        <v>12.00699011763129</v>
      </c>
      <c r="I4672" s="63">
        <v>97.481057139814993</v>
      </c>
      <c r="J4672" s="63">
        <v>6498650462.8664598</v>
      </c>
      <c r="K4672" s="63">
        <v>59.360549449055455</v>
      </c>
      <c r="L4672" s="63">
        <v>4618.0035080291318</v>
      </c>
      <c r="M4672" s="63">
        <v>52.482192963522557</v>
      </c>
      <c r="N4672" s="62">
        <v>53.173999999999999</v>
      </c>
    </row>
    <row r="4673" spans="1:14" x14ac:dyDescent="0.4">
      <c r="A4673" s="69">
        <v>111</v>
      </c>
      <c r="B4673" s="5" t="s">
        <v>194</v>
      </c>
      <c r="C4673" s="5">
        <v>2006</v>
      </c>
      <c r="D4673" s="5" t="s">
        <v>249</v>
      </c>
      <c r="E4673" s="5" t="s">
        <v>253</v>
      </c>
      <c r="F4673" s="62">
        <v>4.683185050694167</v>
      </c>
      <c r="G4673" s="63">
        <v>21193760</v>
      </c>
      <c r="H4673" s="63">
        <v>10.606579357101722</v>
      </c>
      <c r="I4673" s="63">
        <v>104.38265248814</v>
      </c>
      <c r="J4673" s="63">
        <v>11006614841.8417</v>
      </c>
      <c r="K4673" s="63">
        <v>61.683625926515909</v>
      </c>
      <c r="L4673" s="63">
        <v>5757.5312730117848</v>
      </c>
      <c r="M4673" s="63">
        <v>53.04238355014688</v>
      </c>
      <c r="N4673" s="62">
        <v>53.305</v>
      </c>
    </row>
    <row r="4674" spans="1:14" x14ac:dyDescent="0.4">
      <c r="A4674" s="69">
        <v>111</v>
      </c>
      <c r="B4674" s="5" t="s">
        <v>194</v>
      </c>
      <c r="C4674" s="5">
        <v>2007</v>
      </c>
      <c r="D4674" s="5" t="s">
        <v>249</v>
      </c>
      <c r="E4674" s="5" t="s">
        <v>253</v>
      </c>
      <c r="F4674" s="62">
        <v>4.6319342706898849</v>
      </c>
      <c r="G4674" s="63">
        <v>20882982</v>
      </c>
      <c r="H4674" s="63">
        <v>15.816227472443686</v>
      </c>
      <c r="I4674" s="63">
        <v>112.663001140049</v>
      </c>
      <c r="J4674" s="63">
        <v>10103086514.313999</v>
      </c>
      <c r="K4674" s="63">
        <v>63.505156673465798</v>
      </c>
      <c r="L4674" s="63">
        <v>8360.3377591659573</v>
      </c>
      <c r="M4674" s="63">
        <v>53.168252595155707</v>
      </c>
      <c r="N4674" s="62">
        <v>53.436</v>
      </c>
    </row>
    <row r="4675" spans="1:14" x14ac:dyDescent="0.4">
      <c r="A4675" s="69">
        <v>111</v>
      </c>
      <c r="B4675" s="5" t="s">
        <v>194</v>
      </c>
      <c r="C4675" s="5">
        <v>2008</v>
      </c>
      <c r="D4675" s="5" t="s">
        <v>249</v>
      </c>
      <c r="E4675" s="5" t="s">
        <v>253</v>
      </c>
      <c r="F4675" s="62">
        <v>4.6455195583769022</v>
      </c>
      <c r="G4675" s="63">
        <v>20537875</v>
      </c>
      <c r="H4675" s="63">
        <v>16.015579888921835</v>
      </c>
      <c r="I4675" s="63">
        <v>106.415429626784</v>
      </c>
      <c r="J4675" s="63">
        <v>13667824244.7472</v>
      </c>
      <c r="K4675" s="63">
        <v>65.174814656192837</v>
      </c>
      <c r="L4675" s="63">
        <v>10435.217980354149</v>
      </c>
      <c r="M4675" s="63">
        <v>52.745205479452054</v>
      </c>
      <c r="N4675" s="62">
        <v>53.567</v>
      </c>
    </row>
    <row r="4676" spans="1:14" x14ac:dyDescent="0.4">
      <c r="A4676" s="69">
        <v>111</v>
      </c>
      <c r="B4676" s="5" t="s">
        <v>194</v>
      </c>
      <c r="C4676" s="5">
        <v>2009</v>
      </c>
      <c r="D4676" s="5" t="s">
        <v>249</v>
      </c>
      <c r="E4676" s="5" t="s">
        <v>253</v>
      </c>
      <c r="F4676" s="62">
        <v>3.9621579235572852</v>
      </c>
      <c r="G4676" s="63">
        <v>20367487</v>
      </c>
      <c r="H4676" s="63">
        <v>4.0867782318448747</v>
      </c>
      <c r="I4676" s="63">
        <v>98.651492996252102</v>
      </c>
      <c r="J4676" s="63">
        <v>4637684879.5433903</v>
      </c>
      <c r="K4676" s="63">
        <v>58.472833768824842</v>
      </c>
      <c r="L4676" s="63">
        <v>8548.0485901299289</v>
      </c>
      <c r="M4676" s="63">
        <v>52.471924615980384</v>
      </c>
      <c r="N4676" s="62">
        <v>53.698</v>
      </c>
    </row>
    <row r="4677" spans="1:14" x14ac:dyDescent="0.4">
      <c r="A4677" s="69">
        <v>111</v>
      </c>
      <c r="B4677" s="5" t="s">
        <v>194</v>
      </c>
      <c r="C4677" s="5">
        <v>2010</v>
      </c>
      <c r="D4677" s="5" t="s">
        <v>249</v>
      </c>
      <c r="E4677" s="5" t="s">
        <v>253</v>
      </c>
      <c r="F4677" s="62">
        <v>3.832784828826143</v>
      </c>
      <c r="G4677" s="63">
        <v>20246871</v>
      </c>
      <c r="H4677" s="63">
        <v>5.9103003429162584</v>
      </c>
      <c r="I4677" s="63">
        <v>100</v>
      </c>
      <c r="J4677" s="63">
        <v>3213737651.98388</v>
      </c>
      <c r="K4677" s="63">
        <v>69.833231637408034</v>
      </c>
      <c r="L4677" s="63">
        <v>8397.8091731145723</v>
      </c>
      <c r="M4677" s="63">
        <v>51.845906902086682</v>
      </c>
      <c r="N4677" s="62">
        <v>53.829000000000001</v>
      </c>
    </row>
    <row r="4678" spans="1:14" x14ac:dyDescent="0.4">
      <c r="A4678" s="69">
        <v>111</v>
      </c>
      <c r="B4678" s="5" t="s">
        <v>194</v>
      </c>
      <c r="C4678" s="5">
        <v>2011</v>
      </c>
      <c r="D4678" s="5" t="s">
        <v>249</v>
      </c>
      <c r="E4678" s="5" t="s">
        <v>253</v>
      </c>
      <c r="F4678" s="62">
        <v>4.1717028510892256</v>
      </c>
      <c r="G4678" s="63">
        <v>20147528</v>
      </c>
      <c r="H4678" s="63">
        <v>3.9769433497420721</v>
      </c>
      <c r="I4678" s="63">
        <v>102.561182541078</v>
      </c>
      <c r="J4678" s="63">
        <v>2370097222.6181402</v>
      </c>
      <c r="K4678" s="63">
        <v>76.142606827992964</v>
      </c>
      <c r="L4678" s="63">
        <v>9560.159425309419</v>
      </c>
      <c r="M4678" s="63">
        <v>54.066749072929539</v>
      </c>
      <c r="N4678" s="62">
        <v>53.96</v>
      </c>
    </row>
    <row r="4679" spans="1:14" x14ac:dyDescent="0.4">
      <c r="A4679" s="69">
        <v>111</v>
      </c>
      <c r="B4679" s="5" t="s">
        <v>194</v>
      </c>
      <c r="C4679" s="5">
        <v>2012</v>
      </c>
      <c r="D4679" s="5" t="s">
        <v>249</v>
      </c>
      <c r="E4679" s="5" t="s">
        <v>253</v>
      </c>
      <c r="F4679" s="62">
        <v>4.080349844837742</v>
      </c>
      <c r="G4679" s="63">
        <v>20058035</v>
      </c>
      <c r="H4679" s="63">
        <v>3.8030931852384526</v>
      </c>
      <c r="I4679" s="63">
        <v>96.580854061129003</v>
      </c>
      <c r="J4679" s="63">
        <v>3047569714.3973398</v>
      </c>
      <c r="K4679" s="63">
        <v>76.539233346215568</v>
      </c>
      <c r="L4679" s="63">
        <v>8930.7299116497361</v>
      </c>
      <c r="M4679" s="63">
        <v>50.655132934741118</v>
      </c>
      <c r="N4679" s="62">
        <v>53.973999999999997</v>
      </c>
    </row>
    <row r="4680" spans="1:14" x14ac:dyDescent="0.4">
      <c r="A4680" s="69">
        <v>111</v>
      </c>
      <c r="B4680" s="5" t="s">
        <v>194</v>
      </c>
      <c r="C4680" s="5">
        <v>2013</v>
      </c>
      <c r="D4680" s="5" t="s">
        <v>249</v>
      </c>
      <c r="E4680" s="5" t="s">
        <v>253</v>
      </c>
      <c r="F4680" s="62">
        <v>3.6074713517666632</v>
      </c>
      <c r="G4680" s="63">
        <v>19983693</v>
      </c>
      <c r="H4680" s="63">
        <v>1.38968711500371</v>
      </c>
      <c r="I4680" s="63">
        <v>101.13606605957899</v>
      </c>
      <c r="J4680" s="63">
        <v>3854819397.6375699</v>
      </c>
      <c r="K4680" s="63">
        <v>81.401621176850199</v>
      </c>
      <c r="L4680" s="63">
        <v>9497.2064756121054</v>
      </c>
      <c r="M4680" s="63">
        <v>46.217391304347828</v>
      </c>
      <c r="N4680" s="62">
        <v>53.936999999999998</v>
      </c>
    </row>
    <row r="4681" spans="1:14" x14ac:dyDescent="0.4">
      <c r="A4681" s="69">
        <v>111</v>
      </c>
      <c r="B4681" s="5" t="s">
        <v>194</v>
      </c>
      <c r="C4681" s="5">
        <v>2014</v>
      </c>
      <c r="D4681" s="5" t="s">
        <v>249</v>
      </c>
      <c r="E4681" s="5" t="s">
        <v>253</v>
      </c>
      <c r="F4681" s="62">
        <v>3.5933033029971049</v>
      </c>
      <c r="G4681" s="63">
        <v>19908979</v>
      </c>
      <c r="H4681" s="63">
        <v>1.7102642931551486</v>
      </c>
      <c r="I4681" s="63">
        <v>101.822053895059</v>
      </c>
      <c r="J4681" s="63">
        <v>3869197075.1054201</v>
      </c>
      <c r="K4681" s="63">
        <v>83.37870793467971</v>
      </c>
      <c r="L4681" s="63">
        <v>10031.342152669788</v>
      </c>
      <c r="M4681" s="63">
        <v>45.583920187793431</v>
      </c>
      <c r="N4681" s="62">
        <v>53.9</v>
      </c>
    </row>
    <row r="4682" spans="1:14" x14ac:dyDescent="0.4">
      <c r="A4682" s="69">
        <v>111</v>
      </c>
      <c r="B4682" s="5" t="s">
        <v>194</v>
      </c>
      <c r="C4682" s="5">
        <v>2015</v>
      </c>
      <c r="D4682" s="5" t="s">
        <v>249</v>
      </c>
      <c r="E4682" s="5" t="s">
        <v>253</v>
      </c>
      <c r="F4682" s="62">
        <v>3.6998294678298165</v>
      </c>
      <c r="G4682" s="63">
        <v>19815616</v>
      </c>
      <c r="H4682" s="63">
        <v>3.2647542744117288</v>
      </c>
      <c r="I4682" s="63">
        <v>98.327591484693301</v>
      </c>
      <c r="J4682" s="63">
        <v>4317731472.3063297</v>
      </c>
      <c r="K4682" s="63">
        <v>83.521162775162111</v>
      </c>
      <c r="L4682" s="63">
        <v>8976.9544892647991</v>
      </c>
      <c r="M4682" s="63">
        <f t="shared" ref="M4682:M4689" si="497">(M4681+M4680+M4679)/3</f>
        <v>47.485481475627459</v>
      </c>
      <c r="N4682" s="62">
        <v>53.887</v>
      </c>
    </row>
    <row r="4683" spans="1:14" x14ac:dyDescent="0.4">
      <c r="A4683" s="69">
        <v>111</v>
      </c>
      <c r="B4683" s="5" t="s">
        <v>194</v>
      </c>
      <c r="C4683" s="5">
        <v>2016</v>
      </c>
      <c r="D4683" s="5" t="s">
        <v>249</v>
      </c>
      <c r="E4683" s="5" t="s">
        <v>253</v>
      </c>
      <c r="F4683" s="62">
        <v>3.6333483857466757</v>
      </c>
      <c r="G4683" s="63">
        <v>19702267</v>
      </c>
      <c r="H4683" s="63">
        <v>2.6212868085067527</v>
      </c>
      <c r="I4683" s="63">
        <v>96.610014360419697</v>
      </c>
      <c r="J4683" s="63">
        <v>6252035766.4282303</v>
      </c>
      <c r="K4683" s="63">
        <v>85.893978644794871</v>
      </c>
      <c r="L4683" s="63">
        <v>9404.38125929526</v>
      </c>
      <c r="M4683" s="63">
        <f t="shared" si="497"/>
        <v>46.428930989256237</v>
      </c>
      <c r="N4683" s="62">
        <v>53.9</v>
      </c>
    </row>
    <row r="4684" spans="1:14" x14ac:dyDescent="0.4">
      <c r="A4684" s="69">
        <v>111</v>
      </c>
      <c r="B4684" s="5" t="s">
        <v>194</v>
      </c>
      <c r="C4684" s="5">
        <v>2017</v>
      </c>
      <c r="D4684" s="5" t="s">
        <v>249</v>
      </c>
      <c r="E4684" s="5" t="s">
        <v>253</v>
      </c>
      <c r="F4684" s="62">
        <v>3.7883087277547305</v>
      </c>
      <c r="G4684" s="63">
        <v>19588715</v>
      </c>
      <c r="H4684" s="63">
        <v>4.6519685967352444</v>
      </c>
      <c r="I4684" s="63">
        <v>95.200763907473402</v>
      </c>
      <c r="J4684" s="63">
        <v>5952909608.1049204</v>
      </c>
      <c r="K4684" s="63">
        <v>87.156156674158666</v>
      </c>
      <c r="L4684" s="63">
        <v>10727.970863318411</v>
      </c>
      <c r="M4684" s="63">
        <f t="shared" si="497"/>
        <v>46.499444217559045</v>
      </c>
      <c r="N4684" s="62">
        <v>53.936</v>
      </c>
    </row>
    <row r="4685" spans="1:14" x14ac:dyDescent="0.4">
      <c r="A4685" s="69">
        <v>111</v>
      </c>
      <c r="B4685" s="5" t="s">
        <v>194</v>
      </c>
      <c r="C4685" s="5">
        <v>2018</v>
      </c>
      <c r="D4685" s="5" t="s">
        <v>249</v>
      </c>
      <c r="E4685" s="5" t="s">
        <v>253</v>
      </c>
      <c r="F4685" s="62">
        <v>3.8610617146888897</v>
      </c>
      <c r="G4685" s="63">
        <v>19473970</v>
      </c>
      <c r="H4685" s="63">
        <v>6.2122726117435718</v>
      </c>
      <c r="I4685" s="63">
        <v>97.730495233901294</v>
      </c>
      <c r="J4685" s="63">
        <v>7343560129.2521696</v>
      </c>
      <c r="K4685" s="63">
        <v>86.470670301063976</v>
      </c>
      <c r="L4685" s="63">
        <v>12494.423578964945</v>
      </c>
      <c r="M4685" s="63">
        <f t="shared" si="497"/>
        <v>46.80461889414758</v>
      </c>
      <c r="N4685" s="62">
        <v>53.997999999999998</v>
      </c>
    </row>
    <row r="4686" spans="1:14" x14ac:dyDescent="0.4">
      <c r="A4686" s="69">
        <v>111</v>
      </c>
      <c r="B4686" s="5" t="s">
        <v>194</v>
      </c>
      <c r="C4686" s="5">
        <v>2019</v>
      </c>
      <c r="D4686" s="5" t="s">
        <v>249</v>
      </c>
      <c r="E4686" s="5" t="s">
        <v>253</v>
      </c>
      <c r="F4686" s="62">
        <v>3.8170629571629635</v>
      </c>
      <c r="G4686" s="63">
        <v>19371648</v>
      </c>
      <c r="H4686" s="63">
        <v>6.805324966537512</v>
      </c>
      <c r="I4686" s="63">
        <v>97.251978031150799</v>
      </c>
      <c r="J4686" s="63">
        <v>7365441773.7321796</v>
      </c>
      <c r="K4686" s="63">
        <v>84.503061023246389</v>
      </c>
      <c r="L4686" s="63">
        <v>12957.999114221826</v>
      </c>
      <c r="M4686" s="63">
        <f t="shared" si="497"/>
        <v>46.577664700320952</v>
      </c>
      <c r="N4686" s="62">
        <v>54.084000000000003</v>
      </c>
    </row>
    <row r="4687" spans="1:14" x14ac:dyDescent="0.4">
      <c r="A4687" s="69">
        <v>111</v>
      </c>
      <c r="B4687" s="5" t="s">
        <v>194</v>
      </c>
      <c r="C4687" s="5">
        <v>2020</v>
      </c>
      <c r="D4687" s="5" t="s">
        <v>249</v>
      </c>
      <c r="E4687" s="5" t="s">
        <v>253</v>
      </c>
      <c r="F4687" s="62">
        <v>3.5641375014598826</v>
      </c>
      <c r="G4687" s="63">
        <v>19265250</v>
      </c>
      <c r="H4687" s="63">
        <v>4.1093151844722229</v>
      </c>
      <c r="I4687" s="63">
        <v>98.615523304309306</v>
      </c>
      <c r="J4687" s="63">
        <v>3602418172.3571601</v>
      </c>
      <c r="K4687" s="63">
        <v>78.059113378994084</v>
      </c>
      <c r="L4687" s="63">
        <v>13047.456656399327</v>
      </c>
      <c r="M4687" s="63">
        <f t="shared" si="497"/>
        <v>46.62724260400919</v>
      </c>
      <c r="N4687" s="62">
        <v>54.194000000000003</v>
      </c>
    </row>
    <row r="4688" spans="1:14" x14ac:dyDescent="0.4">
      <c r="A4688" s="69">
        <v>111</v>
      </c>
      <c r="B4688" s="5" t="s">
        <v>194</v>
      </c>
      <c r="C4688" s="5">
        <v>2021</v>
      </c>
      <c r="D4688" s="5" t="s">
        <v>249</v>
      </c>
      <c r="E4688" s="5" t="s">
        <v>253</v>
      </c>
      <c r="F4688" s="62">
        <f>(F4685+F4686+F4687)/3</f>
        <v>3.7474207244372448</v>
      </c>
      <c r="G4688" s="63">
        <v>19122059</v>
      </c>
      <c r="H4688" s="63">
        <v>5.4455008557110034</v>
      </c>
      <c r="I4688" s="63">
        <v>99.559987325064199</v>
      </c>
      <c r="J4688" s="63">
        <v>11738217410.2111</v>
      </c>
      <c r="K4688" s="63">
        <v>86.853120765143217</v>
      </c>
      <c r="L4688" s="63">
        <v>14946.624968677972</v>
      </c>
      <c r="M4688" s="63">
        <f t="shared" si="497"/>
        <v>46.669842066159241</v>
      </c>
      <c r="N4688" s="62">
        <v>54.329000000000001</v>
      </c>
    </row>
    <row r="4689" spans="1:14" x14ac:dyDescent="0.4">
      <c r="A4689" s="69">
        <v>111</v>
      </c>
      <c r="B4689" s="5" t="s">
        <v>194</v>
      </c>
      <c r="C4689" s="5">
        <v>2022</v>
      </c>
      <c r="D4689" s="5" t="s">
        <v>249</v>
      </c>
      <c r="E4689" s="5" t="s">
        <v>253</v>
      </c>
      <c r="F4689" s="62">
        <f>(F4686+F4687+F4688)/3</f>
        <v>3.7095403943533634</v>
      </c>
      <c r="G4689" s="63">
        <v>19047009</v>
      </c>
      <c r="H4689" s="63">
        <v>13.351029735135427</v>
      </c>
      <c r="I4689" s="63">
        <v>103.18297136363201</v>
      </c>
      <c r="J4689" s="63">
        <v>11477511658.9305</v>
      </c>
      <c r="K4689" s="63">
        <v>92.81640257063512</v>
      </c>
      <c r="L4689" s="63">
        <v>15786.801742197671</v>
      </c>
      <c r="M4689" s="63">
        <f t="shared" si="497"/>
        <v>46.624916456829794</v>
      </c>
      <c r="N4689" s="62">
        <v>54.488999999999997</v>
      </c>
    </row>
    <row r="4690" spans="1:14" x14ac:dyDescent="0.4">
      <c r="A4690" s="70">
        <v>112</v>
      </c>
      <c r="B4690" s="5" t="s">
        <v>195</v>
      </c>
      <c r="C4690" s="5">
        <v>1980</v>
      </c>
      <c r="D4690" s="5" t="s">
        <v>249</v>
      </c>
      <c r="E4690" s="5" t="s">
        <v>248</v>
      </c>
      <c r="F4690" s="62">
        <f>F4691*0.95</f>
        <v>8.7544257458227221</v>
      </c>
      <c r="G4690" s="63">
        <v>139010000</v>
      </c>
      <c r="H4690" s="65">
        <f t="shared" ref="H4690:M4697" si="498">H4691*0.95</f>
        <v>9.5216604112997754</v>
      </c>
      <c r="I4690" s="65">
        <f t="shared" si="498"/>
        <v>23.823004965418342</v>
      </c>
      <c r="J4690" s="65">
        <f t="shared" si="498"/>
        <v>627358061.77632129</v>
      </c>
      <c r="K4690" s="65">
        <f t="shared" si="498"/>
        <v>27.046828944377197</v>
      </c>
      <c r="L4690" s="65">
        <f t="shared" si="498"/>
        <v>2506.4155088082575</v>
      </c>
      <c r="M4690" s="65">
        <f t="shared" si="498"/>
        <v>34.082583311905779</v>
      </c>
      <c r="N4690" s="62">
        <v>69.751000000000005</v>
      </c>
    </row>
    <row r="4691" spans="1:14" x14ac:dyDescent="0.4">
      <c r="A4691" s="70">
        <v>112</v>
      </c>
      <c r="B4691" s="5" t="s">
        <v>195</v>
      </c>
      <c r="C4691" s="5">
        <v>1981</v>
      </c>
      <c r="D4691" s="5" t="s">
        <v>249</v>
      </c>
      <c r="E4691" s="5" t="s">
        <v>248</v>
      </c>
      <c r="F4691" s="62">
        <f t="shared" ref="F4691:F4699" si="499">F4692*0.95</f>
        <v>9.2151849956028666</v>
      </c>
      <c r="G4691" s="63">
        <v>139941000</v>
      </c>
      <c r="H4691" s="65">
        <f t="shared" si="498"/>
        <v>10.022800432947133</v>
      </c>
      <c r="I4691" s="65">
        <f t="shared" si="498"/>
        <v>25.076847332019309</v>
      </c>
      <c r="J4691" s="65">
        <f t="shared" si="498"/>
        <v>660376907.13296986</v>
      </c>
      <c r="K4691" s="65">
        <f t="shared" si="498"/>
        <v>28.470346257239157</v>
      </c>
      <c r="L4691" s="65">
        <f t="shared" si="498"/>
        <v>2638.3321145350083</v>
      </c>
      <c r="M4691" s="65">
        <f t="shared" si="498"/>
        <v>35.87640348621661</v>
      </c>
      <c r="N4691" s="62">
        <v>70.192999999999998</v>
      </c>
    </row>
    <row r="4692" spans="1:14" x14ac:dyDescent="0.4">
      <c r="A4692" s="70">
        <v>112</v>
      </c>
      <c r="B4692" s="5" t="s">
        <v>195</v>
      </c>
      <c r="C4692" s="5">
        <v>1982</v>
      </c>
      <c r="D4692" s="5" t="s">
        <v>249</v>
      </c>
      <c r="E4692" s="5" t="s">
        <v>248</v>
      </c>
      <c r="F4692" s="62">
        <f t="shared" si="499"/>
        <v>9.7001947322135447</v>
      </c>
      <c r="G4692" s="63">
        <v>140823000</v>
      </c>
      <c r="H4692" s="65">
        <f t="shared" si="498"/>
        <v>10.550316245207508</v>
      </c>
      <c r="I4692" s="65">
        <f t="shared" si="498"/>
        <v>26.396681402125591</v>
      </c>
      <c r="J4692" s="65">
        <f t="shared" si="498"/>
        <v>695133586.45575774</v>
      </c>
      <c r="K4692" s="65">
        <f t="shared" si="498"/>
        <v>29.968785533935957</v>
      </c>
      <c r="L4692" s="65">
        <f t="shared" si="498"/>
        <v>2777.1916995105353</v>
      </c>
      <c r="M4692" s="65">
        <f t="shared" si="498"/>
        <v>37.764635248649064</v>
      </c>
      <c r="N4692" s="62">
        <v>70.631</v>
      </c>
    </row>
    <row r="4693" spans="1:14" x14ac:dyDescent="0.4">
      <c r="A4693" s="70">
        <v>112</v>
      </c>
      <c r="B4693" s="5" t="s">
        <v>195</v>
      </c>
      <c r="C4693" s="5">
        <v>1983</v>
      </c>
      <c r="D4693" s="5" t="s">
        <v>249</v>
      </c>
      <c r="E4693" s="5" t="s">
        <v>248</v>
      </c>
      <c r="F4693" s="62">
        <f t="shared" si="499"/>
        <v>10.210731297066889</v>
      </c>
      <c r="G4693" s="63">
        <v>141668000</v>
      </c>
      <c r="H4693" s="65">
        <f t="shared" si="498"/>
        <v>11.10559604758685</v>
      </c>
      <c r="I4693" s="65">
        <f t="shared" si="498"/>
        <v>27.785980423290098</v>
      </c>
      <c r="J4693" s="65">
        <f t="shared" si="498"/>
        <v>731719564.69027138</v>
      </c>
      <c r="K4693" s="65">
        <f t="shared" si="498"/>
        <v>31.546090035722063</v>
      </c>
      <c r="L4693" s="65">
        <f t="shared" si="498"/>
        <v>2923.3596836953006</v>
      </c>
      <c r="M4693" s="65">
        <f t="shared" si="498"/>
        <v>39.752247630156909</v>
      </c>
      <c r="N4693" s="62">
        <v>71.066000000000003</v>
      </c>
    </row>
    <row r="4694" spans="1:14" x14ac:dyDescent="0.4">
      <c r="A4694" s="70">
        <v>112</v>
      </c>
      <c r="B4694" s="5" t="s">
        <v>195</v>
      </c>
      <c r="C4694" s="5">
        <v>1984</v>
      </c>
      <c r="D4694" s="5" t="s">
        <v>249</v>
      </c>
      <c r="E4694" s="5" t="s">
        <v>248</v>
      </c>
      <c r="F4694" s="62">
        <f t="shared" si="499"/>
        <v>10.748138207438831</v>
      </c>
      <c r="G4694" s="63">
        <v>142745000</v>
      </c>
      <c r="H4694" s="65">
        <f t="shared" si="498"/>
        <v>11.690101102723</v>
      </c>
      <c r="I4694" s="65">
        <f t="shared" si="498"/>
        <v>29.248400445568524</v>
      </c>
      <c r="J4694" s="65">
        <f t="shared" si="498"/>
        <v>770231120.72660148</v>
      </c>
      <c r="K4694" s="65">
        <f t="shared" si="498"/>
        <v>33.206410563917963</v>
      </c>
      <c r="L4694" s="65">
        <f t="shared" si="498"/>
        <v>3077.2207196792638</v>
      </c>
      <c r="M4694" s="65">
        <f t="shared" si="498"/>
        <v>41.844471189638853</v>
      </c>
      <c r="N4694" s="62">
        <v>71.497</v>
      </c>
    </row>
    <row r="4695" spans="1:14" x14ac:dyDescent="0.4">
      <c r="A4695" s="70">
        <v>112</v>
      </c>
      <c r="B4695" s="5" t="s">
        <v>195</v>
      </c>
      <c r="C4695" s="5">
        <v>1985</v>
      </c>
      <c r="D4695" s="5" t="s">
        <v>249</v>
      </c>
      <c r="E4695" s="5" t="s">
        <v>248</v>
      </c>
      <c r="F4695" s="62">
        <f t="shared" si="499"/>
        <v>11.313829692040876</v>
      </c>
      <c r="G4695" s="63">
        <v>143858000</v>
      </c>
      <c r="H4695" s="65">
        <f t="shared" si="498"/>
        <v>12.305369581813684</v>
      </c>
      <c r="I4695" s="65">
        <f t="shared" si="498"/>
        <v>30.787789942703711</v>
      </c>
      <c r="J4695" s="65">
        <f t="shared" si="498"/>
        <v>810769600.7648437</v>
      </c>
      <c r="K4695" s="65">
        <f t="shared" si="498"/>
        <v>34.954116383071543</v>
      </c>
      <c r="L4695" s="65">
        <f t="shared" si="498"/>
        <v>3239.179704925541</v>
      </c>
      <c r="M4695" s="65">
        <f t="shared" si="498"/>
        <v>44.046811778567218</v>
      </c>
      <c r="N4695" s="62">
        <v>71.923000000000002</v>
      </c>
    </row>
    <row r="4696" spans="1:14" x14ac:dyDescent="0.4">
      <c r="A4696" s="70">
        <v>112</v>
      </c>
      <c r="B4696" s="5" t="s">
        <v>195</v>
      </c>
      <c r="C4696" s="5">
        <v>1986</v>
      </c>
      <c r="D4696" s="5" t="s">
        <v>249</v>
      </c>
      <c r="E4696" s="5" t="s">
        <v>248</v>
      </c>
      <c r="F4696" s="62">
        <f t="shared" si="499"/>
        <v>11.909294412674607</v>
      </c>
      <c r="G4696" s="63">
        <v>144894000</v>
      </c>
      <c r="H4696" s="65">
        <f t="shared" si="498"/>
        <v>12.953020612435457</v>
      </c>
      <c r="I4696" s="65">
        <f t="shared" si="498"/>
        <v>32.408199939688117</v>
      </c>
      <c r="J4696" s="65">
        <f t="shared" si="498"/>
        <v>853441685.015625</v>
      </c>
      <c r="K4696" s="65">
        <f t="shared" si="498"/>
        <v>36.793806719022676</v>
      </c>
      <c r="L4696" s="65">
        <f t="shared" si="498"/>
        <v>3409.6628472900434</v>
      </c>
      <c r="M4696" s="65">
        <f t="shared" si="498"/>
        <v>46.36506503007076</v>
      </c>
      <c r="N4696" s="62">
        <v>72.346000000000004</v>
      </c>
    </row>
    <row r="4697" spans="1:14" x14ac:dyDescent="0.4">
      <c r="A4697" s="70">
        <v>112</v>
      </c>
      <c r="B4697" s="5" t="s">
        <v>195</v>
      </c>
      <c r="C4697" s="5">
        <v>1987</v>
      </c>
      <c r="D4697" s="5" t="s">
        <v>249</v>
      </c>
      <c r="E4697" s="5" t="s">
        <v>248</v>
      </c>
      <c r="F4697" s="62">
        <f t="shared" si="499"/>
        <v>12.536099381762744</v>
      </c>
      <c r="G4697" s="63">
        <v>145908000</v>
      </c>
      <c r="H4697" s="65">
        <f t="shared" si="498"/>
        <v>13.634758539405745</v>
      </c>
      <c r="I4697" s="65">
        <f t="shared" si="498"/>
        <v>34.113894673355915</v>
      </c>
      <c r="J4697" s="65">
        <f t="shared" si="498"/>
        <v>898359668.4375</v>
      </c>
      <c r="K4697" s="65">
        <f t="shared" si="498"/>
        <v>38.730322862129135</v>
      </c>
      <c r="L4697" s="65">
        <f t="shared" si="498"/>
        <v>3589.1187866210985</v>
      </c>
      <c r="M4697" s="65">
        <f t="shared" si="498"/>
        <v>48.805331610600803</v>
      </c>
      <c r="N4697" s="62">
        <v>72.765000000000001</v>
      </c>
    </row>
    <row r="4698" spans="1:14" x14ac:dyDescent="0.4">
      <c r="A4698" s="70">
        <v>112</v>
      </c>
      <c r="B4698" s="5" t="s">
        <v>195</v>
      </c>
      <c r="C4698" s="5">
        <v>1988</v>
      </c>
      <c r="D4698" s="5" t="s">
        <v>249</v>
      </c>
      <c r="E4698" s="5" t="s">
        <v>248</v>
      </c>
      <c r="F4698" s="62">
        <f t="shared" si="499"/>
        <v>13.195894086066048</v>
      </c>
      <c r="G4698" s="63">
        <v>146857000</v>
      </c>
      <c r="H4698" s="65">
        <f>H4699*0.95</f>
        <v>14.352377409900784</v>
      </c>
      <c r="I4698" s="65">
        <f>I4699*0.95</f>
        <v>35.909362814058859</v>
      </c>
      <c r="J4698" s="65">
        <f>J4699*0.95</f>
        <v>945641756.25</v>
      </c>
      <c r="K4698" s="65">
        <f>K4699*0.95</f>
        <v>40.768760907504358</v>
      </c>
      <c r="L4698" s="63">
        <v>3778.01977539063</v>
      </c>
      <c r="M4698" s="65">
        <f>M4699*0.95</f>
        <v>51.374033274316638</v>
      </c>
      <c r="N4698" s="62">
        <v>73.180999999999997</v>
      </c>
    </row>
    <row r="4699" spans="1:14" x14ac:dyDescent="0.4">
      <c r="A4699" s="70">
        <v>112</v>
      </c>
      <c r="B4699" s="5" t="s">
        <v>195</v>
      </c>
      <c r="C4699" s="5">
        <v>1989</v>
      </c>
      <c r="D4699" s="5" t="s">
        <v>249</v>
      </c>
      <c r="E4699" s="5" t="s">
        <v>248</v>
      </c>
      <c r="F4699" s="62">
        <f t="shared" si="499"/>
        <v>13.890414827437946</v>
      </c>
      <c r="G4699" s="63">
        <v>147721000</v>
      </c>
      <c r="H4699" s="65">
        <f>H4700*0.95</f>
        <v>15.107765694632405</v>
      </c>
      <c r="I4699" s="65">
        <f>I4700*0.95</f>
        <v>37.799329277956694</v>
      </c>
      <c r="J4699" s="65">
        <f>J4700*0.95</f>
        <v>995412375</v>
      </c>
      <c r="K4699" s="63">
        <v>42.914485165794062</v>
      </c>
      <c r="L4699" s="63">
        <v>3429.64990234375</v>
      </c>
      <c r="M4699" s="65">
        <f>M4700*0.95</f>
        <v>54.077929762438565</v>
      </c>
      <c r="N4699" s="62">
        <v>73.397999999999996</v>
      </c>
    </row>
    <row r="4700" spans="1:14" x14ac:dyDescent="0.4">
      <c r="A4700" s="70">
        <v>112</v>
      </c>
      <c r="B4700" s="5" t="s">
        <v>195</v>
      </c>
      <c r="C4700" s="5">
        <v>1990</v>
      </c>
      <c r="D4700" s="5" t="s">
        <v>249</v>
      </c>
      <c r="E4700" s="5" t="s">
        <v>248</v>
      </c>
      <c r="F4700" s="62">
        <v>14.621489292039943</v>
      </c>
      <c r="G4700" s="63">
        <v>147969407</v>
      </c>
      <c r="H4700" s="63">
        <v>15.902911257507796</v>
      </c>
      <c r="I4700" s="65">
        <f>I4701*0.95</f>
        <v>39.78876766100705</v>
      </c>
      <c r="J4700" s="65">
        <f>J4701*0.95</f>
        <v>1047802500</v>
      </c>
      <c r="K4700" s="63">
        <v>36.106799130704751</v>
      </c>
      <c r="L4700" s="63">
        <v>3494.06298828125</v>
      </c>
      <c r="M4700" s="63">
        <v>56.924136592040597</v>
      </c>
      <c r="N4700" s="62">
        <v>73.394000000000005</v>
      </c>
    </row>
    <row r="4701" spans="1:14" x14ac:dyDescent="0.4">
      <c r="A4701" s="70">
        <v>112</v>
      </c>
      <c r="B4701" s="5" t="s">
        <v>195</v>
      </c>
      <c r="C4701" s="5">
        <v>1991</v>
      </c>
      <c r="D4701" s="5" t="s">
        <v>249</v>
      </c>
      <c r="E4701" s="5" t="s">
        <v>248</v>
      </c>
      <c r="F4701" s="62">
        <v>14.397086069715817</v>
      </c>
      <c r="G4701" s="63">
        <v>148394216</v>
      </c>
      <c r="H4701" s="63">
        <v>128.62977168344651</v>
      </c>
      <c r="I4701" s="65">
        <f>I4702*0.95</f>
        <v>41.882913327375846</v>
      </c>
      <c r="J4701" s="65">
        <f>J4702*0.95</f>
        <v>1102950000</v>
      </c>
      <c r="K4701" s="63">
        <v>26.256703611011801</v>
      </c>
      <c r="L4701" s="63">
        <v>3490.45239257813</v>
      </c>
      <c r="M4701" s="63">
        <v>59.059714628117753</v>
      </c>
      <c r="N4701" s="62">
        <v>73.388999999999996</v>
      </c>
    </row>
    <row r="4702" spans="1:14" x14ac:dyDescent="0.4">
      <c r="A4702" s="70">
        <v>112</v>
      </c>
      <c r="B4702" s="5" t="s">
        <v>195</v>
      </c>
      <c r="C4702" s="5">
        <v>1992</v>
      </c>
      <c r="D4702" s="5" t="s">
        <v>249</v>
      </c>
      <c r="E4702" s="5" t="s">
        <v>248</v>
      </c>
      <c r="F4702" s="62">
        <v>13.671976239216098</v>
      </c>
      <c r="G4702" s="63">
        <v>148538197</v>
      </c>
      <c r="H4702" s="63">
        <v>1490.4184248448039</v>
      </c>
      <c r="I4702" s="65">
        <f>I4703*0.95</f>
        <v>44.087277186711418</v>
      </c>
      <c r="J4702" s="63">
        <v>1161000000</v>
      </c>
      <c r="K4702" s="63">
        <v>110.57706470278801</v>
      </c>
      <c r="L4702" s="63">
        <v>3098.802734375</v>
      </c>
      <c r="M4702" s="63">
        <v>62.203245351205396</v>
      </c>
      <c r="N4702" s="62">
        <v>73.385000000000005</v>
      </c>
    </row>
    <row r="4703" spans="1:14" x14ac:dyDescent="0.4">
      <c r="A4703" s="70">
        <v>112</v>
      </c>
      <c r="B4703" s="5" t="s">
        <v>195</v>
      </c>
      <c r="C4703" s="5">
        <v>1993</v>
      </c>
      <c r="D4703" s="5" t="s">
        <v>249</v>
      </c>
      <c r="E4703" s="5" t="s">
        <v>248</v>
      </c>
      <c r="F4703" s="62">
        <v>12.665094903752305</v>
      </c>
      <c r="G4703" s="63">
        <v>148458777</v>
      </c>
      <c r="H4703" s="63">
        <v>887.84073623402332</v>
      </c>
      <c r="I4703" s="65">
        <f>I4704*0.95</f>
        <v>46.407660196538338</v>
      </c>
      <c r="J4703" s="63">
        <v>1210781999.9000001</v>
      </c>
      <c r="K4703" s="63">
        <v>68.698443239461255</v>
      </c>
      <c r="L4703" s="63">
        <v>2930.67016601563</v>
      </c>
      <c r="M4703" s="63">
        <v>61.219840184932025</v>
      </c>
      <c r="N4703" s="62">
        <v>73.381</v>
      </c>
    </row>
    <row r="4704" spans="1:14" x14ac:dyDescent="0.4">
      <c r="A4704" s="70">
        <v>112</v>
      </c>
      <c r="B4704" s="5" t="s">
        <v>195</v>
      </c>
      <c r="C4704" s="5">
        <v>1994</v>
      </c>
      <c r="D4704" s="5" t="s">
        <v>249</v>
      </c>
      <c r="E4704" s="5" t="s">
        <v>248</v>
      </c>
      <c r="F4704" s="62">
        <v>11.354154083105758</v>
      </c>
      <c r="G4704" s="63">
        <v>148407912</v>
      </c>
      <c r="H4704" s="63">
        <v>307.29805689706086</v>
      </c>
      <c r="I4704" s="63">
        <v>48.850168627935098</v>
      </c>
      <c r="J4704" s="63">
        <v>689570000</v>
      </c>
      <c r="K4704" s="63">
        <v>50.953712648383132</v>
      </c>
      <c r="L4704" s="63">
        <v>2662.10400390625</v>
      </c>
      <c r="M4704" s="63">
        <v>63.568703366098447</v>
      </c>
      <c r="N4704" s="62">
        <v>73.376000000000005</v>
      </c>
    </row>
    <row r="4705" spans="1:14" x14ac:dyDescent="0.4">
      <c r="A4705" s="70">
        <v>112</v>
      </c>
      <c r="B4705" s="5" t="s">
        <v>195</v>
      </c>
      <c r="C4705" s="5">
        <v>1995</v>
      </c>
      <c r="D4705" s="5" t="s">
        <v>249</v>
      </c>
      <c r="E4705" s="5" t="s">
        <v>248</v>
      </c>
      <c r="F4705" s="62">
        <v>11.022585511206085</v>
      </c>
      <c r="G4705" s="63">
        <v>148375787</v>
      </c>
      <c r="H4705" s="63">
        <v>144.00686716319476</v>
      </c>
      <c r="I4705" s="63">
        <v>60.2545224244815</v>
      </c>
      <c r="J4705" s="63">
        <v>2065720000</v>
      </c>
      <c r="K4705" s="63">
        <v>55.182905465725732</v>
      </c>
      <c r="L4705" s="63">
        <v>2665.77978515625</v>
      </c>
      <c r="M4705" s="63">
        <v>61.878952706412839</v>
      </c>
      <c r="N4705" s="62">
        <v>73.372</v>
      </c>
    </row>
    <row r="4706" spans="1:14" x14ac:dyDescent="0.4">
      <c r="A4706" s="70">
        <v>112</v>
      </c>
      <c r="B4706" s="5" t="s">
        <v>195</v>
      </c>
      <c r="C4706" s="5">
        <v>1996</v>
      </c>
      <c r="D4706" s="5" t="s">
        <v>249</v>
      </c>
      <c r="E4706" s="5" t="s">
        <v>248</v>
      </c>
      <c r="F4706" s="62">
        <v>10.807067399354114</v>
      </c>
      <c r="G4706" s="63">
        <v>148160129</v>
      </c>
      <c r="H4706" s="63">
        <v>46.03637766834413</v>
      </c>
      <c r="I4706" s="63">
        <v>74.383884835433605</v>
      </c>
      <c r="J4706" s="63">
        <v>2579330000</v>
      </c>
      <c r="K4706" s="63">
        <v>47.922500819418985</v>
      </c>
      <c r="L4706" s="63">
        <v>2643.92919921875</v>
      </c>
      <c r="M4706" s="63">
        <v>64.545346987603352</v>
      </c>
      <c r="N4706" s="62">
        <v>73.367000000000004</v>
      </c>
    </row>
    <row r="4707" spans="1:14" x14ac:dyDescent="0.4">
      <c r="A4707" s="70">
        <v>112</v>
      </c>
      <c r="B4707" s="5" t="s">
        <v>195</v>
      </c>
      <c r="C4707" s="5">
        <v>1997</v>
      </c>
      <c r="D4707" s="5" t="s">
        <v>249</v>
      </c>
      <c r="E4707" s="5" t="s">
        <v>248</v>
      </c>
      <c r="F4707" s="62">
        <v>10.069991986836309</v>
      </c>
      <c r="G4707" s="63">
        <v>147915361</v>
      </c>
      <c r="H4707" s="63">
        <v>15.058503642684556</v>
      </c>
      <c r="I4707" s="63">
        <v>79.482120337201096</v>
      </c>
      <c r="J4707" s="63">
        <v>4864650000</v>
      </c>
      <c r="K4707" s="63">
        <v>47.256921410074817</v>
      </c>
      <c r="L4707" s="63">
        <v>2737.57202148438</v>
      </c>
      <c r="M4707" s="63">
        <v>64.365142764232232</v>
      </c>
      <c r="N4707" s="62">
        <v>73.363</v>
      </c>
    </row>
    <row r="4708" spans="1:14" x14ac:dyDescent="0.4">
      <c r="A4708" s="70">
        <v>112</v>
      </c>
      <c r="B4708" s="5" t="s">
        <v>195</v>
      </c>
      <c r="C4708" s="5">
        <v>1998</v>
      </c>
      <c r="D4708" s="5" t="s">
        <v>249</v>
      </c>
      <c r="E4708" s="5" t="s">
        <v>248</v>
      </c>
      <c r="F4708" s="62">
        <v>10.076231463631967</v>
      </c>
      <c r="G4708" s="63">
        <v>147670784</v>
      </c>
      <c r="H4708" s="63">
        <v>18.538967341902435</v>
      </c>
      <c r="I4708" s="63">
        <v>70.161496310849998</v>
      </c>
      <c r="J4708" s="63">
        <v>2761360000</v>
      </c>
      <c r="K4708" s="63">
        <v>55.772253284976593</v>
      </c>
      <c r="L4708" s="63">
        <v>1834.86181640625</v>
      </c>
      <c r="M4708" s="63">
        <v>64.513101290574909</v>
      </c>
      <c r="N4708" s="62">
        <v>73.358999999999995</v>
      </c>
    </row>
    <row r="4709" spans="1:14" x14ac:dyDescent="0.4">
      <c r="A4709" s="70">
        <v>112</v>
      </c>
      <c r="B4709" s="5" t="s">
        <v>195</v>
      </c>
      <c r="C4709" s="5">
        <v>1999</v>
      </c>
      <c r="D4709" s="5" t="s">
        <v>249</v>
      </c>
      <c r="E4709" s="5" t="s">
        <v>248</v>
      </c>
      <c r="F4709" s="62">
        <v>10.350328556693249</v>
      </c>
      <c r="G4709" s="63">
        <v>147214776</v>
      </c>
      <c r="H4709" s="63">
        <v>72.386605466146449</v>
      </c>
      <c r="I4709" s="63">
        <v>47.955598829953999</v>
      </c>
      <c r="J4709" s="63">
        <v>3256530000</v>
      </c>
      <c r="K4709" s="63">
        <v>69.393281498811959</v>
      </c>
      <c r="L4709" s="63">
        <v>1330.75720214844</v>
      </c>
      <c r="M4709" s="63">
        <v>63.591375044185227</v>
      </c>
      <c r="N4709" s="62">
        <v>73.353999999999999</v>
      </c>
    </row>
    <row r="4710" spans="1:14" x14ac:dyDescent="0.4">
      <c r="A4710" s="70">
        <v>112</v>
      </c>
      <c r="B4710" s="5" t="s">
        <v>195</v>
      </c>
      <c r="C4710" s="5">
        <v>2000</v>
      </c>
      <c r="D4710" s="5" t="s">
        <v>249</v>
      </c>
      <c r="E4710" s="5" t="s">
        <v>248</v>
      </c>
      <c r="F4710" s="62">
        <v>10.667660303167866</v>
      </c>
      <c r="G4710" s="63">
        <v>146596869</v>
      </c>
      <c r="H4710" s="63">
        <v>37.697928212309705</v>
      </c>
      <c r="I4710" s="63">
        <v>54.065441407341901</v>
      </c>
      <c r="J4710" s="63">
        <v>2678030000</v>
      </c>
      <c r="K4710" s="63">
        <v>68.093907037355478</v>
      </c>
      <c r="L4710" s="63">
        <v>1771.59411621094</v>
      </c>
      <c r="M4710" s="63">
        <v>63.105913635685305</v>
      </c>
      <c r="N4710" s="62">
        <v>73.349999999999994</v>
      </c>
    </row>
    <row r="4711" spans="1:14" x14ac:dyDescent="0.4">
      <c r="A4711" s="70">
        <v>112</v>
      </c>
      <c r="B4711" s="5" t="s">
        <v>195</v>
      </c>
      <c r="C4711" s="5">
        <v>2001</v>
      </c>
      <c r="D4711" s="5" t="s">
        <v>249</v>
      </c>
      <c r="E4711" s="5" t="s">
        <v>248</v>
      </c>
      <c r="F4711" s="62">
        <v>10.735784138160009</v>
      </c>
      <c r="G4711" s="63">
        <v>145976482</v>
      </c>
      <c r="H4711" s="63">
        <v>16.479619357003656</v>
      </c>
      <c r="I4711" s="63">
        <v>63.526775320385603</v>
      </c>
      <c r="J4711" s="63">
        <v>2847300000</v>
      </c>
      <c r="K4711" s="63">
        <v>61.11085866442064</v>
      </c>
      <c r="L4711" s="63">
        <v>2100.3525390625</v>
      </c>
      <c r="M4711" s="63">
        <v>63.0235744126743</v>
      </c>
      <c r="N4711" s="62">
        <v>73.346000000000004</v>
      </c>
    </row>
    <row r="4712" spans="1:14" x14ac:dyDescent="0.4">
      <c r="A4712" s="70">
        <v>112</v>
      </c>
      <c r="B4712" s="5" t="s">
        <v>195</v>
      </c>
      <c r="C4712" s="5">
        <v>2002</v>
      </c>
      <c r="D4712" s="5" t="s">
        <v>249</v>
      </c>
      <c r="E4712" s="5" t="s">
        <v>248</v>
      </c>
      <c r="F4712" s="62">
        <v>10.772638748561944</v>
      </c>
      <c r="G4712" s="63">
        <v>145306497</v>
      </c>
      <c r="H4712" s="63">
        <v>15.661906305459311</v>
      </c>
      <c r="I4712" s="63">
        <v>66.456712338539006</v>
      </c>
      <c r="J4712" s="63">
        <v>3473830000</v>
      </c>
      <c r="K4712" s="63">
        <v>59.645445731960663</v>
      </c>
      <c r="L4712" s="63">
        <v>2377.52954101563</v>
      </c>
      <c r="M4712" s="63">
        <v>63.721403082633401</v>
      </c>
      <c r="N4712" s="62">
        <v>73.340999999999994</v>
      </c>
    </row>
    <row r="4713" spans="1:14" x14ac:dyDescent="0.4">
      <c r="A4713" s="70">
        <v>112</v>
      </c>
      <c r="B4713" s="5" t="s">
        <v>195</v>
      </c>
      <c r="C4713" s="5">
        <v>2003</v>
      </c>
      <c r="D4713" s="5" t="s">
        <v>249</v>
      </c>
      <c r="E4713" s="5" t="s">
        <v>248</v>
      </c>
      <c r="F4713" s="62">
        <v>11.130398079572389</v>
      </c>
      <c r="G4713" s="63">
        <v>144648618</v>
      </c>
      <c r="H4713" s="63">
        <v>13.657136811327476</v>
      </c>
      <c r="I4713" s="63">
        <v>68.799657813449201</v>
      </c>
      <c r="J4713" s="63">
        <v>7928630000</v>
      </c>
      <c r="K4713" s="63">
        <v>59.128269007601432</v>
      </c>
      <c r="L4713" s="63">
        <v>2975.123046875</v>
      </c>
      <c r="M4713" s="63">
        <v>64.056798934183135</v>
      </c>
      <c r="N4713" s="62">
        <v>73.373000000000005</v>
      </c>
    </row>
    <row r="4714" spans="1:14" x14ac:dyDescent="0.4">
      <c r="A4714" s="70">
        <v>112</v>
      </c>
      <c r="B4714" s="5" t="s">
        <v>195</v>
      </c>
      <c r="C4714" s="5">
        <v>2004</v>
      </c>
      <c r="D4714" s="5" t="s">
        <v>249</v>
      </c>
      <c r="E4714" s="5" t="s">
        <v>248</v>
      </c>
      <c r="F4714" s="62">
        <v>11.112711366122765</v>
      </c>
      <c r="G4714" s="63">
        <v>144067316</v>
      </c>
      <c r="H4714" s="63">
        <v>20.255149577511105</v>
      </c>
      <c r="I4714" s="63">
        <v>74.319367550804898</v>
      </c>
      <c r="J4714" s="63">
        <v>15402990000</v>
      </c>
      <c r="K4714" s="63">
        <v>56.581852398405545</v>
      </c>
      <c r="L4714" s="63">
        <v>4102.36474609375</v>
      </c>
      <c r="M4714" s="63">
        <v>63.383670369698308</v>
      </c>
      <c r="N4714" s="62">
        <v>73.418000000000006</v>
      </c>
    </row>
    <row r="4715" spans="1:14" x14ac:dyDescent="0.4">
      <c r="A4715" s="70">
        <v>112</v>
      </c>
      <c r="B4715" s="5" t="s">
        <v>195</v>
      </c>
      <c r="C4715" s="5">
        <v>2005</v>
      </c>
      <c r="D4715" s="5" t="s">
        <v>249</v>
      </c>
      <c r="E4715" s="5" t="s">
        <v>248</v>
      </c>
      <c r="F4715" s="62">
        <v>11.231852152847361</v>
      </c>
      <c r="G4715" s="63">
        <v>143518814</v>
      </c>
      <c r="H4715" s="63">
        <v>19.279432134411039</v>
      </c>
      <c r="I4715" s="63">
        <f>(I4457+I3984+I4242)/3</f>
        <v>93.672081859272154</v>
      </c>
      <c r="J4715" s="63">
        <v>15508050000</v>
      </c>
      <c r="K4715" s="63">
        <v>56.713248490542192</v>
      </c>
      <c r="L4715" s="63">
        <v>5323.455078125</v>
      </c>
      <c r="M4715" s="63">
        <v>63.969466679265153</v>
      </c>
      <c r="N4715" s="62">
        <v>73.462999999999994</v>
      </c>
    </row>
    <row r="4716" spans="1:14" x14ac:dyDescent="0.4">
      <c r="A4716" s="70">
        <v>112</v>
      </c>
      <c r="B4716" s="5" t="s">
        <v>195</v>
      </c>
      <c r="C4716" s="5">
        <v>2006</v>
      </c>
      <c r="D4716" s="5" t="s">
        <v>249</v>
      </c>
      <c r="E4716" s="5" t="s">
        <v>248</v>
      </c>
      <c r="F4716" s="62">
        <v>11.568369096944998</v>
      </c>
      <c r="G4716" s="63">
        <v>143049637</v>
      </c>
      <c r="H4716" s="63">
        <v>15.120406631676445</v>
      </c>
      <c r="I4716" s="63">
        <v>88.943425443513604</v>
      </c>
      <c r="J4716" s="63">
        <v>37594770000</v>
      </c>
      <c r="K4716" s="63">
        <v>54.733401867266011</v>
      </c>
      <c r="L4716" s="63">
        <v>6920.19970703125</v>
      </c>
      <c r="M4716" s="63">
        <v>64.698459777292129</v>
      </c>
      <c r="N4716" s="62">
        <v>73.507999999999996</v>
      </c>
    </row>
    <row r="4717" spans="1:14" x14ac:dyDescent="0.4">
      <c r="A4717" s="70">
        <v>112</v>
      </c>
      <c r="B4717" s="5" t="s">
        <v>195</v>
      </c>
      <c r="C4717" s="5">
        <v>2007</v>
      </c>
      <c r="D4717" s="5" t="s">
        <v>249</v>
      </c>
      <c r="E4717" s="5" t="s">
        <v>248</v>
      </c>
      <c r="F4717" s="62">
        <v>11.611269047409605</v>
      </c>
      <c r="G4717" s="63">
        <v>142805114</v>
      </c>
      <c r="H4717" s="63">
        <v>13.84123923982375</v>
      </c>
      <c r="I4717" s="63">
        <v>93.515500729379596</v>
      </c>
      <c r="J4717" s="63">
        <v>55873680000</v>
      </c>
      <c r="K4717" s="63">
        <v>51.706122745460625</v>
      </c>
      <c r="L4717" s="63">
        <v>9101.2392578125</v>
      </c>
      <c r="M4717" s="63">
        <v>62.968880425709507</v>
      </c>
      <c r="N4717" s="62">
        <v>73.552999999999997</v>
      </c>
    </row>
    <row r="4718" spans="1:14" x14ac:dyDescent="0.4">
      <c r="A4718" s="70">
        <v>112</v>
      </c>
      <c r="B4718" s="5" t="s">
        <v>195</v>
      </c>
      <c r="C4718" s="5">
        <v>2008</v>
      </c>
      <c r="D4718" s="5" t="s">
        <v>249</v>
      </c>
      <c r="E4718" s="5" t="s">
        <v>248</v>
      </c>
      <c r="F4718" s="62">
        <v>11.595654089130063</v>
      </c>
      <c r="G4718" s="63">
        <v>142742366</v>
      </c>
      <c r="H4718" s="63">
        <v>18.013518335084228</v>
      </c>
      <c r="I4718" s="63">
        <v>99.087041734938794</v>
      </c>
      <c r="J4718" s="63">
        <v>74782910000</v>
      </c>
      <c r="K4718" s="63">
        <v>53.382466040890833</v>
      </c>
      <c r="L4718" s="63">
        <v>11635.2841796875</v>
      </c>
      <c r="M4718" s="63">
        <v>61.892685187569199</v>
      </c>
      <c r="N4718" s="62">
        <v>73.597999999999999</v>
      </c>
    </row>
    <row r="4719" spans="1:14" x14ac:dyDescent="0.4">
      <c r="A4719" s="70">
        <v>112</v>
      </c>
      <c r="B4719" s="5" t="s">
        <v>195</v>
      </c>
      <c r="C4719" s="5">
        <v>2009</v>
      </c>
      <c r="D4719" s="5" t="s">
        <v>249</v>
      </c>
      <c r="E4719" s="5" t="s">
        <v>248</v>
      </c>
      <c r="F4719" s="62">
        <v>10.832108551977555</v>
      </c>
      <c r="G4719" s="63">
        <v>142785349</v>
      </c>
      <c r="H4719" s="63">
        <v>1.9706126030591236</v>
      </c>
      <c r="I4719" s="63">
        <v>92.172969736444102</v>
      </c>
      <c r="J4719" s="63">
        <v>36583100000</v>
      </c>
      <c r="K4719" s="63">
        <v>48.435061027818072</v>
      </c>
      <c r="L4719" s="63">
        <v>8562.82421875</v>
      </c>
      <c r="M4719" s="63">
        <v>61.886711237928616</v>
      </c>
      <c r="N4719" s="62">
        <v>73.641999999999996</v>
      </c>
    </row>
    <row r="4720" spans="1:14" x14ac:dyDescent="0.4">
      <c r="A4720" s="70">
        <v>112</v>
      </c>
      <c r="B4720" s="5" t="s">
        <v>195</v>
      </c>
      <c r="C4720" s="5">
        <v>2010</v>
      </c>
      <c r="D4720" s="5" t="s">
        <v>249</v>
      </c>
      <c r="E4720" s="5" t="s">
        <v>248</v>
      </c>
      <c r="F4720" s="62">
        <v>11.325400945840414</v>
      </c>
      <c r="G4720" s="63">
        <v>142849468</v>
      </c>
      <c r="H4720" s="63">
        <v>14.191109568820707</v>
      </c>
      <c r="I4720" s="63">
        <v>100</v>
      </c>
      <c r="J4720" s="63">
        <v>43167780000</v>
      </c>
      <c r="K4720" s="63">
        <v>50.355505487258903</v>
      </c>
      <c r="L4720" s="63">
        <v>10674.990234375</v>
      </c>
      <c r="M4720" s="63">
        <v>62.5238730607226</v>
      </c>
      <c r="N4720" s="62">
        <v>73.686999999999998</v>
      </c>
    </row>
    <row r="4721" spans="1:14" x14ac:dyDescent="0.4">
      <c r="A4721" s="70">
        <v>112</v>
      </c>
      <c r="B4721" s="5" t="s">
        <v>195</v>
      </c>
      <c r="C4721" s="5">
        <v>2011</v>
      </c>
      <c r="D4721" s="5" t="s">
        <v>249</v>
      </c>
      <c r="E4721" s="5" t="s">
        <v>248</v>
      </c>
      <c r="F4721" s="62">
        <v>11.884949695478991</v>
      </c>
      <c r="G4721" s="63">
        <v>142960908</v>
      </c>
      <c r="H4721" s="63">
        <v>24.460086062189816</v>
      </c>
      <c r="I4721" s="63">
        <v>104.381923304346</v>
      </c>
      <c r="J4721" s="63">
        <v>55083630000</v>
      </c>
      <c r="K4721" s="63">
        <v>48.035399407791864</v>
      </c>
      <c r="L4721" s="63">
        <v>14311.064453125</v>
      </c>
      <c r="M4721" s="63">
        <v>63.269134879082522</v>
      </c>
      <c r="N4721" s="62">
        <v>73.731999999999999</v>
      </c>
    </row>
    <row r="4722" spans="1:14" x14ac:dyDescent="0.4">
      <c r="A4722" s="70">
        <v>112</v>
      </c>
      <c r="B4722" s="5" t="s">
        <v>195</v>
      </c>
      <c r="C4722" s="5">
        <v>2012</v>
      </c>
      <c r="D4722" s="5" t="s">
        <v>249</v>
      </c>
      <c r="E4722" s="5" t="s">
        <v>248</v>
      </c>
      <c r="F4722" s="62">
        <v>11.702065368334505</v>
      </c>
      <c r="G4722" s="63">
        <v>143201721</v>
      </c>
      <c r="H4722" s="63">
        <v>8.9078684208783443</v>
      </c>
      <c r="I4722" s="63">
        <v>105.562755235441</v>
      </c>
      <c r="J4722" s="63">
        <v>50587560000</v>
      </c>
      <c r="K4722" s="63">
        <v>47.151390385795715</v>
      </c>
      <c r="L4722" s="63">
        <v>15420.859375</v>
      </c>
      <c r="M4722" s="63">
        <v>64.979172308843062</v>
      </c>
      <c r="N4722" s="62">
        <v>73.790999999999997</v>
      </c>
    </row>
    <row r="4723" spans="1:14" x14ac:dyDescent="0.4">
      <c r="A4723" s="70">
        <v>112</v>
      </c>
      <c r="B4723" s="5" t="s">
        <v>195</v>
      </c>
      <c r="C4723" s="5">
        <v>2013</v>
      </c>
      <c r="D4723" s="5" t="s">
        <v>249</v>
      </c>
      <c r="E4723" s="5" t="s">
        <v>248</v>
      </c>
      <c r="F4723" s="62">
        <v>11.377004305608935</v>
      </c>
      <c r="G4723" s="63">
        <v>143506995</v>
      </c>
      <c r="H4723" s="63">
        <v>5.3201388723791467</v>
      </c>
      <c r="I4723" s="63">
        <v>107.004482552261</v>
      </c>
      <c r="J4723" s="63">
        <v>69218890000</v>
      </c>
      <c r="K4723" s="63">
        <v>46.287149400498997</v>
      </c>
      <c r="L4723" s="63">
        <v>15974.6220703125</v>
      </c>
      <c r="M4723" s="63">
        <v>63.342542876505235</v>
      </c>
      <c r="N4723" s="62">
        <v>73.863</v>
      </c>
    </row>
    <row r="4724" spans="1:14" x14ac:dyDescent="0.4">
      <c r="A4724" s="70">
        <v>112</v>
      </c>
      <c r="B4724" s="5" t="s">
        <v>195</v>
      </c>
      <c r="C4724" s="5">
        <v>2014</v>
      </c>
      <c r="D4724" s="5" t="s">
        <v>249</v>
      </c>
      <c r="E4724" s="5" t="s">
        <v>248</v>
      </c>
      <c r="F4724" s="62">
        <v>11.208207706391088</v>
      </c>
      <c r="G4724" s="63">
        <v>143819667</v>
      </c>
      <c r="H4724" s="63">
        <v>7.4900711169660923</v>
      </c>
      <c r="I4724" s="63">
        <v>97.738338790060297</v>
      </c>
      <c r="J4724" s="63">
        <v>22031340000</v>
      </c>
      <c r="K4724" s="63">
        <v>47.80134126281159</v>
      </c>
      <c r="L4724" s="63">
        <v>14095.646484375</v>
      </c>
      <c r="M4724" s="63">
        <v>61.110013287451871</v>
      </c>
      <c r="N4724" s="62">
        <v>73.95</v>
      </c>
    </row>
    <row r="4725" spans="1:14" x14ac:dyDescent="0.4">
      <c r="A4725" s="70">
        <v>112</v>
      </c>
      <c r="B4725" s="5" t="s">
        <v>195</v>
      </c>
      <c r="C4725" s="5">
        <v>2015</v>
      </c>
      <c r="D4725" s="5" t="s">
        <v>249</v>
      </c>
      <c r="E4725" s="5" t="s">
        <v>248</v>
      </c>
      <c r="F4725" s="62">
        <v>11.05200550157682</v>
      </c>
      <c r="G4725" s="63">
        <v>144096870</v>
      </c>
      <c r="H4725" s="63">
        <v>7.2497359067888851</v>
      </c>
      <c r="I4725" s="63">
        <v>79.571403795913994</v>
      </c>
      <c r="J4725" s="63">
        <v>6852970000</v>
      </c>
      <c r="K4725" s="63">
        <v>49.359349311688653</v>
      </c>
      <c r="L4725" s="63">
        <v>9313.021484375</v>
      </c>
      <c r="M4725" s="65">
        <f t="shared" ref="M4725:M4732" si="500">(M4724+M4723+M4722)/3</f>
        <v>63.143909490933389</v>
      </c>
      <c r="N4725" s="62">
        <v>74.05</v>
      </c>
    </row>
    <row r="4726" spans="1:14" x14ac:dyDescent="0.4">
      <c r="A4726" s="70">
        <v>112</v>
      </c>
      <c r="B4726" s="5" t="s">
        <v>195</v>
      </c>
      <c r="C4726" s="5">
        <v>2016</v>
      </c>
      <c r="D4726" s="5" t="s">
        <v>249</v>
      </c>
      <c r="E4726" s="5" t="s">
        <v>248</v>
      </c>
      <c r="F4726" s="62">
        <v>10.887426928347324</v>
      </c>
      <c r="G4726" s="63">
        <v>144342397</v>
      </c>
      <c r="H4726" s="63">
        <v>2.844222698026428</v>
      </c>
      <c r="I4726" s="63">
        <v>79.319243949555002</v>
      </c>
      <c r="J4726" s="63">
        <v>32538900000</v>
      </c>
      <c r="K4726" s="63">
        <v>46.518119839609604</v>
      </c>
      <c r="L4726" s="63">
        <v>8704.89453125</v>
      </c>
      <c r="M4726" s="65">
        <f t="shared" si="500"/>
        <v>62.532155218296829</v>
      </c>
      <c r="N4726" s="62">
        <v>74.164000000000001</v>
      </c>
    </row>
    <row r="4727" spans="1:14" x14ac:dyDescent="0.4">
      <c r="A4727" s="70">
        <v>112</v>
      </c>
      <c r="B4727" s="5" t="s">
        <v>195</v>
      </c>
      <c r="C4727" s="5">
        <v>2017</v>
      </c>
      <c r="D4727" s="5" t="s">
        <v>249</v>
      </c>
      <c r="E4727" s="5" t="s">
        <v>248</v>
      </c>
      <c r="F4727" s="62">
        <v>11.035199209582164</v>
      </c>
      <c r="G4727" s="63">
        <v>144496739</v>
      </c>
      <c r="H4727" s="63">
        <v>5.349815087676177</v>
      </c>
      <c r="I4727" s="63">
        <v>91.7785919278124</v>
      </c>
      <c r="J4727" s="63">
        <v>28557440000</v>
      </c>
      <c r="K4727" s="63">
        <v>46.876524337131109</v>
      </c>
      <c r="L4727" s="63">
        <v>10720.33203125</v>
      </c>
      <c r="M4727" s="65">
        <f t="shared" si="500"/>
        <v>62.262025998894025</v>
      </c>
      <c r="N4727" s="62">
        <v>74.292000000000002</v>
      </c>
    </row>
    <row r="4728" spans="1:14" x14ac:dyDescent="0.4">
      <c r="A4728" s="70">
        <v>112</v>
      </c>
      <c r="B4728" s="5" t="s">
        <v>195</v>
      </c>
      <c r="C4728" s="5">
        <v>2018</v>
      </c>
      <c r="D4728" s="5" t="s">
        <v>249</v>
      </c>
      <c r="E4728" s="5" t="s">
        <v>248</v>
      </c>
      <c r="F4728" s="62">
        <v>11.49657124971654</v>
      </c>
      <c r="G4728" s="63">
        <v>144477859</v>
      </c>
      <c r="H4728" s="63">
        <v>9.9979767114830764</v>
      </c>
      <c r="I4728" s="63">
        <v>85.008312381097397</v>
      </c>
      <c r="J4728" s="63">
        <v>8784850000</v>
      </c>
      <c r="K4728" s="63">
        <v>51.5809003703964</v>
      </c>
      <c r="L4728" s="63">
        <v>11287.3544921875</v>
      </c>
      <c r="M4728" s="65">
        <f t="shared" si="500"/>
        <v>62.646030236041412</v>
      </c>
      <c r="N4728" s="62">
        <v>74.433000000000007</v>
      </c>
    </row>
    <row r="4729" spans="1:14" x14ac:dyDescent="0.4">
      <c r="A4729" s="70">
        <v>112</v>
      </c>
      <c r="B4729" s="5" t="s">
        <v>195</v>
      </c>
      <c r="C4729" s="5">
        <v>2019</v>
      </c>
      <c r="D4729" s="5" t="s">
        <v>249</v>
      </c>
      <c r="E4729" s="5" t="s">
        <v>248</v>
      </c>
      <c r="F4729" s="62">
        <v>11.797194167363697</v>
      </c>
      <c r="G4729" s="63">
        <v>144406261</v>
      </c>
      <c r="H4729" s="63">
        <v>3.2631328188168425</v>
      </c>
      <c r="I4729" s="63">
        <v>87.221761460585796</v>
      </c>
      <c r="J4729" s="63">
        <v>31974770000</v>
      </c>
      <c r="K4729" s="63">
        <v>49.22875366190334</v>
      </c>
      <c r="L4729" s="63">
        <v>11536.2587890625</v>
      </c>
      <c r="M4729" s="65">
        <f t="shared" si="500"/>
        <v>62.480070484410753</v>
      </c>
      <c r="N4729" s="62">
        <v>74.587000000000003</v>
      </c>
    </row>
    <row r="4730" spans="1:14" x14ac:dyDescent="0.4">
      <c r="A4730" s="70">
        <v>112</v>
      </c>
      <c r="B4730" s="5" t="s">
        <v>195</v>
      </c>
      <c r="C4730" s="5">
        <v>2020</v>
      </c>
      <c r="D4730" s="5" t="s">
        <v>249</v>
      </c>
      <c r="E4730" s="5" t="s">
        <v>248</v>
      </c>
      <c r="F4730" s="62">
        <v>11.232288067243402</v>
      </c>
      <c r="G4730" s="63">
        <v>144073139</v>
      </c>
      <c r="H4730" s="63">
        <v>0.89824602719524194</v>
      </c>
      <c r="I4730" s="63">
        <v>80.816085093062995</v>
      </c>
      <c r="J4730" s="63">
        <v>9478810000</v>
      </c>
      <c r="K4730" s="63">
        <v>45.966908202912734</v>
      </c>
      <c r="L4730" s="63">
        <v>10194.44140625</v>
      </c>
      <c r="M4730" s="65">
        <f t="shared" si="500"/>
        <v>62.462708906448732</v>
      </c>
      <c r="N4730" s="62">
        <v>74.754000000000005</v>
      </c>
    </row>
    <row r="4731" spans="1:14" x14ac:dyDescent="0.4">
      <c r="A4731" s="70">
        <v>112</v>
      </c>
      <c r="B4731" s="5" t="s">
        <v>195</v>
      </c>
      <c r="C4731" s="5">
        <v>2021</v>
      </c>
      <c r="D4731" s="5" t="s">
        <v>249</v>
      </c>
      <c r="E4731" s="5" t="s">
        <v>248</v>
      </c>
      <c r="F4731" s="62">
        <f>(F4728+F4729+F4730)/3</f>
        <v>11.508684494774547</v>
      </c>
      <c r="G4731" s="63">
        <v>144130482</v>
      </c>
      <c r="H4731" s="63">
        <v>18.990516788706529</v>
      </c>
      <c r="I4731" s="63">
        <v>79.452580593000604</v>
      </c>
      <c r="J4731" s="63">
        <v>40449990000</v>
      </c>
      <c r="K4731" s="63">
        <v>50.557744188624852</v>
      </c>
      <c r="L4731" s="63">
        <v>12532.05078125</v>
      </c>
      <c r="M4731" s="65">
        <f t="shared" si="500"/>
        <v>62.529603208966968</v>
      </c>
      <c r="N4731" s="62">
        <v>74.933999999999997</v>
      </c>
    </row>
    <row r="4732" spans="1:14" x14ac:dyDescent="0.4">
      <c r="A4732" s="70">
        <v>112</v>
      </c>
      <c r="B4732" s="5" t="s">
        <v>195</v>
      </c>
      <c r="C4732" s="5">
        <v>2022</v>
      </c>
      <c r="D4732" s="5" t="s">
        <v>249</v>
      </c>
      <c r="E4732" s="5" t="s">
        <v>248</v>
      </c>
      <c r="F4732" s="62">
        <f>(F4729+F4730+F4731)/3</f>
        <v>11.512722243127216</v>
      </c>
      <c r="G4732" s="63">
        <v>144236933</v>
      </c>
      <c r="H4732" s="63">
        <v>15.804709897875895</v>
      </c>
      <c r="I4732" s="63">
        <v>108.66405783857201</v>
      </c>
      <c r="J4732" s="63">
        <v>-39799830000</v>
      </c>
      <c r="K4732" s="63">
        <v>43.774114414423806</v>
      </c>
      <c r="L4732" s="63">
        <v>15270.7060546875</v>
      </c>
      <c r="M4732" s="65">
        <f t="shared" si="500"/>
        <v>62.490794199942151</v>
      </c>
      <c r="N4732" s="62">
        <v>75.126000000000005</v>
      </c>
    </row>
    <row r="4733" spans="1:14" x14ac:dyDescent="0.4">
      <c r="A4733" s="69">
        <v>113</v>
      </c>
      <c r="B4733" s="5" t="s">
        <v>196</v>
      </c>
      <c r="C4733" s="5">
        <v>1980</v>
      </c>
      <c r="D4733" s="5" t="s">
        <v>246</v>
      </c>
      <c r="E4733" s="5" t="s">
        <v>247</v>
      </c>
      <c r="F4733" s="62">
        <f>F4734*0.95</f>
        <v>4.3871613640876383E-2</v>
      </c>
      <c r="G4733" s="63">
        <v>5247532</v>
      </c>
      <c r="H4733" s="63">
        <v>3.0647751534285845</v>
      </c>
      <c r="I4733" s="63">
        <f>(I3529+I4131+I3873)/3</f>
        <v>216.0347007395408</v>
      </c>
      <c r="J4733" s="63">
        <v>16420000</v>
      </c>
      <c r="K4733" s="63">
        <v>40.818594465482342</v>
      </c>
      <c r="L4733" s="63">
        <v>239.1153863418381</v>
      </c>
      <c r="M4733" s="63">
        <f>(M3529+M3873+M4131)/3</f>
        <v>19.337100212633217</v>
      </c>
      <c r="N4733" s="62">
        <v>4.7210000000000001</v>
      </c>
    </row>
    <row r="4734" spans="1:14" x14ac:dyDescent="0.4">
      <c r="A4734" s="69">
        <v>113</v>
      </c>
      <c r="B4734" s="5" t="s">
        <v>196</v>
      </c>
      <c r="C4734" s="5">
        <v>1981</v>
      </c>
      <c r="D4734" s="5" t="s">
        <v>246</v>
      </c>
      <c r="E4734" s="5" t="s">
        <v>247</v>
      </c>
      <c r="F4734" s="62">
        <f t="shared" ref="F4734:F4742" si="501">F4735*0.95</f>
        <v>4.6180645937764615E-2</v>
      </c>
      <c r="G4734" s="63">
        <v>5441966</v>
      </c>
      <c r="H4734" s="63">
        <v>7.7107018164428496</v>
      </c>
      <c r="I4734" s="63">
        <f>(I3530+I3874+I4132)/3</f>
        <v>214.74659405177056</v>
      </c>
      <c r="J4734" s="63">
        <v>18030000</v>
      </c>
      <c r="K4734" s="63">
        <v>31.5802354173209</v>
      </c>
      <c r="L4734" s="63">
        <v>258.55775778738888</v>
      </c>
      <c r="M4734" s="63">
        <f>(M3530+M3874+M4132)/3</f>
        <v>25.493846679775093</v>
      </c>
      <c r="N4734" s="62">
        <v>4.7859999999999996</v>
      </c>
    </row>
    <row r="4735" spans="1:14" x14ac:dyDescent="0.4">
      <c r="A4735" s="69">
        <v>113</v>
      </c>
      <c r="B4735" s="5" t="s">
        <v>196</v>
      </c>
      <c r="C4735" s="5">
        <v>1982</v>
      </c>
      <c r="D4735" s="5" t="s">
        <v>246</v>
      </c>
      <c r="E4735" s="5" t="s">
        <v>247</v>
      </c>
      <c r="F4735" s="62">
        <f t="shared" si="501"/>
        <v>4.8611206250278545E-2</v>
      </c>
      <c r="G4735" s="63">
        <v>5652900</v>
      </c>
      <c r="H4735" s="63">
        <v>4.8831803148588193</v>
      </c>
      <c r="I4735" s="63">
        <f>(I3531+I3875+I4133)/3</f>
        <v>211.3484972430083</v>
      </c>
      <c r="J4735" s="63">
        <v>20699999.899999999</v>
      </c>
      <c r="K4735" s="63">
        <v>35.703049576426757</v>
      </c>
      <c r="L4735" s="63">
        <v>248.9418067283161</v>
      </c>
      <c r="M4735" s="63">
        <f>(M3531+M3875+M4133)/3</f>
        <v>26.374957289083198</v>
      </c>
      <c r="N4735" s="62">
        <v>4.8529999999999998</v>
      </c>
    </row>
    <row r="4736" spans="1:14" x14ac:dyDescent="0.4">
      <c r="A4736" s="69">
        <v>113</v>
      </c>
      <c r="B4736" s="5" t="s">
        <v>196</v>
      </c>
      <c r="C4736" s="5">
        <v>1983</v>
      </c>
      <c r="D4736" s="5" t="s">
        <v>246</v>
      </c>
      <c r="E4736" s="5" t="s">
        <v>247</v>
      </c>
      <c r="F4736" s="62">
        <f t="shared" si="501"/>
        <v>5.1169690789766895E-2</v>
      </c>
      <c r="G4736" s="63">
        <v>5859396</v>
      </c>
      <c r="H4736" s="63">
        <v>2.449212644219017</v>
      </c>
      <c r="I4736" s="63">
        <f>(I3532+I3876+I4134)/3</f>
        <v>213.58898255498411</v>
      </c>
      <c r="J4736" s="63">
        <v>11119999.9</v>
      </c>
      <c r="K4736" s="63">
        <v>32.340757368332852</v>
      </c>
      <c r="L4736" s="63">
        <v>252.53244309531598</v>
      </c>
      <c r="M4736" s="63">
        <f>(M3532+M3876+M4134)/3</f>
        <v>28.474039497119652</v>
      </c>
      <c r="N4736" s="62">
        <v>4.92</v>
      </c>
    </row>
    <row r="4737" spans="1:14" x14ac:dyDescent="0.4">
      <c r="A4737" s="69">
        <v>113</v>
      </c>
      <c r="B4737" s="5" t="s">
        <v>196</v>
      </c>
      <c r="C4737" s="5">
        <v>1984</v>
      </c>
      <c r="D4737" s="5" t="s">
        <v>246</v>
      </c>
      <c r="E4737" s="5" t="s">
        <v>247</v>
      </c>
      <c r="F4737" s="62">
        <f t="shared" si="501"/>
        <v>5.3862832410280947E-2</v>
      </c>
      <c r="G4737" s="63">
        <v>6056729</v>
      </c>
      <c r="H4737" s="63">
        <v>16.856689265215707</v>
      </c>
      <c r="I4737" s="63">
        <f>(I4735+I4734+I4736)/3</f>
        <v>213.22802461658765</v>
      </c>
      <c r="J4737" s="63">
        <v>15070000</v>
      </c>
      <c r="K4737" s="63">
        <v>32.295692971309904</v>
      </c>
      <c r="L4737" s="63">
        <v>262.0908222772714</v>
      </c>
      <c r="M4737" s="63">
        <f>(M4734+M4735+M4736)/3</f>
        <v>26.780947821992644</v>
      </c>
      <c r="N4737" s="62">
        <v>4.9880000000000004</v>
      </c>
    </row>
    <row r="4738" spans="1:14" x14ac:dyDescent="0.4">
      <c r="A4738" s="69">
        <v>113</v>
      </c>
      <c r="B4738" s="5" t="s">
        <v>196</v>
      </c>
      <c r="C4738" s="5">
        <v>1985</v>
      </c>
      <c r="D4738" s="5" t="s">
        <v>246</v>
      </c>
      <c r="E4738" s="5" t="s">
        <v>247</v>
      </c>
      <c r="F4738" s="62">
        <f t="shared" si="501"/>
        <v>5.6697718326611524E-2</v>
      </c>
      <c r="G4738" s="63">
        <v>6266752</v>
      </c>
      <c r="H4738" s="63">
        <v>4.5641299996037787</v>
      </c>
      <c r="I4738" s="63">
        <f t="shared" ref="I4738:I4739" si="502">(I4736+I4735+I4737)/3</f>
        <v>212.72183480486001</v>
      </c>
      <c r="J4738" s="63">
        <v>14619999.9</v>
      </c>
      <c r="K4738" s="63">
        <v>30.669895348964577</v>
      </c>
      <c r="L4738" s="63">
        <v>273.76643125413665</v>
      </c>
      <c r="M4738" s="63">
        <f t="shared" ref="M4738:M4739" si="503">(M4735+M4736+M4737)/3</f>
        <v>27.209981536065161</v>
      </c>
      <c r="N4738" s="62">
        <v>5.0570000000000004</v>
      </c>
    </row>
    <row r="4739" spans="1:14" x14ac:dyDescent="0.4">
      <c r="A4739" s="69">
        <v>113</v>
      </c>
      <c r="B4739" s="5" t="s">
        <v>196</v>
      </c>
      <c r="C4739" s="5">
        <v>1986</v>
      </c>
      <c r="D4739" s="5" t="s">
        <v>246</v>
      </c>
      <c r="E4739" s="5" t="s">
        <v>247</v>
      </c>
      <c r="F4739" s="62">
        <f t="shared" si="501"/>
        <v>5.9681808764854238E-2</v>
      </c>
      <c r="G4739" s="63">
        <v>6497804</v>
      </c>
      <c r="H4739" s="63">
        <v>-7.0217325514130664</v>
      </c>
      <c r="I4739" s="63">
        <f t="shared" si="502"/>
        <v>213.17961399214391</v>
      </c>
      <c r="J4739" s="63">
        <v>17579999.899999999</v>
      </c>
      <c r="K4739" s="63">
        <v>32.738834727436434</v>
      </c>
      <c r="L4739" s="63">
        <v>299.28737214472449</v>
      </c>
      <c r="M4739" s="63">
        <f t="shared" si="503"/>
        <v>27.48832295172582</v>
      </c>
      <c r="N4739" s="62">
        <v>5.1269999999999998</v>
      </c>
    </row>
    <row r="4740" spans="1:14" x14ac:dyDescent="0.4">
      <c r="A4740" s="69">
        <v>113</v>
      </c>
      <c r="B4740" s="5" t="s">
        <v>196</v>
      </c>
      <c r="C4740" s="5">
        <v>1987</v>
      </c>
      <c r="D4740" s="5" t="s">
        <v>246</v>
      </c>
      <c r="E4740" s="5" t="s">
        <v>247</v>
      </c>
      <c r="F4740" s="62">
        <f t="shared" si="501"/>
        <v>6.282295659458341E-2</v>
      </c>
      <c r="G4740" s="63">
        <v>6735829</v>
      </c>
      <c r="H4740" s="63">
        <v>0.6652764788853176</v>
      </c>
      <c r="I4740" s="63">
        <f>(I3880+I3536+I4138)/3</f>
        <v>172.84712704544947</v>
      </c>
      <c r="J4740" s="63">
        <v>17550000</v>
      </c>
      <c r="K4740" s="63">
        <v>26.591281181106741</v>
      </c>
      <c r="L4740" s="63">
        <v>320.2920780227621</v>
      </c>
      <c r="M4740" s="63">
        <f>(M3880+M3536+M4138)/3</f>
        <v>33.739629965372934</v>
      </c>
      <c r="N4740" s="62">
        <v>5.1980000000000004</v>
      </c>
    </row>
    <row r="4741" spans="1:14" x14ac:dyDescent="0.4">
      <c r="A4741" s="69">
        <v>113</v>
      </c>
      <c r="B4741" s="5" t="s">
        <v>196</v>
      </c>
      <c r="C4741" s="5">
        <v>1988</v>
      </c>
      <c r="D4741" s="5" t="s">
        <v>246</v>
      </c>
      <c r="E4741" s="5" t="s">
        <v>247</v>
      </c>
      <c r="F4741" s="62">
        <f t="shared" si="501"/>
        <v>6.6129427994298329E-2</v>
      </c>
      <c r="G4741" s="63">
        <v>6953975</v>
      </c>
      <c r="H4741" s="63">
        <v>2.2253763256551338</v>
      </c>
      <c r="I4741" s="63">
        <f>(I4739+I4740+I4742)/3</f>
        <v>206.52067337923634</v>
      </c>
      <c r="J4741" s="63">
        <v>21050000</v>
      </c>
      <c r="K4741" s="63">
        <v>24.222847569495375</v>
      </c>
      <c r="L4741" s="63">
        <v>344.47818503541572</v>
      </c>
      <c r="M4741" s="63">
        <f>(M3881+M3537+M4139)/3</f>
        <v>35.121878328656294</v>
      </c>
      <c r="N4741" s="62">
        <v>5.27</v>
      </c>
    </row>
    <row r="4742" spans="1:14" x14ac:dyDescent="0.4">
      <c r="A4742" s="69">
        <v>113</v>
      </c>
      <c r="B4742" s="5" t="s">
        <v>196</v>
      </c>
      <c r="C4742" s="5">
        <v>1989</v>
      </c>
      <c r="D4742" s="5" t="s">
        <v>246</v>
      </c>
      <c r="E4742" s="5" t="s">
        <v>247</v>
      </c>
      <c r="F4742" s="62">
        <f t="shared" si="501"/>
        <v>6.9609924204524554E-2</v>
      </c>
      <c r="G4742" s="63">
        <v>7141974</v>
      </c>
      <c r="H4742" s="63">
        <v>5.2970867600807168</v>
      </c>
      <c r="I4742" s="63">
        <f>(I3538+I3882+I4140)/3</f>
        <v>233.53527910011564</v>
      </c>
      <c r="J4742" s="63">
        <v>15539999.9</v>
      </c>
      <c r="K4742" s="63">
        <v>23.427773030100411</v>
      </c>
      <c r="L4742" s="63">
        <v>336.7447981540754</v>
      </c>
      <c r="M4742" s="63">
        <f>(M3538+M3882+M4140)/3</f>
        <v>36.578645687839817</v>
      </c>
      <c r="N4742" s="62">
        <v>5.3419999999999996</v>
      </c>
    </row>
    <row r="4743" spans="1:14" x14ac:dyDescent="0.4">
      <c r="A4743" s="69">
        <v>113</v>
      </c>
      <c r="B4743" s="5" t="s">
        <v>196</v>
      </c>
      <c r="C4743" s="5">
        <v>1990</v>
      </c>
      <c r="D4743" s="5" t="s">
        <v>246</v>
      </c>
      <c r="E4743" s="5" t="s">
        <v>247</v>
      </c>
      <c r="F4743" s="62">
        <v>7.327360442581532E-2</v>
      </c>
      <c r="G4743" s="63">
        <v>7319962</v>
      </c>
      <c r="H4743" s="63">
        <v>13.461468914849362</v>
      </c>
      <c r="I4743" s="63">
        <f t="shared" ref="I4743:I4744" si="504">(I3539+I3883+I4141)/3</f>
        <v>187.51581673354633</v>
      </c>
      <c r="J4743" s="63">
        <v>7660000</v>
      </c>
      <c r="K4743" s="63">
        <v>19.684158874329601</v>
      </c>
      <c r="L4743" s="63">
        <v>348.38783030309293</v>
      </c>
      <c r="M4743" s="63">
        <f t="shared" ref="M4743:M4744" si="505">(M3539+M3883+M4141)/3</f>
        <v>30.43252144137055</v>
      </c>
      <c r="N4743" s="62">
        <v>5.4160000000000004</v>
      </c>
    </row>
    <row r="4744" spans="1:14" x14ac:dyDescent="0.4">
      <c r="A4744" s="69">
        <v>113</v>
      </c>
      <c r="B4744" s="5" t="s">
        <v>196</v>
      </c>
      <c r="C4744" s="5">
        <v>1991</v>
      </c>
      <c r="D4744" s="5" t="s">
        <v>246</v>
      </c>
      <c r="E4744" s="5" t="s">
        <v>247</v>
      </c>
      <c r="F4744" s="62">
        <v>6.4316125680482519E-2</v>
      </c>
      <c r="G4744" s="63">
        <v>7485681</v>
      </c>
      <c r="H4744" s="63">
        <v>14.978936426167522</v>
      </c>
      <c r="I4744" s="63">
        <f t="shared" si="504"/>
        <v>190.99365143798138</v>
      </c>
      <c r="J4744" s="63">
        <v>4580000</v>
      </c>
      <c r="K4744" s="63">
        <v>25.37197378306373</v>
      </c>
      <c r="L4744" s="63">
        <v>255.36757933908927</v>
      </c>
      <c r="M4744" s="63">
        <f t="shared" si="505"/>
        <v>32.670928014568595</v>
      </c>
      <c r="N4744" s="62">
        <v>5.4909999999999997</v>
      </c>
    </row>
    <row r="4745" spans="1:14" x14ac:dyDescent="0.4">
      <c r="A4745" s="69">
        <v>113</v>
      </c>
      <c r="B4745" s="5" t="s">
        <v>196</v>
      </c>
      <c r="C4745" s="5">
        <v>1992</v>
      </c>
      <c r="D4745" s="5" t="s">
        <v>246</v>
      </c>
      <c r="E4745" s="5" t="s">
        <v>247</v>
      </c>
      <c r="F4745" s="62">
        <v>6.3149649323878884E-2</v>
      </c>
      <c r="G4745" s="63">
        <v>7657208</v>
      </c>
      <c r="H4745" s="63">
        <v>7.2832831612315658</v>
      </c>
      <c r="I4745" s="63">
        <f>(I3885+I3541+I4143)/3</f>
        <v>185.61648166052836</v>
      </c>
      <c r="J4745" s="63">
        <v>5500000</v>
      </c>
      <c r="K4745" s="63">
        <v>23.831447033071377</v>
      </c>
      <c r="L4745" s="63">
        <v>264.98261005302987</v>
      </c>
      <c r="M4745" s="63">
        <f>(M3541+M3885+M4143)/3</f>
        <v>31.171105945344291</v>
      </c>
      <c r="N4745" s="62">
        <v>6.2880000000000003</v>
      </c>
    </row>
    <row r="4746" spans="1:14" x14ac:dyDescent="0.4">
      <c r="A4746" s="69">
        <v>113</v>
      </c>
      <c r="B4746" s="5" t="s">
        <v>196</v>
      </c>
      <c r="C4746" s="5">
        <v>1993</v>
      </c>
      <c r="D4746" s="5" t="s">
        <v>246</v>
      </c>
      <c r="E4746" s="5" t="s">
        <v>247</v>
      </c>
      <c r="F4746" s="62">
        <v>6.1488423401655209E-2</v>
      </c>
      <c r="G4746" s="63">
        <v>7904740</v>
      </c>
      <c r="H4746" s="63">
        <v>13.870502588800136</v>
      </c>
      <c r="I4746" s="63">
        <f>(I4743+I4745+I4744)/3</f>
        <v>188.04198327735205</v>
      </c>
      <c r="J4746" s="63">
        <v>5839999.9000000004</v>
      </c>
      <c r="K4746" s="63">
        <v>25.679007006985806</v>
      </c>
      <c r="L4746" s="63">
        <v>249.41057034578054</v>
      </c>
      <c r="M4746" s="63">
        <f t="shared" ref="M4746:M4747" si="506">(M3542+M3886+M4144)/3</f>
        <v>29.700173535006797</v>
      </c>
      <c r="N4746" s="62">
        <v>7.3129999999999997</v>
      </c>
    </row>
    <row r="4747" spans="1:14" x14ac:dyDescent="0.4">
      <c r="A4747" s="69">
        <v>113</v>
      </c>
      <c r="B4747" s="5" t="s">
        <v>196</v>
      </c>
      <c r="C4747" s="5">
        <v>1994</v>
      </c>
      <c r="D4747" s="5" t="s">
        <v>246</v>
      </c>
      <c r="E4747" s="5" t="s">
        <v>247</v>
      </c>
      <c r="F4747" s="62">
        <v>6.85795297998638E-2</v>
      </c>
      <c r="G4747" s="63">
        <v>6732665</v>
      </c>
      <c r="H4747" s="63">
        <v>17.19130290721796</v>
      </c>
      <c r="I4747" s="63">
        <f t="shared" ref="I4747:I4748" si="507">(I4744+I4746+I4745)/3</f>
        <v>188.21737212528728</v>
      </c>
      <c r="J4747" s="63">
        <v>1000</v>
      </c>
      <c r="K4747" s="63">
        <v>71.095628307337506</v>
      </c>
      <c r="L4747" s="63">
        <v>111.93730424052667</v>
      </c>
      <c r="M4747" s="63">
        <f t="shared" si="506"/>
        <v>28.887341968533789</v>
      </c>
      <c r="N4747" s="62">
        <v>8.49</v>
      </c>
    </row>
    <row r="4748" spans="1:14" x14ac:dyDescent="0.4">
      <c r="A4748" s="69">
        <v>113</v>
      </c>
      <c r="B4748" s="5" t="s">
        <v>196</v>
      </c>
      <c r="C4748" s="5">
        <v>1995</v>
      </c>
      <c r="D4748" s="5" t="s">
        <v>246</v>
      </c>
      <c r="E4748" s="5" t="s">
        <v>247</v>
      </c>
      <c r="F4748" s="62">
        <v>8.0006548386580584E-2</v>
      </c>
      <c r="G4748" s="63">
        <v>5686897</v>
      </c>
      <c r="H4748" s="63">
        <v>51.266583049782554</v>
      </c>
      <c r="I4748" s="63">
        <f t="shared" si="507"/>
        <v>187.29194568772257</v>
      </c>
      <c r="J4748" s="63">
        <v>2000000</v>
      </c>
      <c r="K4748" s="63">
        <v>30.972173149486405</v>
      </c>
      <c r="L4748" s="63">
        <v>227.45887493521954</v>
      </c>
      <c r="M4748" s="63">
        <f>(M4745+M4746+M4747)/3</f>
        <v>29.919540482961626</v>
      </c>
      <c r="N4748" s="62">
        <v>9.8369999999999997</v>
      </c>
    </row>
    <row r="4749" spans="1:14" x14ac:dyDescent="0.4">
      <c r="A4749" s="69">
        <v>113</v>
      </c>
      <c r="B4749" s="5" t="s">
        <v>196</v>
      </c>
      <c r="C4749" s="5">
        <v>1996</v>
      </c>
      <c r="D4749" s="5" t="s">
        <v>246</v>
      </c>
      <c r="E4749" s="5" t="s">
        <v>247</v>
      </c>
      <c r="F4749" s="62">
        <v>6.9187597070066165E-2</v>
      </c>
      <c r="G4749" s="63">
        <v>6715510</v>
      </c>
      <c r="H4749" s="63">
        <v>10.921415753477788</v>
      </c>
      <c r="I4749" s="63">
        <f>(I3545+I3889+I4147)/3</f>
        <v>174.75741818592871</v>
      </c>
      <c r="J4749" s="63">
        <v>2220000</v>
      </c>
      <c r="K4749" s="63">
        <v>32.230065820765923</v>
      </c>
      <c r="L4749" s="63">
        <v>205.84212954907699</v>
      </c>
      <c r="M4749" s="63">
        <f>(M3889+M4147+M3545)/3</f>
        <v>28.60539937544139</v>
      </c>
      <c r="N4749" s="62">
        <v>11.374000000000001</v>
      </c>
    </row>
    <row r="4750" spans="1:14" x14ac:dyDescent="0.4">
      <c r="A4750" s="69">
        <v>113</v>
      </c>
      <c r="B4750" s="5" t="s">
        <v>196</v>
      </c>
      <c r="C4750" s="5">
        <v>1997</v>
      </c>
      <c r="D4750" s="5" t="s">
        <v>246</v>
      </c>
      <c r="E4750" s="5" t="s">
        <v>247</v>
      </c>
      <c r="F4750" s="62">
        <v>6.2768595537185862E-2</v>
      </c>
      <c r="G4750" s="63">
        <v>7666732</v>
      </c>
      <c r="H4750" s="63">
        <v>15.62150244761969</v>
      </c>
      <c r="I4750" s="63">
        <f>(I4747+I4748+I4749)/3</f>
        <v>183.42224533297951</v>
      </c>
      <c r="J4750" s="63">
        <v>2589999.9</v>
      </c>
      <c r="K4750" s="63">
        <v>33.467460510018221</v>
      </c>
      <c r="L4750" s="63">
        <v>241.50553290644328</v>
      </c>
      <c r="M4750" s="63">
        <f t="shared" ref="M4750:M4752" si="508">(M3890+M4148+M3546)/3</f>
        <v>29.29277553035347</v>
      </c>
      <c r="N4750" s="62">
        <v>12.465999999999999</v>
      </c>
    </row>
    <row r="4751" spans="1:14" x14ac:dyDescent="0.4">
      <c r="A4751" s="69">
        <v>113</v>
      </c>
      <c r="B4751" s="5" t="s">
        <v>196</v>
      </c>
      <c r="C4751" s="5">
        <v>1998</v>
      </c>
      <c r="D4751" s="5" t="s">
        <v>246</v>
      </c>
      <c r="E4751" s="5" t="s">
        <v>247</v>
      </c>
      <c r="F4751" s="62">
        <v>6.0649593254024657E-2</v>
      </c>
      <c r="G4751" s="63">
        <v>7914645</v>
      </c>
      <c r="H4751" s="63">
        <v>2.2282006478128835</v>
      </c>
      <c r="I4751" s="63">
        <f t="shared" ref="I4751:I4752" si="509">(I4748+I4749+I4750)/3</f>
        <v>181.82386973554358</v>
      </c>
      <c r="J4751" s="63">
        <v>7099999.9000000004</v>
      </c>
      <c r="K4751" s="63">
        <v>28.794463591001122</v>
      </c>
      <c r="L4751" s="63">
        <v>251.3496873423816</v>
      </c>
      <c r="M4751" s="63">
        <f t="shared" si="508"/>
        <v>29.911463344858358</v>
      </c>
      <c r="N4751" s="62">
        <v>13.244</v>
      </c>
    </row>
    <row r="4752" spans="1:14" x14ac:dyDescent="0.4">
      <c r="A4752" s="69">
        <v>113</v>
      </c>
      <c r="B4752" s="5" t="s">
        <v>196</v>
      </c>
      <c r="C4752" s="5">
        <v>1999</v>
      </c>
      <c r="D4752" s="5" t="s">
        <v>246</v>
      </c>
      <c r="E4752" s="5" t="s">
        <v>247</v>
      </c>
      <c r="F4752" s="62">
        <v>6.1787205757300595E-2</v>
      </c>
      <c r="G4752" s="63">
        <v>8009587</v>
      </c>
      <c r="H4752" s="63">
        <v>11.113749227782506</v>
      </c>
      <c r="I4752" s="63">
        <f t="shared" si="509"/>
        <v>180.00117775148394</v>
      </c>
      <c r="J4752" s="63">
        <v>1740000</v>
      </c>
      <c r="K4752" s="63">
        <v>27.331748087502238</v>
      </c>
      <c r="L4752" s="63">
        <v>269.33230464588667</v>
      </c>
      <c r="M4752" s="63">
        <f t="shared" si="508"/>
        <v>30.153065739015773</v>
      </c>
      <c r="N4752" s="62">
        <v>14.064</v>
      </c>
    </row>
    <row r="4753" spans="1:14" x14ac:dyDescent="0.4">
      <c r="A4753" s="69">
        <v>113</v>
      </c>
      <c r="B4753" s="5" t="s">
        <v>196</v>
      </c>
      <c r="C4753" s="5">
        <v>2000</v>
      </c>
      <c r="D4753" s="5" t="s">
        <v>246</v>
      </c>
      <c r="E4753" s="5" t="s">
        <v>247</v>
      </c>
      <c r="F4753" s="62">
        <v>8.1445239938056635E-2</v>
      </c>
      <c r="G4753" s="63">
        <v>8109989</v>
      </c>
      <c r="H4753" s="63">
        <v>3.2749984417062024</v>
      </c>
      <c r="I4753" s="63">
        <f>(I3893+I3549+I4151)/3</f>
        <v>196.34414944842311</v>
      </c>
      <c r="J4753" s="63">
        <v>8099999.9000000004</v>
      </c>
      <c r="K4753" s="63">
        <v>27.483305716241823</v>
      </c>
      <c r="L4753" s="63">
        <v>255.11196782577807</v>
      </c>
      <c r="M4753" s="63">
        <f>(M3549+M3893+M4151)/3</f>
        <v>33.216036663537686</v>
      </c>
      <c r="N4753" s="62">
        <v>14.926</v>
      </c>
    </row>
    <row r="4754" spans="1:14" x14ac:dyDescent="0.4">
      <c r="A4754" s="69">
        <v>113</v>
      </c>
      <c r="B4754" s="5" t="s">
        <v>196</v>
      </c>
      <c r="C4754" s="5">
        <v>2001</v>
      </c>
      <c r="D4754" s="5" t="s">
        <v>246</v>
      </c>
      <c r="E4754" s="5" t="s">
        <v>247</v>
      </c>
      <c r="F4754" s="62">
        <v>8.196192068984931E-2</v>
      </c>
      <c r="G4754" s="63">
        <v>8223941</v>
      </c>
      <c r="H4754" s="63">
        <v>-0.39227851382803181</v>
      </c>
      <c r="I4754" s="63">
        <f>(I4751+I4752+I4753)/3</f>
        <v>186.05639897848354</v>
      </c>
      <c r="J4754" s="63">
        <v>18500000</v>
      </c>
      <c r="K4754" s="63">
        <v>29.197202610988231</v>
      </c>
      <c r="L4754" s="63">
        <v>239.14567641643569</v>
      </c>
      <c r="M4754" s="63">
        <f t="shared" ref="M4754:M4755" si="510">(M3550+M3894+M4152)/3</f>
        <v>30.645006792000014</v>
      </c>
      <c r="N4754" s="62">
        <v>15.829000000000001</v>
      </c>
    </row>
    <row r="4755" spans="1:14" x14ac:dyDescent="0.4">
      <c r="A4755" s="69">
        <v>113</v>
      </c>
      <c r="B4755" s="5" t="s">
        <v>196</v>
      </c>
      <c r="C4755" s="5">
        <v>2002</v>
      </c>
      <c r="D4755" s="5" t="s">
        <v>246</v>
      </c>
      <c r="E4755" s="5" t="s">
        <v>247</v>
      </c>
      <c r="F4755" s="62">
        <v>9.5050276471022432E-2</v>
      </c>
      <c r="G4755" s="63">
        <v>8372306</v>
      </c>
      <c r="H4755" s="63">
        <v>-5.2277429953513206</v>
      </c>
      <c r="I4755" s="63">
        <f t="shared" ref="I4755:I4775" si="511">(I4752+I4753+I4754)/3</f>
        <v>187.46724205946353</v>
      </c>
      <c r="J4755" s="63">
        <v>1500000</v>
      </c>
      <c r="K4755" s="63">
        <v>27.60798227302832</v>
      </c>
      <c r="L4755" s="63">
        <v>234.83512530095419</v>
      </c>
      <c r="M4755" s="63">
        <f t="shared" si="510"/>
        <v>31.182039989695337</v>
      </c>
      <c r="N4755" s="62">
        <v>16.777000000000001</v>
      </c>
    </row>
    <row r="4756" spans="1:14" x14ac:dyDescent="0.4">
      <c r="A4756" s="69">
        <v>113</v>
      </c>
      <c r="B4756" s="5" t="s">
        <v>196</v>
      </c>
      <c r="C4756" s="5">
        <v>2003</v>
      </c>
      <c r="D4756" s="5" t="s">
        <v>246</v>
      </c>
      <c r="E4756" s="5" t="s">
        <v>247</v>
      </c>
      <c r="F4756" s="62">
        <v>7.9938216562293718E-2</v>
      </c>
      <c r="G4756" s="63">
        <v>8567992</v>
      </c>
      <c r="H4756" s="63">
        <v>20.361295270369254</v>
      </c>
      <c r="I4756" s="63">
        <f t="shared" si="511"/>
        <v>189.95593016212339</v>
      </c>
      <c r="J4756" s="63">
        <v>4700000</v>
      </c>
      <c r="K4756" s="63">
        <v>29.309026639192759</v>
      </c>
      <c r="L4756" s="63">
        <v>249.57475695843843</v>
      </c>
      <c r="M4756" s="63">
        <f>(M3552+M3896+M4154)/3</f>
        <v>29.387960716478457</v>
      </c>
      <c r="N4756" s="62">
        <v>16.904</v>
      </c>
    </row>
    <row r="4757" spans="1:14" x14ac:dyDescent="0.4">
      <c r="A4757" s="69">
        <v>113</v>
      </c>
      <c r="B4757" s="5" t="s">
        <v>196</v>
      </c>
      <c r="C4757" s="5">
        <v>2004</v>
      </c>
      <c r="D4757" s="5" t="s">
        <v>246</v>
      </c>
      <c r="E4757" s="5" t="s">
        <v>247</v>
      </c>
      <c r="F4757" s="62">
        <v>7.5335654497408006E-2</v>
      </c>
      <c r="G4757" s="63">
        <v>8791853</v>
      </c>
      <c r="H4757" s="63">
        <v>11.095677967848161</v>
      </c>
      <c r="I4757" s="63">
        <f t="shared" si="511"/>
        <v>187.82652373335682</v>
      </c>
      <c r="J4757" s="63">
        <v>7700000</v>
      </c>
      <c r="K4757" s="63">
        <v>33.459585103359835</v>
      </c>
      <c r="L4757" s="63">
        <v>270.32330792721694</v>
      </c>
      <c r="M4757" s="63">
        <f t="shared" ref="M4757:M4775" si="512">(M3553+M3897+M4155)/3</f>
        <v>30.557350464495908</v>
      </c>
      <c r="N4757" s="62">
        <v>16.908000000000001</v>
      </c>
    </row>
    <row r="4758" spans="1:14" x14ac:dyDescent="0.4">
      <c r="A4758" s="69">
        <v>113</v>
      </c>
      <c r="B4758" s="5" t="s">
        <v>196</v>
      </c>
      <c r="C4758" s="5">
        <v>2005</v>
      </c>
      <c r="D4758" s="5" t="s">
        <v>246</v>
      </c>
      <c r="E4758" s="5" t="s">
        <v>247</v>
      </c>
      <c r="F4758" s="62">
        <v>7.9423471347448163E-2</v>
      </c>
      <c r="G4758" s="63">
        <v>9026299</v>
      </c>
      <c r="H4758" s="63">
        <v>9.0307405677592385</v>
      </c>
      <c r="I4758" s="63">
        <f t="shared" si="511"/>
        <v>188.41656531831458</v>
      </c>
      <c r="J4758" s="63">
        <v>7960000</v>
      </c>
      <c r="K4758" s="63">
        <v>34.214441563900913</v>
      </c>
      <c r="L4758" s="63">
        <v>325.05006632276809</v>
      </c>
      <c r="M4758" s="63">
        <f t="shared" si="512"/>
        <v>30.406902984291676</v>
      </c>
      <c r="N4758" s="62">
        <v>16.911999999999999</v>
      </c>
    </row>
    <row r="4759" spans="1:14" x14ac:dyDescent="0.4">
      <c r="A4759" s="69">
        <v>113</v>
      </c>
      <c r="B4759" s="5" t="s">
        <v>196</v>
      </c>
      <c r="C4759" s="5">
        <v>2006</v>
      </c>
      <c r="D4759" s="5" t="s">
        <v>246</v>
      </c>
      <c r="E4759" s="5" t="s">
        <v>247</v>
      </c>
      <c r="F4759" s="62">
        <v>7.7701712156094685E-2</v>
      </c>
      <c r="G4759" s="63">
        <v>9270066</v>
      </c>
      <c r="H4759" s="63">
        <v>2.4611906754956863</v>
      </c>
      <c r="I4759" s="63">
        <f t="shared" si="511"/>
        <v>188.73300640459829</v>
      </c>
      <c r="J4759" s="63">
        <v>30643966.399999999</v>
      </c>
      <c r="K4759" s="63">
        <v>33.219520610767042</v>
      </c>
      <c r="L4759" s="63">
        <v>358.1392267438697</v>
      </c>
      <c r="M4759" s="63">
        <f t="shared" si="512"/>
        <v>29.008924837758656</v>
      </c>
      <c r="N4759" s="62">
        <v>16.917000000000002</v>
      </c>
    </row>
    <row r="4760" spans="1:14" x14ac:dyDescent="0.4">
      <c r="A4760" s="69">
        <v>113</v>
      </c>
      <c r="B4760" s="5" t="s">
        <v>196</v>
      </c>
      <c r="C4760" s="5">
        <v>2007</v>
      </c>
      <c r="D4760" s="5" t="s">
        <v>246</v>
      </c>
      <c r="E4760" s="5" t="s">
        <v>247</v>
      </c>
      <c r="F4760" s="62">
        <v>6.8605321254439702E-2</v>
      </c>
      <c r="G4760" s="63">
        <v>9523168</v>
      </c>
      <c r="H4760" s="63">
        <v>12.93620204114616</v>
      </c>
      <c r="I4760" s="63">
        <f t="shared" si="511"/>
        <v>188.32536515208992</v>
      </c>
      <c r="J4760" s="63">
        <v>82283165.799999997</v>
      </c>
      <c r="K4760" s="63">
        <v>35.968857160180825</v>
      </c>
      <c r="L4760" s="63">
        <v>427.45714685143787</v>
      </c>
      <c r="M4760" s="63">
        <f t="shared" si="512"/>
        <v>27.83899139419422</v>
      </c>
      <c r="N4760" s="62">
        <v>16.920999999999999</v>
      </c>
    </row>
    <row r="4761" spans="1:14" x14ac:dyDescent="0.4">
      <c r="A4761" s="69">
        <v>113</v>
      </c>
      <c r="B4761" s="5" t="s">
        <v>196</v>
      </c>
      <c r="C4761" s="5">
        <v>2008</v>
      </c>
      <c r="D4761" s="5" t="s">
        <v>246</v>
      </c>
      <c r="E4761" s="5" t="s">
        <v>247</v>
      </c>
      <c r="F4761" s="62">
        <v>6.6790049801696921E-2</v>
      </c>
      <c r="G4761" s="63">
        <v>9781996</v>
      </c>
      <c r="H4761" s="63">
        <v>14.45558818271904</v>
      </c>
      <c r="I4761" s="63">
        <f t="shared" si="511"/>
        <v>188.49164562500093</v>
      </c>
      <c r="J4761" s="63">
        <v>102289999.90000001</v>
      </c>
      <c r="K4761" s="63">
        <v>37.601794125319785</v>
      </c>
      <c r="L4761" s="63">
        <v>529.56759499779321</v>
      </c>
      <c r="M4761" s="63">
        <f t="shared" si="512"/>
        <v>28.074789997098772</v>
      </c>
      <c r="N4761" s="62">
        <v>16.925000000000001</v>
      </c>
    </row>
    <row r="4762" spans="1:14" x14ac:dyDescent="0.4">
      <c r="A4762" s="69">
        <v>113</v>
      </c>
      <c r="B4762" s="5" t="s">
        <v>196</v>
      </c>
      <c r="C4762" s="5">
        <v>2009</v>
      </c>
      <c r="D4762" s="5" t="s">
        <v>246</v>
      </c>
      <c r="E4762" s="5" t="s">
        <v>247</v>
      </c>
      <c r="F4762" s="62">
        <v>6.6795854969121549E-2</v>
      </c>
      <c r="G4762" s="63">
        <v>10043737</v>
      </c>
      <c r="H4762" s="63">
        <v>7.1478862270399617</v>
      </c>
      <c r="I4762" s="63">
        <f t="shared" si="511"/>
        <v>188.51667239389636</v>
      </c>
      <c r="J4762" s="63">
        <v>118670000</v>
      </c>
      <c r="K4762" s="63">
        <v>36.802897667211695</v>
      </c>
      <c r="L4762" s="63">
        <v>565.0186811221821</v>
      </c>
      <c r="M4762" s="63">
        <f t="shared" si="512"/>
        <v>27.304050985893166</v>
      </c>
      <c r="N4762" s="62">
        <v>16.93</v>
      </c>
    </row>
    <row r="4763" spans="1:14" x14ac:dyDescent="0.4">
      <c r="A4763" s="69">
        <v>113</v>
      </c>
      <c r="B4763" s="5" t="s">
        <v>196</v>
      </c>
      <c r="C4763" s="5">
        <v>2010</v>
      </c>
      <c r="D4763" s="5" t="s">
        <v>246</v>
      </c>
      <c r="E4763" s="5" t="s">
        <v>247</v>
      </c>
      <c r="F4763" s="62">
        <v>6.8258597728535292E-2</v>
      </c>
      <c r="G4763" s="63">
        <v>10309031</v>
      </c>
      <c r="H4763" s="63">
        <v>3.1872543303784369</v>
      </c>
      <c r="I4763" s="63">
        <f t="shared" si="511"/>
        <v>188.44456105699575</v>
      </c>
      <c r="J4763" s="63">
        <v>216192556.81733999</v>
      </c>
      <c r="K4763" s="63">
        <v>37.276103973259445</v>
      </c>
      <c r="L4763" s="63">
        <v>594.16025446701917</v>
      </c>
      <c r="M4763" s="63">
        <f t="shared" si="512"/>
        <v>28.632381754826962</v>
      </c>
      <c r="N4763" s="62">
        <v>16.934000000000001</v>
      </c>
    </row>
    <row r="4764" spans="1:14" x14ac:dyDescent="0.4">
      <c r="A4764" s="69">
        <v>113</v>
      </c>
      <c r="B4764" s="5" t="s">
        <v>196</v>
      </c>
      <c r="C4764" s="5">
        <v>2011</v>
      </c>
      <c r="D4764" s="5" t="s">
        <v>246</v>
      </c>
      <c r="E4764" s="5" t="s">
        <v>247</v>
      </c>
      <c r="F4764" s="62">
        <v>6.9592014016919085E-2</v>
      </c>
      <c r="G4764" s="63">
        <v>10576932</v>
      </c>
      <c r="H4764" s="63">
        <v>7.1924388203992606</v>
      </c>
      <c r="I4764" s="63">
        <f t="shared" si="511"/>
        <v>188.48429302529769</v>
      </c>
      <c r="J4764" s="63">
        <v>112127535.812557</v>
      </c>
      <c r="K4764" s="63">
        <v>39.712769565825376</v>
      </c>
      <c r="L4764" s="63">
        <v>650.99148418770437</v>
      </c>
      <c r="M4764" s="63">
        <f t="shared" si="512"/>
        <v>31.134252304580983</v>
      </c>
      <c r="N4764" s="62">
        <v>16.937999999999999</v>
      </c>
    </row>
    <row r="4765" spans="1:14" x14ac:dyDescent="0.4">
      <c r="A4765" s="69">
        <v>113</v>
      </c>
      <c r="B4765" s="5" t="s">
        <v>196</v>
      </c>
      <c r="C4765" s="5">
        <v>2012</v>
      </c>
      <c r="D4765" s="5" t="s">
        <v>246</v>
      </c>
      <c r="E4765" s="5" t="s">
        <v>247</v>
      </c>
      <c r="F4765" s="62">
        <v>7.5101929516193877E-2</v>
      </c>
      <c r="G4765" s="63">
        <v>10840334</v>
      </c>
      <c r="H4765" s="63">
        <v>4.723654095715176</v>
      </c>
      <c r="I4765" s="63">
        <f t="shared" si="511"/>
        <v>188.48184215872993</v>
      </c>
      <c r="J4765" s="63">
        <v>269615550.35029</v>
      </c>
      <c r="K4765" s="63">
        <v>40.537136526453338</v>
      </c>
      <c r="L4765" s="63">
        <v>706.20200353113535</v>
      </c>
      <c r="M4765" s="63">
        <f t="shared" si="512"/>
        <v>28.657515337528181</v>
      </c>
      <c r="N4765" s="62">
        <v>16.943000000000001</v>
      </c>
    </row>
    <row r="4766" spans="1:14" x14ac:dyDescent="0.4">
      <c r="A4766" s="69">
        <v>113</v>
      </c>
      <c r="B4766" s="5" t="s">
        <v>196</v>
      </c>
      <c r="C4766" s="5">
        <v>2013</v>
      </c>
      <c r="D4766" s="5" t="s">
        <v>246</v>
      </c>
      <c r="E4766" s="5" t="s">
        <v>247</v>
      </c>
      <c r="F4766" s="62">
        <v>8.1403613074085585E-2</v>
      </c>
      <c r="G4766" s="63">
        <v>11101350</v>
      </c>
      <c r="H4766" s="63">
        <v>2.690469189571516</v>
      </c>
      <c r="I4766" s="63">
        <f t="shared" si="511"/>
        <v>188.47023208034113</v>
      </c>
      <c r="J4766" s="63">
        <v>233763793.60783401</v>
      </c>
      <c r="K4766" s="63">
        <v>42.689245552801928</v>
      </c>
      <c r="L4766" s="63">
        <v>704.48562553936233</v>
      </c>
      <c r="M4766" s="63">
        <f t="shared" si="512"/>
        <v>29.978263153210879</v>
      </c>
      <c r="N4766" s="62">
        <v>16.946999999999999</v>
      </c>
    </row>
    <row r="4767" spans="1:14" x14ac:dyDescent="0.4">
      <c r="A4767" s="69">
        <v>113</v>
      </c>
      <c r="B4767" s="5" t="s">
        <v>196</v>
      </c>
      <c r="C4767" s="5">
        <v>2014</v>
      </c>
      <c r="D4767" s="5" t="s">
        <v>246</v>
      </c>
      <c r="E4767" s="5" t="s">
        <v>247</v>
      </c>
      <c r="F4767" s="62">
        <v>8.12705266531034E-2</v>
      </c>
      <c r="G4767" s="63">
        <v>11368451</v>
      </c>
      <c r="H4767" s="63">
        <v>4.7321283467177011</v>
      </c>
      <c r="I4767" s="63">
        <f t="shared" si="511"/>
        <v>188.47878908812291</v>
      </c>
      <c r="J4767" s="63">
        <v>313997162.787606</v>
      </c>
      <c r="K4767" s="63">
        <v>43.898467187657829</v>
      </c>
      <c r="L4767" s="63">
        <v>724.7923503470613</v>
      </c>
      <c r="M4767" s="63">
        <f t="shared" si="512"/>
        <v>34.716017111129219</v>
      </c>
      <c r="N4767" s="62">
        <v>16.966999999999999</v>
      </c>
    </row>
    <row r="4768" spans="1:14" x14ac:dyDescent="0.4">
      <c r="A4768" s="69">
        <v>113</v>
      </c>
      <c r="B4768" s="5" t="s">
        <v>196</v>
      </c>
      <c r="C4768" s="5">
        <v>2015</v>
      </c>
      <c r="D4768" s="5" t="s">
        <v>246</v>
      </c>
      <c r="E4768" s="5" t="s">
        <v>247</v>
      </c>
      <c r="F4768" s="62">
        <v>9.279771576967677E-2</v>
      </c>
      <c r="G4768" s="63">
        <v>11642959</v>
      </c>
      <c r="H4768" s="63">
        <v>0.48632023676869096</v>
      </c>
      <c r="I4768" s="63">
        <f t="shared" si="511"/>
        <v>188.47695444239798</v>
      </c>
      <c r="J4768" s="63">
        <v>162083820.997161</v>
      </c>
      <c r="K4768" s="63">
        <v>45.197423868398396</v>
      </c>
      <c r="L4768" s="63">
        <v>733.8874728321324</v>
      </c>
      <c r="M4768" s="63">
        <f t="shared" si="512"/>
        <v>31.117265200622757</v>
      </c>
      <c r="N4768" s="62">
        <v>17.004000000000001</v>
      </c>
    </row>
    <row r="4769" spans="1:14" x14ac:dyDescent="0.4">
      <c r="A4769" s="69">
        <v>113</v>
      </c>
      <c r="B4769" s="5" t="s">
        <v>196</v>
      </c>
      <c r="C4769" s="5">
        <v>2016</v>
      </c>
      <c r="D4769" s="5" t="s">
        <v>246</v>
      </c>
      <c r="E4769" s="5" t="s">
        <v>247</v>
      </c>
      <c r="F4769" s="62">
        <v>9.6220745813035552E-2</v>
      </c>
      <c r="G4769" s="63">
        <v>11930899</v>
      </c>
      <c r="H4769" s="63">
        <v>5.0291467499828002</v>
      </c>
      <c r="I4769" s="63">
        <f t="shared" si="511"/>
        <v>188.47532520362066</v>
      </c>
      <c r="J4769" s="63">
        <v>279747327.59838098</v>
      </c>
      <c r="K4769" s="63">
        <v>49.480367642741143</v>
      </c>
      <c r="L4769" s="63">
        <v>728.86961891345709</v>
      </c>
      <c r="M4769" s="63">
        <f t="shared" si="512"/>
        <v>31.937181821654292</v>
      </c>
      <c r="N4769" s="62">
        <v>17.056000000000001</v>
      </c>
    </row>
    <row r="4770" spans="1:14" x14ac:dyDescent="0.4">
      <c r="A4770" s="69">
        <v>113</v>
      </c>
      <c r="B4770" s="5" t="s">
        <v>196</v>
      </c>
      <c r="C4770" s="5">
        <v>2017</v>
      </c>
      <c r="D4770" s="5" t="s">
        <v>246</v>
      </c>
      <c r="E4770" s="5" t="s">
        <v>247</v>
      </c>
      <c r="F4770" s="62">
        <v>0.10265455438316141</v>
      </c>
      <c r="G4770" s="63">
        <v>12230339</v>
      </c>
      <c r="H4770" s="63">
        <v>8.1415642491068354</v>
      </c>
      <c r="I4770" s="63">
        <f t="shared" si="511"/>
        <v>188.47702291138049</v>
      </c>
      <c r="J4770" s="63">
        <v>274025990.659944</v>
      </c>
      <c r="K4770" s="63">
        <v>53.675271638476296</v>
      </c>
      <c r="L4770" s="63">
        <v>756.54764110737904</v>
      </c>
      <c r="M4770" s="63">
        <f t="shared" si="512"/>
        <v>32.590154711135419</v>
      </c>
      <c r="N4770" s="62">
        <v>17.125</v>
      </c>
    </row>
    <row r="4771" spans="1:14" x14ac:dyDescent="0.4">
      <c r="A4771" s="69">
        <v>113</v>
      </c>
      <c r="B4771" s="5" t="s">
        <v>196</v>
      </c>
      <c r="C4771" s="5">
        <v>2018</v>
      </c>
      <c r="D4771" s="5" t="s">
        <v>246</v>
      </c>
      <c r="E4771" s="5" t="s">
        <v>247</v>
      </c>
      <c r="F4771" s="62">
        <v>0.11198703331554394</v>
      </c>
      <c r="G4771" s="63">
        <v>12531808</v>
      </c>
      <c r="H4771" s="63">
        <v>-0.63837664976735198</v>
      </c>
      <c r="I4771" s="63">
        <f t="shared" si="511"/>
        <v>188.47643418579969</v>
      </c>
      <c r="J4771" s="63">
        <v>366192315.50624001</v>
      </c>
      <c r="K4771" s="63">
        <v>55.793685370008497</v>
      </c>
      <c r="L4771" s="63">
        <v>768.9436612039093</v>
      </c>
      <c r="M4771" s="63">
        <f t="shared" si="512"/>
        <v>31.881533911137492</v>
      </c>
      <c r="N4771" s="62">
        <v>17.210999999999999</v>
      </c>
    </row>
    <row r="4772" spans="1:14" x14ac:dyDescent="0.4">
      <c r="A4772" s="69">
        <v>113</v>
      </c>
      <c r="B4772" s="5" t="s">
        <v>196</v>
      </c>
      <c r="C4772" s="5">
        <v>2019</v>
      </c>
      <c r="D4772" s="5" t="s">
        <v>246</v>
      </c>
      <c r="E4772" s="5" t="s">
        <v>247</v>
      </c>
      <c r="F4772" s="62">
        <v>0.11305779777028924</v>
      </c>
      <c r="G4772" s="63">
        <v>12835028</v>
      </c>
      <c r="H4772" s="63">
        <v>2.4453226207114227</v>
      </c>
      <c r="I4772" s="63">
        <f t="shared" si="511"/>
        <v>188.47626076693359</v>
      </c>
      <c r="J4772" s="63">
        <v>263172335.22999999</v>
      </c>
      <c r="K4772" s="63">
        <v>57.992327544386477</v>
      </c>
      <c r="L4772" s="63">
        <v>806.10082027315912</v>
      </c>
      <c r="M4772" s="63">
        <f t="shared" si="512"/>
        <v>32.136290147975735</v>
      </c>
      <c r="N4772" s="62">
        <v>17.312999999999999</v>
      </c>
    </row>
    <row r="4773" spans="1:14" x14ac:dyDescent="0.4">
      <c r="A4773" s="69">
        <v>113</v>
      </c>
      <c r="B4773" s="5" t="s">
        <v>196</v>
      </c>
      <c r="C4773" s="5">
        <v>2020</v>
      </c>
      <c r="D4773" s="5" t="s">
        <v>246</v>
      </c>
      <c r="E4773" s="5" t="s">
        <v>247</v>
      </c>
      <c r="F4773" s="62">
        <v>0.10512414004726174</v>
      </c>
      <c r="G4773" s="63">
        <v>13146362</v>
      </c>
      <c r="H4773" s="63">
        <v>6.7237701031502155</v>
      </c>
      <c r="I4773" s="63">
        <f t="shared" si="511"/>
        <v>188.47657262137125</v>
      </c>
      <c r="J4773" s="63">
        <v>152614120.94999999</v>
      </c>
      <c r="K4773" s="63">
        <v>55.199258804561815</v>
      </c>
      <c r="L4773" s="63">
        <v>773.7732608505089</v>
      </c>
      <c r="M4773" s="63">
        <f t="shared" si="512"/>
        <v>32.202659590082881</v>
      </c>
      <c r="N4773" s="62">
        <v>17.431999999999999</v>
      </c>
    </row>
    <row r="4774" spans="1:14" x14ac:dyDescent="0.4">
      <c r="A4774" s="69">
        <v>113</v>
      </c>
      <c r="B4774" s="5" t="s">
        <v>196</v>
      </c>
      <c r="C4774" s="5">
        <v>2021</v>
      </c>
      <c r="D4774" s="5" t="s">
        <v>246</v>
      </c>
      <c r="E4774" s="5" t="s">
        <v>247</v>
      </c>
      <c r="F4774" s="62">
        <f>(F4771+F4772+F4773)/3</f>
        <v>0.11005632371103163</v>
      </c>
      <c r="G4774" s="63">
        <v>13461888</v>
      </c>
      <c r="H4774" s="63">
        <v>2.7248751561528763</v>
      </c>
      <c r="I4774" s="63">
        <f t="shared" si="511"/>
        <v>188.47642252470152</v>
      </c>
      <c r="J4774" s="63">
        <v>211896128.85610101</v>
      </c>
      <c r="K4774" s="63">
        <v>54.711289559575327</v>
      </c>
      <c r="L4774" s="63">
        <v>821.17139480813762</v>
      </c>
      <c r="M4774" s="63">
        <f t="shared" si="512"/>
        <v>32.07349454973204</v>
      </c>
      <c r="N4774" s="62">
        <v>17.568000000000001</v>
      </c>
    </row>
    <row r="4775" spans="1:14" x14ac:dyDescent="0.4">
      <c r="A4775" s="69">
        <v>113</v>
      </c>
      <c r="B4775" s="5" t="s">
        <v>196</v>
      </c>
      <c r="C4775" s="5">
        <v>2022</v>
      </c>
      <c r="D4775" s="5" t="s">
        <v>246</v>
      </c>
      <c r="E4775" s="5" t="s">
        <v>247</v>
      </c>
      <c r="F4775" s="62">
        <f>(F4772+F4773+F4774)/3</f>
        <v>0.10941275384286087</v>
      </c>
      <c r="G4775" s="63">
        <v>13776698</v>
      </c>
      <c r="H4775" s="63">
        <v>16.025721889550866</v>
      </c>
      <c r="I4775" s="63">
        <f t="shared" si="511"/>
        <v>188.47641863766879</v>
      </c>
      <c r="J4775" s="63">
        <v>398599354.80150801</v>
      </c>
      <c r="K4775" s="63">
        <v>61.166548644485111</v>
      </c>
      <c r="L4775" s="63">
        <v>966.23207136199312</v>
      </c>
      <c r="M4775" s="63">
        <f t="shared" si="512"/>
        <v>32.137481429263552</v>
      </c>
      <c r="N4775" s="62">
        <v>17.721</v>
      </c>
    </row>
    <row r="4776" spans="1:14" x14ac:dyDescent="0.4">
      <c r="A4776" s="36">
        <v>114</v>
      </c>
      <c r="B4776" s="5" t="s">
        <v>197</v>
      </c>
      <c r="C4776" s="5">
        <v>1980</v>
      </c>
      <c r="D4776" s="5" t="s">
        <v>249</v>
      </c>
      <c r="E4776" s="5" t="s">
        <v>247</v>
      </c>
      <c r="F4776" s="62">
        <f>F4777*0.95</f>
        <v>0.31683723729808477</v>
      </c>
      <c r="G4776" s="63">
        <v>164905</v>
      </c>
      <c r="H4776" s="65">
        <f>H4777*0.95</f>
        <v>15.344239503636686</v>
      </c>
      <c r="I4776" s="63">
        <v>110.439626063628</v>
      </c>
      <c r="J4776" s="63">
        <v>223333.3</v>
      </c>
      <c r="K4776" s="65">
        <f>K4777*0.95</f>
        <v>28.445059936481172</v>
      </c>
      <c r="L4776" s="65">
        <f>L4777*0.95</f>
        <v>655.55646455003455</v>
      </c>
      <c r="M4776" s="63">
        <f>(M4491+M4475+M4405)/3</f>
        <v>30.532685286077953</v>
      </c>
      <c r="N4776" s="62">
        <v>21.172999999999998</v>
      </c>
    </row>
    <row r="4777" spans="1:14" x14ac:dyDescent="0.4">
      <c r="A4777" s="36">
        <v>114</v>
      </c>
      <c r="B4777" s="5" t="s">
        <v>197</v>
      </c>
      <c r="C4777" s="5">
        <v>1981</v>
      </c>
      <c r="D4777" s="5" t="s">
        <v>249</v>
      </c>
      <c r="E4777" s="5" t="s">
        <v>247</v>
      </c>
      <c r="F4777" s="62">
        <f t="shared" ref="F4777:F4785" si="513">F4778*0.95</f>
        <v>0.33351288136640506</v>
      </c>
      <c r="G4777" s="63">
        <v>166190</v>
      </c>
      <c r="H4777" s="65">
        <f>H4778*0.95</f>
        <v>16.15183105645967</v>
      </c>
      <c r="I4777" s="63">
        <v>114.81053219839001</v>
      </c>
      <c r="J4777" s="63">
        <v>197777.7</v>
      </c>
      <c r="K4777" s="65">
        <f>K4778*0.95</f>
        <v>29.942168354190709</v>
      </c>
      <c r="L4777" s="65">
        <f>L4778*0.95</f>
        <v>690.05943636845745</v>
      </c>
      <c r="M4777" s="63">
        <f>(M4491+M4476+M4405)/3</f>
        <v>30.494331782690946</v>
      </c>
      <c r="N4777" s="62">
        <v>21.193000000000001</v>
      </c>
    </row>
    <row r="4778" spans="1:14" x14ac:dyDescent="0.4">
      <c r="A4778" s="36">
        <v>114</v>
      </c>
      <c r="B4778" s="5" t="s">
        <v>197</v>
      </c>
      <c r="C4778" s="5">
        <v>1982</v>
      </c>
      <c r="D4778" s="5" t="s">
        <v>249</v>
      </c>
      <c r="E4778" s="5" t="s">
        <v>247</v>
      </c>
      <c r="F4778" s="62">
        <f t="shared" si="513"/>
        <v>0.35106619091200536</v>
      </c>
      <c r="G4778" s="63">
        <v>166885</v>
      </c>
      <c r="H4778" s="65">
        <f>H4779*0.95</f>
        <v>17.001927427852287</v>
      </c>
      <c r="I4778" s="63">
        <v>117.006416962701</v>
      </c>
      <c r="J4778" s="63">
        <v>160370.29999999999</v>
      </c>
      <c r="K4778" s="65">
        <f t="shared" ref="K4778:K4797" si="514">K4779*0.95</f>
        <v>31.518071951779696</v>
      </c>
      <c r="L4778" s="63">
        <v>726.37835407206046</v>
      </c>
      <c r="M4778" s="63">
        <f>(M4305+M4391+M4477)/3</f>
        <v>25.711360722118727</v>
      </c>
      <c r="N4778" s="62">
        <v>21.2</v>
      </c>
    </row>
    <row r="4779" spans="1:14" x14ac:dyDescent="0.4">
      <c r="A4779" s="36">
        <v>114</v>
      </c>
      <c r="B4779" s="5" t="s">
        <v>197</v>
      </c>
      <c r="C4779" s="5">
        <v>1983</v>
      </c>
      <c r="D4779" s="5" t="s">
        <v>249</v>
      </c>
      <c r="E4779" s="5" t="s">
        <v>247</v>
      </c>
      <c r="F4779" s="62">
        <f t="shared" si="513"/>
        <v>0.36954335885474249</v>
      </c>
      <c r="G4779" s="63">
        <v>166944</v>
      </c>
      <c r="H4779" s="63">
        <v>17.896765713528723</v>
      </c>
      <c r="I4779" s="63">
        <v>107.334998010018</v>
      </c>
      <c r="J4779" s="63">
        <v>-100000</v>
      </c>
      <c r="K4779" s="65">
        <f t="shared" si="514"/>
        <v>33.176917843978629</v>
      </c>
      <c r="L4779" s="63">
        <v>670.06195835117774</v>
      </c>
      <c r="M4779" s="63">
        <f>(M4306+M4392+M4478)/3</f>
        <v>26.853371074369406</v>
      </c>
      <c r="N4779" s="62">
        <v>21.2</v>
      </c>
    </row>
    <row r="4780" spans="1:14" x14ac:dyDescent="0.4">
      <c r="A4780" s="36">
        <v>114</v>
      </c>
      <c r="B4780" s="5" t="s">
        <v>197</v>
      </c>
      <c r="C4780" s="5">
        <v>1984</v>
      </c>
      <c r="D4780" s="5" t="s">
        <v>249</v>
      </c>
      <c r="E4780" s="5" t="s">
        <v>247</v>
      </c>
      <c r="F4780" s="62">
        <f t="shared" si="513"/>
        <v>0.38899300932078157</v>
      </c>
      <c r="G4780" s="63">
        <v>166779</v>
      </c>
      <c r="H4780" s="63">
        <v>15.865640100494758</v>
      </c>
      <c r="I4780" s="63">
        <v>102.80090942279</v>
      </c>
      <c r="J4780" s="63">
        <v>10000</v>
      </c>
      <c r="K4780" s="65">
        <f t="shared" si="514"/>
        <v>34.92307141471435</v>
      </c>
      <c r="L4780" s="63">
        <v>654.76429483639129</v>
      </c>
      <c r="M4780" s="63">
        <f>(M4479+M4393+M4307)/3</f>
        <v>25.626164782253003</v>
      </c>
      <c r="N4780" s="62">
        <v>21.2</v>
      </c>
    </row>
    <row r="4781" spans="1:14" x14ac:dyDescent="0.4">
      <c r="A4781" s="36">
        <v>114</v>
      </c>
      <c r="B4781" s="5" t="s">
        <v>197</v>
      </c>
      <c r="C4781" s="5">
        <v>1985</v>
      </c>
      <c r="D4781" s="5" t="s">
        <v>249</v>
      </c>
      <c r="E4781" s="5" t="s">
        <v>247</v>
      </c>
      <c r="F4781" s="62">
        <f t="shared" si="513"/>
        <v>0.40946632560082274</v>
      </c>
      <c r="G4781" s="63">
        <v>166517</v>
      </c>
      <c r="H4781" s="63">
        <v>1.5389822530984958</v>
      </c>
      <c r="I4781" s="63">
        <v>93.459058076428505</v>
      </c>
      <c r="J4781" s="63">
        <v>430000</v>
      </c>
      <c r="K4781" s="65">
        <f t="shared" si="514"/>
        <v>36.761127804962477</v>
      </c>
      <c r="L4781" s="63">
        <v>573.94844360375021</v>
      </c>
      <c r="M4781" s="63">
        <f>(M4480+M4308+M4394)/3</f>
        <v>27.543482066865938</v>
      </c>
      <c r="N4781" s="62">
        <v>21.2</v>
      </c>
    </row>
    <row r="4782" spans="1:14" x14ac:dyDescent="0.4">
      <c r="A4782" s="36">
        <v>114</v>
      </c>
      <c r="B4782" s="5" t="s">
        <v>197</v>
      </c>
      <c r="C4782" s="5">
        <v>1986</v>
      </c>
      <c r="D4782" s="5" t="s">
        <v>249</v>
      </c>
      <c r="E4782" s="5" t="s">
        <v>247</v>
      </c>
      <c r="F4782" s="62">
        <f t="shared" si="513"/>
        <v>0.43101718484297136</v>
      </c>
      <c r="G4782" s="63">
        <v>166365</v>
      </c>
      <c r="H4782" s="63">
        <v>-0.30970601458919589</v>
      </c>
      <c r="I4782" s="63">
        <v>86.874381340637598</v>
      </c>
      <c r="J4782" s="63">
        <v>-200000</v>
      </c>
      <c r="K4782" s="65">
        <f t="shared" si="514"/>
        <v>38.695924005223659</v>
      </c>
      <c r="L4782" s="63">
        <v>606.78537339452646</v>
      </c>
      <c r="M4782" s="63">
        <f>(M4481+M4395+M4309)/3</f>
        <v>25.916711788081201</v>
      </c>
      <c r="N4782" s="62">
        <v>21.2</v>
      </c>
    </row>
    <row r="4783" spans="1:14" x14ac:dyDescent="0.4">
      <c r="A4783" s="36">
        <v>114</v>
      </c>
      <c r="B4783" s="5" t="s">
        <v>197</v>
      </c>
      <c r="C4783" s="5">
        <v>1987</v>
      </c>
      <c r="D4783" s="5" t="s">
        <v>249</v>
      </c>
      <c r="E4783" s="5" t="s">
        <v>247</v>
      </c>
      <c r="F4783" s="62">
        <f t="shared" si="513"/>
        <v>0.45370229983470672</v>
      </c>
      <c r="G4783" s="63">
        <v>166773</v>
      </c>
      <c r="H4783" s="63">
        <v>4.5174287763183969</v>
      </c>
      <c r="I4783" s="63">
        <v>83.173575885401902</v>
      </c>
      <c r="J4783" s="63">
        <v>550000</v>
      </c>
      <c r="K4783" s="65">
        <f t="shared" si="514"/>
        <v>40.732551584445957</v>
      </c>
      <c r="L4783" s="63">
        <v>669.85616461644224</v>
      </c>
      <c r="M4783" s="63">
        <f>(M4310+M4396+M4482)/3</f>
        <v>29.845867879256534</v>
      </c>
      <c r="N4783" s="62">
        <v>21.2</v>
      </c>
    </row>
    <row r="4784" spans="1:14" x14ac:dyDescent="0.4">
      <c r="A4784" s="36">
        <v>114</v>
      </c>
      <c r="B4784" s="5" t="s">
        <v>197</v>
      </c>
      <c r="C4784" s="5">
        <v>1988</v>
      </c>
      <c r="D4784" s="5" t="s">
        <v>249</v>
      </c>
      <c r="E4784" s="5" t="s">
        <v>247</v>
      </c>
      <c r="F4784" s="62">
        <f t="shared" si="513"/>
        <v>0.47758136824705971</v>
      </c>
      <c r="G4784" s="63">
        <v>167452</v>
      </c>
      <c r="H4784" s="63">
        <v>18.373988435853249</v>
      </c>
      <c r="I4784" s="63">
        <v>83.312696875547601</v>
      </c>
      <c r="J4784" s="63">
        <v>120000</v>
      </c>
      <c r="K4784" s="65">
        <f t="shared" si="514"/>
        <v>42.876370088890482</v>
      </c>
      <c r="L4784" s="63">
        <v>794.35339927898985</v>
      </c>
      <c r="M4784" s="63">
        <f>(M4311+M4397+M4483)/3</f>
        <v>29.667606436513996</v>
      </c>
      <c r="N4784" s="62">
        <v>21.2</v>
      </c>
    </row>
    <row r="4785" spans="1:14" x14ac:dyDescent="0.4">
      <c r="A4785" s="36">
        <v>114</v>
      </c>
      <c r="B4785" s="5" t="s">
        <v>197</v>
      </c>
      <c r="C4785" s="5">
        <v>1989</v>
      </c>
      <c r="D4785" s="5" t="s">
        <v>249</v>
      </c>
      <c r="E4785" s="5" t="s">
        <v>247</v>
      </c>
      <c r="F4785" s="62">
        <f t="shared" si="513"/>
        <v>0.50271722973374711</v>
      </c>
      <c r="G4785" s="63">
        <v>167886</v>
      </c>
      <c r="H4785" s="63">
        <v>-2.792094207872168</v>
      </c>
      <c r="I4785" s="63">
        <v>80.621944749480704</v>
      </c>
      <c r="J4785" s="63">
        <v>156666.6</v>
      </c>
      <c r="K4785" s="65">
        <f t="shared" si="514"/>
        <v>45.133021146200512</v>
      </c>
      <c r="L4785" s="63">
        <v>731.97651808514638</v>
      </c>
      <c r="M4785" s="63">
        <f>(M4484+M4398+M4312)/3</f>
        <v>31.015146746986527</v>
      </c>
      <c r="N4785" s="62">
        <v>21.2</v>
      </c>
    </row>
    <row r="4786" spans="1:14" x14ac:dyDescent="0.4">
      <c r="A4786" s="36">
        <v>114</v>
      </c>
      <c r="B4786" s="5" t="s">
        <v>197</v>
      </c>
      <c r="C4786" s="5">
        <v>1990</v>
      </c>
      <c r="D4786" s="5" t="s">
        <v>249</v>
      </c>
      <c r="E4786" s="5" t="s">
        <v>247</v>
      </c>
      <c r="F4786" s="62">
        <v>0.52917603129868118</v>
      </c>
      <c r="G4786" s="63">
        <v>168186</v>
      </c>
      <c r="H4786" s="63">
        <v>9.0064395030793349</v>
      </c>
      <c r="I4786" s="63">
        <v>84.613550610906998</v>
      </c>
      <c r="J4786" s="63">
        <v>6599999.9000000004</v>
      </c>
      <c r="K4786" s="65">
        <f t="shared" si="514"/>
        <v>47.508443311790018</v>
      </c>
      <c r="L4786" s="63">
        <v>747.78084831887497</v>
      </c>
      <c r="M4786" s="63">
        <f>(M4313+M4399+M4485)/3</f>
        <v>28.756551670004558</v>
      </c>
      <c r="N4786" s="62">
        <v>21.2</v>
      </c>
    </row>
    <row r="4787" spans="1:14" x14ac:dyDescent="0.4">
      <c r="A4787" s="36">
        <v>114</v>
      </c>
      <c r="B4787" s="5" t="s">
        <v>197</v>
      </c>
      <c r="C4787" s="5">
        <v>1991</v>
      </c>
      <c r="D4787" s="5" t="s">
        <v>249</v>
      </c>
      <c r="E4787" s="5" t="s">
        <v>247</v>
      </c>
      <c r="F4787" s="62">
        <v>0.57913112548236234</v>
      </c>
      <c r="G4787" s="63">
        <v>168701</v>
      </c>
      <c r="H4787" s="63">
        <v>6.1113737097148118</v>
      </c>
      <c r="I4787" s="63">
        <v>77.459852373332495</v>
      </c>
      <c r="J4787" s="63">
        <v>3189999.9</v>
      </c>
      <c r="K4787" s="65">
        <f t="shared" si="514"/>
        <v>50.008887696621073</v>
      </c>
      <c r="L4787" s="63">
        <v>744.49591539063147</v>
      </c>
      <c r="M4787" s="63">
        <f>(M4314+M4400+M4486)/3</f>
        <v>31.40460144812846</v>
      </c>
      <c r="N4787" s="62">
        <v>21.2</v>
      </c>
    </row>
    <row r="4788" spans="1:14" x14ac:dyDescent="0.4">
      <c r="A4788" s="36">
        <v>114</v>
      </c>
      <c r="B4788" s="5" t="s">
        <v>197</v>
      </c>
      <c r="C4788" s="5">
        <v>1992</v>
      </c>
      <c r="D4788" s="5" t="s">
        <v>249</v>
      </c>
      <c r="E4788" s="5" t="s">
        <v>247</v>
      </c>
      <c r="F4788" s="62">
        <v>0.6060106361050418</v>
      </c>
      <c r="G4788" s="63">
        <v>169799</v>
      </c>
      <c r="H4788" s="63">
        <v>8.5659684197727302</v>
      </c>
      <c r="I4788" s="63">
        <v>79.970699217264496</v>
      </c>
      <c r="J4788" s="63">
        <v>5000000</v>
      </c>
      <c r="K4788" s="65">
        <f t="shared" si="514"/>
        <v>52.64093441749587</v>
      </c>
      <c r="L4788" s="63">
        <v>779.17444368064832</v>
      </c>
      <c r="M4788" s="63">
        <f>(M4315+M4401+M4487)/3</f>
        <v>31.914975874983643</v>
      </c>
      <c r="N4788" s="62">
        <v>21.257999999999999</v>
      </c>
    </row>
    <row r="4789" spans="1:14" x14ac:dyDescent="0.4">
      <c r="A4789" s="36">
        <v>114</v>
      </c>
      <c r="B4789" s="5" t="s">
        <v>197</v>
      </c>
      <c r="C4789" s="5">
        <v>1993</v>
      </c>
      <c r="D4789" s="5" t="s">
        <v>249</v>
      </c>
      <c r="E4789" s="5" t="s">
        <v>247</v>
      </c>
      <c r="F4789" s="62">
        <v>0.65650494275276905</v>
      </c>
      <c r="G4789" s="63">
        <v>171362</v>
      </c>
      <c r="H4789" s="63">
        <v>0.65472996740376743</v>
      </c>
      <c r="I4789" s="63">
        <v>78.117518033058104</v>
      </c>
      <c r="J4789" s="63">
        <v>5000000</v>
      </c>
      <c r="K4789" s="65">
        <f t="shared" si="514"/>
        <v>55.411509913153552</v>
      </c>
      <c r="L4789" s="63">
        <v>776.85191113701796</v>
      </c>
      <c r="M4789" s="63">
        <f>(M4316+M4402+M4488)/3</f>
        <v>31.541357934884847</v>
      </c>
      <c r="N4789" s="62">
        <v>21.347000000000001</v>
      </c>
    </row>
    <row r="4790" spans="1:14" x14ac:dyDescent="0.4">
      <c r="A4790" s="36">
        <v>114</v>
      </c>
      <c r="B4790" s="5" t="s">
        <v>197</v>
      </c>
      <c r="C4790" s="5">
        <v>1994</v>
      </c>
      <c r="D4790" s="5" t="s">
        <v>249</v>
      </c>
      <c r="E4790" s="5" t="s">
        <v>247</v>
      </c>
      <c r="F4790" s="62">
        <v>0.59731842155429882</v>
      </c>
      <c r="G4790" s="63">
        <v>173107</v>
      </c>
      <c r="H4790" s="63">
        <v>68.227952779849289</v>
      </c>
      <c r="I4790" s="63">
        <v>83.735234007086106</v>
      </c>
      <c r="J4790" s="63">
        <v>3000000</v>
      </c>
      <c r="K4790" s="65">
        <f t="shared" si="514"/>
        <v>58.327905171740582</v>
      </c>
      <c r="L4790" s="63">
        <v>1277.2337716491866</v>
      </c>
      <c r="M4790" s="63">
        <f>(M4403+M4317+M4489)/3</f>
        <v>32.688280544548881</v>
      </c>
      <c r="N4790" s="62">
        <v>21.436</v>
      </c>
    </row>
    <row r="4791" spans="1:14" x14ac:dyDescent="0.4">
      <c r="A4791" s="36">
        <v>114</v>
      </c>
      <c r="B4791" s="5" t="s">
        <v>197</v>
      </c>
      <c r="C4791" s="5">
        <v>1995</v>
      </c>
      <c r="D4791" s="5" t="s">
        <v>249</v>
      </c>
      <c r="E4791" s="5" t="s">
        <v>247</v>
      </c>
      <c r="F4791" s="62">
        <v>0.66665904334999027</v>
      </c>
      <c r="G4791" s="63">
        <v>174902</v>
      </c>
      <c r="H4791" s="63">
        <v>-6.9754628598937103</v>
      </c>
      <c r="I4791" s="63">
        <v>76.245809619718102</v>
      </c>
      <c r="J4791" s="63">
        <v>3439999.9</v>
      </c>
      <c r="K4791" s="65">
        <f t="shared" si="514"/>
        <v>61.397794917621667</v>
      </c>
      <c r="L4791" s="63">
        <v>1285.6670099936161</v>
      </c>
      <c r="M4791" s="63">
        <f>(M4318+M4404+M4490)/3</f>
        <v>33.094667255480786</v>
      </c>
      <c r="N4791" s="62">
        <v>21.526</v>
      </c>
    </row>
    <row r="4792" spans="1:14" x14ac:dyDescent="0.4">
      <c r="A4792" s="36">
        <v>114</v>
      </c>
      <c r="B4792" s="5" t="s">
        <v>197</v>
      </c>
      <c r="C4792" s="5">
        <v>1996</v>
      </c>
      <c r="D4792" s="5" t="s">
        <v>249</v>
      </c>
      <c r="E4792" s="5" t="s">
        <v>247</v>
      </c>
      <c r="F4792" s="62">
        <v>0.74414446022646885</v>
      </c>
      <c r="G4792" s="63">
        <v>176713</v>
      </c>
      <c r="H4792" s="63">
        <v>4.5900509449284783</v>
      </c>
      <c r="I4792" s="63">
        <v>78.605646098703303</v>
      </c>
      <c r="J4792" s="63">
        <v>1159999.8999999999</v>
      </c>
      <c r="K4792" s="65">
        <f t="shared" si="514"/>
        <v>64.629257808022814</v>
      </c>
      <c r="L4792" s="63">
        <v>1414.2019476350017</v>
      </c>
      <c r="M4792" s="63">
        <f>(M4776+M4491+M4475)/3</f>
        <v>31.919579864705256</v>
      </c>
      <c r="N4792" s="62">
        <v>21.616</v>
      </c>
    </row>
    <row r="4793" spans="1:14" x14ac:dyDescent="0.4">
      <c r="A4793" s="36">
        <v>114</v>
      </c>
      <c r="B4793" s="5" t="s">
        <v>197</v>
      </c>
      <c r="C4793" s="5">
        <v>1997</v>
      </c>
      <c r="D4793" s="5" t="s">
        <v>249</v>
      </c>
      <c r="E4793" s="5" t="s">
        <v>247</v>
      </c>
      <c r="F4793" s="62">
        <v>0.72307511355807841</v>
      </c>
      <c r="G4793" s="63">
        <v>178543</v>
      </c>
      <c r="H4793" s="63">
        <v>11.836407396568788</v>
      </c>
      <c r="I4793" s="63">
        <v>83.683671572922293</v>
      </c>
      <c r="J4793" s="63">
        <v>19989999.899999999</v>
      </c>
      <c r="K4793" s="65">
        <f t="shared" si="514"/>
        <v>68.030797692655597</v>
      </c>
      <c r="L4793" s="63">
        <v>1598.9178623441392</v>
      </c>
      <c r="M4793" s="63">
        <f>(M4320+M4406+M4492)/3</f>
        <v>33.394912855058045</v>
      </c>
      <c r="N4793" s="62">
        <v>21.704999999999998</v>
      </c>
    </row>
    <row r="4794" spans="1:14" x14ac:dyDescent="0.4">
      <c r="A4794" s="36">
        <v>114</v>
      </c>
      <c r="B4794" s="5" t="s">
        <v>197</v>
      </c>
      <c r="C4794" s="5">
        <v>1998</v>
      </c>
      <c r="D4794" s="5" t="s">
        <v>249</v>
      </c>
      <c r="E4794" s="5" t="s">
        <v>247</v>
      </c>
      <c r="F4794" s="62">
        <v>0.80993430717631731</v>
      </c>
      <c r="G4794" s="63">
        <v>180385</v>
      </c>
      <c r="H4794" s="63">
        <v>3.4136407504570059</v>
      </c>
      <c r="I4794" s="63">
        <v>83.234056121359302</v>
      </c>
      <c r="J4794" s="63">
        <v>3000000</v>
      </c>
      <c r="K4794" s="65">
        <f t="shared" si="514"/>
        <v>71.611365992269057</v>
      </c>
      <c r="L4794" s="63">
        <v>1493.9448632375745</v>
      </c>
      <c r="M4794" s="63">
        <f>(M4321+M4407+M4493)/3</f>
        <v>33.933375385124869</v>
      </c>
      <c r="N4794" s="62">
        <v>21.795999999999999</v>
      </c>
    </row>
    <row r="4795" spans="1:14" x14ac:dyDescent="0.4">
      <c r="A4795" s="36">
        <v>114</v>
      </c>
      <c r="B4795" s="5" t="s">
        <v>197</v>
      </c>
      <c r="C4795" s="5">
        <v>1999</v>
      </c>
      <c r="D4795" s="5" t="s">
        <v>249</v>
      </c>
      <c r="E4795" s="5" t="s">
        <v>247</v>
      </c>
      <c r="F4795" s="62">
        <v>0.79632953005032625</v>
      </c>
      <c r="G4795" s="63">
        <v>182211</v>
      </c>
      <c r="H4795" s="63">
        <v>1.1262338288969431</v>
      </c>
      <c r="I4795" s="63">
        <v>78.134567003797002</v>
      </c>
      <c r="J4795" s="63">
        <v>-718517.16599999997</v>
      </c>
      <c r="K4795" s="65">
        <f t="shared" si="514"/>
        <v>75.380385255020059</v>
      </c>
      <c r="L4795" s="63">
        <v>1401.7159241729978</v>
      </c>
      <c r="M4795" s="63">
        <f>(M4322+M4408+M4494)/3</f>
        <v>33.710677927254501</v>
      </c>
      <c r="N4795" s="62">
        <v>21.885999999999999</v>
      </c>
    </row>
    <row r="4796" spans="1:14" x14ac:dyDescent="0.4">
      <c r="A4796" s="36">
        <v>114</v>
      </c>
      <c r="B4796" s="5" t="s">
        <v>197</v>
      </c>
      <c r="C4796" s="5">
        <v>2000</v>
      </c>
      <c r="D4796" s="5" t="s">
        <v>249</v>
      </c>
      <c r="E4796" s="5" t="s">
        <v>247</v>
      </c>
      <c r="F4796" s="62">
        <v>0.80757358375722788</v>
      </c>
      <c r="G4796" s="63">
        <v>184008</v>
      </c>
      <c r="H4796" s="63">
        <v>2.074898621014782</v>
      </c>
      <c r="I4796" s="63">
        <v>74.681545751663705</v>
      </c>
      <c r="J4796" s="63">
        <v>-1206806.284</v>
      </c>
      <c r="K4796" s="65">
        <f t="shared" si="514"/>
        <v>79.347773952652702</v>
      </c>
      <c r="L4796" s="63">
        <v>1406.7656830055685</v>
      </c>
      <c r="M4796" s="63">
        <f>(M4323+M4409+M4495)/3</f>
        <v>36.562229214130895</v>
      </c>
      <c r="N4796" s="62">
        <v>21.977</v>
      </c>
    </row>
    <row r="4797" spans="1:14" x14ac:dyDescent="0.4">
      <c r="A4797" s="36">
        <v>114</v>
      </c>
      <c r="B4797" s="5" t="s">
        <v>197</v>
      </c>
      <c r="C4797" s="5">
        <v>2001</v>
      </c>
      <c r="D4797" s="5" t="s">
        <v>249</v>
      </c>
      <c r="E4797" s="5" t="s">
        <v>247</v>
      </c>
      <c r="F4797" s="62">
        <v>0.87640812806554191</v>
      </c>
      <c r="G4797" s="63">
        <v>185530</v>
      </c>
      <c r="H4797" s="63">
        <v>3.3668486479639341</v>
      </c>
      <c r="I4797" s="63">
        <v>76.930152254081705</v>
      </c>
      <c r="J4797" s="63">
        <v>1414589.798</v>
      </c>
      <c r="K4797" s="65">
        <f t="shared" si="514"/>
        <v>83.523972581739685</v>
      </c>
      <c r="L4797" s="63">
        <v>1435.3451812614028</v>
      </c>
      <c r="M4797" s="63">
        <f>(M4410+M4324+M4496)/3</f>
        <v>36.636753137741955</v>
      </c>
      <c r="N4797" s="62">
        <v>22.068000000000001</v>
      </c>
    </row>
    <row r="4798" spans="1:14" x14ac:dyDescent="0.4">
      <c r="A4798" s="36">
        <v>114</v>
      </c>
      <c r="B4798" s="5" t="s">
        <v>197</v>
      </c>
      <c r="C4798" s="5">
        <v>2002</v>
      </c>
      <c r="D4798" s="5" t="s">
        <v>249</v>
      </c>
      <c r="E4798" s="5" t="s">
        <v>247</v>
      </c>
      <c r="F4798" s="62">
        <v>0.91196485023843965</v>
      </c>
      <c r="G4798" s="63">
        <v>186630</v>
      </c>
      <c r="H4798" s="63">
        <v>1.4813515871341423</v>
      </c>
      <c r="I4798" s="63">
        <v>81.315205886364296</v>
      </c>
      <c r="J4798" s="63">
        <v>1599402.89</v>
      </c>
      <c r="K4798" s="63">
        <v>87.919971138673361</v>
      </c>
      <c r="L4798" s="63">
        <v>1509.8865895727995</v>
      </c>
      <c r="M4798" s="63">
        <f>(M4411+M4325+M4497)/3</f>
        <v>35.908974376767866</v>
      </c>
      <c r="N4798" s="62">
        <v>21.940999999999999</v>
      </c>
    </row>
    <row r="4799" spans="1:14" x14ac:dyDescent="0.4">
      <c r="A4799" s="36">
        <v>114</v>
      </c>
      <c r="B4799" s="5" t="s">
        <v>197</v>
      </c>
      <c r="C4799" s="5">
        <v>2003</v>
      </c>
      <c r="D4799" s="5" t="s">
        <v>249</v>
      </c>
      <c r="E4799" s="5" t="s">
        <v>247</v>
      </c>
      <c r="F4799" s="62">
        <v>0.90268886043533925</v>
      </c>
      <c r="G4799" s="63">
        <v>187440</v>
      </c>
      <c r="H4799" s="63">
        <v>2.5474982005170261</v>
      </c>
      <c r="I4799" s="63">
        <v>80.471563008725894</v>
      </c>
      <c r="J4799" s="63">
        <v>2724300.7289999998</v>
      </c>
      <c r="K4799" s="63">
        <v>76.272148769254954</v>
      </c>
      <c r="L4799" s="63">
        <v>1778.8422344150661</v>
      </c>
      <c r="M4799" s="63">
        <f t="shared" ref="M4799:M4804" si="515">(M4326+M4412+M4498)/3</f>
        <v>33.94204362756232</v>
      </c>
      <c r="N4799" s="62">
        <v>21.698</v>
      </c>
    </row>
    <row r="4800" spans="1:14" x14ac:dyDescent="0.4">
      <c r="A4800" s="36">
        <v>114</v>
      </c>
      <c r="B4800" s="5" t="s">
        <v>197</v>
      </c>
      <c r="C4800" s="5">
        <v>2004</v>
      </c>
      <c r="D4800" s="5" t="s">
        <v>249</v>
      </c>
      <c r="E4800" s="5" t="s">
        <v>247</v>
      </c>
      <c r="F4800" s="62">
        <v>0.93048975663705047</v>
      </c>
      <c r="G4800" s="63">
        <v>188073</v>
      </c>
      <c r="H4800" s="63">
        <v>7.072759103891201</v>
      </c>
      <c r="I4800" s="63">
        <v>89.814297379077999</v>
      </c>
      <c r="J4800" s="63">
        <v>2480936.2843736201</v>
      </c>
      <c r="K4800" s="63">
        <v>72.52937031496738</v>
      </c>
      <c r="L4800" s="63">
        <v>2168.0281863795376</v>
      </c>
      <c r="M4800" s="63">
        <f t="shared" si="515"/>
        <v>34.68049558172315</v>
      </c>
      <c r="N4800" s="62">
        <v>21.457000000000001</v>
      </c>
    </row>
    <row r="4801" spans="1:14" x14ac:dyDescent="0.4">
      <c r="A4801" s="36">
        <v>114</v>
      </c>
      <c r="B4801" s="5" t="s">
        <v>197</v>
      </c>
      <c r="C4801" s="5">
        <v>2005</v>
      </c>
      <c r="D4801" s="5" t="s">
        <v>249</v>
      </c>
      <c r="E4801" s="5" t="s">
        <v>247</v>
      </c>
      <c r="F4801" s="62">
        <v>0.94949794832101608</v>
      </c>
      <c r="G4801" s="63">
        <v>188626</v>
      </c>
      <c r="H4801" s="63">
        <v>3.9951333907488333</v>
      </c>
      <c r="I4801" s="63">
        <v>88.922933466094193</v>
      </c>
      <c r="J4801" s="63">
        <v>3763664.3713860302</v>
      </c>
      <c r="K4801" s="63">
        <v>76.22474426707177</v>
      </c>
      <c r="L4801" s="63">
        <v>2527.7628384179743</v>
      </c>
      <c r="M4801" s="63">
        <f t="shared" si="515"/>
        <v>36.22964454819877</v>
      </c>
      <c r="N4801" s="62">
        <v>21.218</v>
      </c>
    </row>
    <row r="4802" spans="1:14" x14ac:dyDescent="0.4">
      <c r="A4802" s="36">
        <v>114</v>
      </c>
      <c r="B4802" s="5" t="s">
        <v>197</v>
      </c>
      <c r="C4802" s="5">
        <v>2006</v>
      </c>
      <c r="D4802" s="5" t="s">
        <v>249</v>
      </c>
      <c r="E4802" s="5" t="s">
        <v>247</v>
      </c>
      <c r="F4802" s="62">
        <v>0.93516176556006736</v>
      </c>
      <c r="G4802" s="63">
        <v>189379</v>
      </c>
      <c r="H4802" s="63">
        <v>5.2741106484573379</v>
      </c>
      <c r="I4802" s="63">
        <v>88.971600828252605</v>
      </c>
      <c r="J4802" s="63">
        <v>21927671.8857047</v>
      </c>
      <c r="K4802" s="63">
        <v>82.469193841740775</v>
      </c>
      <c r="L4802" s="63">
        <v>2639.8056689534537</v>
      </c>
      <c r="M4802" s="63">
        <f t="shared" si="515"/>
        <v>36.531013508308071</v>
      </c>
      <c r="N4802" s="62">
        <v>20.981000000000002</v>
      </c>
    </row>
    <row r="4803" spans="1:14" x14ac:dyDescent="0.4">
      <c r="A4803" s="36">
        <v>114</v>
      </c>
      <c r="B4803" s="5" t="s">
        <v>197</v>
      </c>
      <c r="C4803" s="5">
        <v>2007</v>
      </c>
      <c r="D4803" s="5" t="s">
        <v>249</v>
      </c>
      <c r="E4803" s="5" t="s">
        <v>247</v>
      </c>
      <c r="F4803" s="62">
        <v>0.97806570837577056</v>
      </c>
      <c r="G4803" s="63">
        <v>190478</v>
      </c>
      <c r="H4803" s="63">
        <v>7.4886894940577662</v>
      </c>
      <c r="I4803" s="63">
        <v>90.039477941238303</v>
      </c>
      <c r="J4803" s="63">
        <v>6821727.4387443997</v>
      </c>
      <c r="K4803" s="63">
        <v>83.202204182464072</v>
      </c>
      <c r="L4803" s="63">
        <v>3011.1008086675183</v>
      </c>
      <c r="M4803" s="63">
        <f t="shared" si="515"/>
        <v>36.521717631414305</v>
      </c>
      <c r="N4803" s="62">
        <v>20.75</v>
      </c>
    </row>
    <row r="4804" spans="1:14" x14ac:dyDescent="0.4">
      <c r="A4804" s="36">
        <v>114</v>
      </c>
      <c r="B4804" s="5" t="s">
        <v>197</v>
      </c>
      <c r="C4804" s="5">
        <v>2008</v>
      </c>
      <c r="D4804" s="5" t="s">
        <v>249</v>
      </c>
      <c r="E4804" s="5" t="s">
        <v>247</v>
      </c>
      <c r="F4804" s="62">
        <v>0.88379295781257328</v>
      </c>
      <c r="G4804" s="63">
        <v>191787</v>
      </c>
      <c r="H4804" s="63">
        <v>9.1198248874280381</v>
      </c>
      <c r="I4804" s="63">
        <v>92.751962650399406</v>
      </c>
      <c r="J4804" s="63">
        <v>45899093.793788403</v>
      </c>
      <c r="K4804" s="63">
        <v>73.886427058657873</v>
      </c>
      <c r="L4804" s="63">
        <v>3344.0545587801871</v>
      </c>
      <c r="M4804" s="63">
        <f t="shared" si="515"/>
        <v>37.461282037976133</v>
      </c>
      <c r="N4804" s="62">
        <v>20.524000000000001</v>
      </c>
    </row>
    <row r="4805" spans="1:14" x14ac:dyDescent="0.4">
      <c r="A4805" s="36">
        <v>114</v>
      </c>
      <c r="B4805" s="5" t="s">
        <v>197</v>
      </c>
      <c r="C4805" s="5">
        <v>2009</v>
      </c>
      <c r="D4805" s="5" t="s">
        <v>249</v>
      </c>
      <c r="E4805" s="5" t="s">
        <v>247</v>
      </c>
      <c r="F4805" s="62">
        <v>0.9131569139023481</v>
      </c>
      <c r="G4805" s="63">
        <v>193176</v>
      </c>
      <c r="H4805" s="63">
        <v>1.6777240352717797</v>
      </c>
      <c r="I4805" s="63">
        <v>100.011357720295</v>
      </c>
      <c r="J4805" s="63">
        <v>9868116.5080096591</v>
      </c>
      <c r="K4805" s="63">
        <v>75.979392161597332</v>
      </c>
      <c r="L4805" s="63">
        <v>3250.9530967824762</v>
      </c>
      <c r="M4805" s="63">
        <f>(M4418+M4332+M4504)/3</f>
        <v>38.233305366946134</v>
      </c>
      <c r="N4805" s="62">
        <v>20.3</v>
      </c>
    </row>
    <row r="4806" spans="1:14" x14ac:dyDescent="0.4">
      <c r="A4806" s="36">
        <v>114</v>
      </c>
      <c r="B4806" s="5" t="s">
        <v>197</v>
      </c>
      <c r="C4806" s="5">
        <v>2010</v>
      </c>
      <c r="D4806" s="5" t="s">
        <v>249</v>
      </c>
      <c r="E4806" s="5" t="s">
        <v>247</v>
      </c>
      <c r="F4806" s="62">
        <v>0.98832908687433219</v>
      </c>
      <c r="G4806" s="63">
        <v>194672</v>
      </c>
      <c r="H4806" s="63">
        <v>-5.1459434662577337</v>
      </c>
      <c r="I4806" s="63">
        <v>100</v>
      </c>
      <c r="J4806" s="63">
        <v>336435.06883913302</v>
      </c>
      <c r="K4806" s="63">
        <v>78.569801484056839</v>
      </c>
      <c r="L4806" s="63">
        <v>3494.3952245519818</v>
      </c>
      <c r="M4806" s="63">
        <f>(M4419+M4333+M4505)/3</f>
        <v>37.608299802402598</v>
      </c>
      <c r="N4806" s="62">
        <v>20.077999999999999</v>
      </c>
    </row>
    <row r="4807" spans="1:14" x14ac:dyDescent="0.4">
      <c r="A4807" s="36">
        <v>114</v>
      </c>
      <c r="B4807" s="5" t="s">
        <v>197</v>
      </c>
      <c r="C4807" s="5">
        <v>2011</v>
      </c>
      <c r="D4807" s="5" t="s">
        <v>249</v>
      </c>
      <c r="E4807" s="5" t="s">
        <v>247</v>
      </c>
      <c r="F4807" s="62">
        <v>0.99821238496366194</v>
      </c>
      <c r="G4807" s="63">
        <v>196351</v>
      </c>
      <c r="H4807" s="63">
        <v>-0.9098598964084772</v>
      </c>
      <c r="I4807" s="63">
        <v>102.438692395705</v>
      </c>
      <c r="J4807" s="63">
        <v>15191487.5741784</v>
      </c>
      <c r="K4807" s="63">
        <v>81.600953608978315</v>
      </c>
      <c r="L4807" s="63">
        <v>3789.6269953762157</v>
      </c>
      <c r="M4807" s="63">
        <f>(M4420+M4334+M4506)/3</f>
        <v>37.699950184235085</v>
      </c>
      <c r="N4807" s="62">
        <v>19.856999999999999</v>
      </c>
    </row>
    <row r="4808" spans="1:14" x14ac:dyDescent="0.4">
      <c r="A4808" s="36">
        <v>114</v>
      </c>
      <c r="B4808" s="5" t="s">
        <v>197</v>
      </c>
      <c r="C4808" s="5">
        <v>2012</v>
      </c>
      <c r="D4808" s="5" t="s">
        <v>249</v>
      </c>
      <c r="E4808" s="5" t="s">
        <v>247</v>
      </c>
      <c r="F4808" s="62">
        <v>0.99987886374189905</v>
      </c>
      <c r="G4808" s="63">
        <v>198124</v>
      </c>
      <c r="H4808" s="63">
        <v>4.0264752632009504</v>
      </c>
      <c r="I4808" s="63">
        <v>103.26976253369401</v>
      </c>
      <c r="J4808" s="63">
        <v>20871549.7245612</v>
      </c>
      <c r="K4808" s="63">
        <v>82.733980800125209</v>
      </c>
      <c r="L4808" s="63">
        <v>3902.3119923156592</v>
      </c>
      <c r="M4808" s="63">
        <f>(M4335+M4421+M4507)/3</f>
        <v>38.281075495469196</v>
      </c>
      <c r="N4808" s="62">
        <v>19.623999999999999</v>
      </c>
    </row>
    <row r="4809" spans="1:14" x14ac:dyDescent="0.4">
      <c r="A4809" s="36">
        <v>114</v>
      </c>
      <c r="B4809" s="5" t="s">
        <v>197</v>
      </c>
      <c r="C4809" s="5">
        <v>2013</v>
      </c>
      <c r="D4809" s="5" t="s">
        <v>249</v>
      </c>
      <c r="E4809" s="5" t="s">
        <v>247</v>
      </c>
      <c r="F4809" s="62">
        <v>0.98380005901800049</v>
      </c>
      <c r="G4809" s="63">
        <v>199939</v>
      </c>
      <c r="H4809" s="63">
        <v>2.3462900987460529</v>
      </c>
      <c r="I4809" s="63">
        <v>102.782230419203</v>
      </c>
      <c r="J4809" s="63">
        <v>13791695.165307701</v>
      </c>
      <c r="K4809" s="63">
        <v>77.877752019154343</v>
      </c>
      <c r="L4809" s="63">
        <v>3989.8985904766214</v>
      </c>
      <c r="M4809" s="63">
        <f>(M4422+M4336+M4508)/3</f>
        <v>39.408574221373947</v>
      </c>
      <c r="N4809" s="62">
        <v>19.385000000000002</v>
      </c>
    </row>
    <row r="4810" spans="1:14" x14ac:dyDescent="0.4">
      <c r="A4810" s="36">
        <v>114</v>
      </c>
      <c r="B4810" s="5" t="s">
        <v>197</v>
      </c>
      <c r="C4810" s="5">
        <v>2014</v>
      </c>
      <c r="D4810" s="5" t="s">
        <v>249</v>
      </c>
      <c r="E4810" s="5" t="s">
        <v>247</v>
      </c>
      <c r="F4810" s="62">
        <v>1.0274736440371339</v>
      </c>
      <c r="G4810" s="63">
        <v>201757</v>
      </c>
      <c r="H4810" s="63">
        <v>0.85311322201742712</v>
      </c>
      <c r="I4810" s="63">
        <v>101.467880670703</v>
      </c>
      <c r="J4810" s="63">
        <v>22849692.3024683</v>
      </c>
      <c r="K4810" s="63">
        <v>80.500776424546288</v>
      </c>
      <c r="L4810" s="63">
        <v>3948.7280222933628</v>
      </c>
      <c r="M4810" s="63">
        <f t="shared" ref="M4810:M4816" si="516">(M4337+M4423+M4509)/3</f>
        <v>39.84888714862911</v>
      </c>
      <c r="N4810" s="62">
        <v>19.149000000000001</v>
      </c>
    </row>
    <row r="4811" spans="1:14" x14ac:dyDescent="0.4">
      <c r="A4811" s="36">
        <v>114</v>
      </c>
      <c r="B4811" s="5" t="s">
        <v>197</v>
      </c>
      <c r="C4811" s="5">
        <v>2015</v>
      </c>
      <c r="D4811" s="5" t="s">
        <v>249</v>
      </c>
      <c r="E4811" s="5" t="s">
        <v>247</v>
      </c>
      <c r="F4811" s="62">
        <v>1.1411252093864057</v>
      </c>
      <c r="G4811" s="63">
        <v>203571</v>
      </c>
      <c r="H4811" s="63">
        <v>3.9646663960822366</v>
      </c>
      <c r="I4811" s="63">
        <v>103.486412123197</v>
      </c>
      <c r="J4811" s="63">
        <v>26867532.323914099</v>
      </c>
      <c r="K4811" s="63">
        <v>74.634354564383855</v>
      </c>
      <c r="L4811" s="63">
        <v>4048.4671129656799</v>
      </c>
      <c r="M4811" s="63">
        <f t="shared" si="516"/>
        <v>38.85563580780525</v>
      </c>
      <c r="N4811" s="62">
        <v>18.914000000000001</v>
      </c>
    </row>
    <row r="4812" spans="1:14" x14ac:dyDescent="0.4">
      <c r="A4812" s="36">
        <v>114</v>
      </c>
      <c r="B4812" s="5" t="s">
        <v>197</v>
      </c>
      <c r="C4812" s="5">
        <v>2016</v>
      </c>
      <c r="D4812" s="5" t="s">
        <v>249</v>
      </c>
      <c r="E4812" s="5" t="s">
        <v>247</v>
      </c>
      <c r="F4812" s="62">
        <v>1.2002296345308061</v>
      </c>
      <c r="G4812" s="63">
        <v>205544</v>
      </c>
      <c r="H4812" s="63">
        <v>2.2447565190943664</v>
      </c>
      <c r="I4812" s="63">
        <v>104.660289641649</v>
      </c>
      <c r="J4812" s="63">
        <v>2520673.5113578099</v>
      </c>
      <c r="K4812" s="63">
        <v>75.211817170631392</v>
      </c>
      <c r="L4812" s="63">
        <v>4105.8109051950969</v>
      </c>
      <c r="M4812" s="63">
        <f t="shared" si="516"/>
        <v>38.217813105373097</v>
      </c>
      <c r="N4812" s="62">
        <v>18.681000000000001</v>
      </c>
    </row>
    <row r="4813" spans="1:14" x14ac:dyDescent="0.4">
      <c r="A4813" s="36">
        <v>114</v>
      </c>
      <c r="B4813" s="5" t="s">
        <v>197</v>
      </c>
      <c r="C4813" s="5">
        <v>2017</v>
      </c>
      <c r="D4813" s="5" t="s">
        <v>249</v>
      </c>
      <c r="E4813" s="5" t="s">
        <v>247</v>
      </c>
      <c r="F4813" s="62">
        <v>1.2291094735828154</v>
      </c>
      <c r="G4813" s="63">
        <v>207630</v>
      </c>
      <c r="H4813" s="63">
        <v>0.30490542251524744</v>
      </c>
      <c r="I4813" s="63">
        <v>103.77874189638401</v>
      </c>
      <c r="J4813" s="63">
        <v>9215371.7869738601</v>
      </c>
      <c r="K4813" s="63">
        <v>74.011085031493991</v>
      </c>
      <c r="L4813" s="63">
        <v>4261.6403432221432</v>
      </c>
      <c r="M4813" s="63">
        <f t="shared" si="516"/>
        <v>37.575036531666711</v>
      </c>
      <c r="N4813" s="62">
        <v>18.452000000000002</v>
      </c>
    </row>
    <row r="4814" spans="1:14" x14ac:dyDescent="0.4">
      <c r="A4814" s="36">
        <v>114</v>
      </c>
      <c r="B4814" s="5" t="s">
        <v>197</v>
      </c>
      <c r="C4814" s="5">
        <v>2018</v>
      </c>
      <c r="D4814" s="5" t="s">
        <v>249</v>
      </c>
      <c r="E4814" s="5" t="s">
        <v>247</v>
      </c>
      <c r="F4814" s="62">
        <v>1.1859743158115603</v>
      </c>
      <c r="G4814" s="63">
        <v>209701</v>
      </c>
      <c r="H4814" s="63">
        <v>1.0975834063535785</v>
      </c>
      <c r="I4814" s="63">
        <v>104.844390280692</v>
      </c>
      <c r="J4814" s="63">
        <v>16713450.8645979</v>
      </c>
      <c r="K4814" s="63">
        <v>78.934967619065802</v>
      </c>
      <c r="L4814" s="63">
        <v>4189.0521905205114</v>
      </c>
      <c r="M4814" s="63">
        <f t="shared" si="516"/>
        <v>36.887040100459359</v>
      </c>
      <c r="N4814" s="62">
        <v>18.242999999999999</v>
      </c>
    </row>
    <row r="4815" spans="1:14" x14ac:dyDescent="0.4">
      <c r="A4815" s="36">
        <v>114</v>
      </c>
      <c r="B4815" s="5" t="s">
        <v>197</v>
      </c>
      <c r="C4815" s="5">
        <v>2019</v>
      </c>
      <c r="D4815" s="5" t="s">
        <v>249</v>
      </c>
      <c r="E4815" s="5" t="s">
        <v>247</v>
      </c>
      <c r="F4815" s="62">
        <v>1.3152120053797691</v>
      </c>
      <c r="G4815" s="63">
        <v>211905</v>
      </c>
      <c r="H4815" s="63">
        <v>1.499486194790947</v>
      </c>
      <c r="I4815" s="63">
        <v>105.603726534168</v>
      </c>
      <c r="J4815" s="63">
        <v>-2178815.5521166599</v>
      </c>
      <c r="K4815" s="63">
        <v>83.331082041037718</v>
      </c>
      <c r="L4815" s="63">
        <v>4308.3007294066001</v>
      </c>
      <c r="M4815" s="63">
        <f t="shared" si="516"/>
        <v>36.297297617068502</v>
      </c>
      <c r="N4815" s="62">
        <v>18.056000000000001</v>
      </c>
    </row>
    <row r="4816" spans="1:14" x14ac:dyDescent="0.4">
      <c r="A4816" s="36">
        <v>114</v>
      </c>
      <c r="B4816" s="5" t="s">
        <v>197</v>
      </c>
      <c r="C4816" s="5">
        <v>2020</v>
      </c>
      <c r="D4816" s="5" t="s">
        <v>249</v>
      </c>
      <c r="E4816" s="5" t="s">
        <v>247</v>
      </c>
      <c r="F4816" s="62">
        <v>0.96078239790814646</v>
      </c>
      <c r="G4816" s="63">
        <v>214929</v>
      </c>
      <c r="H4816" s="63">
        <v>1.2236092399405152</v>
      </c>
      <c r="I4816" s="63">
        <v>102.495886991487</v>
      </c>
      <c r="J4816" s="63">
        <v>4426082.0155291902</v>
      </c>
      <c r="K4816" s="63">
        <v>77.483600731930807</v>
      </c>
      <c r="L4816" s="63">
        <v>4042.7227515432382</v>
      </c>
      <c r="M4816" s="63">
        <f t="shared" si="516"/>
        <v>35.720259069071872</v>
      </c>
      <c r="N4816" s="62">
        <v>17.888999999999999</v>
      </c>
    </row>
    <row r="4817" spans="1:14" x14ac:dyDescent="0.4">
      <c r="A4817" s="36">
        <v>114</v>
      </c>
      <c r="B4817" s="5" t="s">
        <v>197</v>
      </c>
      <c r="C4817" s="5">
        <v>2021</v>
      </c>
      <c r="D4817" s="5" t="s">
        <v>249</v>
      </c>
      <c r="E4817" s="5" t="s">
        <v>247</v>
      </c>
      <c r="F4817" s="62">
        <f>(F4814+F4815+F4816)/3</f>
        <v>1.1539895730331586</v>
      </c>
      <c r="G4817" s="63">
        <v>218764</v>
      </c>
      <c r="H4817" s="63">
        <v>-0.40125291737564339</v>
      </c>
      <c r="I4817" s="63">
        <v>101.45035412963399</v>
      </c>
      <c r="J4817" s="63">
        <v>8948924.6545964107</v>
      </c>
      <c r="K4817" s="63">
        <v>60.888885238281674</v>
      </c>
      <c r="L4817" s="63">
        <v>3857.6897420645882</v>
      </c>
      <c r="M4817" s="63">
        <f>(M4430+M4344+M4516)/3</f>
        <v>35.161976532239912</v>
      </c>
      <c r="N4817" s="62">
        <v>17.742000000000001</v>
      </c>
    </row>
    <row r="4818" spans="1:14" x14ac:dyDescent="0.4">
      <c r="A4818" s="36">
        <v>114</v>
      </c>
      <c r="B4818" s="5" t="s">
        <v>197</v>
      </c>
      <c r="C4818" s="5">
        <v>2022</v>
      </c>
      <c r="D4818" s="5" t="s">
        <v>249</v>
      </c>
      <c r="E4818" s="5" t="s">
        <v>247</v>
      </c>
      <c r="F4818" s="62">
        <f>(F4815+F4816+F4817)/3</f>
        <v>1.143327992107025</v>
      </c>
      <c r="G4818" s="63">
        <v>222382</v>
      </c>
      <c r="H4818" s="63">
        <v>5.6383772880976153</v>
      </c>
      <c r="I4818" s="63">
        <v>108.094045980255</v>
      </c>
      <c r="J4818" s="63">
        <v>4800455.46477421</v>
      </c>
      <c r="K4818" s="63">
        <v>64.983181042602666</v>
      </c>
      <c r="L4818" s="63">
        <v>3745.5603674631252</v>
      </c>
      <c r="M4818" s="63">
        <f>(M4431+M4345+M4517)/3</f>
        <v>34.64393312933143</v>
      </c>
      <c r="N4818" s="62">
        <v>17.616</v>
      </c>
    </row>
    <row r="4819" spans="1:14" x14ac:dyDescent="0.4">
      <c r="A4819" s="36">
        <v>115</v>
      </c>
      <c r="B4819" s="5" t="s">
        <v>198</v>
      </c>
      <c r="C4819" s="5">
        <v>1980</v>
      </c>
      <c r="D4819" s="5" t="s">
        <v>251</v>
      </c>
      <c r="E4819" s="5" t="s">
        <v>253</v>
      </c>
      <c r="F4819" s="62">
        <f>F4820*0.95</f>
        <v>6.4121841240234279</v>
      </c>
      <c r="G4819" s="63">
        <v>10171710</v>
      </c>
      <c r="H4819" s="63">
        <v>37.814045980772534</v>
      </c>
      <c r="I4819" s="63">
        <v>241.019501087946</v>
      </c>
      <c r="J4819" s="63">
        <v>-3192312799.5187402</v>
      </c>
      <c r="K4819" s="63">
        <v>90.756208346793827</v>
      </c>
      <c r="L4819" s="63">
        <v>16176.196624361472</v>
      </c>
      <c r="M4819" s="63">
        <f>(M4647+M4604+M4518)/3</f>
        <v>44.933971051036195</v>
      </c>
      <c r="N4819" s="62">
        <v>65.86</v>
      </c>
    </row>
    <row r="4820" spans="1:14" x14ac:dyDescent="0.4">
      <c r="A4820" s="36">
        <v>115</v>
      </c>
      <c r="B4820" s="5" t="s">
        <v>198</v>
      </c>
      <c r="C4820" s="5">
        <v>1981</v>
      </c>
      <c r="D4820" s="5" t="s">
        <v>251</v>
      </c>
      <c r="E4820" s="5" t="s">
        <v>253</v>
      </c>
      <c r="F4820" s="62">
        <f t="shared" ref="F4820:F4828" si="517">F4821*0.95</f>
        <v>6.7496674989720296</v>
      </c>
      <c r="G4820" s="63">
        <v>10678211</v>
      </c>
      <c r="H4820" s="63">
        <v>11.711295745224334</v>
      </c>
      <c r="I4820" s="63">
        <v>242.07642203669701</v>
      </c>
      <c r="J4820" s="63">
        <v>6498136246.4858103</v>
      </c>
      <c r="K4820" s="63">
        <v>92.911833395809197</v>
      </c>
      <c r="L4820" s="63">
        <v>17258.645001189136</v>
      </c>
      <c r="M4820" s="63">
        <f>(M4648+M4519+M4605)/3</f>
        <v>45.850545458520713</v>
      </c>
      <c r="N4820" s="62">
        <v>67.281000000000006</v>
      </c>
    </row>
    <row r="4821" spans="1:14" x14ac:dyDescent="0.4">
      <c r="A4821" s="36">
        <v>115</v>
      </c>
      <c r="B4821" s="5" t="s">
        <v>198</v>
      </c>
      <c r="C4821" s="5">
        <v>1982</v>
      </c>
      <c r="D4821" s="5" t="s">
        <v>251</v>
      </c>
      <c r="E4821" s="5" t="s">
        <v>253</v>
      </c>
      <c r="F4821" s="62">
        <f t="shared" si="517"/>
        <v>7.1049131568126631</v>
      </c>
      <c r="G4821" s="63">
        <v>11201154</v>
      </c>
      <c r="H4821" s="63">
        <v>6.3119147922644459</v>
      </c>
      <c r="I4821" s="63">
        <v>247.13963922918501</v>
      </c>
      <c r="J4821" s="63">
        <v>11128383579.737301</v>
      </c>
      <c r="K4821" s="63">
        <v>89.850091396250136</v>
      </c>
      <c r="L4821" s="63">
        <v>13680.758979543105</v>
      </c>
      <c r="M4821" s="63">
        <f>(M4649+M4606+M4520)/3</f>
        <v>46.177516187802553</v>
      </c>
      <c r="N4821" s="62">
        <v>68.673000000000002</v>
      </c>
    </row>
    <row r="4822" spans="1:14" x14ac:dyDescent="0.4">
      <c r="A4822" s="36">
        <v>115</v>
      </c>
      <c r="B4822" s="5" t="s">
        <v>198</v>
      </c>
      <c r="C4822" s="5">
        <v>1983</v>
      </c>
      <c r="D4822" s="5" t="s">
        <v>251</v>
      </c>
      <c r="E4822" s="5" t="s">
        <v>253</v>
      </c>
      <c r="F4822" s="62">
        <f t="shared" si="517"/>
        <v>7.4788559545396458</v>
      </c>
      <c r="G4822" s="63">
        <v>11746020</v>
      </c>
      <c r="H4822" s="63">
        <v>1.1966490015518758</v>
      </c>
      <c r="I4822" s="63">
        <v>244.613132152752</v>
      </c>
      <c r="J4822" s="63">
        <v>4943904677.7351999</v>
      </c>
      <c r="K4822" s="63">
        <v>86.145291621054227</v>
      </c>
      <c r="L4822" s="63">
        <v>10997.05279108558</v>
      </c>
      <c r="M4822" s="63">
        <f>(M4607+M4521+M4650)/3</f>
        <v>47.658413677895254</v>
      </c>
      <c r="N4822" s="62">
        <v>70.033000000000001</v>
      </c>
    </row>
    <row r="4823" spans="1:14" x14ac:dyDescent="0.4">
      <c r="A4823" s="36">
        <v>115</v>
      </c>
      <c r="B4823" s="5" t="s">
        <v>198</v>
      </c>
      <c r="C4823" s="5">
        <v>1984</v>
      </c>
      <c r="D4823" s="5" t="s">
        <v>251</v>
      </c>
      <c r="E4823" s="5" t="s">
        <v>253</v>
      </c>
      <c r="F4823" s="62">
        <f t="shared" si="517"/>
        <v>7.8724799521469961</v>
      </c>
      <c r="G4823" s="63">
        <v>12310361</v>
      </c>
      <c r="H4823" s="63">
        <v>-0.92275427274043409</v>
      </c>
      <c r="I4823" s="63">
        <v>239.75338039379599</v>
      </c>
      <c r="J4823" s="63">
        <v>4849863063.0096598</v>
      </c>
      <c r="K4823" s="63">
        <v>79.744383697308564</v>
      </c>
      <c r="L4823" s="63">
        <v>9717.4176253815331</v>
      </c>
      <c r="M4823" s="63">
        <f t="shared" ref="M4823:M4830" si="518">(M4651+M4608+M4522)/3</f>
        <v>48.337544887042434</v>
      </c>
      <c r="N4823" s="62">
        <v>71.36</v>
      </c>
    </row>
    <row r="4824" spans="1:14" x14ac:dyDescent="0.4">
      <c r="A4824" s="36">
        <v>115</v>
      </c>
      <c r="B4824" s="5" t="s">
        <v>198</v>
      </c>
      <c r="C4824" s="5">
        <v>1985</v>
      </c>
      <c r="D4824" s="5" t="s">
        <v>251</v>
      </c>
      <c r="E4824" s="5" t="s">
        <v>253</v>
      </c>
      <c r="F4824" s="62">
        <f t="shared" si="517"/>
        <v>8.2868210022599964</v>
      </c>
      <c r="G4824" s="63">
        <v>12890245</v>
      </c>
      <c r="H4824" s="63">
        <v>-1.03887538833159</v>
      </c>
      <c r="I4824" s="63">
        <v>223.516869892459</v>
      </c>
      <c r="J4824" s="63">
        <v>491422763.24955702</v>
      </c>
      <c r="K4824" s="63">
        <v>66.713494459614225</v>
      </c>
      <c r="L4824" s="63">
        <v>8060.1953501255211</v>
      </c>
      <c r="M4824" s="63">
        <f t="shared" si="518"/>
        <v>49.835290327643129</v>
      </c>
      <c r="N4824" s="62">
        <v>72.647000000000006</v>
      </c>
    </row>
    <row r="4825" spans="1:14" x14ac:dyDescent="0.4">
      <c r="A4825" s="36">
        <v>115</v>
      </c>
      <c r="B4825" s="5" t="s">
        <v>198</v>
      </c>
      <c r="C4825" s="5">
        <v>1986</v>
      </c>
      <c r="D4825" s="5" t="s">
        <v>251</v>
      </c>
      <c r="E4825" s="5" t="s">
        <v>253</v>
      </c>
      <c r="F4825" s="62">
        <f t="shared" si="517"/>
        <v>8.7229694760631542</v>
      </c>
      <c r="G4825" s="63">
        <v>13483349</v>
      </c>
      <c r="H4825" s="63">
        <v>-26.870106902208818</v>
      </c>
      <c r="I4825" s="63">
        <v>170.82653862820899</v>
      </c>
      <c r="J4825" s="63">
        <v>965935919.05564904</v>
      </c>
      <c r="K4825" s="63">
        <v>62.489221531183013</v>
      </c>
      <c r="L4825" s="63">
        <v>6449.5855599788465</v>
      </c>
      <c r="M4825" s="63">
        <f t="shared" si="518"/>
        <v>50.226058959032606</v>
      </c>
      <c r="N4825" s="62">
        <v>73.900000000000006</v>
      </c>
    </row>
    <row r="4826" spans="1:14" x14ac:dyDescent="0.4">
      <c r="A4826" s="36">
        <v>115</v>
      </c>
      <c r="B4826" s="5" t="s">
        <v>198</v>
      </c>
      <c r="C4826" s="5">
        <v>1987</v>
      </c>
      <c r="D4826" s="5" t="s">
        <v>251</v>
      </c>
      <c r="E4826" s="5" t="s">
        <v>253</v>
      </c>
      <c r="F4826" s="62">
        <f t="shared" si="517"/>
        <v>9.1820731326980578</v>
      </c>
      <c r="G4826" s="63">
        <v>14089798</v>
      </c>
      <c r="H4826" s="63">
        <v>6.7414339229688665</v>
      </c>
      <c r="I4826" s="63">
        <v>145.26255088190501</v>
      </c>
      <c r="J4826" s="63">
        <v>-1173333333.3333299</v>
      </c>
      <c r="K4826" s="63">
        <v>67.994302429827442</v>
      </c>
      <c r="L4826" s="63">
        <v>6082.1270652741177</v>
      </c>
      <c r="M4826" s="63">
        <f t="shared" si="518"/>
        <v>50.08304889951382</v>
      </c>
      <c r="N4826" s="62">
        <v>74.588999999999999</v>
      </c>
    </row>
    <row r="4827" spans="1:14" x14ac:dyDescent="0.4">
      <c r="A4827" s="36">
        <v>115</v>
      </c>
      <c r="B4827" s="5" t="s">
        <v>198</v>
      </c>
      <c r="C4827" s="5">
        <v>1988</v>
      </c>
      <c r="D4827" s="5" t="s">
        <v>251</v>
      </c>
      <c r="E4827" s="5" t="s">
        <v>253</v>
      </c>
      <c r="F4827" s="62">
        <f t="shared" si="517"/>
        <v>9.6653401396821668</v>
      </c>
      <c r="G4827" s="63">
        <v>14713715</v>
      </c>
      <c r="H4827" s="63">
        <v>-8.9486441088510702</v>
      </c>
      <c r="I4827" s="63">
        <v>136.074290121041</v>
      </c>
      <c r="J4827" s="63">
        <v>-328000000</v>
      </c>
      <c r="K4827" s="63">
        <v>66.526518140463494</v>
      </c>
      <c r="L4827" s="63">
        <v>5998.2242464919627</v>
      </c>
      <c r="M4827" s="63">
        <f t="shared" si="518"/>
        <v>52.956029553798196</v>
      </c>
      <c r="N4827" s="62">
        <v>75.266999999999996</v>
      </c>
    </row>
    <row r="4828" spans="1:14" x14ac:dyDescent="0.4">
      <c r="A4828" s="36">
        <v>115</v>
      </c>
      <c r="B4828" s="5" t="s">
        <v>198</v>
      </c>
      <c r="C4828" s="5">
        <v>1989</v>
      </c>
      <c r="D4828" s="5" t="s">
        <v>251</v>
      </c>
      <c r="E4828" s="5" t="s">
        <v>253</v>
      </c>
      <c r="F4828" s="62">
        <f t="shared" si="517"/>
        <v>10.174042252297019</v>
      </c>
      <c r="G4828" s="63">
        <v>15353227</v>
      </c>
      <c r="H4828" s="63">
        <v>8.5775457039994052</v>
      </c>
      <c r="I4828" s="63">
        <v>137.85778655885301</v>
      </c>
      <c r="J4828" s="63">
        <v>-653333333.33333302</v>
      </c>
      <c r="K4828" s="63">
        <v>71.823137619502631</v>
      </c>
      <c r="L4828" s="63">
        <v>6210.0529630478941</v>
      </c>
      <c r="M4828" s="63">
        <f t="shared" si="518"/>
        <v>55.170996885766293</v>
      </c>
      <c r="N4828" s="62">
        <v>75.930000000000007</v>
      </c>
    </row>
    <row r="4829" spans="1:14" x14ac:dyDescent="0.4">
      <c r="A4829" s="36">
        <v>115</v>
      </c>
      <c r="B4829" s="5" t="s">
        <v>198</v>
      </c>
      <c r="C4829" s="5">
        <v>1990</v>
      </c>
      <c r="D4829" s="5" t="s">
        <v>251</v>
      </c>
      <c r="E4829" s="5" t="s">
        <v>253</v>
      </c>
      <c r="F4829" s="62">
        <v>10.709518160312651</v>
      </c>
      <c r="G4829" s="63">
        <v>16004763</v>
      </c>
      <c r="H4829" s="63">
        <v>7.1017071037991428</v>
      </c>
      <c r="I4829" s="63">
        <v>127.370401827557</v>
      </c>
      <c r="J4829" s="63">
        <v>1861333333.3333299</v>
      </c>
      <c r="K4829" s="63">
        <v>71.708021921857366</v>
      </c>
      <c r="L4829" s="63">
        <v>7349.7034354640464</v>
      </c>
      <c r="M4829" s="63">
        <f t="shared" si="518"/>
        <v>58.592956537198461</v>
      </c>
      <c r="N4829" s="62">
        <v>76.582999999999998</v>
      </c>
    </row>
    <row r="4830" spans="1:14" x14ac:dyDescent="0.4">
      <c r="A4830" s="36">
        <v>115</v>
      </c>
      <c r="B4830" s="5" t="s">
        <v>198</v>
      </c>
      <c r="C4830" s="5">
        <v>1991</v>
      </c>
      <c r="D4830" s="5" t="s">
        <v>251</v>
      </c>
      <c r="E4830" s="5" t="s">
        <v>253</v>
      </c>
      <c r="F4830" s="62">
        <v>11.283882889895665</v>
      </c>
      <c r="G4830" s="63">
        <v>16654276</v>
      </c>
      <c r="H4830" s="63">
        <v>-2.2625077231036954</v>
      </c>
      <c r="I4830" s="63">
        <v>127.46402270885299</v>
      </c>
      <c r="J4830" s="63">
        <v>160000000</v>
      </c>
      <c r="K4830" s="63">
        <v>74.699283643169196</v>
      </c>
      <c r="L4830" s="63">
        <v>7939.2978635383388</v>
      </c>
      <c r="M4830" s="63">
        <f t="shared" si="518"/>
        <v>59.434491078821395</v>
      </c>
      <c r="N4830" s="62">
        <v>77.222999999999999</v>
      </c>
    </row>
    <row r="4831" spans="1:14" x14ac:dyDescent="0.4">
      <c r="A4831" s="36">
        <v>115</v>
      </c>
      <c r="B4831" s="5" t="s">
        <v>198</v>
      </c>
      <c r="C4831" s="5">
        <v>1992</v>
      </c>
      <c r="D4831" s="5" t="s">
        <v>251</v>
      </c>
      <c r="E4831" s="5" t="s">
        <v>253</v>
      </c>
      <c r="F4831" s="62">
        <v>11.69073596680815</v>
      </c>
      <c r="G4831" s="63">
        <v>17281350</v>
      </c>
      <c r="H4831" s="63">
        <v>-0.29662458900249078</v>
      </c>
      <c r="I4831" s="63">
        <v>120.07104387259</v>
      </c>
      <c r="J4831" s="63">
        <v>-78933333.333333299</v>
      </c>
      <c r="K4831" s="63">
        <v>75.092025365926759</v>
      </c>
      <c r="L4831" s="63">
        <v>7932.705910379821</v>
      </c>
      <c r="M4831" s="63">
        <f>(M4659+M4530+M4616)/3</f>
        <v>65.661456208083877</v>
      </c>
      <c r="N4831" s="62">
        <v>77.850999999999999</v>
      </c>
    </row>
    <row r="4832" spans="1:14" x14ac:dyDescent="0.4">
      <c r="A4832" s="36">
        <v>115</v>
      </c>
      <c r="B4832" s="5" t="s">
        <v>198</v>
      </c>
      <c r="C4832" s="5">
        <v>1993</v>
      </c>
      <c r="D4832" s="5" t="s">
        <v>251</v>
      </c>
      <c r="E4832" s="5" t="s">
        <v>253</v>
      </c>
      <c r="F4832" s="62">
        <v>11.388958292627317</v>
      </c>
      <c r="G4832" s="63">
        <v>17846461</v>
      </c>
      <c r="H4832" s="63">
        <v>-1.6643093908593016</v>
      </c>
      <c r="I4832" s="63">
        <v>123.380145529347</v>
      </c>
      <c r="J4832" s="63">
        <v>1367200000</v>
      </c>
      <c r="K4832" s="63">
        <v>67.807007849261325</v>
      </c>
      <c r="L4832" s="63">
        <v>7450.6587975736511</v>
      </c>
      <c r="M4832" s="63">
        <f t="shared" ref="M4832:M4837" si="519">(M4660+M4617+M4531)/3</f>
        <v>65.358432383905694</v>
      </c>
      <c r="N4832" s="62">
        <v>78.186000000000007</v>
      </c>
    </row>
    <row r="4833" spans="1:14" x14ac:dyDescent="0.4">
      <c r="A4833" s="36">
        <v>115</v>
      </c>
      <c r="B4833" s="5" t="s">
        <v>198</v>
      </c>
      <c r="C4833" s="5">
        <v>1994</v>
      </c>
      <c r="D4833" s="5" t="s">
        <v>251</v>
      </c>
      <c r="E4833" s="5" t="s">
        <v>253</v>
      </c>
      <c r="F4833" s="62">
        <v>11.235012136635914</v>
      </c>
      <c r="G4833" s="63">
        <v>18367528</v>
      </c>
      <c r="H4833" s="63">
        <v>1.0949497968347117</v>
      </c>
      <c r="I4833" s="63">
        <v>119.02399143912</v>
      </c>
      <c r="J4833" s="63">
        <v>349333333.33333302</v>
      </c>
      <c r="K4833" s="63">
        <v>60.071321907362183</v>
      </c>
      <c r="L4833" s="63">
        <v>7359.4484982222721</v>
      </c>
      <c r="M4833" s="63">
        <f t="shared" si="519"/>
        <v>62.583633817261841</v>
      </c>
      <c r="N4833" s="62">
        <v>78.429000000000002</v>
      </c>
    </row>
    <row r="4834" spans="1:14" x14ac:dyDescent="0.4">
      <c r="A4834" s="36">
        <v>115</v>
      </c>
      <c r="B4834" s="5" t="s">
        <v>198</v>
      </c>
      <c r="C4834" s="5">
        <v>1995</v>
      </c>
      <c r="D4834" s="5" t="s">
        <v>251</v>
      </c>
      <c r="E4834" s="5" t="s">
        <v>253</v>
      </c>
      <c r="F4834" s="62">
        <v>10.843985954258642</v>
      </c>
      <c r="G4834" s="63">
        <v>18888857</v>
      </c>
      <c r="H4834" s="63">
        <v>5.8182222118416291</v>
      </c>
      <c r="I4834" s="63">
        <v>115.351197891363</v>
      </c>
      <c r="J4834" s="63">
        <v>-1874666666.6666701</v>
      </c>
      <c r="K4834" s="63">
        <v>65.041771861457605</v>
      </c>
      <c r="L4834" s="63">
        <v>7588.7612340068436</v>
      </c>
      <c r="M4834" s="63">
        <f t="shared" si="519"/>
        <v>60.207151746624994</v>
      </c>
      <c r="N4834" s="62">
        <v>78.67</v>
      </c>
    </row>
    <row r="4835" spans="1:14" x14ac:dyDescent="0.4">
      <c r="A4835" s="36">
        <v>115</v>
      </c>
      <c r="B4835" s="5" t="s">
        <v>198</v>
      </c>
      <c r="C4835" s="5">
        <v>1996</v>
      </c>
      <c r="D4835" s="5" t="s">
        <v>251</v>
      </c>
      <c r="E4835" s="5" t="s">
        <v>253</v>
      </c>
      <c r="F4835" s="62">
        <v>11.213254007670162</v>
      </c>
      <c r="G4835" s="63">
        <v>19410280</v>
      </c>
      <c r="H4835" s="63">
        <v>7.8429217266919835</v>
      </c>
      <c r="I4835" s="63">
        <v>117.50108664949001</v>
      </c>
      <c r="J4835" s="63">
        <v>-1127466666.6666701</v>
      </c>
      <c r="K4835" s="63">
        <v>66.653864565665614</v>
      </c>
      <c r="L4835" s="63">
        <v>8174.141608930373</v>
      </c>
      <c r="M4835" s="63">
        <f t="shared" si="519"/>
        <v>60.091814848867301</v>
      </c>
      <c r="N4835" s="62">
        <v>78.91</v>
      </c>
    </row>
    <row r="4836" spans="1:14" x14ac:dyDescent="0.4">
      <c r="A4836" s="36">
        <v>115</v>
      </c>
      <c r="B4836" s="5" t="s">
        <v>198</v>
      </c>
      <c r="C4836" s="5">
        <v>1997</v>
      </c>
      <c r="D4836" s="5" t="s">
        <v>251</v>
      </c>
      <c r="E4836" s="5" t="s">
        <v>253</v>
      </c>
      <c r="F4836" s="62">
        <v>11.0376436356881</v>
      </c>
      <c r="G4836" s="63">
        <v>19938377</v>
      </c>
      <c r="H4836" s="63">
        <v>3.4597617327682713</v>
      </c>
      <c r="I4836" s="63">
        <v>122.79295433537</v>
      </c>
      <c r="J4836" s="63">
        <v>3039466666.6666698</v>
      </c>
      <c r="K4836" s="63">
        <v>65.188102337767603</v>
      </c>
      <c r="L4836" s="63">
        <v>8323.8266988148425</v>
      </c>
      <c r="M4836" s="63">
        <f t="shared" si="519"/>
        <v>59.763780992753652</v>
      </c>
      <c r="N4836" s="62">
        <v>79.147000000000006</v>
      </c>
    </row>
    <row r="4837" spans="1:14" x14ac:dyDescent="0.4">
      <c r="A4837" s="36">
        <v>115</v>
      </c>
      <c r="B4837" s="5" t="s">
        <v>198</v>
      </c>
      <c r="C4837" s="5">
        <v>1998</v>
      </c>
      <c r="D4837" s="5" t="s">
        <v>251</v>
      </c>
      <c r="E4837" s="5" t="s">
        <v>253</v>
      </c>
      <c r="F4837" s="62">
        <v>11.424979167256888</v>
      </c>
      <c r="G4837" s="63">
        <v>20472580</v>
      </c>
      <c r="H4837" s="63">
        <v>-13.93380360809951</v>
      </c>
      <c r="I4837" s="63">
        <v>128.756795086549</v>
      </c>
      <c r="J4837" s="63">
        <v>4283466666.6666698</v>
      </c>
      <c r="K4837" s="63">
        <v>56.088407096406392</v>
      </c>
      <c r="L4837" s="63">
        <v>7169.3664774678318</v>
      </c>
      <c r="M4837" s="63">
        <f t="shared" si="519"/>
        <v>60.760175288127137</v>
      </c>
      <c r="N4837" s="62">
        <v>79.382999999999996</v>
      </c>
    </row>
    <row r="4838" spans="1:14" x14ac:dyDescent="0.4">
      <c r="A4838" s="36">
        <v>115</v>
      </c>
      <c r="B4838" s="5" t="s">
        <v>198</v>
      </c>
      <c r="C4838" s="5">
        <v>1999</v>
      </c>
      <c r="D4838" s="5" t="s">
        <v>251</v>
      </c>
      <c r="E4838" s="5" t="s">
        <v>253</v>
      </c>
      <c r="F4838" s="62">
        <v>11.400493868058787</v>
      </c>
      <c r="G4838" s="63">
        <v>21009660</v>
      </c>
      <c r="H4838" s="63">
        <v>14.488439724559839</v>
      </c>
      <c r="I4838" s="63">
        <v>123.35606076902501</v>
      </c>
      <c r="J4838" s="63">
        <v>-778933333.33333302</v>
      </c>
      <c r="K4838" s="63">
        <v>57.846058358063765</v>
      </c>
      <c r="L4838" s="63">
        <v>7697.2706840567625</v>
      </c>
      <c r="M4838" s="63">
        <f>(M4666+M4537+M4623)/3</f>
        <v>62.135408465573697</v>
      </c>
      <c r="N4838" s="62">
        <v>79.616</v>
      </c>
    </row>
    <row r="4839" spans="1:14" x14ac:dyDescent="0.4">
      <c r="A4839" s="36">
        <v>115</v>
      </c>
      <c r="B4839" s="5" t="s">
        <v>198</v>
      </c>
      <c r="C4839" s="5">
        <v>2000</v>
      </c>
      <c r="D4839" s="5" t="s">
        <v>251</v>
      </c>
      <c r="E4839" s="5" t="s">
        <v>253</v>
      </c>
      <c r="F4839" s="62">
        <v>11.586312773844069</v>
      </c>
      <c r="G4839" s="63">
        <v>21547390</v>
      </c>
      <c r="H4839" s="63">
        <v>10.947920712303343</v>
      </c>
      <c r="I4839" s="63">
        <v>124.847195973137</v>
      </c>
      <c r="J4839" s="63">
        <v>-1881066666.6666701</v>
      </c>
      <c r="K4839" s="63">
        <v>68.166457113171745</v>
      </c>
      <c r="L4839" s="63">
        <v>8795.2605964187151</v>
      </c>
      <c r="M4839" s="63">
        <f t="shared" ref="M4839:M4845" si="520">(M4667+M4624+M4538)/3</f>
        <v>60.651900439423535</v>
      </c>
      <c r="N4839" s="62">
        <v>79.847999999999999</v>
      </c>
    </row>
    <row r="4840" spans="1:14" x14ac:dyDescent="0.4">
      <c r="A4840" s="36">
        <v>115</v>
      </c>
      <c r="B4840" s="5" t="s">
        <v>198</v>
      </c>
      <c r="C4840" s="5">
        <v>2001</v>
      </c>
      <c r="D4840" s="5" t="s">
        <v>251</v>
      </c>
      <c r="E4840" s="5" t="s">
        <v>253</v>
      </c>
      <c r="F4840" s="62">
        <v>11.504347405988673</v>
      </c>
      <c r="G4840" s="63">
        <v>22085929</v>
      </c>
      <c r="H4840" s="63">
        <v>-1.6466436539031832</v>
      </c>
      <c r="I4840" s="63">
        <v>126.93435454612199</v>
      </c>
      <c r="J4840" s="63">
        <v>19640000</v>
      </c>
      <c r="K4840" s="63">
        <v>63.560612079181119</v>
      </c>
      <c r="L4840" s="63">
        <v>8337.3227236609637</v>
      </c>
      <c r="M4840" s="63">
        <f t="shared" si="520"/>
        <v>60.722024774124485</v>
      </c>
      <c r="N4840" s="62">
        <v>80.076999999999998</v>
      </c>
    </row>
    <row r="4841" spans="1:14" x14ac:dyDescent="0.4">
      <c r="A4841" s="36">
        <v>115</v>
      </c>
      <c r="B4841" s="5" t="s">
        <v>198</v>
      </c>
      <c r="C4841" s="5">
        <v>2002</v>
      </c>
      <c r="D4841" s="5" t="s">
        <v>251</v>
      </c>
      <c r="E4841" s="5" t="s">
        <v>253</v>
      </c>
      <c r="F4841" s="62">
        <v>12.034045257977189</v>
      </c>
      <c r="G4841" s="63">
        <v>22623415</v>
      </c>
      <c r="H4841" s="63">
        <v>5.9568466681328687</v>
      </c>
      <c r="I4841" s="63">
        <v>123.183674531413</v>
      </c>
      <c r="J4841" s="63">
        <v>-614133333.33333302</v>
      </c>
      <c r="K4841" s="63">
        <v>64.592779158993324</v>
      </c>
      <c r="L4841" s="63">
        <v>8380.9592955137723</v>
      </c>
      <c r="M4841" s="63">
        <f t="shared" si="520"/>
        <v>58.15100448519491</v>
      </c>
      <c r="N4841" s="62">
        <v>80.304000000000002</v>
      </c>
    </row>
    <row r="4842" spans="1:14" x14ac:dyDescent="0.4">
      <c r="A4842" s="36">
        <v>115</v>
      </c>
      <c r="B4842" s="5" t="s">
        <v>198</v>
      </c>
      <c r="C4842" s="5">
        <v>2003</v>
      </c>
      <c r="D4842" s="5" t="s">
        <v>251</v>
      </c>
      <c r="E4842" s="5" t="s">
        <v>253</v>
      </c>
      <c r="F4842" s="62">
        <v>12.303148131038142</v>
      </c>
      <c r="G4842" s="63">
        <v>23150847</v>
      </c>
      <c r="H4842" s="63">
        <v>2.3165586572227141</v>
      </c>
      <c r="I4842" s="63">
        <v>112.802662851186</v>
      </c>
      <c r="J4842" s="63">
        <v>-586506666.66666698</v>
      </c>
      <c r="K4842" s="63">
        <v>69.831195976798156</v>
      </c>
      <c r="L4842" s="63">
        <v>9321.803873716759</v>
      </c>
      <c r="M4842" s="63">
        <f t="shared" si="520"/>
        <v>60.135707331680656</v>
      </c>
      <c r="N4842" s="62">
        <v>80.53</v>
      </c>
    </row>
    <row r="4843" spans="1:14" x14ac:dyDescent="0.4">
      <c r="A4843" s="36">
        <v>115</v>
      </c>
      <c r="B4843" s="5" t="s">
        <v>198</v>
      </c>
      <c r="C4843" s="5">
        <v>2004</v>
      </c>
      <c r="D4843" s="5" t="s">
        <v>251</v>
      </c>
      <c r="E4843" s="5" t="s">
        <v>253</v>
      </c>
      <c r="F4843" s="62">
        <v>12.673985014162909</v>
      </c>
      <c r="G4843" s="63">
        <v>23661808</v>
      </c>
      <c r="H4843" s="63">
        <v>11.056483817416549</v>
      </c>
      <c r="I4843" s="63">
        <v>104.916273410836</v>
      </c>
      <c r="J4843" s="63">
        <v>-334320000</v>
      </c>
      <c r="K4843" s="63">
        <v>75.082799021338602</v>
      </c>
      <c r="L4843" s="63">
        <v>10935.016589983656</v>
      </c>
      <c r="M4843" s="63">
        <f t="shared" si="520"/>
        <v>57.612128548439038</v>
      </c>
      <c r="N4843" s="62">
        <v>80.754000000000005</v>
      </c>
    </row>
    <row r="4844" spans="1:14" x14ac:dyDescent="0.4">
      <c r="A4844" s="36">
        <v>115</v>
      </c>
      <c r="B4844" s="5" t="s">
        <v>198</v>
      </c>
      <c r="C4844" s="5">
        <v>2005</v>
      </c>
      <c r="D4844" s="5" t="s">
        <v>251</v>
      </c>
      <c r="E4844" s="5" t="s">
        <v>253</v>
      </c>
      <c r="F4844" s="62">
        <v>12.923100279682744</v>
      </c>
      <c r="G4844" s="63">
        <v>24397644</v>
      </c>
      <c r="H4844" s="63">
        <v>20.149612785880905</v>
      </c>
      <c r="I4844" s="63">
        <v>101.618460888277</v>
      </c>
      <c r="J4844" s="63">
        <v>4385456396.4464302</v>
      </c>
      <c r="K4844" s="63">
        <v>81.954053145767205</v>
      </c>
      <c r="L4844" s="63">
        <v>13462.763048926527</v>
      </c>
      <c r="M4844" s="63">
        <f t="shared" si="520"/>
        <v>57.853392607196419</v>
      </c>
      <c r="N4844" s="62">
        <v>80.978999999999999</v>
      </c>
    </row>
    <row r="4845" spans="1:14" x14ac:dyDescent="0.4">
      <c r="A4845" s="36">
        <v>115</v>
      </c>
      <c r="B4845" s="5" t="s">
        <v>198</v>
      </c>
      <c r="C4845" s="5">
        <v>2006</v>
      </c>
      <c r="D4845" s="5" t="s">
        <v>251</v>
      </c>
      <c r="E4845" s="5" t="s">
        <v>253</v>
      </c>
      <c r="F4845" s="62">
        <v>13.214987115326203</v>
      </c>
      <c r="G4845" s="63">
        <v>25382870</v>
      </c>
      <c r="H4845" s="63">
        <v>11.572361457550954</v>
      </c>
      <c r="I4845" s="63">
        <v>99.7617337841194</v>
      </c>
      <c r="J4845" s="63">
        <v>5975887388.8981199</v>
      </c>
      <c r="K4845" s="63">
        <v>89.944604149645045</v>
      </c>
      <c r="L4845" s="63">
        <v>14848.60205803083</v>
      </c>
      <c r="M4845" s="63">
        <f t="shared" si="520"/>
        <v>58.528400986859403</v>
      </c>
      <c r="N4845" s="62">
        <v>81.203999999999994</v>
      </c>
    </row>
    <row r="4846" spans="1:14" x14ac:dyDescent="0.4">
      <c r="A4846" s="36">
        <v>115</v>
      </c>
      <c r="B4846" s="5" t="s">
        <v>198</v>
      </c>
      <c r="C4846" s="5">
        <v>2007</v>
      </c>
      <c r="D4846" s="5" t="s">
        <v>251</v>
      </c>
      <c r="E4846" s="5" t="s">
        <v>253</v>
      </c>
      <c r="F4846" s="62">
        <v>13.432442674011297</v>
      </c>
      <c r="G4846" s="63">
        <v>26400068</v>
      </c>
      <c r="H4846" s="63">
        <v>8.4353994954660152</v>
      </c>
      <c r="I4846" s="63">
        <v>96.655217564579601</v>
      </c>
      <c r="J4846" s="63">
        <v>6175321114.5716496</v>
      </c>
      <c r="K4846" s="63">
        <v>94.86330036061041</v>
      </c>
      <c r="L4846" s="63">
        <v>15756.193622652971</v>
      </c>
      <c r="M4846" s="63">
        <f>(M4674+M4545+M4631)/3</f>
        <v>57.782583392700936</v>
      </c>
      <c r="N4846" s="62">
        <v>81.427000000000007</v>
      </c>
    </row>
    <row r="4847" spans="1:14" x14ac:dyDescent="0.4">
      <c r="A4847" s="36">
        <v>115</v>
      </c>
      <c r="B4847" s="5" t="s">
        <v>198</v>
      </c>
      <c r="C4847" s="5">
        <v>2008</v>
      </c>
      <c r="D4847" s="5" t="s">
        <v>251</v>
      </c>
      <c r="E4847" s="5" t="s">
        <v>253</v>
      </c>
      <c r="F4847" s="62">
        <v>14.203753547217183</v>
      </c>
      <c r="G4847" s="63">
        <v>27437353</v>
      </c>
      <c r="H4847" s="63">
        <v>17.689796540835843</v>
      </c>
      <c r="I4847" s="63">
        <v>94.308257219584405</v>
      </c>
      <c r="J4847" s="63">
        <v>5505983968.5864096</v>
      </c>
      <c r="K4847" s="63">
        <v>96.102642220403723</v>
      </c>
      <c r="L4847" s="63">
        <v>18944.857349436297</v>
      </c>
      <c r="M4847" s="63">
        <f>(M4675+M4632+M4546)/3</f>
        <v>56.515431952943196</v>
      </c>
      <c r="N4847" s="62">
        <v>81.649000000000001</v>
      </c>
    </row>
    <row r="4848" spans="1:14" x14ac:dyDescent="0.4">
      <c r="A4848" s="36">
        <v>115</v>
      </c>
      <c r="B4848" s="5" t="s">
        <v>198</v>
      </c>
      <c r="C4848" s="5">
        <v>2009</v>
      </c>
      <c r="D4848" s="5" t="s">
        <v>251</v>
      </c>
      <c r="E4848" s="5" t="s">
        <v>253</v>
      </c>
      <c r="F4848" s="62">
        <v>14.272208863165259</v>
      </c>
      <c r="G4848" s="63">
        <v>28483797</v>
      </c>
      <c r="H4848" s="63">
        <v>-15.713230426343557</v>
      </c>
      <c r="I4848" s="63">
        <v>100.727290657636</v>
      </c>
      <c r="J4848" s="63">
        <v>436351281.58290702</v>
      </c>
      <c r="K4848" s="63">
        <v>84.858335113071064</v>
      </c>
      <c r="L4848" s="63">
        <v>15064.631280689628</v>
      </c>
      <c r="M4848" s="63">
        <f>(M4676+M4633+M4547)/3</f>
        <v>56.154325118225792</v>
      </c>
      <c r="N4848" s="62">
        <v>81.867000000000004</v>
      </c>
    </row>
    <row r="4849" spans="1:14" x14ac:dyDescent="0.4">
      <c r="A4849" s="36">
        <v>115</v>
      </c>
      <c r="B4849" s="5" t="s">
        <v>198</v>
      </c>
      <c r="C4849" s="5">
        <v>2010</v>
      </c>
      <c r="D4849" s="5" t="s">
        <v>251</v>
      </c>
      <c r="E4849" s="5" t="s">
        <v>253</v>
      </c>
      <c r="F4849" s="62">
        <v>15.168386269394299</v>
      </c>
      <c r="G4849" s="63">
        <v>29411929</v>
      </c>
      <c r="H4849" s="63">
        <v>17.191305701145353</v>
      </c>
      <c r="I4849" s="63">
        <v>100</v>
      </c>
      <c r="J4849" s="63">
        <v>4878894395.2517004</v>
      </c>
      <c r="K4849" s="63">
        <v>82.549761784862469</v>
      </c>
      <c r="L4849" s="63">
        <v>17958.947831333062</v>
      </c>
      <c r="M4849" s="63">
        <f>(M4677+M4634+M4548)/3</f>
        <v>56.764948672934914</v>
      </c>
      <c r="N4849" s="62">
        <v>82.084000000000003</v>
      </c>
    </row>
    <row r="4850" spans="1:14" x14ac:dyDescent="0.4">
      <c r="A4850" s="36">
        <v>115</v>
      </c>
      <c r="B4850" s="5" t="s">
        <v>198</v>
      </c>
      <c r="C4850" s="5">
        <v>2011</v>
      </c>
      <c r="D4850" s="5" t="s">
        <v>251</v>
      </c>
      <c r="E4850" s="5" t="s">
        <v>253</v>
      </c>
      <c r="F4850" s="62">
        <v>15.381398493480054</v>
      </c>
      <c r="G4850" s="63">
        <v>30150945</v>
      </c>
      <c r="H4850" s="63">
        <v>15.412067051470117</v>
      </c>
      <c r="I4850" s="63">
        <v>96.527941537610602</v>
      </c>
      <c r="J4850" s="63">
        <v>4683855881.2677097</v>
      </c>
      <c r="K4850" s="63">
        <v>84.861403671407402</v>
      </c>
      <c r="L4850" s="63">
        <v>22441.571143891022</v>
      </c>
      <c r="M4850" s="63">
        <f>(M4678+M4549+M4635)/3</f>
        <v>60.056678587857185</v>
      </c>
      <c r="N4850" s="62">
        <v>82.302000000000007</v>
      </c>
    </row>
    <row r="4851" spans="1:14" x14ac:dyDescent="0.4">
      <c r="A4851" s="36">
        <v>115</v>
      </c>
      <c r="B4851" s="5" t="s">
        <v>198</v>
      </c>
      <c r="C4851" s="5">
        <v>2012</v>
      </c>
      <c r="D4851" s="5" t="s">
        <v>251</v>
      </c>
      <c r="E4851" s="5" t="s">
        <v>253</v>
      </c>
      <c r="F4851" s="62">
        <v>15.978015766439725</v>
      </c>
      <c r="G4851" s="63">
        <v>30821543</v>
      </c>
      <c r="H4851" s="63">
        <v>3.9940357144653689</v>
      </c>
      <c r="I4851" s="63">
        <v>99.282110724282205</v>
      </c>
      <c r="J4851" s="63">
        <v>5035060850.9458799</v>
      </c>
      <c r="K4851" s="63">
        <v>82.850394218225404</v>
      </c>
      <c r="L4851" s="63">
        <v>24069.203314813149</v>
      </c>
      <c r="M4851" s="63">
        <f>(M4679+M4636+M4550)/3</f>
        <v>57.380024339505162</v>
      </c>
      <c r="N4851" s="62">
        <v>82.52</v>
      </c>
    </row>
    <row r="4852" spans="1:14" x14ac:dyDescent="0.4">
      <c r="A4852" s="36">
        <v>115</v>
      </c>
      <c r="B4852" s="5" t="s">
        <v>198</v>
      </c>
      <c r="C4852" s="5">
        <v>2013</v>
      </c>
      <c r="D4852" s="5" t="s">
        <v>251</v>
      </c>
      <c r="E4852" s="5" t="s">
        <v>253</v>
      </c>
      <c r="F4852" s="62">
        <v>15.983919065126281</v>
      </c>
      <c r="G4852" s="63">
        <v>31482498</v>
      </c>
      <c r="H4852" s="63">
        <v>-1.1966929696138493</v>
      </c>
      <c r="I4852" s="63">
        <v>101.562761353209</v>
      </c>
      <c r="J4852" s="63">
        <v>3371408456.5272298</v>
      </c>
      <c r="K4852" s="63">
        <v>81.917209914110103</v>
      </c>
      <c r="L4852" s="63">
        <v>23945.512310689199</v>
      </c>
      <c r="M4852" s="63">
        <f>(M4680+M4637+M4551)/3</f>
        <v>56.164726708220456</v>
      </c>
      <c r="N4852" s="62">
        <v>82.74</v>
      </c>
    </row>
    <row r="4853" spans="1:14" x14ac:dyDescent="0.4">
      <c r="A4853" s="36">
        <v>115</v>
      </c>
      <c r="B4853" s="5" t="s">
        <v>198</v>
      </c>
      <c r="C4853" s="5">
        <v>2014</v>
      </c>
      <c r="D4853" s="5" t="s">
        <v>251</v>
      </c>
      <c r="E4853" s="5" t="s">
        <v>253</v>
      </c>
      <c r="F4853" s="62">
        <v>16.825236126593762</v>
      </c>
      <c r="G4853" s="63">
        <v>32125564</v>
      </c>
      <c r="H4853" s="63">
        <v>-2.2470047790309309</v>
      </c>
      <c r="I4853" s="63">
        <v>103.800201913004</v>
      </c>
      <c r="J4853" s="63">
        <v>1509063087.30335</v>
      </c>
      <c r="K4853" s="63">
        <v>79.56166856162541</v>
      </c>
      <c r="L4853" s="63">
        <v>23862.801186009579</v>
      </c>
      <c r="M4853" s="63">
        <f>(M4681+M4638+M4552)/3</f>
        <v>54.909353982753352</v>
      </c>
      <c r="N4853" s="62">
        <v>82.96</v>
      </c>
    </row>
    <row r="4854" spans="1:14" x14ac:dyDescent="0.4">
      <c r="A4854" s="36">
        <v>115</v>
      </c>
      <c r="B4854" s="5" t="s">
        <v>198</v>
      </c>
      <c r="C4854" s="5">
        <v>2015</v>
      </c>
      <c r="D4854" s="5" t="s">
        <v>251</v>
      </c>
      <c r="E4854" s="5" t="s">
        <v>253</v>
      </c>
      <c r="F4854" s="62">
        <v>17.257793074337322</v>
      </c>
      <c r="G4854" s="63">
        <v>32749848</v>
      </c>
      <c r="H4854" s="63">
        <v>-16.58148311497753</v>
      </c>
      <c r="I4854" s="63">
        <v>113.580996867754</v>
      </c>
      <c r="J4854" s="63">
        <v>3970644084.6213598</v>
      </c>
      <c r="K4854" s="63">
        <v>69.503883859391806</v>
      </c>
      <c r="L4854" s="63">
        <v>20442.366063161295</v>
      </c>
      <c r="M4854" s="63">
        <f>(M4682+M4639+M4553)/3</f>
        <v>56.151368343492997</v>
      </c>
      <c r="N4854" s="62">
        <v>83.18</v>
      </c>
    </row>
    <row r="4855" spans="1:14" x14ac:dyDescent="0.4">
      <c r="A4855" s="36">
        <v>115</v>
      </c>
      <c r="B4855" s="5" t="s">
        <v>198</v>
      </c>
      <c r="C4855" s="5">
        <v>2016</v>
      </c>
      <c r="D4855" s="5" t="s">
        <v>251</v>
      </c>
      <c r="E4855" s="5" t="s">
        <v>253</v>
      </c>
      <c r="F4855" s="62">
        <v>16.795103103967019</v>
      </c>
      <c r="G4855" s="63">
        <v>33416270</v>
      </c>
      <c r="H4855" s="63">
        <v>-2.8169825979794467</v>
      </c>
      <c r="I4855" s="63">
        <v>117.27370807060301</v>
      </c>
      <c r="J4855" s="63">
        <v>21954833889.9561</v>
      </c>
      <c r="K4855" s="63">
        <v>59.905460622397875</v>
      </c>
      <c r="L4855" s="63">
        <v>19930.407543815989</v>
      </c>
      <c r="M4855" s="63">
        <f>(M4640+M4554+M4683)/3</f>
        <v>55.741816344822269</v>
      </c>
      <c r="N4855" s="62">
        <v>83.400999999999996</v>
      </c>
    </row>
    <row r="4856" spans="1:14" x14ac:dyDescent="0.4">
      <c r="A4856" s="36">
        <v>115</v>
      </c>
      <c r="B4856" s="5" t="s">
        <v>198</v>
      </c>
      <c r="C4856" s="5">
        <v>2017</v>
      </c>
      <c r="D4856" s="5" t="s">
        <v>251</v>
      </c>
      <c r="E4856" s="5" t="s">
        <v>253</v>
      </c>
      <c r="F4856" s="62">
        <v>16.077791902125814</v>
      </c>
      <c r="G4856" s="63">
        <v>34193122</v>
      </c>
      <c r="H4856" s="63">
        <v>7.4314577966046187</v>
      </c>
      <c r="I4856" s="63">
        <v>114.904903853268</v>
      </c>
      <c r="J4856" s="63">
        <v>1014062501.14037</v>
      </c>
      <c r="K4856" s="63">
        <v>61.814310598752584</v>
      </c>
      <c r="L4856" s="63">
        <v>20910.48296179713</v>
      </c>
      <c r="M4856" s="63">
        <f>(M4684+M4641+M4555)/3</f>
        <v>55.600846223689537</v>
      </c>
      <c r="N4856" s="62">
        <v>83.622</v>
      </c>
    </row>
    <row r="4857" spans="1:14" x14ac:dyDescent="0.4">
      <c r="A4857" s="36">
        <v>115</v>
      </c>
      <c r="B4857" s="5" t="s">
        <v>198</v>
      </c>
      <c r="C4857" s="5">
        <v>2018</v>
      </c>
      <c r="D4857" s="5" t="s">
        <v>251</v>
      </c>
      <c r="E4857" s="5" t="s">
        <v>253</v>
      </c>
      <c r="F4857" s="62">
        <v>15.065500493701363</v>
      </c>
      <c r="G4857" s="63">
        <v>35018133</v>
      </c>
      <c r="H4857" s="63">
        <v>15.221507175087538</v>
      </c>
      <c r="I4857" s="63">
        <v>113.95712828195499</v>
      </c>
      <c r="J4857" s="63">
        <v>12141122232.903999</v>
      </c>
      <c r="K4857" s="63">
        <v>61.955589141850439</v>
      </c>
      <c r="L4857" s="63">
        <v>24175.583314011332</v>
      </c>
      <c r="M4857" s="63">
        <f>(M4642+M4556+M4685)/3</f>
        <v>55.831343637334932</v>
      </c>
      <c r="N4857" s="62">
        <v>83.843999999999994</v>
      </c>
    </row>
    <row r="4858" spans="1:14" x14ac:dyDescent="0.4">
      <c r="A4858" s="36">
        <v>115</v>
      </c>
      <c r="B4858" s="5" t="s">
        <v>198</v>
      </c>
      <c r="C4858" s="5">
        <v>2019</v>
      </c>
      <c r="D4858" s="5" t="s">
        <v>251</v>
      </c>
      <c r="E4858" s="5" t="s">
        <v>253</v>
      </c>
      <c r="F4858" s="62">
        <v>14.70301664967686</v>
      </c>
      <c r="G4858" s="63">
        <v>35827362</v>
      </c>
      <c r="H4858" s="63">
        <v>-1.7648209935195069</v>
      </c>
      <c r="I4858" s="63">
        <v>112.941739895018</v>
      </c>
      <c r="J4858" s="63">
        <v>3079217251.3235502</v>
      </c>
      <c r="K4858" s="63">
        <v>60.198189424954485</v>
      </c>
      <c r="L4858" s="63">
        <v>23405.706099576593</v>
      </c>
      <c r="M4858" s="63">
        <f>(M4686+M4643+M4557)/3</f>
        <v>55.724668735282251</v>
      </c>
      <c r="N4858" s="62">
        <v>84.064999999999998</v>
      </c>
    </row>
    <row r="4859" spans="1:14" x14ac:dyDescent="0.4">
      <c r="A4859" s="36">
        <v>115</v>
      </c>
      <c r="B4859" s="5" t="s">
        <v>198</v>
      </c>
      <c r="C4859" s="5">
        <v>2020</v>
      </c>
      <c r="D4859" s="5" t="s">
        <v>251</v>
      </c>
      <c r="E4859" s="5" t="s">
        <v>253</v>
      </c>
      <c r="F4859" s="62">
        <v>14.266585367540786</v>
      </c>
      <c r="G4859" s="63">
        <v>35997107</v>
      </c>
      <c r="H4859" s="63">
        <v>-8.4631782541961513</v>
      </c>
      <c r="I4859" s="63">
        <v>115.79103860956199</v>
      </c>
      <c r="J4859" s="63">
        <v>1621264195.4353199</v>
      </c>
      <c r="K4859" s="63">
        <v>49.713471125020497</v>
      </c>
      <c r="L4859" s="63">
        <v>20398.060987095141</v>
      </c>
      <c r="M4859" s="63">
        <f>(M4687+M4644+M4558)/3</f>
        <v>55.718952865435568</v>
      </c>
      <c r="N4859" s="62">
        <v>84.287000000000006</v>
      </c>
    </row>
    <row r="4860" spans="1:14" x14ac:dyDescent="0.4">
      <c r="A4860" s="36">
        <v>115</v>
      </c>
      <c r="B4860" s="5" t="s">
        <v>198</v>
      </c>
      <c r="C4860" s="5">
        <v>2021</v>
      </c>
      <c r="D4860" s="5" t="s">
        <v>251</v>
      </c>
      <c r="E4860" s="5" t="s">
        <v>253</v>
      </c>
      <c r="F4860" s="62">
        <f>(F4857+F4858+F4859)/3</f>
        <v>14.67836750363967</v>
      </c>
      <c r="G4860" s="63">
        <v>35950396</v>
      </c>
      <c r="H4860" s="63">
        <v>14.11415625107422</v>
      </c>
      <c r="I4860" s="63">
        <v>113.559972403675</v>
      </c>
      <c r="J4860" s="63">
        <v>23111903141.4893</v>
      </c>
      <c r="K4860" s="63">
        <v>57.142819327257335</v>
      </c>
      <c r="L4860" s="63">
        <v>24315.61855118733</v>
      </c>
      <c r="M4860" s="63">
        <f>(M4689+M4688+M4646)/3</f>
        <v>52.676699610035463</v>
      </c>
      <c r="N4860" s="62">
        <v>84.507999999999996</v>
      </c>
    </row>
    <row r="4861" spans="1:14" x14ac:dyDescent="0.4">
      <c r="A4861" s="36">
        <v>115</v>
      </c>
      <c r="B4861" s="5" t="s">
        <v>198</v>
      </c>
      <c r="C4861" s="5">
        <v>2022</v>
      </c>
      <c r="D4861" s="5" t="s">
        <v>251</v>
      </c>
      <c r="E4861" s="5" t="s">
        <v>253</v>
      </c>
      <c r="F4861" s="62">
        <f>(F4858+F4859+F4860)/3</f>
        <v>14.549323173619106</v>
      </c>
      <c r="G4861" s="63">
        <v>36408820</v>
      </c>
      <c r="H4861" s="63">
        <v>16.68691133168825</v>
      </c>
      <c r="I4861" s="63">
        <v>118.245104483494</v>
      </c>
      <c r="J4861" s="63">
        <v>28055082623.990398</v>
      </c>
      <c r="K4861" s="63">
        <v>63.513670659814913</v>
      </c>
      <c r="L4861" s="63">
        <v>30447.883707447298</v>
      </c>
      <c r="M4861" s="63">
        <f>(M4689+M4646+M4560)/3</f>
        <v>55.733981115578473</v>
      </c>
      <c r="N4861" s="62">
        <v>84.728999999999999</v>
      </c>
    </row>
    <row r="4862" spans="1:14" x14ac:dyDescent="0.4">
      <c r="A4862" s="36">
        <v>116</v>
      </c>
      <c r="B4862" s="5" t="s">
        <v>199</v>
      </c>
      <c r="C4862" s="5">
        <v>1980</v>
      </c>
      <c r="D4862" s="5" t="s">
        <v>246</v>
      </c>
      <c r="E4862" s="5" t="s">
        <v>254</v>
      </c>
      <c r="F4862" s="62">
        <f>F4863*0.95</f>
        <v>0.18482504736268482</v>
      </c>
      <c r="G4862" s="63">
        <v>5703869</v>
      </c>
      <c r="H4862" s="63">
        <v>5.4560401274267036</v>
      </c>
      <c r="I4862" s="63">
        <f>(I4792+I4776+I4491)/3</f>
        <v>101.68359002883277</v>
      </c>
      <c r="J4862" s="63">
        <v>14483180.798036801</v>
      </c>
      <c r="K4862" s="63">
        <v>49.300832303629207</v>
      </c>
      <c r="L4862" s="63">
        <v>790.71035654846025</v>
      </c>
      <c r="M4862" s="63">
        <v>33.823529411764703</v>
      </c>
      <c r="N4862" s="62">
        <v>35.768999999999998</v>
      </c>
    </row>
    <row r="4863" spans="1:14" x14ac:dyDescent="0.4">
      <c r="A4863" s="36">
        <v>116</v>
      </c>
      <c r="B4863" s="5" t="s">
        <v>199</v>
      </c>
      <c r="C4863" s="5">
        <v>1981</v>
      </c>
      <c r="D4863" s="5" t="s">
        <v>246</v>
      </c>
      <c r="E4863" s="5" t="s">
        <v>254</v>
      </c>
      <c r="F4863" s="62">
        <f t="shared" ref="F4863:F4871" si="521">F4864*0.95</f>
        <v>0.19455268143440507</v>
      </c>
      <c r="G4863" s="63">
        <v>5852029</v>
      </c>
      <c r="H4863" s="63">
        <v>11.047793221224197</v>
      </c>
      <c r="I4863" s="63">
        <f>(I4491+I4777+I4792)/3</f>
        <v>103.1405587404201</v>
      </c>
      <c r="J4863" s="63">
        <v>34372171.172456197</v>
      </c>
      <c r="K4863" s="63">
        <v>65.851921503822325</v>
      </c>
      <c r="L4863" s="63">
        <v>699.90985700564613</v>
      </c>
      <c r="M4863" s="63">
        <v>34.5</v>
      </c>
      <c r="N4863" s="62">
        <v>36.122</v>
      </c>
    </row>
    <row r="4864" spans="1:14" x14ac:dyDescent="0.4">
      <c r="A4864" s="36">
        <v>116</v>
      </c>
      <c r="B4864" s="5" t="s">
        <v>199</v>
      </c>
      <c r="C4864" s="5">
        <v>1982</v>
      </c>
      <c r="D4864" s="5" t="s">
        <v>246</v>
      </c>
      <c r="E4864" s="5" t="s">
        <v>254</v>
      </c>
      <c r="F4864" s="62">
        <f t="shared" si="521"/>
        <v>0.20479229624674219</v>
      </c>
      <c r="G4864" s="63">
        <v>6008392</v>
      </c>
      <c r="H4864" s="63">
        <v>9.7220556829437328</v>
      </c>
      <c r="I4864" s="63">
        <f>(I4778+I4477+I4391)/3</f>
        <v>128.195133652203</v>
      </c>
      <c r="J4864" s="63">
        <v>28057895.807739601</v>
      </c>
      <c r="K4864" s="63">
        <v>57.103606841659463</v>
      </c>
      <c r="L4864" s="63">
        <v>668.05751733089528</v>
      </c>
      <c r="M4864" s="63">
        <v>32.642487046632127</v>
      </c>
      <c r="N4864" s="62">
        <v>36.475999999999999</v>
      </c>
    </row>
    <row r="4865" spans="1:14" x14ac:dyDescent="0.4">
      <c r="A4865" s="36">
        <v>116</v>
      </c>
      <c r="B4865" s="5" t="s">
        <v>199</v>
      </c>
      <c r="C4865" s="5">
        <v>1983</v>
      </c>
      <c r="D4865" s="5" t="s">
        <v>246</v>
      </c>
      <c r="E4865" s="5" t="s">
        <v>254</v>
      </c>
      <c r="F4865" s="62">
        <f t="shared" si="521"/>
        <v>0.21557083815446548</v>
      </c>
      <c r="G4865" s="63">
        <v>6171874</v>
      </c>
      <c r="H4865" s="63">
        <v>9.2920546863091147</v>
      </c>
      <c r="I4865" s="63">
        <f>(I4779+I4478+I4392)/3</f>
        <v>116.52811027050734</v>
      </c>
      <c r="J4865" s="63">
        <v>-34692149.785675503</v>
      </c>
      <c r="K4865" s="63">
        <v>68.564315047746476</v>
      </c>
      <c r="L4865" s="63">
        <v>578.32614938859501</v>
      </c>
      <c r="M4865" s="63">
        <v>35.602094240837701</v>
      </c>
      <c r="N4865" s="62">
        <v>36.832000000000001</v>
      </c>
    </row>
    <row r="4866" spans="1:14" x14ac:dyDescent="0.4">
      <c r="A4866" s="36">
        <v>116</v>
      </c>
      <c r="B4866" s="5" t="s">
        <v>199</v>
      </c>
      <c r="C4866" s="5">
        <v>1984</v>
      </c>
      <c r="D4866" s="5" t="s">
        <v>246</v>
      </c>
      <c r="E4866" s="5" t="s">
        <v>254</v>
      </c>
      <c r="F4866" s="62">
        <f t="shared" si="521"/>
        <v>0.22691667174154262</v>
      </c>
      <c r="G4866" s="63">
        <v>6341801</v>
      </c>
      <c r="H4866" s="63">
        <v>7.7224700447522139</v>
      </c>
      <c r="I4866" s="63">
        <f>(I4479+I4393+I4780)/3</f>
        <v>114.93187802834832</v>
      </c>
      <c r="J4866" s="63">
        <v>29087552.599932902</v>
      </c>
      <c r="K4866" s="63">
        <v>65.4332867839953</v>
      </c>
      <c r="L4866" s="63">
        <v>549.55452429263266</v>
      </c>
      <c r="M4866" s="63">
        <v>34.803921568627452</v>
      </c>
      <c r="N4866" s="62">
        <v>37.191000000000003</v>
      </c>
    </row>
    <row r="4867" spans="1:14" x14ac:dyDescent="0.4">
      <c r="A4867" s="36">
        <v>116</v>
      </c>
      <c r="B4867" s="5" t="s">
        <v>199</v>
      </c>
      <c r="C4867" s="5">
        <v>1985</v>
      </c>
      <c r="D4867" s="5" t="s">
        <v>246</v>
      </c>
      <c r="E4867" s="5" t="s">
        <v>254</v>
      </c>
      <c r="F4867" s="62">
        <f t="shared" si="521"/>
        <v>0.23885965446478172</v>
      </c>
      <c r="G4867" s="63">
        <v>6520705</v>
      </c>
      <c r="H4867" s="63">
        <v>8.8922127560479254</v>
      </c>
      <c r="I4867" s="63">
        <f>(I4781+I4480+I4394)/3</f>
        <v>113.60248270512983</v>
      </c>
      <c r="J4867" s="63">
        <v>-15803661.973706201</v>
      </c>
      <c r="K4867" s="63">
        <v>52.633771775465213</v>
      </c>
      <c r="L4867" s="63">
        <v>585.66442088196459</v>
      </c>
      <c r="M4867" s="63">
        <v>38.20754716981132</v>
      </c>
      <c r="N4867" s="62">
        <v>37.548999999999999</v>
      </c>
    </row>
    <row r="4868" spans="1:14" x14ac:dyDescent="0.4">
      <c r="A4868" s="36">
        <v>116</v>
      </c>
      <c r="B4868" s="5" t="s">
        <v>199</v>
      </c>
      <c r="C4868" s="5">
        <v>1986</v>
      </c>
      <c r="D4868" s="5" t="s">
        <v>246</v>
      </c>
      <c r="E4868" s="5" t="s">
        <v>254</v>
      </c>
      <c r="F4868" s="62">
        <f t="shared" si="521"/>
        <v>0.25143121522608602</v>
      </c>
      <c r="G4868" s="63">
        <v>6710885</v>
      </c>
      <c r="H4868" s="63">
        <v>5.5360829303033654</v>
      </c>
      <c r="I4868" s="63">
        <f>(I4782+I4481+I4395)/3</f>
        <v>100.38514631950113</v>
      </c>
      <c r="J4868" s="63">
        <v>-8431851.6376101095</v>
      </c>
      <c r="K4868" s="63">
        <v>44.824704034019916</v>
      </c>
      <c r="L4868" s="63">
        <v>803.48470365838978</v>
      </c>
      <c r="M4868" s="63">
        <v>38.725490196078432</v>
      </c>
      <c r="N4868" s="62">
        <v>37.908999999999999</v>
      </c>
    </row>
    <row r="4869" spans="1:14" x14ac:dyDescent="0.4">
      <c r="A4869" s="36">
        <v>116</v>
      </c>
      <c r="B4869" s="5" t="s">
        <v>199</v>
      </c>
      <c r="C4869" s="5">
        <v>1987</v>
      </c>
      <c r="D4869" s="5" t="s">
        <v>246</v>
      </c>
      <c r="E4869" s="5" t="s">
        <v>254</v>
      </c>
      <c r="F4869" s="62">
        <f t="shared" si="521"/>
        <v>0.26466443708009058</v>
      </c>
      <c r="G4869" s="63">
        <v>6909837</v>
      </c>
      <c r="H4869" s="63">
        <v>-1.7359543290489796</v>
      </c>
      <c r="I4869" s="63">
        <f>(I4396+I4482+I4783)/3</f>
        <v>96.228066099201897</v>
      </c>
      <c r="J4869" s="63">
        <v>-3959584.7855952801</v>
      </c>
      <c r="K4869" s="63">
        <v>39.392053185559909</v>
      </c>
      <c r="L4869" s="63">
        <v>938.857617453903</v>
      </c>
      <c r="M4869" s="63">
        <v>41.062801932367151</v>
      </c>
      <c r="N4869" s="62">
        <v>38.271000000000001</v>
      </c>
    </row>
    <row r="4870" spans="1:14" x14ac:dyDescent="0.4">
      <c r="A4870" s="36">
        <v>116</v>
      </c>
      <c r="B4870" s="5" t="s">
        <v>199</v>
      </c>
      <c r="C4870" s="5">
        <v>1988</v>
      </c>
      <c r="D4870" s="5" t="s">
        <v>246</v>
      </c>
      <c r="E4870" s="5" t="s">
        <v>254</v>
      </c>
      <c r="F4870" s="62">
        <f t="shared" si="521"/>
        <v>0.2785941442948322</v>
      </c>
      <c r="G4870" s="63">
        <v>7113636</v>
      </c>
      <c r="H4870" s="63">
        <v>-1.1403317820023062</v>
      </c>
      <c r="I4870" s="63">
        <f>(I4397+I4784+I4483)/3</f>
        <v>96.51103883376156</v>
      </c>
      <c r="J4870" s="63">
        <v>14940495.590804899</v>
      </c>
      <c r="K4870" s="63">
        <v>40.63186768355795</v>
      </c>
      <c r="L4870" s="63">
        <v>902.26986433309048</v>
      </c>
      <c r="M4870" s="63">
        <v>44.670050761421322</v>
      </c>
      <c r="N4870" s="62">
        <v>38.613</v>
      </c>
    </row>
    <row r="4871" spans="1:14" x14ac:dyDescent="0.4">
      <c r="A4871" s="36">
        <v>116</v>
      </c>
      <c r="B4871" s="5" t="s">
        <v>199</v>
      </c>
      <c r="C4871" s="5">
        <v>1989</v>
      </c>
      <c r="D4871" s="5" t="s">
        <v>246</v>
      </c>
      <c r="E4871" s="5" t="s">
        <v>254</v>
      </c>
      <c r="F4871" s="62">
        <f t="shared" si="521"/>
        <v>0.29325699399456023</v>
      </c>
      <c r="G4871" s="63">
        <v>7321832</v>
      </c>
      <c r="H4871" s="63">
        <v>2.1702264619856351</v>
      </c>
      <c r="I4871" s="63">
        <f>(I4785+I4484+I4398)/3</f>
        <v>98.896705228234168</v>
      </c>
      <c r="J4871" s="63">
        <v>26801810.528833002</v>
      </c>
      <c r="K4871" s="63">
        <v>42.957420257971897</v>
      </c>
      <c r="L4871" s="63">
        <v>869.45990737520685</v>
      </c>
      <c r="M4871" s="63">
        <v>43.269230769230774</v>
      </c>
      <c r="N4871" s="62">
        <v>38.755000000000003</v>
      </c>
    </row>
    <row r="4872" spans="1:14" x14ac:dyDescent="0.4">
      <c r="A4872" s="36">
        <v>116</v>
      </c>
      <c r="B4872" s="5" t="s">
        <v>199</v>
      </c>
      <c r="C4872" s="5">
        <v>1990</v>
      </c>
      <c r="D4872" s="5" t="s">
        <v>246</v>
      </c>
      <c r="E4872" s="5" t="s">
        <v>254</v>
      </c>
      <c r="F4872" s="62">
        <v>0.30869157262585289</v>
      </c>
      <c r="G4872" s="63">
        <v>7536001</v>
      </c>
      <c r="H4872" s="63">
        <v>-0.16687237531735377</v>
      </c>
      <c r="I4872" s="63">
        <f>(I4786+I4485+I4399)/3</f>
        <v>94.51879903723767</v>
      </c>
      <c r="J4872" s="63">
        <v>56893144.781523198</v>
      </c>
      <c r="K4872" s="63">
        <v>44.789263960410416</v>
      </c>
      <c r="L4872" s="63">
        <v>980.75456205767603</v>
      </c>
      <c r="M4872" s="63">
        <v>40.845070422535215</v>
      </c>
      <c r="N4872" s="62">
        <v>38.896000000000001</v>
      </c>
    </row>
    <row r="4873" spans="1:14" x14ac:dyDescent="0.4">
      <c r="A4873" s="36">
        <v>116</v>
      </c>
      <c r="B4873" s="5" t="s">
        <v>199</v>
      </c>
      <c r="C4873" s="5">
        <v>1991</v>
      </c>
      <c r="D4873" s="5" t="s">
        <v>246</v>
      </c>
      <c r="E4873" s="5" t="s">
        <v>254</v>
      </c>
      <c r="F4873" s="62">
        <v>0.30108498664416555</v>
      </c>
      <c r="G4873" s="63">
        <v>7754289</v>
      </c>
      <c r="H4873" s="63">
        <v>-0.92367842987195559</v>
      </c>
      <c r="I4873" s="63">
        <f>(I4486+I4787+I4400)/3</f>
        <v>93.330110877128334</v>
      </c>
      <c r="J4873" s="63">
        <v>-7550329.0897546699</v>
      </c>
      <c r="K4873" s="63">
        <v>42.182899649274766</v>
      </c>
      <c r="L4873" s="63">
        <v>935.63838922142668</v>
      </c>
      <c r="M4873" s="63">
        <v>39.436619718309863</v>
      </c>
      <c r="N4873" s="62">
        <v>39.037999999999997</v>
      </c>
    </row>
    <row r="4874" spans="1:14" x14ac:dyDescent="0.4">
      <c r="A4874" s="36">
        <v>116</v>
      </c>
      <c r="B4874" s="5" t="s">
        <v>199</v>
      </c>
      <c r="C4874" s="5">
        <v>1992</v>
      </c>
      <c r="D4874" s="5" t="s">
        <v>246</v>
      </c>
      <c r="E4874" s="5" t="s">
        <v>254</v>
      </c>
      <c r="F4874" s="62">
        <v>0.32206351383921328</v>
      </c>
      <c r="G4874" s="63">
        <v>7974514</v>
      </c>
      <c r="H4874" s="63">
        <v>-0.82746651327731513</v>
      </c>
      <c r="I4874" s="63">
        <f>(I4401+I4487+I4788)/3</f>
        <v>97.293222101186487</v>
      </c>
      <c r="J4874" s="63">
        <v>21383359.7563283</v>
      </c>
      <c r="K4874" s="63">
        <v>41.456861727638397</v>
      </c>
      <c r="L4874" s="63">
        <v>974.33120563290015</v>
      </c>
      <c r="M4874" s="63">
        <v>40.948275862068975</v>
      </c>
      <c r="N4874" s="62">
        <v>39.18</v>
      </c>
    </row>
    <row r="4875" spans="1:14" x14ac:dyDescent="0.4">
      <c r="A4875" s="36">
        <v>116</v>
      </c>
      <c r="B4875" s="5" t="s">
        <v>199</v>
      </c>
      <c r="C4875" s="5">
        <v>1993</v>
      </c>
      <c r="D4875" s="5" t="s">
        <v>246</v>
      </c>
      <c r="E4875" s="5" t="s">
        <v>254</v>
      </c>
      <c r="F4875" s="62">
        <v>0.3056895516175035</v>
      </c>
      <c r="G4875" s="63">
        <v>8196551</v>
      </c>
      <c r="H4875" s="63">
        <v>8.4269758477745427E-2</v>
      </c>
      <c r="I4875" s="63">
        <f>(I4402+I4488+I4789)/3</f>
        <v>97.765751630267758</v>
      </c>
      <c r="J4875" s="63">
        <v>-812254.21948801505</v>
      </c>
      <c r="K4875" s="63">
        <v>38.774259956422313</v>
      </c>
      <c r="L4875" s="63">
        <v>898.91299904297421</v>
      </c>
      <c r="M4875" s="63">
        <v>42.477876106194692</v>
      </c>
      <c r="N4875" s="62">
        <v>39.320999999999998</v>
      </c>
    </row>
    <row r="4876" spans="1:14" x14ac:dyDescent="0.4">
      <c r="A4876" s="36">
        <v>116</v>
      </c>
      <c r="B4876" s="5" t="s">
        <v>199</v>
      </c>
      <c r="C4876" s="5">
        <v>1994</v>
      </c>
      <c r="D4876" s="5" t="s">
        <v>246</v>
      </c>
      <c r="E4876" s="5" t="s">
        <v>254</v>
      </c>
      <c r="F4876" s="62">
        <v>0.30963537233053545</v>
      </c>
      <c r="G4876" s="63">
        <v>8416997</v>
      </c>
      <c r="H4876" s="63">
        <v>34.041367082088129</v>
      </c>
      <c r="I4876" s="63">
        <f>(I4489+I4403+I4790)/3</f>
        <v>100.50605937961735</v>
      </c>
      <c r="J4876" s="63">
        <v>66876235.540748499</v>
      </c>
      <c r="K4876" s="63">
        <v>54.738134598460896</v>
      </c>
      <c r="L4876" s="63">
        <v>598.14541879461967</v>
      </c>
      <c r="M4876" s="63">
        <v>43.347639484978536</v>
      </c>
      <c r="N4876" s="62">
        <v>39.463999999999999</v>
      </c>
    </row>
    <row r="4877" spans="1:14" x14ac:dyDescent="0.4">
      <c r="A4877" s="36">
        <v>116</v>
      </c>
      <c r="B4877" s="5" t="s">
        <v>199</v>
      </c>
      <c r="C4877" s="5">
        <v>1995</v>
      </c>
      <c r="D4877" s="5" t="s">
        <v>246</v>
      </c>
      <c r="E4877" s="5" t="s">
        <v>254</v>
      </c>
      <c r="F4877" s="62">
        <v>0.31985428397041427</v>
      </c>
      <c r="G4877" s="63">
        <v>8632681</v>
      </c>
      <c r="H4877" s="63">
        <v>7.1130072857358897</v>
      </c>
      <c r="I4877" s="63">
        <f>(I4404+I4490+I4791)/3</f>
        <v>93.000008287364707</v>
      </c>
      <c r="J4877" s="63">
        <v>31673945.423051201</v>
      </c>
      <c r="K4877" s="63">
        <v>52.725403427770232</v>
      </c>
      <c r="L4877" s="63">
        <v>732.83637301128067</v>
      </c>
      <c r="M4877" s="63">
        <v>41.532258064516128</v>
      </c>
      <c r="N4877" s="62">
        <v>39.606000000000002</v>
      </c>
    </row>
    <row r="4878" spans="1:14" x14ac:dyDescent="0.4">
      <c r="A4878" s="36">
        <v>116</v>
      </c>
      <c r="B4878" s="5" t="s">
        <v>199</v>
      </c>
      <c r="C4878" s="5">
        <v>1996</v>
      </c>
      <c r="D4878" s="5" t="s">
        <v>246</v>
      </c>
      <c r="E4878" s="5" t="s">
        <v>254</v>
      </c>
      <c r="F4878" s="62">
        <v>0.3310143594850094</v>
      </c>
      <c r="G4878" s="63">
        <v>8843423</v>
      </c>
      <c r="H4878" s="63">
        <v>4.161517341033985</v>
      </c>
      <c r="I4878" s="63">
        <f>(I4862+I4792+I4776)/3</f>
        <v>96.909620730388028</v>
      </c>
      <c r="J4878" s="63">
        <v>13955558.7609991</v>
      </c>
      <c r="K4878" s="63">
        <v>46.272432717397983</v>
      </c>
      <c r="L4878" s="63">
        <v>741.76166468177314</v>
      </c>
      <c r="M4878" s="63">
        <v>40.769230769230766</v>
      </c>
      <c r="N4878" s="62">
        <v>39.749000000000002</v>
      </c>
    </row>
    <row r="4879" spans="1:14" x14ac:dyDescent="0.4">
      <c r="A4879" s="36">
        <v>116</v>
      </c>
      <c r="B4879" s="5" t="s">
        <v>199</v>
      </c>
      <c r="C4879" s="5">
        <v>1997</v>
      </c>
      <c r="D4879" s="5" t="s">
        <v>246</v>
      </c>
      <c r="E4879" s="5" t="s">
        <v>254</v>
      </c>
      <c r="F4879" s="62">
        <v>0.3551882171639541</v>
      </c>
      <c r="G4879" s="63">
        <v>9051539</v>
      </c>
      <c r="H4879" s="63">
        <v>1.9778291737995772</v>
      </c>
      <c r="I4879" s="63">
        <f>(I4492+I4406+I4793)/3</f>
        <v>99.716749823428088</v>
      </c>
      <c r="J4879" s="63">
        <v>178810136.257774</v>
      </c>
      <c r="K4879" s="63">
        <v>47.241322403623542</v>
      </c>
      <c r="L4879" s="63">
        <v>667.45320612377986</v>
      </c>
      <c r="M4879" s="63">
        <v>40.418118466898953</v>
      </c>
      <c r="N4879" s="62">
        <v>39.890999999999998</v>
      </c>
    </row>
    <row r="4880" spans="1:14" x14ac:dyDescent="0.4">
      <c r="A4880" s="36">
        <v>116</v>
      </c>
      <c r="B4880" s="5" t="s">
        <v>199</v>
      </c>
      <c r="C4880" s="5">
        <v>1998</v>
      </c>
      <c r="D4880" s="5" t="s">
        <v>246</v>
      </c>
      <c r="E4880" s="5" t="s">
        <v>254</v>
      </c>
      <c r="F4880" s="62">
        <v>0.38842411067031501</v>
      </c>
      <c r="G4880" s="63">
        <v>9261526</v>
      </c>
      <c r="H4880" s="63">
        <v>2.7790309064741052</v>
      </c>
      <c r="I4880" s="63">
        <f>(I4407+I4493+I4794)/3</f>
        <v>89.146595794183398</v>
      </c>
      <c r="J4880" s="63">
        <v>71105812.048391894</v>
      </c>
      <c r="K4880" s="63">
        <v>48.09867481676546</v>
      </c>
      <c r="L4880" s="63">
        <v>702.43369279028582</v>
      </c>
      <c r="M4880" s="63">
        <v>38.244514106583068</v>
      </c>
      <c r="N4880" s="62">
        <v>40.033999999999999</v>
      </c>
    </row>
    <row r="4881" spans="1:14" x14ac:dyDescent="0.4">
      <c r="A4881" s="36">
        <v>116</v>
      </c>
      <c r="B4881" s="5" t="s">
        <v>199</v>
      </c>
      <c r="C4881" s="5">
        <v>1999</v>
      </c>
      <c r="D4881" s="5" t="s">
        <v>246</v>
      </c>
      <c r="E4881" s="5" t="s">
        <v>254</v>
      </c>
      <c r="F4881" s="62">
        <v>0.41785865453880988</v>
      </c>
      <c r="G4881" s="63">
        <v>9478564</v>
      </c>
      <c r="H4881" s="63">
        <v>-0.52544772270957196</v>
      </c>
      <c r="I4881" s="63">
        <f>(I4494+I4408+I4795)/3</f>
        <v>86.319868895106694</v>
      </c>
      <c r="J4881" s="63">
        <v>161686935.93326601</v>
      </c>
      <c r="K4881" s="63">
        <v>49.485262166242187</v>
      </c>
      <c r="L4881" s="63">
        <v>695.55208286917343</v>
      </c>
      <c r="M4881" s="63">
        <v>36.619718309859159</v>
      </c>
      <c r="N4881" s="62">
        <v>40.177</v>
      </c>
    </row>
    <row r="4882" spans="1:14" x14ac:dyDescent="0.4">
      <c r="A4882" s="36">
        <v>116</v>
      </c>
      <c r="B4882" s="5" t="s">
        <v>199</v>
      </c>
      <c r="C4882" s="5">
        <v>2000</v>
      </c>
      <c r="D4882" s="5" t="s">
        <v>246</v>
      </c>
      <c r="E4882" s="5" t="s">
        <v>254</v>
      </c>
      <c r="F4882" s="62">
        <v>0.4187530727399138</v>
      </c>
      <c r="G4882" s="63">
        <v>9704287</v>
      </c>
      <c r="H4882" s="63">
        <v>1.3086598487922032</v>
      </c>
      <c r="I4882" s="63">
        <f>(I4409+I4495+I4796)/3</f>
        <v>84.868483556454564</v>
      </c>
      <c r="J4882" s="63">
        <v>81643690.123518705</v>
      </c>
      <c r="K4882" s="63">
        <v>48.680089723263045</v>
      </c>
      <c r="L4882" s="63">
        <v>619.64212352491757</v>
      </c>
      <c r="M4882" s="63">
        <v>42.613636363636367</v>
      </c>
      <c r="N4882" s="62">
        <v>40.32</v>
      </c>
    </row>
    <row r="4883" spans="1:14" x14ac:dyDescent="0.4">
      <c r="A4883" s="36">
        <v>116</v>
      </c>
      <c r="B4883" s="5" t="s">
        <v>199</v>
      </c>
      <c r="C4883" s="5">
        <v>2001</v>
      </c>
      <c r="D4883" s="5" t="s">
        <v>246</v>
      </c>
      <c r="E4883" s="5" t="s">
        <v>254</v>
      </c>
      <c r="F4883" s="62">
        <v>0.44831836339345826</v>
      </c>
      <c r="G4883" s="63">
        <v>9938027</v>
      </c>
      <c r="H4883" s="63">
        <v>6.9949351958055672</v>
      </c>
      <c r="I4883" s="63">
        <f>(I4496+I4410+I4797)/3</f>
        <v>81.996940255100824</v>
      </c>
      <c r="J4883" s="63">
        <v>45083429.813955002</v>
      </c>
      <c r="K4883" s="63">
        <v>49.720578064831365</v>
      </c>
      <c r="L4883" s="63">
        <v>654.84072736595863</v>
      </c>
      <c r="M4883" s="63">
        <v>43.080939947780678</v>
      </c>
      <c r="N4883" s="62">
        <v>40.463999999999999</v>
      </c>
    </row>
    <row r="4884" spans="1:14" x14ac:dyDescent="0.4">
      <c r="A4884" s="36">
        <v>116</v>
      </c>
      <c r="B4884" s="5" t="s">
        <v>199</v>
      </c>
      <c r="C4884" s="5">
        <v>2002</v>
      </c>
      <c r="D4884" s="5" t="s">
        <v>246</v>
      </c>
      <c r="E4884" s="5" t="s">
        <v>254</v>
      </c>
      <c r="F4884" s="62">
        <v>0.44982049808711372</v>
      </c>
      <c r="G4884" s="63">
        <v>10180950</v>
      </c>
      <c r="H4884" s="63">
        <v>1.9046453086432678</v>
      </c>
      <c r="I4884" s="63">
        <f>(I4411+I4497+I4798)/3</f>
        <v>81.748927503396999</v>
      </c>
      <c r="J4884" s="63">
        <v>82692671.566497594</v>
      </c>
      <c r="K4884" s="63">
        <v>53.144299464132935</v>
      </c>
      <c r="L4884" s="63">
        <v>688.18747953369427</v>
      </c>
      <c r="M4884" s="63">
        <v>39.285714285714285</v>
      </c>
      <c r="N4884" s="62">
        <v>40.606999999999999</v>
      </c>
    </row>
    <row r="4885" spans="1:14" x14ac:dyDescent="0.4">
      <c r="A4885" s="36">
        <v>116</v>
      </c>
      <c r="B4885" s="5" t="s">
        <v>199</v>
      </c>
      <c r="C4885" s="5">
        <v>2003</v>
      </c>
      <c r="D4885" s="5" t="s">
        <v>246</v>
      </c>
      <c r="E4885" s="5" t="s">
        <v>254</v>
      </c>
      <c r="F4885" s="62">
        <v>0.42995814654917952</v>
      </c>
      <c r="G4885" s="63">
        <v>10434504</v>
      </c>
      <c r="H4885" s="63">
        <v>-0.92287993370855759</v>
      </c>
      <c r="I4885" s="63">
        <f>(I4412+I4498+I4799)/3</f>
        <v>81.803205726503592</v>
      </c>
      <c r="J4885" s="63">
        <v>86499780.368195206</v>
      </c>
      <c r="K4885" s="63">
        <v>50.82121989333762</v>
      </c>
      <c r="L4885" s="63">
        <v>840.3582540370013</v>
      </c>
      <c r="M4885" s="63">
        <v>36.745406824146983</v>
      </c>
      <c r="N4885" s="62">
        <v>40.898000000000003</v>
      </c>
    </row>
    <row r="4886" spans="1:14" x14ac:dyDescent="0.4">
      <c r="A4886" s="36">
        <v>116</v>
      </c>
      <c r="B4886" s="5" t="s">
        <v>199</v>
      </c>
      <c r="C4886" s="5">
        <v>2004</v>
      </c>
      <c r="D4886" s="5" t="s">
        <v>246</v>
      </c>
      <c r="E4886" s="5" t="s">
        <v>254</v>
      </c>
      <c r="F4886" s="62">
        <v>0.50381864472952809</v>
      </c>
      <c r="G4886" s="63">
        <v>10698691</v>
      </c>
      <c r="H4886" s="63">
        <v>-0.1349351109533643</v>
      </c>
      <c r="I4886" s="63">
        <f>(I4413+I4499+I4800)/3</f>
        <v>84.734489593179674</v>
      </c>
      <c r="J4886" s="63">
        <v>137583476.929811</v>
      </c>
      <c r="K4886" s="63">
        <v>53.659203127552892</v>
      </c>
      <c r="L4886" s="63">
        <v>941.87379246859621</v>
      </c>
      <c r="M4886" s="63">
        <v>35.585585585585576</v>
      </c>
      <c r="N4886" s="62">
        <v>41.305999999999997</v>
      </c>
    </row>
    <row r="4887" spans="1:14" x14ac:dyDescent="0.4">
      <c r="A4887" s="36">
        <v>116</v>
      </c>
      <c r="B4887" s="5" t="s">
        <v>199</v>
      </c>
      <c r="C4887" s="5">
        <v>2005</v>
      </c>
      <c r="D4887" s="5" t="s">
        <v>246</v>
      </c>
      <c r="E4887" s="5" t="s">
        <v>254</v>
      </c>
      <c r="F4887" s="62">
        <v>0.51632682425469445</v>
      </c>
      <c r="G4887" s="63">
        <v>10974057</v>
      </c>
      <c r="H4887" s="63">
        <v>4.72087875420317</v>
      </c>
      <c r="I4887" s="63">
        <f>(I4414+I4500+I4801)/3</f>
        <v>86.010674498615671</v>
      </c>
      <c r="J4887" s="63">
        <v>167944230.519191</v>
      </c>
      <c r="K4887" s="63">
        <v>54.903243568948511</v>
      </c>
      <c r="L4887" s="63">
        <v>1003.187193026156</v>
      </c>
      <c r="M4887" s="63">
        <v>41.991341991341997</v>
      </c>
      <c r="N4887" s="62">
        <v>41.713999999999999</v>
      </c>
    </row>
    <row r="4888" spans="1:14" x14ac:dyDescent="0.4">
      <c r="A4888" s="36">
        <v>116</v>
      </c>
      <c r="B4888" s="5" t="s">
        <v>199</v>
      </c>
      <c r="C4888" s="5">
        <v>2006</v>
      </c>
      <c r="D4888" s="5" t="s">
        <v>246</v>
      </c>
      <c r="E4888" s="5" t="s">
        <v>254</v>
      </c>
      <c r="F4888" s="62">
        <v>0.49446938119057787</v>
      </c>
      <c r="G4888" s="63">
        <v>11263387</v>
      </c>
      <c r="H4888" s="63">
        <v>2.8854920019692827</v>
      </c>
      <c r="I4888" s="63">
        <f>(I4415+I4501+I49568)/3</f>
        <v>59.191656637549961</v>
      </c>
      <c r="J4888" s="63">
        <v>289840300.29228002</v>
      </c>
      <c r="K4888" s="63">
        <v>54.136237809261267</v>
      </c>
      <c r="L4888" s="63">
        <v>1038.5790919732663</v>
      </c>
      <c r="M4888" s="63">
        <v>41.891891891891888</v>
      </c>
      <c r="N4888" s="62">
        <v>42.124000000000002</v>
      </c>
    </row>
    <row r="4889" spans="1:14" x14ac:dyDescent="0.4">
      <c r="A4889" s="36">
        <v>116</v>
      </c>
      <c r="B4889" s="5" t="s">
        <v>199</v>
      </c>
      <c r="C4889" s="5">
        <v>2007</v>
      </c>
      <c r="D4889" s="5" t="s">
        <v>246</v>
      </c>
      <c r="E4889" s="5" t="s">
        <v>254</v>
      </c>
      <c r="F4889" s="62">
        <v>0.53633433585247292</v>
      </c>
      <c r="G4889" s="63">
        <v>11563869</v>
      </c>
      <c r="H4889" s="63">
        <v>6.5887124513435538</v>
      </c>
      <c r="I4889" s="63">
        <f>(I4416+I4502+I4803)/3</f>
        <v>90.030420644659856</v>
      </c>
      <c r="J4889" s="63">
        <v>351458732.44261903</v>
      </c>
      <c r="K4889" s="63">
        <v>59.271304354979435</v>
      </c>
      <c r="L4889" s="63">
        <v>1210.1674978298242</v>
      </c>
      <c r="M4889" s="63">
        <v>34.738955823293175</v>
      </c>
      <c r="N4889" s="62">
        <v>42.534999999999997</v>
      </c>
    </row>
    <row r="4890" spans="1:14" x14ac:dyDescent="0.4">
      <c r="A4890" s="36">
        <v>116</v>
      </c>
      <c r="B4890" s="5" t="s">
        <v>199</v>
      </c>
      <c r="C4890" s="5">
        <v>2008</v>
      </c>
      <c r="D4890" s="5" t="s">
        <v>246</v>
      </c>
      <c r="E4890" s="5" t="s">
        <v>254</v>
      </c>
      <c r="F4890" s="62">
        <v>0.54208190750572161</v>
      </c>
      <c r="G4890" s="63">
        <v>11872929</v>
      </c>
      <c r="H4890" s="63">
        <v>8.2165427307412671</v>
      </c>
      <c r="I4890" s="63">
        <f>(I4417+I4503+I4804)/3</f>
        <v>95.28789534958905</v>
      </c>
      <c r="J4890" s="63">
        <v>455739867.97629303</v>
      </c>
      <c r="K4890" s="63">
        <v>62.761769817631929</v>
      </c>
      <c r="L4890" s="63">
        <v>1419.530903246203</v>
      </c>
      <c r="M4890" s="63">
        <v>34.291187739463602</v>
      </c>
      <c r="N4890" s="62">
        <v>42.947000000000003</v>
      </c>
    </row>
    <row r="4891" spans="1:14" x14ac:dyDescent="0.4">
      <c r="A4891" s="36">
        <v>116</v>
      </c>
      <c r="B4891" s="5" t="s">
        <v>199</v>
      </c>
      <c r="C4891" s="5">
        <v>2009</v>
      </c>
      <c r="D4891" s="5" t="s">
        <v>246</v>
      </c>
      <c r="E4891" s="5" t="s">
        <v>254</v>
      </c>
      <c r="F4891" s="62">
        <v>0.5466325664334214</v>
      </c>
      <c r="G4891" s="63">
        <v>12195029</v>
      </c>
      <c r="H4891" s="63">
        <v>-1.6890386825487553</v>
      </c>
      <c r="I4891" s="63">
        <f>(I4504+I4418+I4805)/3</f>
        <v>99.540192153605588</v>
      </c>
      <c r="J4891" s="63">
        <v>331473910.25035799</v>
      </c>
      <c r="K4891" s="63">
        <v>52.307290877336477</v>
      </c>
      <c r="L4891" s="63">
        <v>1323.9712258938041</v>
      </c>
      <c r="M4891" s="63">
        <v>39.292364990689009</v>
      </c>
      <c r="N4891" s="62">
        <v>43.359000000000002</v>
      </c>
    </row>
    <row r="4892" spans="1:14" x14ac:dyDescent="0.4">
      <c r="A4892" s="36">
        <v>116</v>
      </c>
      <c r="B4892" s="5" t="s">
        <v>199</v>
      </c>
      <c r="C4892" s="5">
        <v>2010</v>
      </c>
      <c r="D4892" s="5" t="s">
        <v>246</v>
      </c>
      <c r="E4892" s="5" t="s">
        <v>254</v>
      </c>
      <c r="F4892" s="62">
        <v>0.56074478450766752</v>
      </c>
      <c r="G4892" s="63">
        <v>12530121</v>
      </c>
      <c r="H4892" s="63">
        <v>1.6044157901993259</v>
      </c>
      <c r="I4892" s="63">
        <f>(I4419+I4505+I4806)/3</f>
        <v>100</v>
      </c>
      <c r="J4892" s="63">
        <v>272092888.45661199</v>
      </c>
      <c r="K4892" s="63">
        <v>52.457855196294801</v>
      </c>
      <c r="L4892" s="63">
        <v>1286.6049664704562</v>
      </c>
      <c r="M4892" s="63">
        <v>38.644688644688642</v>
      </c>
      <c r="N4892" s="62">
        <v>43.773000000000003</v>
      </c>
    </row>
    <row r="4893" spans="1:14" x14ac:dyDescent="0.4">
      <c r="A4893" s="36">
        <v>116</v>
      </c>
      <c r="B4893" s="5" t="s">
        <v>199</v>
      </c>
      <c r="C4893" s="5">
        <v>2011</v>
      </c>
      <c r="D4893" s="5" t="s">
        <v>246</v>
      </c>
      <c r="E4893" s="5" t="s">
        <v>254</v>
      </c>
      <c r="F4893" s="62">
        <v>0.58802971136730064</v>
      </c>
      <c r="G4893" s="63">
        <v>12875880</v>
      </c>
      <c r="H4893" s="63">
        <v>3.8574703835547552</v>
      </c>
      <c r="I4893" s="63">
        <f>(I4506+I4420+I4807)/3</f>
        <v>103.902041206425</v>
      </c>
      <c r="J4893" s="63">
        <v>338661995.57934701</v>
      </c>
      <c r="K4893" s="63">
        <v>57.576878598957769</v>
      </c>
      <c r="L4893" s="63">
        <v>1383.5391164962607</v>
      </c>
      <c r="M4893" s="63">
        <v>34.542314335060446</v>
      </c>
      <c r="N4893" s="62">
        <v>44.188000000000002</v>
      </c>
    </row>
    <row r="4894" spans="1:14" x14ac:dyDescent="0.4">
      <c r="A4894" s="36">
        <v>116</v>
      </c>
      <c r="B4894" s="5" t="s">
        <v>199</v>
      </c>
      <c r="C4894" s="5">
        <v>2012</v>
      </c>
      <c r="D4894" s="5" t="s">
        <v>246</v>
      </c>
      <c r="E4894" s="5" t="s">
        <v>254</v>
      </c>
      <c r="F4894" s="62">
        <v>0.56338377305699072</v>
      </c>
      <c r="G4894" s="63">
        <v>13231833</v>
      </c>
      <c r="H4894" s="63">
        <v>3.2741115761676127</v>
      </c>
      <c r="I4894" s="63">
        <f>(I4507+I4421+I4808)/3</f>
        <v>112.08978190883568</v>
      </c>
      <c r="J4894" s="63">
        <v>276159533.00447398</v>
      </c>
      <c r="K4894" s="63">
        <v>61.975304004037511</v>
      </c>
      <c r="L4894" s="63">
        <v>1334.7259152623462</v>
      </c>
      <c r="M4894" s="63">
        <v>37.742504409171076</v>
      </c>
      <c r="N4894" s="62">
        <v>44.603000000000002</v>
      </c>
    </row>
    <row r="4895" spans="1:14" x14ac:dyDescent="0.4">
      <c r="A4895" s="36">
        <v>116</v>
      </c>
      <c r="B4895" s="5" t="s">
        <v>199</v>
      </c>
      <c r="C4895" s="5">
        <v>2013</v>
      </c>
      <c r="D4895" s="5" t="s">
        <v>246</v>
      </c>
      <c r="E4895" s="5" t="s">
        <v>254</v>
      </c>
      <c r="F4895" s="62">
        <v>0.58938333277187582</v>
      </c>
      <c r="G4895" s="63">
        <v>13595566</v>
      </c>
      <c r="H4895" s="63">
        <v>1.1861304699550317</v>
      </c>
      <c r="I4895" s="63">
        <f>(I4422+I4508+I4809)/3</f>
        <v>112.45413236256867</v>
      </c>
      <c r="J4895" s="63">
        <v>311366768.81942397</v>
      </c>
      <c r="K4895" s="63">
        <v>60.626766359673731</v>
      </c>
      <c r="L4895" s="63">
        <v>1391.5321896037049</v>
      </c>
      <c r="M4895" s="63">
        <v>37.333333333333329</v>
      </c>
      <c r="N4895" s="62">
        <v>45.018999999999998</v>
      </c>
    </row>
    <row r="4896" spans="1:14" x14ac:dyDescent="0.4">
      <c r="A4896" s="36">
        <v>116</v>
      </c>
      <c r="B4896" s="5" t="s">
        <v>199</v>
      </c>
      <c r="C4896" s="5">
        <v>2014</v>
      </c>
      <c r="D4896" s="5" t="s">
        <v>246</v>
      </c>
      <c r="E4896" s="5" t="s">
        <v>254</v>
      </c>
      <c r="F4896" s="62">
        <v>0.61358704475234183</v>
      </c>
      <c r="G4896" s="63">
        <v>13970308</v>
      </c>
      <c r="H4896" s="63">
        <v>-1.5158597345160274</v>
      </c>
      <c r="I4896" s="63">
        <f>(I4423+I4509+I4810)/3</f>
        <v>110.18984802340132</v>
      </c>
      <c r="J4896" s="63">
        <v>403098056.38786298</v>
      </c>
      <c r="K4896" s="63">
        <v>58.442528976099226</v>
      </c>
      <c r="L4896" s="63">
        <v>1417.0949874739995</v>
      </c>
      <c r="M4896" s="63">
        <v>37.101910828025474</v>
      </c>
      <c r="N4896" s="62">
        <v>45.436</v>
      </c>
    </row>
    <row r="4897" spans="1:14" x14ac:dyDescent="0.4">
      <c r="A4897" s="36">
        <v>116</v>
      </c>
      <c r="B4897" s="5" t="s">
        <v>199</v>
      </c>
      <c r="C4897" s="5">
        <v>2015</v>
      </c>
      <c r="D4897" s="5" t="s">
        <v>246</v>
      </c>
      <c r="E4897" s="5" t="s">
        <v>254</v>
      </c>
      <c r="F4897" s="62">
        <v>0.64679457579978972</v>
      </c>
      <c r="G4897" s="63">
        <v>14356181</v>
      </c>
      <c r="H4897" s="63">
        <v>1.0697846196460148</v>
      </c>
      <c r="I4897" s="63">
        <f>(I4424+I4510+I4811)/3</f>
        <v>114.29738197931967</v>
      </c>
      <c r="J4897" s="63">
        <v>409166125.81490999</v>
      </c>
      <c r="K4897" s="63">
        <v>58.11033767420173</v>
      </c>
      <c r="L4897" s="63">
        <v>1238.1263997838907</v>
      </c>
      <c r="M4897" s="65">
        <f t="shared" ref="M4897:M4904" si="522">(M4896+M4895+M4894)/3</f>
        <v>37.392582856843298</v>
      </c>
      <c r="N4897" s="62">
        <v>45.862000000000002</v>
      </c>
    </row>
    <row r="4898" spans="1:14" x14ac:dyDescent="0.4">
      <c r="A4898" s="36">
        <v>116</v>
      </c>
      <c r="B4898" s="5" t="s">
        <v>199</v>
      </c>
      <c r="C4898" s="5">
        <v>2016</v>
      </c>
      <c r="D4898" s="5" t="s">
        <v>246</v>
      </c>
      <c r="E4898" s="5" t="s">
        <v>254</v>
      </c>
      <c r="F4898" s="62">
        <v>0.68690634271181583</v>
      </c>
      <c r="G4898" s="63">
        <v>14751356</v>
      </c>
      <c r="H4898" s="63">
        <v>0.95564951983976698</v>
      </c>
      <c r="I4898" s="63">
        <f>(I4425+I4511+I4812)/3</f>
        <v>111.47053914344933</v>
      </c>
      <c r="J4898" s="63">
        <v>472409799.84677601</v>
      </c>
      <c r="K4898" s="63">
        <v>54.108169207213855</v>
      </c>
      <c r="L4898" s="63">
        <v>1290.7499712695146</v>
      </c>
      <c r="M4898" s="65">
        <f t="shared" si="522"/>
        <v>37.2759423394007</v>
      </c>
      <c r="N4898" s="62">
        <v>46.295999999999999</v>
      </c>
    </row>
    <row r="4899" spans="1:14" x14ac:dyDescent="0.4">
      <c r="A4899" s="36">
        <v>116</v>
      </c>
      <c r="B4899" s="5" t="s">
        <v>199</v>
      </c>
      <c r="C4899" s="5">
        <v>2017</v>
      </c>
      <c r="D4899" s="5" t="s">
        <v>246</v>
      </c>
      <c r="E4899" s="5" t="s">
        <v>254</v>
      </c>
      <c r="F4899" s="62">
        <v>0.64658489530764796</v>
      </c>
      <c r="G4899" s="63">
        <v>15157793</v>
      </c>
      <c r="H4899" s="63">
        <v>0.5989168272661658</v>
      </c>
      <c r="I4899" s="63">
        <f>(I4512+I4426+I4813)/3</f>
        <v>109.91941194342802</v>
      </c>
      <c r="J4899" s="63">
        <v>588292997.95870805</v>
      </c>
      <c r="K4899" s="63">
        <v>57.705279845561719</v>
      </c>
      <c r="L4899" s="63">
        <v>1385.1992136056958</v>
      </c>
      <c r="M4899" s="65">
        <f t="shared" si="522"/>
        <v>37.256812008089817</v>
      </c>
      <c r="N4899" s="62">
        <v>46.74</v>
      </c>
    </row>
    <row r="4900" spans="1:14" x14ac:dyDescent="0.4">
      <c r="A4900" s="36">
        <v>116</v>
      </c>
      <c r="B4900" s="5" t="s">
        <v>199</v>
      </c>
      <c r="C4900" s="5">
        <v>2018</v>
      </c>
      <c r="D4900" s="5" t="s">
        <v>246</v>
      </c>
      <c r="E4900" s="5" t="s">
        <v>254</v>
      </c>
      <c r="F4900" s="62">
        <v>0.65339707602786001</v>
      </c>
      <c r="G4900" s="63">
        <v>15574909</v>
      </c>
      <c r="H4900" s="63">
        <v>-0.83964446473648024</v>
      </c>
      <c r="I4900" s="63">
        <f>(I4427+I4513+I4814)/3</f>
        <v>108.76172314851833</v>
      </c>
      <c r="J4900" s="63">
        <v>847841574.79021597</v>
      </c>
      <c r="K4900" s="63">
        <v>61.789839479318289</v>
      </c>
      <c r="L4900" s="63">
        <v>1484.2270703564373</v>
      </c>
      <c r="M4900" s="65">
        <f t="shared" si="522"/>
        <v>37.308445734777933</v>
      </c>
      <c r="N4900" s="62">
        <v>47.192</v>
      </c>
    </row>
    <row r="4901" spans="1:14" x14ac:dyDescent="0.4">
      <c r="A4901" s="36">
        <v>116</v>
      </c>
      <c r="B4901" s="5" t="s">
        <v>199</v>
      </c>
      <c r="C4901" s="5">
        <v>2019</v>
      </c>
      <c r="D4901" s="5" t="s">
        <v>246</v>
      </c>
      <c r="E4901" s="5" t="s">
        <v>254</v>
      </c>
      <c r="F4901" s="62">
        <v>0.76857498393359669</v>
      </c>
      <c r="G4901" s="63">
        <v>16000781</v>
      </c>
      <c r="H4901" s="63">
        <v>2.0858018516905616</v>
      </c>
      <c r="I4901" s="63">
        <f>(I4428+I4514+I4815)/3</f>
        <v>111.89498365776068</v>
      </c>
      <c r="J4901" s="63">
        <v>1065461344.0746599</v>
      </c>
      <c r="K4901" s="63">
        <v>64.23625060610054</v>
      </c>
      <c r="L4901" s="63">
        <v>1462.6783525213809</v>
      </c>
      <c r="M4901" s="65">
        <f t="shared" si="522"/>
        <v>37.280400027422814</v>
      </c>
      <c r="N4901" s="62">
        <v>47.652999999999999</v>
      </c>
    </row>
    <row r="4902" spans="1:14" x14ac:dyDescent="0.4">
      <c r="A4902" s="36">
        <v>116</v>
      </c>
      <c r="B4902" s="5" t="s">
        <v>199</v>
      </c>
      <c r="C4902" s="5">
        <v>2020</v>
      </c>
      <c r="D4902" s="5" t="s">
        <v>246</v>
      </c>
      <c r="E4902" s="5" t="s">
        <v>254</v>
      </c>
      <c r="F4902" s="62">
        <v>0.649800561203009</v>
      </c>
      <c r="G4902" s="63">
        <v>16436120</v>
      </c>
      <c r="H4902" s="63">
        <v>1.6027338302711627</v>
      </c>
      <c r="I4902" s="63">
        <f>(I4429+I4515+I4816)/3</f>
        <v>113.74122073437267</v>
      </c>
      <c r="J4902" s="63">
        <v>1845665272.73823</v>
      </c>
      <c r="K4902" s="63">
        <v>60.046871613706507</v>
      </c>
      <c r="L4902" s="63">
        <v>1492.4759029352333</v>
      </c>
      <c r="M4902" s="65">
        <f t="shared" si="522"/>
        <v>37.281885923430188</v>
      </c>
      <c r="N4902" s="62">
        <v>48.122</v>
      </c>
    </row>
    <row r="4903" spans="1:14" x14ac:dyDescent="0.4">
      <c r="A4903" s="36">
        <v>116</v>
      </c>
      <c r="B4903" s="5" t="s">
        <v>199</v>
      </c>
      <c r="C4903" s="5">
        <v>2021</v>
      </c>
      <c r="D4903" s="5" t="s">
        <v>246</v>
      </c>
      <c r="E4903" s="5" t="s">
        <v>254</v>
      </c>
      <c r="F4903" s="62">
        <f>(F4900+F4901+F4902)/3</f>
        <v>0.69059087372148864</v>
      </c>
      <c r="G4903" s="63">
        <v>16876720</v>
      </c>
      <c r="H4903" s="63">
        <v>1.6296717416141746</v>
      </c>
      <c r="I4903" s="63">
        <f>(I4516+I4430+I4817)/3</f>
        <v>111.70353312880967</v>
      </c>
      <c r="J4903" s="63">
        <v>2588126617.0069399</v>
      </c>
      <c r="K4903" s="63">
        <v>69.124829963921869</v>
      </c>
      <c r="L4903" s="63">
        <v>1633.560118903571</v>
      </c>
      <c r="M4903" s="65">
        <f t="shared" si="522"/>
        <v>37.290243895210317</v>
      </c>
      <c r="N4903" s="62">
        <v>48.6</v>
      </c>
    </row>
    <row r="4904" spans="1:14" x14ac:dyDescent="0.4">
      <c r="A4904" s="36">
        <v>116</v>
      </c>
      <c r="B4904" s="5" t="s">
        <v>199</v>
      </c>
      <c r="C4904" s="5">
        <v>2022</v>
      </c>
      <c r="D4904" s="5" t="s">
        <v>246</v>
      </c>
      <c r="E4904" s="5" t="s">
        <v>254</v>
      </c>
      <c r="F4904" s="62">
        <f>(F4901+F4902+F4903)/3</f>
        <v>0.70298880628603155</v>
      </c>
      <c r="G4904" s="63">
        <v>17316449</v>
      </c>
      <c r="H4904" s="63">
        <v>8.4491642055918987</v>
      </c>
      <c r="I4904" s="63">
        <f>(I4431+I4517+I4818)/3</f>
        <v>116.07567527403266</v>
      </c>
      <c r="J4904" s="63">
        <v>2586179934.2659998</v>
      </c>
      <c r="K4904" s="63">
        <v>79.872059060554562</v>
      </c>
      <c r="L4904" s="63">
        <v>1598.7264333601211</v>
      </c>
      <c r="M4904" s="65">
        <f t="shared" si="522"/>
        <v>37.28417661535444</v>
      </c>
      <c r="N4904" s="62">
        <v>49.085999999999999</v>
      </c>
    </row>
    <row r="4905" spans="1:14" x14ac:dyDescent="0.4">
      <c r="A4905" s="59">
        <v>117</v>
      </c>
      <c r="B4905" s="5" t="s">
        <v>200</v>
      </c>
      <c r="C4905" s="5">
        <v>1980</v>
      </c>
      <c r="D4905" s="5" t="s">
        <v>249</v>
      </c>
      <c r="E4905" s="5" t="s">
        <v>247</v>
      </c>
      <c r="F4905" s="62">
        <f>F4906*0.95</f>
        <v>4.886067536113984</v>
      </c>
      <c r="G4905" s="63">
        <v>7362000</v>
      </c>
      <c r="H4905" s="65">
        <f t="shared" ref="H4905:H4920" si="523">H4906*0.95</f>
        <v>37.425149937399937</v>
      </c>
      <c r="I4905" s="63">
        <f>(I4217+I4432+I4690)/3</f>
        <v>55.930488879827699</v>
      </c>
      <c r="J4905" s="65">
        <f t="shared" ref="J4905:J4919" si="524">J4906*0.95</f>
        <v>1107320145.2598379</v>
      </c>
      <c r="K4905" s="65">
        <f t="shared" ref="K4905:K4919" si="525">K4906*0.95</f>
        <v>6.2026509746111786</v>
      </c>
      <c r="L4905" s="65">
        <f t="shared" ref="L4905:L4919" si="526">M4904*0.95</f>
        <v>35.419967784586717</v>
      </c>
      <c r="M4905" s="65">
        <f t="shared" ref="M4905:M4914" si="527">M4906*0.95</f>
        <v>39.114002371348739</v>
      </c>
      <c r="N4905" s="62">
        <v>46.146000000000001</v>
      </c>
    </row>
    <row r="4906" spans="1:14" x14ac:dyDescent="0.4">
      <c r="A4906" s="59">
        <v>117</v>
      </c>
      <c r="B4906" s="5" t="s">
        <v>200</v>
      </c>
      <c r="C4906" s="5">
        <v>1981</v>
      </c>
      <c r="D4906" s="5" t="s">
        <v>249</v>
      </c>
      <c r="E4906" s="5" t="s">
        <v>247</v>
      </c>
      <c r="F4906" s="62">
        <f t="shared" ref="F4906:F4914" si="528">F4907*0.95</f>
        <v>5.143228985383141</v>
      </c>
      <c r="G4906" s="63">
        <v>7405000</v>
      </c>
      <c r="H4906" s="65">
        <f t="shared" si="523"/>
        <v>39.394894670947302</v>
      </c>
      <c r="I4906" s="63">
        <f>(I4218+I4433+I4691)/3</f>
        <v>58.193559368018981</v>
      </c>
      <c r="J4906" s="65">
        <f t="shared" si="524"/>
        <v>1165600152.9050925</v>
      </c>
      <c r="K4906" s="65">
        <f t="shared" si="525"/>
        <v>6.5291062890643987</v>
      </c>
      <c r="L4906" s="65">
        <f t="shared" si="526"/>
        <v>37.158302252781304</v>
      </c>
      <c r="M4906" s="65">
        <f t="shared" si="527"/>
        <v>41.172634075103936</v>
      </c>
      <c r="N4906" s="62">
        <v>46.703000000000003</v>
      </c>
    </row>
    <row r="4907" spans="1:14" x14ac:dyDescent="0.4">
      <c r="A4907" s="59">
        <v>117</v>
      </c>
      <c r="B4907" s="5" t="s">
        <v>200</v>
      </c>
      <c r="C4907" s="5">
        <v>1982</v>
      </c>
      <c r="D4907" s="5" t="s">
        <v>249</v>
      </c>
      <c r="E4907" s="5" t="s">
        <v>247</v>
      </c>
      <c r="F4907" s="62">
        <f t="shared" si="528"/>
        <v>5.4139252477717275</v>
      </c>
      <c r="G4907" s="63">
        <v>7440000</v>
      </c>
      <c r="H4907" s="65">
        <f t="shared" si="523"/>
        <v>41.468310179944531</v>
      </c>
      <c r="I4907" s="63">
        <f>(I3961+I4434+I4219)/3</f>
        <v>82.901694713459563</v>
      </c>
      <c r="J4907" s="65">
        <f t="shared" si="524"/>
        <v>1226947529.3737817</v>
      </c>
      <c r="K4907" s="65">
        <f t="shared" si="525"/>
        <v>6.8727434621730517</v>
      </c>
      <c r="L4907" s="65">
        <f t="shared" si="526"/>
        <v>39.114002371348739</v>
      </c>
      <c r="M4907" s="65">
        <f t="shared" si="527"/>
        <v>43.339614815898884</v>
      </c>
      <c r="N4907" s="62">
        <v>47.112000000000002</v>
      </c>
    </row>
    <row r="4908" spans="1:14" x14ac:dyDescent="0.4">
      <c r="A4908" s="59">
        <v>117</v>
      </c>
      <c r="B4908" s="5" t="s">
        <v>200</v>
      </c>
      <c r="C4908" s="5">
        <v>1983</v>
      </c>
      <c r="D4908" s="5" t="s">
        <v>249</v>
      </c>
      <c r="E4908" s="5" t="s">
        <v>247</v>
      </c>
      <c r="F4908" s="62">
        <f t="shared" si="528"/>
        <v>5.6988686818649761</v>
      </c>
      <c r="G4908" s="63">
        <v>7468000</v>
      </c>
      <c r="H4908" s="65">
        <f t="shared" si="523"/>
        <v>43.650852820994245</v>
      </c>
      <c r="I4908" s="63">
        <f>(I4220+I4435+I4693)/3</f>
        <v>64.350312941626228</v>
      </c>
      <c r="J4908" s="65">
        <f t="shared" si="524"/>
        <v>1291523715.1302965</v>
      </c>
      <c r="K4908" s="65">
        <f t="shared" si="525"/>
        <v>7.2344668022874234</v>
      </c>
      <c r="L4908" s="65">
        <f t="shared" si="526"/>
        <v>41.172634075103936</v>
      </c>
      <c r="M4908" s="65">
        <f t="shared" si="527"/>
        <v>45.620647174630406</v>
      </c>
      <c r="N4908" s="62">
        <v>47.521000000000001</v>
      </c>
    </row>
    <row r="4909" spans="1:14" x14ac:dyDescent="0.4">
      <c r="A4909" s="59">
        <v>117</v>
      </c>
      <c r="B4909" s="5" t="s">
        <v>200</v>
      </c>
      <c r="C4909" s="5">
        <v>1984</v>
      </c>
      <c r="D4909" s="5" t="s">
        <v>249</v>
      </c>
      <c r="E4909" s="5" t="s">
        <v>247</v>
      </c>
      <c r="F4909" s="62">
        <f t="shared" si="528"/>
        <v>5.998809138805238</v>
      </c>
      <c r="G4909" s="63">
        <v>7489000</v>
      </c>
      <c r="H4909" s="65">
        <f t="shared" si="523"/>
        <v>45.948266127362366</v>
      </c>
      <c r="I4909" s="63">
        <f>(I4436+I4221+I4694)/3</f>
        <v>67.411616793581544</v>
      </c>
      <c r="J4909" s="65">
        <f t="shared" si="524"/>
        <v>1359498647.5055754</v>
      </c>
      <c r="K4909" s="65">
        <f t="shared" si="525"/>
        <v>7.61522821293413</v>
      </c>
      <c r="L4909" s="65">
        <f t="shared" si="526"/>
        <v>43.339614815898884</v>
      </c>
      <c r="M4909" s="65">
        <f t="shared" si="527"/>
        <v>48.021733868032008</v>
      </c>
      <c r="N4909" s="62">
        <v>47.932000000000002</v>
      </c>
    </row>
    <row r="4910" spans="1:14" x14ac:dyDescent="0.4">
      <c r="A4910" s="59">
        <v>117</v>
      </c>
      <c r="B4910" s="5" t="s">
        <v>200</v>
      </c>
      <c r="C4910" s="5">
        <v>1985</v>
      </c>
      <c r="D4910" s="5" t="s">
        <v>249</v>
      </c>
      <c r="E4910" s="5" t="s">
        <v>247</v>
      </c>
      <c r="F4910" s="62">
        <f t="shared" si="528"/>
        <v>6.3145359355844617</v>
      </c>
      <c r="G4910" s="63">
        <v>7504000</v>
      </c>
      <c r="H4910" s="65">
        <f t="shared" si="523"/>
        <v>48.366595923539336</v>
      </c>
      <c r="I4910" s="63">
        <f>(I4222+I4437+I4695)/3</f>
        <v>69.257366380092705</v>
      </c>
      <c r="J4910" s="65">
        <f t="shared" si="524"/>
        <v>1431051207.9006057</v>
      </c>
      <c r="K4910" s="65">
        <f t="shared" si="525"/>
        <v>8.0160296978254006</v>
      </c>
      <c r="L4910" s="65">
        <f t="shared" si="526"/>
        <v>45.620647174630406</v>
      </c>
      <c r="M4910" s="65">
        <f t="shared" si="527"/>
        <v>50.549193545296852</v>
      </c>
      <c r="N4910" s="62">
        <v>48.341000000000001</v>
      </c>
    </row>
    <row r="4911" spans="1:14" x14ac:dyDescent="0.4">
      <c r="A4911" s="59">
        <v>117</v>
      </c>
      <c r="B4911" s="5" t="s">
        <v>200</v>
      </c>
      <c r="C4911" s="5">
        <v>1986</v>
      </c>
      <c r="D4911" s="5" t="s">
        <v>249</v>
      </c>
      <c r="E4911" s="5" t="s">
        <v>247</v>
      </c>
      <c r="F4911" s="62">
        <f t="shared" si="528"/>
        <v>6.6468799321941709</v>
      </c>
      <c r="G4911" s="63">
        <v>7536000</v>
      </c>
      <c r="H4911" s="65">
        <f t="shared" si="523"/>
        <v>50.912206235304566</v>
      </c>
      <c r="I4911" s="63">
        <f>(I4223+I4438+I4696)/3</f>
        <v>77.774194134523199</v>
      </c>
      <c r="J4911" s="65">
        <f t="shared" si="524"/>
        <v>1506369692.5269535</v>
      </c>
      <c r="K4911" s="65">
        <f t="shared" si="525"/>
        <v>8.4379259977109484</v>
      </c>
      <c r="L4911" s="65">
        <f t="shared" si="526"/>
        <v>48.021733868032008</v>
      </c>
      <c r="M4911" s="65">
        <f t="shared" si="527"/>
        <v>53.209677416101954</v>
      </c>
      <c r="N4911" s="62">
        <v>48.750999999999998</v>
      </c>
    </row>
    <row r="4912" spans="1:14" x14ac:dyDescent="0.4">
      <c r="A4912" s="59">
        <v>117</v>
      </c>
      <c r="B4912" s="5" t="s">
        <v>200</v>
      </c>
      <c r="C4912" s="5">
        <v>1987</v>
      </c>
      <c r="D4912" s="5" t="s">
        <v>249</v>
      </c>
      <c r="E4912" s="5" t="s">
        <v>247</v>
      </c>
      <c r="F4912" s="62">
        <f t="shared" si="528"/>
        <v>6.9967157180991277</v>
      </c>
      <c r="G4912" s="63">
        <v>7558000</v>
      </c>
      <c r="H4912" s="65">
        <f t="shared" si="523"/>
        <v>53.591796037162702</v>
      </c>
      <c r="I4912" s="63">
        <f>(I4224+I4439+I4697)/3</f>
        <v>71.405625466114657</v>
      </c>
      <c r="J4912" s="65">
        <f t="shared" si="524"/>
        <v>1585652307.9231091</v>
      </c>
      <c r="K4912" s="65">
        <f t="shared" si="525"/>
        <v>8.8820273660115259</v>
      </c>
      <c r="L4912" s="65">
        <f t="shared" si="526"/>
        <v>50.549193545296852</v>
      </c>
      <c r="M4912" s="65">
        <f t="shared" si="527"/>
        <v>56.010186753791537</v>
      </c>
      <c r="N4912" s="62">
        <v>49.161000000000001</v>
      </c>
    </row>
    <row r="4913" spans="1:14" x14ac:dyDescent="0.4">
      <c r="A4913" s="59">
        <v>117</v>
      </c>
      <c r="B4913" s="5" t="s">
        <v>200</v>
      </c>
      <c r="C4913" s="5">
        <v>1988</v>
      </c>
      <c r="D4913" s="5" t="s">
        <v>249</v>
      </c>
      <c r="E4913" s="5" t="s">
        <v>247</v>
      </c>
      <c r="F4913" s="62">
        <f t="shared" si="528"/>
        <v>7.3649639137885563</v>
      </c>
      <c r="G4913" s="63">
        <v>7572000</v>
      </c>
      <c r="H4913" s="65">
        <f t="shared" si="523"/>
        <v>56.412416881223898</v>
      </c>
      <c r="I4913" s="63">
        <f>(I4698+I4440+I4225)/3</f>
        <v>72.996242970814237</v>
      </c>
      <c r="J4913" s="65">
        <f t="shared" si="524"/>
        <v>1669107692.5506413</v>
      </c>
      <c r="K4913" s="65">
        <f t="shared" si="525"/>
        <v>9.3495024905384483</v>
      </c>
      <c r="L4913" s="65">
        <f t="shared" si="526"/>
        <v>53.209677416101954</v>
      </c>
      <c r="M4913" s="65">
        <f t="shared" si="527"/>
        <v>58.958091319780571</v>
      </c>
      <c r="N4913" s="62">
        <v>49.573</v>
      </c>
    </row>
    <row r="4914" spans="1:14" x14ac:dyDescent="0.4">
      <c r="A4914" s="59">
        <v>117</v>
      </c>
      <c r="B4914" s="5" t="s">
        <v>200</v>
      </c>
      <c r="C4914" s="5">
        <v>1989</v>
      </c>
      <c r="D4914" s="5" t="s">
        <v>249</v>
      </c>
      <c r="E4914" s="5" t="s">
        <v>247</v>
      </c>
      <c r="F4914" s="62">
        <f t="shared" si="528"/>
        <v>7.752593593461639</v>
      </c>
      <c r="G4914" s="63">
        <v>7581000</v>
      </c>
      <c r="H4914" s="65">
        <f t="shared" si="523"/>
        <v>59.381491453919892</v>
      </c>
      <c r="I4914" s="63">
        <f>(I4226+I4441+I4699)/3</f>
        <v>76.377462427177377</v>
      </c>
      <c r="J4914" s="65">
        <f t="shared" si="524"/>
        <v>1756955465.8427804</v>
      </c>
      <c r="K4914" s="65">
        <f t="shared" si="525"/>
        <v>9.8415815689878414</v>
      </c>
      <c r="L4914" s="65">
        <f t="shared" si="526"/>
        <v>56.010186753791537</v>
      </c>
      <c r="M4914" s="65">
        <f t="shared" si="527"/>
        <v>62.061148757663766</v>
      </c>
      <c r="N4914" s="62">
        <v>49.981999999999999</v>
      </c>
    </row>
    <row r="4915" spans="1:14" x14ac:dyDescent="0.4">
      <c r="A4915" s="59">
        <v>117</v>
      </c>
      <c r="B4915" s="5" t="s">
        <v>200</v>
      </c>
      <c r="C4915" s="5">
        <v>1990</v>
      </c>
      <c r="D4915" s="5" t="s">
        <v>249</v>
      </c>
      <c r="E4915" s="5" t="s">
        <v>247</v>
      </c>
      <c r="F4915" s="62">
        <v>8.1606248352227784</v>
      </c>
      <c r="G4915" s="63">
        <v>7586000</v>
      </c>
      <c r="H4915" s="65">
        <f t="shared" si="523"/>
        <v>62.506833109389362</v>
      </c>
      <c r="I4915" s="63">
        <f>(I4227+I4442+I4700)/3</f>
        <v>78.981120336264397</v>
      </c>
      <c r="J4915" s="65">
        <f t="shared" si="524"/>
        <v>1849426806.1502953</v>
      </c>
      <c r="K4915" s="65">
        <f t="shared" si="525"/>
        <v>10.359559546302991</v>
      </c>
      <c r="L4915" s="65">
        <f t="shared" si="526"/>
        <v>58.958091319780571</v>
      </c>
      <c r="M4915" s="63">
        <v>65.327525008067127</v>
      </c>
      <c r="N4915" s="62">
        <v>50.393000000000001</v>
      </c>
    </row>
    <row r="4916" spans="1:14" x14ac:dyDescent="0.4">
      <c r="A4916" s="59">
        <v>117</v>
      </c>
      <c r="B4916" s="5" t="s">
        <v>200</v>
      </c>
      <c r="C4916" s="5">
        <v>1991</v>
      </c>
      <c r="D4916" s="5" t="s">
        <v>249</v>
      </c>
      <c r="E4916" s="5" t="s">
        <v>247</v>
      </c>
      <c r="F4916" s="62">
        <v>6.8726832091479899</v>
      </c>
      <c r="G4916" s="63">
        <v>7595636</v>
      </c>
      <c r="H4916" s="65">
        <f t="shared" si="523"/>
        <v>65.79666643093617</v>
      </c>
      <c r="I4916" s="63">
        <f>(I4228+I4701+I4443)/3</f>
        <v>81.5984520439401</v>
      </c>
      <c r="J4916" s="65">
        <f t="shared" si="524"/>
        <v>1946765059.1055741</v>
      </c>
      <c r="K4916" s="65">
        <f t="shared" si="525"/>
        <v>10.904799522424202</v>
      </c>
      <c r="L4916" s="65">
        <f t="shared" si="526"/>
        <v>62.061148757663766</v>
      </c>
      <c r="M4916" s="63">
        <v>68.739238568968801</v>
      </c>
      <c r="N4916" s="62">
        <v>50.756</v>
      </c>
    </row>
    <row r="4917" spans="1:14" x14ac:dyDescent="0.4">
      <c r="A4917" s="59">
        <v>117</v>
      </c>
      <c r="B4917" s="5" t="s">
        <v>200</v>
      </c>
      <c r="C4917" s="5">
        <v>1992</v>
      </c>
      <c r="D4917" s="5" t="s">
        <v>249</v>
      </c>
      <c r="E4917" s="5" t="s">
        <v>247</v>
      </c>
      <c r="F4917" s="62">
        <v>6.3896796724848102</v>
      </c>
      <c r="G4917" s="63">
        <v>7646424</v>
      </c>
      <c r="H4917" s="65">
        <f t="shared" si="523"/>
        <v>69.259648874669651</v>
      </c>
      <c r="I4917" s="63">
        <f>(I4229+I4444+I4702)/3</f>
        <v>85.585024869531097</v>
      </c>
      <c r="J4917" s="65">
        <f t="shared" si="524"/>
        <v>2049226378.0058675</v>
      </c>
      <c r="K4917" s="65">
        <f t="shared" si="525"/>
        <v>11.478736339393897</v>
      </c>
      <c r="L4917" s="65">
        <f t="shared" si="526"/>
        <v>65.302276640520361</v>
      </c>
      <c r="M4917" s="63">
        <v>71.306699958385352</v>
      </c>
      <c r="N4917" s="62">
        <v>50.981000000000002</v>
      </c>
    </row>
    <row r="4918" spans="1:14" x14ac:dyDescent="0.4">
      <c r="A4918" s="59">
        <v>117</v>
      </c>
      <c r="B4918" s="5" t="s">
        <v>200</v>
      </c>
      <c r="C4918" s="5">
        <v>1993</v>
      </c>
      <c r="D4918" s="5" t="s">
        <v>249</v>
      </c>
      <c r="E4918" s="5" t="s">
        <v>247</v>
      </c>
      <c r="F4918" s="62">
        <v>5.6096737018019933</v>
      </c>
      <c r="G4918" s="63">
        <v>7699307</v>
      </c>
      <c r="H4918" s="65">
        <f t="shared" si="523"/>
        <v>72.904893552283852</v>
      </c>
      <c r="I4918" s="63">
        <f>(I4445+I4230+I4703)/3</f>
        <v>89.514978040249432</v>
      </c>
      <c r="J4918" s="65">
        <f t="shared" si="524"/>
        <v>2157080397.9009132</v>
      </c>
      <c r="K4918" s="65">
        <f t="shared" si="525"/>
        <v>12.082880357256736</v>
      </c>
      <c r="L4918" s="65">
        <f t="shared" si="526"/>
        <v>67.741364960466086</v>
      </c>
      <c r="M4918" s="63">
        <v>73.726040205703598</v>
      </c>
      <c r="N4918" s="62">
        <v>51.204000000000001</v>
      </c>
    </row>
    <row r="4919" spans="1:14" x14ac:dyDescent="0.4">
      <c r="A4919" s="59">
        <v>117</v>
      </c>
      <c r="B4919" s="5" t="s">
        <v>200</v>
      </c>
      <c r="C4919" s="5">
        <v>1994</v>
      </c>
      <c r="D4919" s="5" t="s">
        <v>249</v>
      </c>
      <c r="E4919" s="5" t="s">
        <v>247</v>
      </c>
      <c r="F4919" s="62">
        <v>5.1221782942940184</v>
      </c>
      <c r="G4919" s="63">
        <v>7734639</v>
      </c>
      <c r="H4919" s="65">
        <f t="shared" si="523"/>
        <v>76.741993212930367</v>
      </c>
      <c r="I4919" s="63">
        <f>(I4231+I4446+I4704)/3</f>
        <v>92.07859037056096</v>
      </c>
      <c r="J4919" s="65">
        <f t="shared" si="524"/>
        <v>2270610945.1588564</v>
      </c>
      <c r="K4919" s="65">
        <f t="shared" si="525"/>
        <v>12.718821428691301</v>
      </c>
      <c r="L4919" s="65">
        <f t="shared" si="526"/>
        <v>70.039738195418408</v>
      </c>
      <c r="M4919" s="63">
        <v>74.024640657084177</v>
      </c>
      <c r="N4919" s="62">
        <v>51.427999999999997</v>
      </c>
    </row>
    <row r="4920" spans="1:14" x14ac:dyDescent="0.4">
      <c r="A4920" s="59">
        <v>117</v>
      </c>
      <c r="B4920" s="5" t="s">
        <v>200</v>
      </c>
      <c r="C4920" s="5">
        <v>1995</v>
      </c>
      <c r="D4920" s="5" t="s">
        <v>249</v>
      </c>
      <c r="E4920" s="5" t="s">
        <v>247</v>
      </c>
      <c r="F4920" s="62">
        <v>5.9427774988108757</v>
      </c>
      <c r="G4920" s="63">
        <v>7625357</v>
      </c>
      <c r="H4920" s="65">
        <f t="shared" si="523"/>
        <v>80.781045487295131</v>
      </c>
      <c r="I4920" s="63">
        <f>(I4447+I4232+I4705)/3</f>
        <v>101.85242055033955</v>
      </c>
      <c r="J4920" s="65">
        <f t="shared" ref="J4920:J4931" si="529">J4921*0.95</f>
        <v>2390116784.3777437</v>
      </c>
      <c r="K4920" s="63">
        <v>13.388233082832949</v>
      </c>
      <c r="L4920" s="63">
        <v>2207.4505980580971</v>
      </c>
      <c r="M4920" s="63">
        <v>81.734648139847593</v>
      </c>
      <c r="N4920" s="62">
        <v>51.651000000000003</v>
      </c>
    </row>
    <row r="4921" spans="1:14" x14ac:dyDescent="0.4">
      <c r="A4921" s="59">
        <v>117</v>
      </c>
      <c r="B4921" s="5" t="s">
        <v>200</v>
      </c>
      <c r="C4921" s="5">
        <v>1996</v>
      </c>
      <c r="D4921" s="5" t="s">
        <v>249</v>
      </c>
      <c r="E4921" s="5" t="s">
        <v>247</v>
      </c>
      <c r="F4921" s="62">
        <v>6.9135631653993261</v>
      </c>
      <c r="G4921" s="63">
        <v>7617794</v>
      </c>
      <c r="H4921" s="63">
        <v>85.032679460310675</v>
      </c>
      <c r="I4921" s="63">
        <f>(I4706+I4448+I4233)/3</f>
        <v>102.78306521675661</v>
      </c>
      <c r="J4921" s="65">
        <f t="shared" si="529"/>
        <v>2515912404.6081514</v>
      </c>
      <c r="K4921" s="63">
        <v>29.146392153816869</v>
      </c>
      <c r="L4921" s="63">
        <v>2864.0847269943988</v>
      </c>
      <c r="M4921" s="63">
        <v>68.638824439288484</v>
      </c>
      <c r="N4921" s="62">
        <v>51.875</v>
      </c>
    </row>
    <row r="4922" spans="1:14" x14ac:dyDescent="0.4">
      <c r="A4922" s="59">
        <v>117</v>
      </c>
      <c r="B4922" s="5" t="s">
        <v>200</v>
      </c>
      <c r="C4922" s="5">
        <v>1997</v>
      </c>
      <c r="D4922" s="5" t="s">
        <v>249</v>
      </c>
      <c r="E4922" s="5" t="s">
        <v>247</v>
      </c>
      <c r="F4922" s="62">
        <v>7.5372069325074795</v>
      </c>
      <c r="G4922" s="63">
        <v>7596501</v>
      </c>
      <c r="H4922" s="63">
        <v>20.858731197135683</v>
      </c>
      <c r="I4922" s="63">
        <f>(I4234+I4449+I4707)/3</f>
        <v>97.995509382456376</v>
      </c>
      <c r="J4922" s="65">
        <f t="shared" si="529"/>
        <v>2648328846.9559488</v>
      </c>
      <c r="K4922" s="63">
        <v>34.557672203737503</v>
      </c>
      <c r="L4922" s="63">
        <v>3380.0414163828937</v>
      </c>
      <c r="M4922" s="63">
        <v>68.239049476857588</v>
      </c>
      <c r="N4922" s="62">
        <v>52.097999999999999</v>
      </c>
    </row>
    <row r="4923" spans="1:14" x14ac:dyDescent="0.4">
      <c r="A4923" s="59">
        <v>117</v>
      </c>
      <c r="B4923" s="5" t="s">
        <v>200</v>
      </c>
      <c r="C4923" s="5">
        <v>1998</v>
      </c>
      <c r="D4923" s="5" t="s">
        <v>249</v>
      </c>
      <c r="E4923" s="5" t="s">
        <v>247</v>
      </c>
      <c r="F4923" s="62">
        <v>7.5694543090445032</v>
      </c>
      <c r="G4923" s="63">
        <v>7567745</v>
      </c>
      <c r="H4923" s="63">
        <v>24.413951181542501</v>
      </c>
      <c r="I4923" s="63">
        <f>(I4235+I4450+I4708)/3</f>
        <v>89.309345164913168</v>
      </c>
      <c r="J4923" s="65">
        <f t="shared" si="529"/>
        <v>2787714575.743104</v>
      </c>
      <c r="K4923" s="63">
        <v>42.279116975126946</v>
      </c>
      <c r="L4923" s="63">
        <v>2571.1727104145293</v>
      </c>
      <c r="M4923" s="63">
        <v>67.738497068751116</v>
      </c>
      <c r="N4923" s="62">
        <v>52.322000000000003</v>
      </c>
    </row>
    <row r="4924" spans="1:14" x14ac:dyDescent="0.4">
      <c r="A4924" s="59">
        <v>117</v>
      </c>
      <c r="B4924" s="5" t="s">
        <v>200</v>
      </c>
      <c r="C4924" s="5">
        <v>1999</v>
      </c>
      <c r="D4924" s="5" t="s">
        <v>249</v>
      </c>
      <c r="E4924" s="5" t="s">
        <v>247</v>
      </c>
      <c r="F4924" s="62">
        <v>5.4073649398752126</v>
      </c>
      <c r="G4924" s="63">
        <v>7540401</v>
      </c>
      <c r="H4924" s="63">
        <v>27.895898510244407</v>
      </c>
      <c r="I4924" s="63">
        <f>(I4236+I4451+I4709)/3</f>
        <v>80.35697876750541</v>
      </c>
      <c r="J4924" s="65">
        <f t="shared" si="529"/>
        <v>2934436395.5190568</v>
      </c>
      <c r="K4924" s="63">
        <v>26.057569872565743</v>
      </c>
      <c r="L4924" s="63">
        <v>2571.3040395333292</v>
      </c>
      <c r="M4924" s="63">
        <v>71.175442974794109</v>
      </c>
      <c r="N4924" s="62">
        <v>52.545000000000002</v>
      </c>
    </row>
    <row r="4925" spans="1:14" x14ac:dyDescent="0.4">
      <c r="A4925" s="59">
        <v>117</v>
      </c>
      <c r="B4925" s="5" t="s">
        <v>200</v>
      </c>
      <c r="C4925" s="5">
        <v>2000</v>
      </c>
      <c r="D4925" s="5" t="s">
        <v>249</v>
      </c>
      <c r="E4925" s="5" t="s">
        <v>247</v>
      </c>
      <c r="F4925" s="62">
        <v>5.8519658355269968</v>
      </c>
      <c r="G4925" s="63">
        <v>7516346</v>
      </c>
      <c r="H4925" s="63">
        <v>80.992656389848008</v>
      </c>
      <c r="I4925" s="63">
        <f t="shared" ref="I4925:I4930" si="530">(I4452+I4237+I4710)/3</f>
        <v>84.683906002905459</v>
      </c>
      <c r="J4925" s="65">
        <f t="shared" si="529"/>
        <v>3088880416.3358493</v>
      </c>
      <c r="K4925" s="63">
        <v>22.492177408770971</v>
      </c>
      <c r="L4925" s="63">
        <v>914.78571988586054</v>
      </c>
      <c r="M4925" s="63">
        <v>74.720930232558146</v>
      </c>
      <c r="N4925" s="62">
        <v>52.768999999999998</v>
      </c>
    </row>
    <row r="4926" spans="1:14" x14ac:dyDescent="0.4">
      <c r="A4926" s="59">
        <v>117</v>
      </c>
      <c r="B4926" s="5" t="s">
        <v>200</v>
      </c>
      <c r="C4926" s="5">
        <v>2001</v>
      </c>
      <c r="D4926" s="5" t="s">
        <v>249</v>
      </c>
      <c r="E4926" s="5" t="s">
        <v>247</v>
      </c>
      <c r="F4926" s="62">
        <v>6.1587542662138786</v>
      </c>
      <c r="G4926" s="63">
        <v>7503433</v>
      </c>
      <c r="H4926" s="63">
        <v>86.826209998767126</v>
      </c>
      <c r="I4926" s="63">
        <f t="shared" si="530"/>
        <v>87.391641165504382</v>
      </c>
      <c r="J4926" s="65">
        <f t="shared" si="529"/>
        <v>3251453069.8272099</v>
      </c>
      <c r="K4926" s="63">
        <v>56.547813425063673</v>
      </c>
      <c r="L4926" s="63">
        <v>1727.282228198505</v>
      </c>
      <c r="M4926" s="63">
        <v>70.284065690190857</v>
      </c>
      <c r="N4926" s="62">
        <v>52.991999999999997</v>
      </c>
    </row>
    <row r="4927" spans="1:14" x14ac:dyDescent="0.4">
      <c r="A4927" s="59">
        <v>117</v>
      </c>
      <c r="B4927" s="5" t="s">
        <v>200</v>
      </c>
      <c r="C4927" s="5">
        <v>2002</v>
      </c>
      <c r="D4927" s="5" t="s">
        <v>249</v>
      </c>
      <c r="E4927" s="5" t="s">
        <v>247</v>
      </c>
      <c r="F4927" s="62">
        <v>6.6420401354121275</v>
      </c>
      <c r="G4927" s="63">
        <v>7496522</v>
      </c>
      <c r="H4927" s="63">
        <v>19.509224849503951</v>
      </c>
      <c r="I4927" s="63">
        <f t="shared" si="530"/>
        <v>87.207713239295003</v>
      </c>
      <c r="J4927" s="65">
        <f t="shared" si="529"/>
        <v>3422582178.7654843</v>
      </c>
      <c r="K4927" s="63">
        <v>56.866386898894049</v>
      </c>
      <c r="L4927" s="63">
        <v>2283.8466849494112</v>
      </c>
      <c r="M4927" s="63">
        <v>68.221993833504627</v>
      </c>
      <c r="N4927" s="62">
        <v>53.215000000000003</v>
      </c>
    </row>
    <row r="4928" spans="1:14" x14ac:dyDescent="0.4">
      <c r="A4928" s="59">
        <v>117</v>
      </c>
      <c r="B4928" s="5" t="s">
        <v>200</v>
      </c>
      <c r="C4928" s="5">
        <v>2003</v>
      </c>
      <c r="D4928" s="5" t="s">
        <v>249</v>
      </c>
      <c r="E4928" s="5" t="s">
        <v>247</v>
      </c>
      <c r="F4928" s="62">
        <v>7.1122722790218038</v>
      </c>
      <c r="G4928" s="63">
        <v>7480591</v>
      </c>
      <c r="H4928" s="63">
        <v>12.487341613161675</v>
      </c>
      <c r="I4928" s="63">
        <f t="shared" si="530"/>
        <v>88.019028419422412</v>
      </c>
      <c r="J4928" s="65">
        <f t="shared" si="529"/>
        <v>3602718082.9110365</v>
      </c>
      <c r="K4928" s="63">
        <v>61.170349498245088</v>
      </c>
      <c r="L4928" s="63">
        <v>3005.4263522448409</v>
      </c>
      <c r="M4928" s="63">
        <v>66.538977207431529</v>
      </c>
      <c r="N4928" s="62">
        <v>53.436999999999998</v>
      </c>
    </row>
    <row r="4929" spans="1:14" x14ac:dyDescent="0.4">
      <c r="A4929" s="59">
        <v>117</v>
      </c>
      <c r="B4929" s="5" t="s">
        <v>200</v>
      </c>
      <c r="C4929" s="5">
        <v>2004</v>
      </c>
      <c r="D4929" s="5" t="s">
        <v>249</v>
      </c>
      <c r="E4929" s="5" t="s">
        <v>247</v>
      </c>
      <c r="F4929" s="62">
        <v>7.704822503399031</v>
      </c>
      <c r="G4929" s="63">
        <v>7463157</v>
      </c>
      <c r="H4929" s="63">
        <v>8.1233687464140871</v>
      </c>
      <c r="I4929" s="63">
        <f t="shared" si="530"/>
        <v>90.646541771354634</v>
      </c>
      <c r="J4929" s="65">
        <f t="shared" si="529"/>
        <v>3792334824.1168809</v>
      </c>
      <c r="K4929" s="63">
        <v>74.229774027035816</v>
      </c>
      <c r="L4929" s="63">
        <v>3502.8029238956656</v>
      </c>
      <c r="M4929" s="63">
        <v>63.48812477844735</v>
      </c>
      <c r="N4929" s="62">
        <v>53.661000000000001</v>
      </c>
    </row>
    <row r="4930" spans="1:14" x14ac:dyDescent="0.4">
      <c r="A4930" s="59">
        <v>117</v>
      </c>
      <c r="B4930" s="5" t="s">
        <v>200</v>
      </c>
      <c r="C4930" s="5">
        <v>2005</v>
      </c>
      <c r="D4930" s="5" t="s">
        <v>249</v>
      </c>
      <c r="E4930" s="5" t="s">
        <v>247</v>
      </c>
      <c r="F4930" s="62">
        <v>6.8118093707787457</v>
      </c>
      <c r="G4930" s="63">
        <v>7440769</v>
      </c>
      <c r="H4930" s="63">
        <v>14.667996083637021</v>
      </c>
      <c r="I4930" s="63">
        <f t="shared" si="530"/>
        <v>95.476511581018542</v>
      </c>
      <c r="J4930" s="65">
        <f t="shared" si="529"/>
        <v>3991931393.8072433</v>
      </c>
      <c r="K4930" s="63">
        <v>73.016929553469652</v>
      </c>
      <c r="L4930" s="63">
        <v>3720.4791546743099</v>
      </c>
      <c r="M4930" s="63">
        <v>66.740665993945512</v>
      </c>
      <c r="N4930" s="62">
        <v>53.883000000000003</v>
      </c>
    </row>
    <row r="4931" spans="1:14" x14ac:dyDescent="0.4">
      <c r="A4931" s="59">
        <v>117</v>
      </c>
      <c r="B4931" s="5" t="s">
        <v>200</v>
      </c>
      <c r="C4931" s="5">
        <v>2006</v>
      </c>
      <c r="D4931" s="5" t="s">
        <v>249</v>
      </c>
      <c r="E4931" s="5" t="s">
        <v>247</v>
      </c>
      <c r="F4931" s="62">
        <v>7.1521967885612341</v>
      </c>
      <c r="G4931" s="63">
        <v>7411569</v>
      </c>
      <c r="H4931" s="63">
        <v>12.355742415369548</v>
      </c>
      <c r="I4931" s="63">
        <f>(I4243+I4458+I4716)/3</f>
        <v>93.91919885632332</v>
      </c>
      <c r="J4931" s="65">
        <f t="shared" si="529"/>
        <v>4202033046.1128879</v>
      </c>
      <c r="K4931" s="63">
        <v>76.907950016015334</v>
      </c>
      <c r="L4931" s="63">
        <v>4382.617278516921</v>
      </c>
      <c r="M4931" s="63">
        <v>67.491302667182069</v>
      </c>
      <c r="N4931" s="62">
        <v>54.104999999999997</v>
      </c>
    </row>
    <row r="4932" spans="1:14" x14ac:dyDescent="0.4">
      <c r="A4932" s="59">
        <v>117</v>
      </c>
      <c r="B4932" s="5" t="s">
        <v>200</v>
      </c>
      <c r="C4932" s="5">
        <v>2007</v>
      </c>
      <c r="D4932" s="5" t="s">
        <v>249</v>
      </c>
      <c r="E4932" s="5" t="s">
        <v>247</v>
      </c>
      <c r="F4932" s="62">
        <v>6.9718958504677655</v>
      </c>
      <c r="G4932" s="63">
        <v>7381579</v>
      </c>
      <c r="H4932" s="63">
        <v>8.7018784972483019</v>
      </c>
      <c r="I4932" s="63">
        <f>(I4244+I4459+I4717)/3</f>
        <v>96.31364683377592</v>
      </c>
      <c r="J4932" s="63">
        <v>4423192680.1188297</v>
      </c>
      <c r="K4932" s="63">
        <v>75.605195253964197</v>
      </c>
      <c r="L4932" s="63">
        <v>5848.4764054510451</v>
      </c>
      <c r="M4932" s="63">
        <v>62.452642073778676</v>
      </c>
      <c r="N4932" s="62">
        <v>54.328000000000003</v>
      </c>
    </row>
    <row r="4933" spans="1:14" x14ac:dyDescent="0.4">
      <c r="A4933" s="59">
        <v>117</v>
      </c>
      <c r="B4933" s="5" t="s">
        <v>200</v>
      </c>
      <c r="C4933" s="5">
        <v>2008</v>
      </c>
      <c r="D4933" s="5" t="s">
        <v>249</v>
      </c>
      <c r="E4933" s="5" t="s">
        <v>247</v>
      </c>
      <c r="F4933" s="62">
        <v>6.7788292652929396</v>
      </c>
      <c r="G4933" s="63">
        <v>7350222</v>
      </c>
      <c r="H4933" s="63">
        <v>9.0852048542723765</v>
      </c>
      <c r="I4933" s="63">
        <f>(I4245+I4460+I4718)/3</f>
        <v>101.5851323980296</v>
      </c>
      <c r="J4933" s="63">
        <v>4055798181.80091</v>
      </c>
      <c r="K4933" s="63">
        <v>78.679488043901955</v>
      </c>
      <c r="L4933" s="63">
        <v>7101.0401411686234</v>
      </c>
      <c r="M4933" s="63">
        <v>63.294020277260501</v>
      </c>
      <c r="N4933" s="62">
        <v>54.55</v>
      </c>
    </row>
    <row r="4934" spans="1:14" x14ac:dyDescent="0.4">
      <c r="A4934" s="59">
        <v>117</v>
      </c>
      <c r="B4934" s="5" t="s">
        <v>200</v>
      </c>
      <c r="C4934" s="5">
        <v>2009</v>
      </c>
      <c r="D4934" s="5" t="s">
        <v>249</v>
      </c>
      <c r="E4934" s="5" t="s">
        <v>247</v>
      </c>
      <c r="F4934" s="62">
        <v>6.4029553026053003</v>
      </c>
      <c r="G4934" s="63">
        <v>7320807</v>
      </c>
      <c r="H4934" s="63">
        <v>7.8876928946536111</v>
      </c>
      <c r="I4934" s="63">
        <f>(I4246+I4461+I4719)/3</f>
        <v>99.184573744247118</v>
      </c>
      <c r="J4934" s="63">
        <v>2929226709.6033902</v>
      </c>
      <c r="K4934" s="63">
        <v>66.021819804527027</v>
      </c>
      <c r="L4934" s="63">
        <v>6169.1141947782262</v>
      </c>
      <c r="M4934" s="63">
        <v>70.834245675498124</v>
      </c>
      <c r="N4934" s="62">
        <v>54.771999999999998</v>
      </c>
    </row>
    <row r="4935" spans="1:14" x14ac:dyDescent="0.4">
      <c r="A4935" s="59">
        <v>117</v>
      </c>
      <c r="B4935" s="5" t="s">
        <v>200</v>
      </c>
      <c r="C4935" s="5">
        <v>2010</v>
      </c>
      <c r="D4935" s="5" t="s">
        <v>249</v>
      </c>
      <c r="E4935" s="5" t="s">
        <v>247</v>
      </c>
      <c r="F4935" s="62">
        <v>6.4601677913651026</v>
      </c>
      <c r="G4935" s="63">
        <v>7291436</v>
      </c>
      <c r="H4935" s="63">
        <v>5.7289416308887979</v>
      </c>
      <c r="I4935" s="63">
        <v>100</v>
      </c>
      <c r="J4935" s="63">
        <v>1693250318.85147</v>
      </c>
      <c r="K4935" s="63">
        <v>76.731168052926407</v>
      </c>
      <c r="L4935" s="63">
        <v>5735.4228565984877</v>
      </c>
      <c r="M4935" s="63">
        <v>68.722755013077602</v>
      </c>
      <c r="N4935" s="62">
        <v>54.993000000000002</v>
      </c>
    </row>
    <row r="4936" spans="1:14" x14ac:dyDescent="0.4">
      <c r="A4936" s="59">
        <v>117</v>
      </c>
      <c r="B4936" s="5" t="s">
        <v>200</v>
      </c>
      <c r="C4936" s="5">
        <v>2011</v>
      </c>
      <c r="D4936" s="5" t="s">
        <v>249</v>
      </c>
      <c r="E4936" s="5" t="s">
        <v>247</v>
      </c>
      <c r="F4936" s="62">
        <v>7.0817665060984094</v>
      </c>
      <c r="G4936" s="63">
        <v>7234099</v>
      </c>
      <c r="H4936" s="63">
        <v>8.9090977380160012</v>
      </c>
      <c r="I4936" s="63">
        <f>(I4248+I4463+I4721)/3</f>
        <v>102.21970430074128</v>
      </c>
      <c r="J4936" s="63">
        <v>4930532020.1455202</v>
      </c>
      <c r="K4936" s="63">
        <v>78.809039177783831</v>
      </c>
      <c r="L4936" s="63">
        <v>6809.1598040014596</v>
      </c>
      <c r="M4936" s="63">
        <v>69.290709290709302</v>
      </c>
      <c r="N4936" s="62">
        <v>55.215000000000003</v>
      </c>
    </row>
    <row r="4937" spans="1:14" x14ac:dyDescent="0.4">
      <c r="A4937" s="59">
        <v>117</v>
      </c>
      <c r="B4937" s="5" t="s">
        <v>200</v>
      </c>
      <c r="C4937" s="5">
        <v>2012</v>
      </c>
      <c r="D4937" s="5" t="s">
        <v>249</v>
      </c>
      <c r="E4937" s="5" t="s">
        <v>247</v>
      </c>
      <c r="F4937" s="62">
        <v>6.360565389146414</v>
      </c>
      <c r="G4937" s="63">
        <v>7199077</v>
      </c>
      <c r="H4937" s="63">
        <v>6.1993389559378755</v>
      </c>
      <c r="I4937" s="63">
        <f>(I4464+I4249+I4722)/3</f>
        <v>102.74423478524106</v>
      </c>
      <c r="J4937" s="63">
        <v>1275339755.62781</v>
      </c>
      <c r="K4937" s="63">
        <v>85.47082709687956</v>
      </c>
      <c r="L4937" s="63">
        <v>6015.9452275696913</v>
      </c>
      <c r="M4937" s="63">
        <v>70.401075509746804</v>
      </c>
      <c r="N4937" s="62">
        <v>55.356000000000002</v>
      </c>
    </row>
    <row r="4938" spans="1:14" x14ac:dyDescent="0.4">
      <c r="A4938" s="59">
        <v>117</v>
      </c>
      <c r="B4938" s="5" t="s">
        <v>200</v>
      </c>
      <c r="C4938" s="5">
        <v>2013</v>
      </c>
      <c r="D4938" s="5" t="s">
        <v>249</v>
      </c>
      <c r="E4938" s="5" t="s">
        <v>247</v>
      </c>
      <c r="F4938" s="62">
        <v>6.4868291092347263</v>
      </c>
      <c r="G4938" s="63">
        <v>7164132</v>
      </c>
      <c r="H4938" s="63">
        <v>5.1254432757643258</v>
      </c>
      <c r="I4938" s="63">
        <f>(I4250+I4465+I4723)/3</f>
        <v>103.85605425074436</v>
      </c>
      <c r="J4938" s="63">
        <v>2059297316.50401</v>
      </c>
      <c r="K4938" s="63">
        <v>87.920271381137951</v>
      </c>
      <c r="L4938" s="63">
        <v>6755.073674616292</v>
      </c>
      <c r="M4938" s="63">
        <v>72.667253521126767</v>
      </c>
      <c r="N4938" s="62">
        <v>55.469000000000001</v>
      </c>
    </row>
    <row r="4939" spans="1:14" x14ac:dyDescent="0.4">
      <c r="A4939" s="59">
        <v>117</v>
      </c>
      <c r="B4939" s="5" t="s">
        <v>200</v>
      </c>
      <c r="C4939" s="5">
        <v>2014</v>
      </c>
      <c r="D4939" s="5" t="s">
        <v>249</v>
      </c>
      <c r="E4939" s="5" t="s">
        <v>247</v>
      </c>
      <c r="F4939" s="62">
        <v>5.4666972205330957</v>
      </c>
      <c r="G4939" s="63">
        <v>7130576</v>
      </c>
      <c r="H4939" s="63">
        <v>2.5853829367974441</v>
      </c>
      <c r="I4939" s="63">
        <f>(I4251+I4466+I4724)/3</f>
        <v>99.383171649677578</v>
      </c>
      <c r="J4939" s="63">
        <v>1999539187.4568601</v>
      </c>
      <c r="K4939" s="63">
        <v>92.231418525706417</v>
      </c>
      <c r="L4939" s="63">
        <v>6600.0562112915459</v>
      </c>
      <c r="M4939" s="63">
        <v>69.430595644187889</v>
      </c>
      <c r="N4939" s="62">
        <v>55.582999999999998</v>
      </c>
    </row>
    <row r="4940" spans="1:14" x14ac:dyDescent="0.4">
      <c r="A4940" s="59">
        <v>117</v>
      </c>
      <c r="B4940" s="5" t="s">
        <v>200</v>
      </c>
      <c r="C4940" s="5">
        <v>2015</v>
      </c>
      <c r="D4940" s="5" t="s">
        <v>249</v>
      </c>
      <c r="E4940" s="5" t="s">
        <v>247</v>
      </c>
      <c r="F4940" s="62">
        <v>6.3999505030242902</v>
      </c>
      <c r="G4940" s="63">
        <v>7095383</v>
      </c>
      <c r="H4940" s="63">
        <v>1.8728924804024984</v>
      </c>
      <c r="I4940" s="63">
        <f>(I4252+I4467+I4725)/3</f>
        <v>91.266466122280107</v>
      </c>
      <c r="J4940" s="63">
        <v>2343139735.7477498</v>
      </c>
      <c r="K4940" s="63">
        <v>97.395766657325638</v>
      </c>
      <c r="L4940" s="63">
        <v>5588.9794435876984</v>
      </c>
      <c r="M4940" s="65">
        <f t="shared" ref="M4940:M4947" si="531">(M4939+M4938+M4937)/3</f>
        <v>70.832974891687158</v>
      </c>
      <c r="N4940" s="62">
        <v>55.695999999999998</v>
      </c>
    </row>
    <row r="4941" spans="1:14" x14ac:dyDescent="0.4">
      <c r="A4941" s="59">
        <v>117</v>
      </c>
      <c r="B4941" s="5" t="s">
        <v>200</v>
      </c>
      <c r="C4941" s="5">
        <v>2016</v>
      </c>
      <c r="D4941" s="5" t="s">
        <v>249</v>
      </c>
      <c r="E4941" s="5" t="s">
        <v>247</v>
      </c>
      <c r="F4941" s="62">
        <v>6.6070944340595403</v>
      </c>
      <c r="G4941" s="63">
        <v>7058322</v>
      </c>
      <c r="H4941" s="63">
        <v>1.5498888324771798</v>
      </c>
      <c r="I4941" s="63">
        <f>(I4468+I4253+I4726)/3</f>
        <v>91.234569939797368</v>
      </c>
      <c r="J4941" s="63">
        <v>2355214636.9421401</v>
      </c>
      <c r="K4941" s="63">
        <v>101.86002496934815</v>
      </c>
      <c r="L4941" s="63">
        <v>5765.2033524800936</v>
      </c>
      <c r="M4941" s="65">
        <f t="shared" si="531"/>
        <v>70.976941352333938</v>
      </c>
      <c r="N4941" s="62">
        <v>55.81</v>
      </c>
    </row>
    <row r="4942" spans="1:14" x14ac:dyDescent="0.4">
      <c r="A4942" s="59">
        <v>117</v>
      </c>
      <c r="B4942" s="5" t="s">
        <v>200</v>
      </c>
      <c r="C4942" s="5">
        <v>2017</v>
      </c>
      <c r="D4942" s="5" t="s">
        <v>249</v>
      </c>
      <c r="E4942" s="5" t="s">
        <v>247</v>
      </c>
      <c r="F4942" s="62">
        <v>6.7431359528992036</v>
      </c>
      <c r="G4942" s="63">
        <v>7020858</v>
      </c>
      <c r="H4942" s="63">
        <v>2.9707931698183216</v>
      </c>
      <c r="I4942" s="63">
        <f>(I4469+I4254+I4727)/3</f>
        <v>96.334299890043226</v>
      </c>
      <c r="J4942" s="63">
        <v>2894615965.2376099</v>
      </c>
      <c r="K4942" s="63">
        <v>107.52771911210115</v>
      </c>
      <c r="L4942" s="63">
        <v>6292.5465490010965</v>
      </c>
      <c r="M4942" s="65">
        <f t="shared" si="531"/>
        <v>70.413503962736328</v>
      </c>
      <c r="N4942" s="62">
        <v>55.942</v>
      </c>
    </row>
    <row r="4943" spans="1:14" x14ac:dyDescent="0.4">
      <c r="A4943" s="59">
        <v>117</v>
      </c>
      <c r="B4943" s="5" t="s">
        <v>200</v>
      </c>
      <c r="C4943" s="5">
        <v>2018</v>
      </c>
      <c r="D4943" s="5" t="s">
        <v>249</v>
      </c>
      <c r="E4943" s="5" t="s">
        <v>247</v>
      </c>
      <c r="F4943" s="62">
        <v>6.6153543864151549</v>
      </c>
      <c r="G4943" s="63">
        <v>6982604</v>
      </c>
      <c r="H4943" s="63">
        <v>1.9749425621523642</v>
      </c>
      <c r="I4943" s="63">
        <f>(I4255+I4470+I4728)/3</f>
        <v>95.721756877933743</v>
      </c>
      <c r="J4943" s="63">
        <v>4071895067.8210602</v>
      </c>
      <c r="K4943" s="63">
        <v>109.49486571099847</v>
      </c>
      <c r="L4943" s="63">
        <v>7252.4036676716487</v>
      </c>
      <c r="M4943" s="65">
        <f t="shared" si="531"/>
        <v>70.741140068919151</v>
      </c>
      <c r="N4943" s="62">
        <v>56.091999999999999</v>
      </c>
    </row>
    <row r="4944" spans="1:14" x14ac:dyDescent="0.4">
      <c r="A4944" s="59">
        <v>117</v>
      </c>
      <c r="B4944" s="5" t="s">
        <v>200</v>
      </c>
      <c r="C4944" s="5">
        <v>2019</v>
      </c>
      <c r="D4944" s="5" t="s">
        <v>249</v>
      </c>
      <c r="E4944" s="5" t="s">
        <v>247</v>
      </c>
      <c r="F4944" s="62">
        <v>6.6275799163023281</v>
      </c>
      <c r="G4944" s="63">
        <v>6945235</v>
      </c>
      <c r="H4944" s="63">
        <v>2.4406004080131538</v>
      </c>
      <c r="I4944" s="63">
        <f>(I4256+I4471+I4729)/3</f>
        <v>94.398566200311947</v>
      </c>
      <c r="J4944" s="63">
        <v>4268709249.6098399</v>
      </c>
      <c r="K4944" s="63">
        <v>111.95459750067288</v>
      </c>
      <c r="L4944" s="63">
        <v>7417.2066083686786</v>
      </c>
      <c r="M4944" s="65">
        <f t="shared" si="531"/>
        <v>70.710528461329815</v>
      </c>
      <c r="N4944" s="62">
        <v>56.26</v>
      </c>
    </row>
    <row r="4945" spans="1:14" x14ac:dyDescent="0.4">
      <c r="A4945" s="59">
        <v>117</v>
      </c>
      <c r="B4945" s="5" t="s">
        <v>200</v>
      </c>
      <c r="C4945" s="5">
        <v>2020</v>
      </c>
      <c r="D4945" s="5" t="s">
        <v>249</v>
      </c>
      <c r="E4945" s="5" t="s">
        <v>247</v>
      </c>
      <c r="F4945" s="62">
        <v>6.7145171721751424</v>
      </c>
      <c r="G4945" s="63">
        <v>6899126</v>
      </c>
      <c r="H4945" s="63">
        <v>2.4484161332158436</v>
      </c>
      <c r="I4945" s="63">
        <f>(I4257+I4730+I4472)/3</f>
        <v>94.7771260094582</v>
      </c>
      <c r="J4945" s="63">
        <v>3485786682.9784598</v>
      </c>
      <c r="K4945" s="63">
        <v>104.71901489683601</v>
      </c>
      <c r="L4945" s="63">
        <v>7733.8034689376327</v>
      </c>
      <c r="M4945" s="65">
        <f t="shared" si="531"/>
        <v>70.621724164328441</v>
      </c>
      <c r="N4945" s="62">
        <v>56.445999999999998</v>
      </c>
    </row>
    <row r="4946" spans="1:14" x14ac:dyDescent="0.4">
      <c r="A4946" s="59">
        <v>117</v>
      </c>
      <c r="B4946" s="5" t="s">
        <v>200</v>
      </c>
      <c r="C4946" s="5">
        <v>2021</v>
      </c>
      <c r="D4946" s="5" t="s">
        <v>249</v>
      </c>
      <c r="E4946" s="5" t="s">
        <v>247</v>
      </c>
      <c r="F4946" s="62">
        <f>(F4943+F4944+F4945)/3</f>
        <v>6.6524838249642082</v>
      </c>
      <c r="G4946" s="63">
        <v>6834326</v>
      </c>
      <c r="H4946" s="63">
        <v>5.7724263369089783</v>
      </c>
      <c r="I4946" s="63">
        <f>(I4473+I4258+I4731)/3</f>
        <v>95.561036880408565</v>
      </c>
      <c r="J4946" s="63">
        <v>4600176721.1240501</v>
      </c>
      <c r="K4946" s="63">
        <v>117.77307085237223</v>
      </c>
      <c r="L4946" s="63">
        <v>9232.9616060485459</v>
      </c>
      <c r="M4946" s="65">
        <f t="shared" si="531"/>
        <v>70.691130898192469</v>
      </c>
      <c r="N4946" s="62">
        <v>56.651000000000003</v>
      </c>
    </row>
    <row r="4947" spans="1:14" x14ac:dyDescent="0.4">
      <c r="A4947" s="59">
        <v>117</v>
      </c>
      <c r="B4947" s="5" t="s">
        <v>200</v>
      </c>
      <c r="C4947" s="5">
        <v>2022</v>
      </c>
      <c r="D4947" s="5" t="s">
        <v>249</v>
      </c>
      <c r="E4947" s="5" t="s">
        <v>247</v>
      </c>
      <c r="F4947" s="62">
        <f>(F4944+F4945+F4946)/3</f>
        <v>6.664860304480559</v>
      </c>
      <c r="G4947" s="63">
        <v>6664449</v>
      </c>
      <c r="H4947" s="63">
        <v>10.350076670396916</v>
      </c>
      <c r="I4947" s="63">
        <f>(I4732+I4474+I4259)/3</f>
        <v>110.3240721329055</v>
      </c>
      <c r="J4947" s="63">
        <v>4612248811.5106897</v>
      </c>
      <c r="K4947" s="63">
        <v>138.65072861230902</v>
      </c>
      <c r="L4947" s="63">
        <v>9537.682866731282</v>
      </c>
      <c r="M4947" s="65">
        <f t="shared" si="531"/>
        <v>70.674461174616908</v>
      </c>
      <c r="N4947" s="62">
        <v>56.872999999999998</v>
      </c>
    </row>
    <row r="4948" spans="1:14" x14ac:dyDescent="0.4">
      <c r="A4948" s="59">
        <v>118</v>
      </c>
      <c r="B4948" s="5" t="s">
        <v>201</v>
      </c>
      <c r="C4948" s="5">
        <v>1980</v>
      </c>
      <c r="D4948" s="5" t="s">
        <v>251</v>
      </c>
      <c r="E4948" s="5" t="s">
        <v>247</v>
      </c>
      <c r="F4948" s="62">
        <f>F4949*0.95</f>
        <v>1.3196728256336712</v>
      </c>
      <c r="G4948" s="63">
        <v>63261</v>
      </c>
      <c r="H4948" s="63">
        <v>31.035921523384957</v>
      </c>
      <c r="I4948" s="63">
        <f>(I4432+I4690+I4905)/3</f>
        <v>54.190172622243729</v>
      </c>
      <c r="J4948" s="63">
        <v>9519566.7952269502</v>
      </c>
      <c r="K4948" s="63">
        <v>77.144408983686745</v>
      </c>
      <c r="L4948" s="63">
        <v>2478.3647040084911</v>
      </c>
      <c r="M4948" s="63">
        <f>(M4432+M4690+M4905)/3</f>
        <v>31.788104987437624</v>
      </c>
      <c r="N4948" s="62">
        <v>49.366</v>
      </c>
    </row>
    <row r="4949" spans="1:14" x14ac:dyDescent="0.4">
      <c r="A4949" s="59">
        <v>118</v>
      </c>
      <c r="B4949" s="5" t="s">
        <v>201</v>
      </c>
      <c r="C4949" s="5">
        <v>1981</v>
      </c>
      <c r="D4949" s="5" t="s">
        <v>251</v>
      </c>
      <c r="E4949" s="5" t="s">
        <v>247</v>
      </c>
      <c r="F4949" s="62">
        <f t="shared" ref="F4949:F4957" si="532">F4950*0.95</f>
        <v>1.3891292901407066</v>
      </c>
      <c r="G4949" s="63">
        <v>64035</v>
      </c>
      <c r="H4949" s="63">
        <v>7.346651798633502</v>
      </c>
      <c r="I4949" s="63">
        <f>(I4691+I4433+I4906)/3</f>
        <v>56.134767700313176</v>
      </c>
      <c r="J4949" s="63">
        <v>10069846.4840279</v>
      </c>
      <c r="K4949" s="63">
        <v>67.499894985107019</v>
      </c>
      <c r="L4949" s="63">
        <v>2557.206655912245</v>
      </c>
      <c r="M4949" s="63">
        <f>(M4433+M4691+M4906)/3</f>
        <v>32.572529155719529</v>
      </c>
      <c r="N4949" s="62">
        <v>49.351999999999997</v>
      </c>
    </row>
    <row r="4950" spans="1:14" x14ac:dyDescent="0.4">
      <c r="A4950" s="59">
        <v>118</v>
      </c>
      <c r="B4950" s="5" t="s">
        <v>201</v>
      </c>
      <c r="C4950" s="5">
        <v>1982</v>
      </c>
      <c r="D4950" s="5" t="s">
        <v>251</v>
      </c>
      <c r="E4950" s="5" t="s">
        <v>247</v>
      </c>
      <c r="F4950" s="62">
        <f t="shared" si="532"/>
        <v>1.462241358042849</v>
      </c>
      <c r="G4950" s="63">
        <v>64413</v>
      </c>
      <c r="H4950" s="63">
        <v>1.7261242842132987</v>
      </c>
      <c r="I4950" s="63">
        <f>(I4434+I4907+I4692)/3</f>
        <v>66.377000951950833</v>
      </c>
      <c r="J4950" s="63">
        <v>10014685.8002898</v>
      </c>
      <c r="K4950" s="63">
        <v>72.360171037023633</v>
      </c>
      <c r="L4950" s="63">
        <v>2440.6841740864479</v>
      </c>
      <c r="M4950" s="63">
        <f>(M4692+M4434+M4907)/3</f>
        <v>34.252223905656535</v>
      </c>
      <c r="N4950" s="62">
        <v>49.337000000000003</v>
      </c>
    </row>
    <row r="4951" spans="1:14" x14ac:dyDescent="0.4">
      <c r="A4951" s="59">
        <v>118</v>
      </c>
      <c r="B4951" s="5" t="s">
        <v>201</v>
      </c>
      <c r="C4951" s="5">
        <v>1983</v>
      </c>
      <c r="D4951" s="5" t="s">
        <v>251</v>
      </c>
      <c r="E4951" s="5" t="s">
        <v>247</v>
      </c>
      <c r="F4951" s="62">
        <f t="shared" si="532"/>
        <v>1.5392014295187886</v>
      </c>
      <c r="G4951" s="63">
        <v>64335</v>
      </c>
      <c r="H4951" s="63">
        <v>3.1870046211329566</v>
      </c>
      <c r="I4951" s="63">
        <f>(I4435+I4693+I4908)/3</f>
        <v>62.025741587491886</v>
      </c>
      <c r="J4951" s="63">
        <v>9122965.2620583009</v>
      </c>
      <c r="K4951" s="63">
        <v>69.84775420354778</v>
      </c>
      <c r="L4951" s="63">
        <v>2426.3346072521886</v>
      </c>
      <c r="M4951" s="63">
        <f>(M4693+M4435+M4908)/3</f>
        <v>35.548233740031343</v>
      </c>
      <c r="N4951" s="62">
        <v>49.322000000000003</v>
      </c>
    </row>
    <row r="4952" spans="1:14" x14ac:dyDescent="0.4">
      <c r="A4952" s="59">
        <v>118</v>
      </c>
      <c r="B4952" s="5" t="s">
        <v>201</v>
      </c>
      <c r="C4952" s="5">
        <v>1984</v>
      </c>
      <c r="D4952" s="5" t="s">
        <v>251</v>
      </c>
      <c r="E4952" s="5" t="s">
        <v>247</v>
      </c>
      <c r="F4952" s="62">
        <f t="shared" si="532"/>
        <v>1.6202120310724091</v>
      </c>
      <c r="G4952" s="63">
        <v>64717</v>
      </c>
      <c r="H4952" s="63">
        <v>3.1332451936210788</v>
      </c>
      <c r="I4952" s="63">
        <f>(I4694+I4436+I4909)/3</f>
        <v>64.856181337396677</v>
      </c>
      <c r="J4952" s="63">
        <v>9773108.9861529898</v>
      </c>
      <c r="K4952" s="63">
        <v>71.176112187318424</v>
      </c>
      <c r="L4952" s="63">
        <v>2487.644992835651</v>
      </c>
      <c r="M4952" s="63">
        <f>(M4436+M4694+M4909)/3</f>
        <v>37.827017249813544</v>
      </c>
      <c r="N4952" s="62">
        <v>49.307000000000002</v>
      </c>
    </row>
    <row r="4953" spans="1:14" x14ac:dyDescent="0.4">
      <c r="A4953" s="59">
        <v>118</v>
      </c>
      <c r="B4953" s="5" t="s">
        <v>201</v>
      </c>
      <c r="C4953" s="5">
        <v>1985</v>
      </c>
      <c r="D4953" s="5" t="s">
        <v>251</v>
      </c>
      <c r="E4953" s="5" t="s">
        <v>247</v>
      </c>
      <c r="F4953" s="62">
        <f t="shared" si="532"/>
        <v>1.7054863484972729</v>
      </c>
      <c r="G4953" s="63">
        <v>65244</v>
      </c>
      <c r="H4953" s="63">
        <v>2.2794111930372054</v>
      </c>
      <c r="I4953" s="63">
        <f>(I4910+I4695+I4437)/3</f>
        <v>66.000024239374099</v>
      </c>
      <c r="J4953" s="63">
        <v>11646628.4189368</v>
      </c>
      <c r="K4953" s="63">
        <v>71.291734917765012</v>
      </c>
      <c r="L4953" s="63">
        <v>2754.1457096591539</v>
      </c>
      <c r="M4953" s="63">
        <f>(M4695+M4437+M4910)/3</f>
        <v>38.568012854953764</v>
      </c>
      <c r="N4953" s="62">
        <v>49.292000000000002</v>
      </c>
    </row>
    <row r="4954" spans="1:14" x14ac:dyDescent="0.4">
      <c r="A4954" s="59">
        <v>118</v>
      </c>
      <c r="B4954" s="5" t="s">
        <v>201</v>
      </c>
      <c r="C4954" s="5">
        <v>1986</v>
      </c>
      <c r="D4954" s="5" t="s">
        <v>251</v>
      </c>
      <c r="E4954" s="5" t="s">
        <v>247</v>
      </c>
      <c r="F4954" s="62">
        <f t="shared" si="532"/>
        <v>1.7952487878918664</v>
      </c>
      <c r="G4954" s="63">
        <v>65652</v>
      </c>
      <c r="H4954" s="63">
        <v>5.746677738989959</v>
      </c>
      <c r="I4954" s="63">
        <f>(I4438+I4696+I4911)/3</f>
        <v>75.969314003136716</v>
      </c>
      <c r="J4954" s="63">
        <v>14197369.668344401</v>
      </c>
      <c r="K4954" s="63">
        <v>56.44643430795935</v>
      </c>
      <c r="L4954" s="63">
        <v>3368.4740959658566</v>
      </c>
      <c r="M4954" s="63">
        <f>(M4438+M4696+M4911)/3</f>
        <v>40.265424845756677</v>
      </c>
      <c r="N4954" s="62">
        <v>49.277000000000001</v>
      </c>
    </row>
    <row r="4955" spans="1:14" x14ac:dyDescent="0.4">
      <c r="A4955" s="59">
        <v>118</v>
      </c>
      <c r="B4955" s="5" t="s">
        <v>201</v>
      </c>
      <c r="C4955" s="5">
        <v>1987</v>
      </c>
      <c r="D4955" s="5" t="s">
        <v>251</v>
      </c>
      <c r="E4955" s="5" t="s">
        <v>247</v>
      </c>
      <c r="F4955" s="62">
        <f t="shared" si="532"/>
        <v>1.8897355662019646</v>
      </c>
      <c r="G4955" s="63">
        <v>68499</v>
      </c>
      <c r="H4955" s="63">
        <v>3.6738233651226579</v>
      </c>
      <c r="I4955" s="63">
        <f>(I4697+I4912+I4439)/3</f>
        <v>66.018435874580007</v>
      </c>
      <c r="J4955" s="63">
        <v>19404469.316903301</v>
      </c>
      <c r="K4955" s="63">
        <v>51.433851379998089</v>
      </c>
      <c r="L4955" s="63">
        <v>3871.7785208969285</v>
      </c>
      <c r="M4955" s="63">
        <f>(M4439+M4697+M4912)/3</f>
        <v>41.448798127208484</v>
      </c>
      <c r="N4955" s="62">
        <v>49.262</v>
      </c>
    </row>
    <row r="4956" spans="1:14" x14ac:dyDescent="0.4">
      <c r="A4956" s="59">
        <v>118</v>
      </c>
      <c r="B4956" s="5" t="s">
        <v>201</v>
      </c>
      <c r="C4956" s="5">
        <v>1988</v>
      </c>
      <c r="D4956" s="5" t="s">
        <v>251</v>
      </c>
      <c r="E4956" s="5" t="s">
        <v>247</v>
      </c>
      <c r="F4956" s="62">
        <f t="shared" si="532"/>
        <v>1.9891953328441734</v>
      </c>
      <c r="G4956" s="63">
        <v>68755</v>
      </c>
      <c r="H4956" s="63">
        <v>3.9287525352587238</v>
      </c>
      <c r="I4956" s="63">
        <f>(I4698+I4440+I4913)/3</f>
        <v>66.602992648552799</v>
      </c>
      <c r="J4956" s="63">
        <v>23202323.479862701</v>
      </c>
      <c r="K4956" s="63">
        <v>63.732759592908714</v>
      </c>
      <c r="L4956" s="63">
        <v>4392.1986489936817</v>
      </c>
      <c r="M4956" s="63">
        <f>(M4698+M4440+M4913)/3</f>
        <v>43.425226855918886</v>
      </c>
      <c r="N4956" s="62">
        <v>49.247</v>
      </c>
    </row>
    <row r="4957" spans="1:14" x14ac:dyDescent="0.4">
      <c r="A4957" s="59">
        <v>118</v>
      </c>
      <c r="B4957" s="5" t="s">
        <v>201</v>
      </c>
      <c r="C4957" s="5">
        <v>1989</v>
      </c>
      <c r="D4957" s="5" t="s">
        <v>251</v>
      </c>
      <c r="E4957" s="5" t="s">
        <v>247</v>
      </c>
      <c r="F4957" s="62">
        <f t="shared" si="532"/>
        <v>2.0938898240464985</v>
      </c>
      <c r="G4957" s="63">
        <v>69167</v>
      </c>
      <c r="H4957" s="63">
        <v>2.1257658830517556</v>
      </c>
      <c r="I4957" s="63">
        <f>(I4441+I4699+I4914)/3</f>
        <v>69.494162556377361</v>
      </c>
      <c r="J4957" s="63">
        <v>22429117.3616108</v>
      </c>
      <c r="K4957" s="63">
        <v>61.87121591521786</v>
      </c>
      <c r="L4957" s="63">
        <v>4689.1345071548194</v>
      </c>
      <c r="M4957" s="63">
        <f>(M4699+M4441+M4914)/3</f>
        <v>45.604217883212009</v>
      </c>
      <c r="N4957" s="62">
        <v>49.25</v>
      </c>
    </row>
    <row r="4958" spans="1:14" x14ac:dyDescent="0.4">
      <c r="A4958" s="59">
        <v>118</v>
      </c>
      <c r="B4958" s="5" t="s">
        <v>201</v>
      </c>
      <c r="C4958" s="5">
        <v>1990</v>
      </c>
      <c r="D4958" s="5" t="s">
        <v>251</v>
      </c>
      <c r="E4958" s="5" t="s">
        <v>247</v>
      </c>
      <c r="F4958" s="62">
        <v>2.2040945516278931</v>
      </c>
      <c r="G4958" s="63">
        <v>69507</v>
      </c>
      <c r="H4958" s="63">
        <v>6.3701775158874199</v>
      </c>
      <c r="I4958" s="63">
        <f>(I4915+I4442+I4700)/3</f>
        <v>71.263472013413079</v>
      </c>
      <c r="J4958" s="63">
        <v>20239899.195193201</v>
      </c>
      <c r="K4958" s="63">
        <v>62.576481404885364</v>
      </c>
      <c r="L4958" s="63">
        <v>5642.0728974047452</v>
      </c>
      <c r="M4958" s="63">
        <f>(M4700+M4442+M4915)/3</f>
        <v>47.681936660154328</v>
      </c>
      <c r="N4958" s="62">
        <v>49.27</v>
      </c>
    </row>
    <row r="4959" spans="1:14" x14ac:dyDescent="0.4">
      <c r="A4959" s="59">
        <v>118</v>
      </c>
      <c r="B4959" s="5" t="s">
        <v>201</v>
      </c>
      <c r="C4959" s="5">
        <v>1991</v>
      </c>
      <c r="D4959" s="5" t="s">
        <v>251</v>
      </c>
      <c r="E4959" s="5" t="s">
        <v>247</v>
      </c>
      <c r="F4959" s="62">
        <v>2.4872584789676173</v>
      </c>
      <c r="G4959" s="63">
        <v>70439</v>
      </c>
      <c r="H4959" s="63">
        <v>-2.0431566911109087</v>
      </c>
      <c r="I4959" s="63">
        <f>(I4701+I4443+I4916)/3</f>
        <v>72.961421916545262</v>
      </c>
      <c r="J4959" s="63">
        <v>19582923.958851799</v>
      </c>
      <c r="K4959" s="63">
        <v>56.058919218160241</v>
      </c>
      <c r="L4959" s="63">
        <v>5654.6397572425094</v>
      </c>
      <c r="M4959" s="63">
        <f>(M4443+M4701+M4916)/3</f>
        <v>48.949714026659727</v>
      </c>
      <c r="N4959" s="62">
        <v>49.307000000000002</v>
      </c>
    </row>
    <row r="4960" spans="1:14" x14ac:dyDescent="0.4">
      <c r="A4960" s="59">
        <v>118</v>
      </c>
      <c r="B4960" s="5" t="s">
        <v>201</v>
      </c>
      <c r="C4960" s="5">
        <v>1992</v>
      </c>
      <c r="D4960" s="5" t="s">
        <v>251</v>
      </c>
      <c r="E4960" s="5" t="s">
        <v>247</v>
      </c>
      <c r="F4960" s="62">
        <v>2.4900018371182679</v>
      </c>
      <c r="G4960" s="63">
        <v>70763</v>
      </c>
      <c r="H4960" s="63">
        <v>4.6682552599228302</v>
      </c>
      <c r="I4960" s="63">
        <f>(I4702+I4444+I4917)/3</f>
        <v>76.390720027401258</v>
      </c>
      <c r="J4960" s="63">
        <v>9014031.0030569695</v>
      </c>
      <c r="K4960" s="63">
        <v>52.39553897003367</v>
      </c>
      <c r="L4960" s="63">
        <v>6520.4895051918847</v>
      </c>
      <c r="M4960" s="63">
        <f>(M4702+M4444+M4917)/3</f>
        <v>51.445606231534555</v>
      </c>
      <c r="N4960" s="62">
        <v>49.362000000000002</v>
      </c>
    </row>
    <row r="4961" spans="1:14" x14ac:dyDescent="0.4">
      <c r="A4961" s="59">
        <v>118</v>
      </c>
      <c r="B4961" s="5" t="s">
        <v>201</v>
      </c>
      <c r="C4961" s="5">
        <v>1993</v>
      </c>
      <c r="D4961" s="5" t="s">
        <v>251</v>
      </c>
      <c r="E4961" s="5" t="s">
        <v>247</v>
      </c>
      <c r="F4961" s="62">
        <v>2.6061201611005771</v>
      </c>
      <c r="G4961" s="63">
        <v>72253</v>
      </c>
      <c r="H4961" s="63">
        <v>3.0283126877492634</v>
      </c>
      <c r="I4961" s="63">
        <f>(I4445+I4703+I4918)/3</f>
        <v>79.645255142816566</v>
      </c>
      <c r="J4961" s="63">
        <v>18836123.155308001</v>
      </c>
      <c r="K4961" s="63">
        <v>57.891896451761014</v>
      </c>
      <c r="L4961" s="63">
        <v>6978.6807544582425</v>
      </c>
      <c r="M4961" s="63">
        <f>(M4445+M4703+M4918)/3</f>
        <v>51.808466956718696</v>
      </c>
      <c r="N4961" s="62">
        <v>49.435000000000002</v>
      </c>
    </row>
    <row r="4962" spans="1:14" x14ac:dyDescent="0.4">
      <c r="A4962" s="59">
        <v>118</v>
      </c>
      <c r="B4962" s="5" t="s">
        <v>201</v>
      </c>
      <c r="C4962" s="5">
        <v>1994</v>
      </c>
      <c r="D4962" s="5" t="s">
        <v>251</v>
      </c>
      <c r="E4962" s="5" t="s">
        <v>247</v>
      </c>
      <c r="F4962" s="62">
        <v>2.7949599083619705</v>
      </c>
      <c r="G4962" s="63">
        <v>74205</v>
      </c>
      <c r="H4962" s="63">
        <v>2.6560335930587655</v>
      </c>
      <c r="I4962" s="63">
        <f>(I4704+I4446+I4919)/3</f>
        <v>81.432862431143278</v>
      </c>
      <c r="J4962" s="63">
        <v>30736620.718869001</v>
      </c>
      <c r="K4962" s="63">
        <v>50.072344089515973</v>
      </c>
      <c r="L4962" s="63">
        <v>6974.8677063679597</v>
      </c>
      <c r="M4962" s="63">
        <f>(M4704+M4446+M4919)/3</f>
        <v>52.063733953848931</v>
      </c>
      <c r="N4962" s="62">
        <v>49.524999999999999</v>
      </c>
    </row>
    <row r="4963" spans="1:14" x14ac:dyDescent="0.4">
      <c r="A4963" s="59">
        <v>118</v>
      </c>
      <c r="B4963" s="5" t="s">
        <v>201</v>
      </c>
      <c r="C4963" s="5">
        <v>1995</v>
      </c>
      <c r="D4963" s="5" t="s">
        <v>251</v>
      </c>
      <c r="E4963" s="5" t="s">
        <v>247</v>
      </c>
      <c r="F4963" s="62">
        <v>2.707691490491873</v>
      </c>
      <c r="G4963" s="63">
        <v>75304</v>
      </c>
      <c r="H4963" s="63">
        <v>-2.072930383361907</v>
      </c>
      <c r="I4963" s="63">
        <f t="shared" ref="I4963:I4968" si="533">(I4447+I4705+I4920)/3</f>
        <v>90.319142395762711</v>
      </c>
      <c r="J4963" s="63">
        <v>45884323.206232697</v>
      </c>
      <c r="K4963" s="63">
        <v>53.392577709407064</v>
      </c>
      <c r="L4963" s="63">
        <v>7180.6683274865572</v>
      </c>
      <c r="M4963" s="63">
        <f>(M4447+M4705+M4920)/3</f>
        <v>54.28035621913974</v>
      </c>
      <c r="N4963" s="62">
        <v>49.633000000000003</v>
      </c>
    </row>
    <row r="4964" spans="1:14" x14ac:dyDescent="0.4">
      <c r="A4964" s="59">
        <v>118</v>
      </c>
      <c r="B4964" s="5" t="s">
        <v>201</v>
      </c>
      <c r="C4964" s="5">
        <v>1996</v>
      </c>
      <c r="D4964" s="5" t="s">
        <v>251</v>
      </c>
      <c r="E4964" s="5" t="s">
        <v>247</v>
      </c>
      <c r="F4964" s="62">
        <v>3.1236504966172447</v>
      </c>
      <c r="G4964" s="63">
        <v>76417</v>
      </c>
      <c r="H4964" s="63">
        <v>-6.0802671556372161</v>
      </c>
      <c r="I4964" s="63">
        <f t="shared" si="533"/>
        <v>95.012416772808137</v>
      </c>
      <c r="J4964" s="63">
        <v>28812973.8865657</v>
      </c>
      <c r="K4964" s="63">
        <v>98.055343463599499</v>
      </c>
      <c r="L4964" s="63">
        <v>7004.3360389635636</v>
      </c>
      <c r="M4964" s="63">
        <f>(M4448+M4706+M4921)/3</f>
        <v>51.458741469008089</v>
      </c>
      <c r="N4964" s="62">
        <v>49.758000000000003</v>
      </c>
    </row>
    <row r="4965" spans="1:14" x14ac:dyDescent="0.4">
      <c r="A4965" s="59">
        <v>118</v>
      </c>
      <c r="B4965" s="5" t="s">
        <v>201</v>
      </c>
      <c r="C4965" s="5">
        <v>1997</v>
      </c>
      <c r="D4965" s="5" t="s">
        <v>251</v>
      </c>
      <c r="E4965" s="5" t="s">
        <v>247</v>
      </c>
      <c r="F4965" s="62">
        <v>3.5942006492582674</v>
      </c>
      <c r="G4965" s="63">
        <v>77319</v>
      </c>
      <c r="H4965" s="63">
        <v>0.87465560820790245</v>
      </c>
      <c r="I4965" s="63">
        <f t="shared" si="533"/>
        <v>94.048755343602849</v>
      </c>
      <c r="J4965" s="63">
        <v>53398677.964921497</v>
      </c>
      <c r="K4965" s="63">
        <v>76.647187022948046</v>
      </c>
      <c r="L4965" s="63">
        <v>7746.6985133044445</v>
      </c>
      <c r="M4965" s="63">
        <f>(M4922+M4449+M4707)/3</f>
        <v>51.353628384825214</v>
      </c>
      <c r="N4965" s="62">
        <v>49.901000000000003</v>
      </c>
    </row>
    <row r="4966" spans="1:14" x14ac:dyDescent="0.4">
      <c r="A4966" s="59">
        <v>118</v>
      </c>
      <c r="B4966" s="5" t="s">
        <v>201</v>
      </c>
      <c r="C4966" s="5">
        <v>1998</v>
      </c>
      <c r="D4966" s="5" t="s">
        <v>251</v>
      </c>
      <c r="E4966" s="5" t="s">
        <v>247</v>
      </c>
      <c r="F4966" s="62">
        <v>3.7313243538036169</v>
      </c>
      <c r="G4966" s="63">
        <v>78846</v>
      </c>
      <c r="H4966" s="63">
        <v>10.41178364451541</v>
      </c>
      <c r="I4966" s="63">
        <f t="shared" si="533"/>
        <v>85.05341054025422</v>
      </c>
      <c r="J4966" s="63">
        <v>53209768.426653698</v>
      </c>
      <c r="K4966" s="63">
        <v>78.973949285968843</v>
      </c>
      <c r="L4966" s="63">
        <v>8209.5144428700041</v>
      </c>
      <c r="M4966" s="63">
        <f>(M4708+M4450+M4923)/3</f>
        <v>50.679523637186236</v>
      </c>
      <c r="N4966" s="62">
        <v>50.061</v>
      </c>
    </row>
    <row r="4967" spans="1:14" x14ac:dyDescent="0.4">
      <c r="A4967" s="59">
        <v>118</v>
      </c>
      <c r="B4967" s="5" t="s">
        <v>201</v>
      </c>
      <c r="C4967" s="5">
        <v>1999</v>
      </c>
      <c r="D4967" s="5" t="s">
        <v>251</v>
      </c>
      <c r="E4967" s="5" t="s">
        <v>247</v>
      </c>
      <c r="F4967" s="62">
        <v>3.8341002362890189</v>
      </c>
      <c r="G4967" s="63">
        <v>80410</v>
      </c>
      <c r="H4967" s="63">
        <v>2.0566347441652653</v>
      </c>
      <c r="I4967" s="63">
        <f t="shared" si="533"/>
        <v>72.84519456649555</v>
      </c>
      <c r="J4967" s="63">
        <v>55216733.477874301</v>
      </c>
      <c r="K4967" s="63">
        <v>88.364327918723276</v>
      </c>
      <c r="L4967" s="63">
        <v>8243.2361009908436</v>
      </c>
      <c r="M4967" s="63">
        <f>(M4451+M4924+M4709)/3</f>
        <v>51.055109420354995</v>
      </c>
      <c r="N4967" s="62">
        <v>50.238</v>
      </c>
    </row>
    <row r="4968" spans="1:14" x14ac:dyDescent="0.4">
      <c r="A4968" s="59">
        <v>118</v>
      </c>
      <c r="B4968" s="5" t="s">
        <v>201</v>
      </c>
      <c r="C4968" s="5">
        <v>2000</v>
      </c>
      <c r="D4968" s="5" t="s">
        <v>251</v>
      </c>
      <c r="E4968" s="5" t="s">
        <v>247</v>
      </c>
      <c r="F4968" s="62">
        <v>3.6200712428048463</v>
      </c>
      <c r="G4968" s="63">
        <v>81131</v>
      </c>
      <c r="H4968" s="63">
        <v>1.2519451512374076</v>
      </c>
      <c r="I4968" s="63">
        <f t="shared" si="533"/>
        <v>77.748864091783958</v>
      </c>
      <c r="J4968" s="63">
        <v>24326996.8409907</v>
      </c>
      <c r="K4968" s="63">
        <v>151.30244783516667</v>
      </c>
      <c r="L4968" s="63">
        <v>8063.6550057516879</v>
      </c>
      <c r="M4968" s="63">
        <f>(M4710+M4452+M4925)/3</f>
        <v>51.979921809813618</v>
      </c>
      <c r="N4968" s="62">
        <v>50.433</v>
      </c>
    </row>
    <row r="4969" spans="1:14" x14ac:dyDescent="0.4">
      <c r="A4969" s="59">
        <v>118</v>
      </c>
      <c r="B4969" s="5" t="s">
        <v>201</v>
      </c>
      <c r="C4969" s="5">
        <v>2001</v>
      </c>
      <c r="D4969" s="5" t="s">
        <v>251</v>
      </c>
      <c r="E4969" s="5" t="s">
        <v>247</v>
      </c>
      <c r="F4969" s="62">
        <v>3.9863550158863084</v>
      </c>
      <c r="G4969" s="63">
        <v>81202</v>
      </c>
      <c r="H4969" s="63">
        <v>6.1567615854863504</v>
      </c>
      <c r="I4969" s="63">
        <f>(I4711+I4453+I4926)/3</f>
        <v>82.161254987359854</v>
      </c>
      <c r="J4969" s="63">
        <v>64740256.506924801</v>
      </c>
      <c r="K4969" s="63">
        <v>179.88491487747277</v>
      </c>
      <c r="L4969" s="63">
        <v>8153.2986369879036</v>
      </c>
      <c r="M4969" s="63">
        <f>(M4453+M4711+M4926)/3</f>
        <v>50.354499023190975</v>
      </c>
      <c r="N4969" s="62">
        <v>50.646000000000001</v>
      </c>
    </row>
    <row r="4970" spans="1:14" x14ac:dyDescent="0.4">
      <c r="A4970" s="59">
        <v>118</v>
      </c>
      <c r="B4970" s="5" t="s">
        <v>201</v>
      </c>
      <c r="C4970" s="5">
        <v>2002</v>
      </c>
      <c r="D4970" s="5" t="s">
        <v>251</v>
      </c>
      <c r="E4970" s="5" t="s">
        <v>247</v>
      </c>
      <c r="F4970" s="62">
        <v>4.2079237485517726</v>
      </c>
      <c r="G4970" s="63">
        <v>83723</v>
      </c>
      <c r="H4970" s="63">
        <v>3.6131613542673904</v>
      </c>
      <c r="I4970" s="63">
        <f>(I4454+I4712+I4927)/3</f>
        <v>82.077858228264333</v>
      </c>
      <c r="J4970" s="63">
        <v>47717748.067225903</v>
      </c>
      <c r="K4970" s="63">
        <v>156.92988955730024</v>
      </c>
      <c r="L4970" s="63">
        <v>8864.1691949546748</v>
      </c>
      <c r="M4970" s="63">
        <f>(M4454+M4712+M4927)/3</f>
        <v>50.368279640802541</v>
      </c>
      <c r="N4970" s="62">
        <v>50.875999999999998</v>
      </c>
    </row>
    <row r="4971" spans="1:14" x14ac:dyDescent="0.4">
      <c r="A4971" s="59">
        <v>118</v>
      </c>
      <c r="B4971" s="5" t="s">
        <v>201</v>
      </c>
      <c r="C4971" s="5">
        <v>2003</v>
      </c>
      <c r="D4971" s="5" t="s">
        <v>251</v>
      </c>
      <c r="E4971" s="5" t="s">
        <v>247</v>
      </c>
      <c r="F4971" s="62">
        <v>4.1362148319058711</v>
      </c>
      <c r="G4971" s="63">
        <v>82781</v>
      </c>
      <c r="H4971" s="63">
        <v>5.9468347893234466</v>
      </c>
      <c r="I4971" s="63">
        <f>(I4713+I4455+I4928)/3</f>
        <v>82.516903253744545</v>
      </c>
      <c r="J4971" s="63">
        <v>58425540.726385102</v>
      </c>
      <c r="K4971" s="63">
        <v>168.8442350342163</v>
      </c>
      <c r="L4971" s="63">
        <v>9070.2846075701273</v>
      </c>
      <c r="M4971" s="63">
        <f>(M4455+M4713+M4928)/3</f>
        <v>50.059200544725321</v>
      </c>
      <c r="N4971" s="62">
        <v>51.122999999999998</v>
      </c>
    </row>
    <row r="4972" spans="1:14" x14ac:dyDescent="0.4">
      <c r="A4972" s="59">
        <v>118</v>
      </c>
      <c r="B4972" s="5" t="s">
        <v>201</v>
      </c>
      <c r="C4972" s="5">
        <v>2004</v>
      </c>
      <c r="D4972" s="5" t="s">
        <v>251</v>
      </c>
      <c r="E4972" s="5" t="s">
        <v>247</v>
      </c>
      <c r="F4972" s="62">
        <v>4.6462564413458622</v>
      </c>
      <c r="G4972" s="63">
        <v>82475</v>
      </c>
      <c r="H4972" s="63">
        <v>24.674119952403998</v>
      </c>
      <c r="I4972" s="63">
        <f>(I4714+I4456+I4929)/3</f>
        <v>86.526740766313182</v>
      </c>
      <c r="J4972" s="63">
        <v>38014852.100000001</v>
      </c>
      <c r="K4972" s="63">
        <v>149.5409367502902</v>
      </c>
      <c r="L4972" s="63">
        <v>10827.671636032957</v>
      </c>
      <c r="M4972" s="63">
        <f>(M4714+M4456+M4929)/3</f>
        <v>50.264636398477855</v>
      </c>
      <c r="N4972" s="62">
        <v>51.387999999999998</v>
      </c>
    </row>
    <row r="4973" spans="1:14" x14ac:dyDescent="0.4">
      <c r="A4973" s="59">
        <v>118</v>
      </c>
      <c r="B4973" s="5" t="s">
        <v>201</v>
      </c>
      <c r="C4973" s="5">
        <v>2005</v>
      </c>
      <c r="D4973" s="5" t="s">
        <v>251</v>
      </c>
      <c r="E4973" s="5" t="s">
        <v>247</v>
      </c>
      <c r="F4973" s="62">
        <v>4.6090902507905085</v>
      </c>
      <c r="G4973" s="63">
        <v>82858</v>
      </c>
      <c r="H4973" s="63">
        <v>0.45864511054863044</v>
      </c>
      <c r="I4973" s="63">
        <f>(I4457+I4715+I4930)/3</f>
        <v>93.927493092244731</v>
      </c>
      <c r="J4973" s="63">
        <v>80729739.090909094</v>
      </c>
      <c r="K4973" s="63">
        <v>171.10173595476434</v>
      </c>
      <c r="L4973" s="63">
        <v>11802.111827683288</v>
      </c>
      <c r="M4973" s="63">
        <f>(M4457+M4715+M4930)/3</f>
        <v>52.200372666052751</v>
      </c>
      <c r="N4973" s="62">
        <v>51.67</v>
      </c>
    </row>
    <row r="4974" spans="1:14" x14ac:dyDescent="0.4">
      <c r="A4974" s="59">
        <v>118</v>
      </c>
      <c r="B4974" s="5" t="s">
        <v>201</v>
      </c>
      <c r="C4974" s="5">
        <v>2006</v>
      </c>
      <c r="D4974" s="5" t="s">
        <v>251</v>
      </c>
      <c r="E4974" s="5" t="s">
        <v>247</v>
      </c>
      <c r="F4974" s="62">
        <v>4.5981087470449173</v>
      </c>
      <c r="G4974" s="63">
        <v>84600</v>
      </c>
      <c r="H4974" s="63">
        <v>1.4423444477168061</v>
      </c>
      <c r="I4974" s="63">
        <f>(I4716+I4931+I4458)/3</f>
        <v>91.914811050819495</v>
      </c>
      <c r="J4974" s="63">
        <v>140555693.46697301</v>
      </c>
      <c r="K4974" s="63">
        <v>177.56693551462007</v>
      </c>
      <c r="L4974" s="63">
        <v>12782.993892647544</v>
      </c>
      <c r="M4974" s="63">
        <f>(M4458+M4716+M4931)/3</f>
        <v>52.331158026340312</v>
      </c>
      <c r="N4974" s="62">
        <v>51.969000000000001</v>
      </c>
    </row>
    <row r="4975" spans="1:14" x14ac:dyDescent="0.4">
      <c r="A4975" s="59">
        <v>118</v>
      </c>
      <c r="B4975" s="5" t="s">
        <v>201</v>
      </c>
      <c r="C4975" s="5">
        <v>2007</v>
      </c>
      <c r="D4975" s="5" t="s">
        <v>251</v>
      </c>
      <c r="E4975" s="5" t="s">
        <v>247</v>
      </c>
      <c r="F4975" s="62">
        <v>4.7569767031623016</v>
      </c>
      <c r="G4975" s="63">
        <v>85033</v>
      </c>
      <c r="H4975" s="63">
        <v>11.079395686120137</v>
      </c>
      <c r="I4975" s="63">
        <f>(I4459+I4717+I4932)/3</f>
        <v>95.197403171682311</v>
      </c>
      <c r="J4975" s="63">
        <v>175923646.509835</v>
      </c>
      <c r="K4975" s="63">
        <v>174.92846279825869</v>
      </c>
      <c r="L4975" s="63">
        <v>12669.30266872219</v>
      </c>
      <c r="M4975" s="63">
        <f>(M4717+M4459+M4932)/3</f>
        <v>50.294179450654362</v>
      </c>
      <c r="N4975" s="62">
        <v>52.284999999999997</v>
      </c>
    </row>
    <row r="4976" spans="1:14" x14ac:dyDescent="0.4">
      <c r="A4976" s="59">
        <v>118</v>
      </c>
      <c r="B4976" s="5" t="s">
        <v>201</v>
      </c>
      <c r="C4976" s="5">
        <v>2008</v>
      </c>
      <c r="D4976" s="5" t="s">
        <v>251</v>
      </c>
      <c r="E4976" s="5" t="s">
        <v>247</v>
      </c>
      <c r="F4976" s="62">
        <v>4.8024288145728873</v>
      </c>
      <c r="G4976" s="63">
        <v>86956</v>
      </c>
      <c r="H4976" s="63">
        <v>31.926316024995174</v>
      </c>
      <c r="I4976" s="63">
        <f>(I4460+I4718+I4933)/3</f>
        <v>100.81336059665513</v>
      </c>
      <c r="J4976" s="63">
        <v>179825444.15250501</v>
      </c>
      <c r="K4976" s="63">
        <v>208.84296850532732</v>
      </c>
      <c r="L4976" s="63">
        <v>11265.437627000474</v>
      </c>
      <c r="M4976" s="63">
        <f>(M4460+M4718+M4933)/3</f>
        <v>51.151250306458387</v>
      </c>
      <c r="N4976" s="62">
        <v>52.619</v>
      </c>
    </row>
    <row r="4977" spans="1:14" x14ac:dyDescent="0.4">
      <c r="A4977" s="59">
        <v>118</v>
      </c>
      <c r="B4977" s="5" t="s">
        <v>201</v>
      </c>
      <c r="C4977" s="5">
        <v>2009</v>
      </c>
      <c r="D4977" s="5" t="s">
        <v>251</v>
      </c>
      <c r="E4977" s="5" t="s">
        <v>247</v>
      </c>
      <c r="F4977" s="62">
        <v>5.135283740750074</v>
      </c>
      <c r="G4977" s="63">
        <v>87298</v>
      </c>
      <c r="H4977" s="63">
        <v>28.206477134399108</v>
      </c>
      <c r="I4977" s="63">
        <f>(I4719+I4461+I4934)/3</f>
        <v>97.676134872939159</v>
      </c>
      <c r="J4977" s="63">
        <v>168251661.93552199</v>
      </c>
      <c r="K4977" s="63">
        <v>221.89139078889912</v>
      </c>
      <c r="L4977" s="63">
        <v>9748.9558419150089</v>
      </c>
      <c r="M4977" s="63">
        <f>(M4461+M4719+M4934)/3</f>
        <v>54.110311011471254</v>
      </c>
      <c r="N4977" s="62">
        <v>52.969000000000001</v>
      </c>
    </row>
    <row r="4978" spans="1:14" x14ac:dyDescent="0.4">
      <c r="A4978" s="59">
        <v>118</v>
      </c>
      <c r="B4978" s="5" t="s">
        <v>201</v>
      </c>
      <c r="C4978" s="5">
        <v>2010</v>
      </c>
      <c r="D4978" s="5" t="s">
        <v>251</v>
      </c>
      <c r="E4978" s="5" t="s">
        <v>247</v>
      </c>
      <c r="F4978" s="62">
        <v>4.9426311685418289</v>
      </c>
      <c r="G4978" s="63">
        <v>89770</v>
      </c>
      <c r="H4978" s="63">
        <v>-2.1083745348602463</v>
      </c>
      <c r="I4978" s="63">
        <v>100</v>
      </c>
      <c r="J4978" s="63">
        <v>159795375</v>
      </c>
      <c r="K4978" s="63">
        <v>198.10186000773447</v>
      </c>
      <c r="L4978" s="63">
        <v>10938.152764341337</v>
      </c>
      <c r="M4978" s="63">
        <f>(M4462+M4720+M4935)/3</f>
        <v>55.414325850186174</v>
      </c>
      <c r="N4978" s="62">
        <v>53.335999999999999</v>
      </c>
    </row>
    <row r="4979" spans="1:14" x14ac:dyDescent="0.4">
      <c r="A4979" s="59">
        <v>118</v>
      </c>
      <c r="B4979" s="5" t="s">
        <v>201</v>
      </c>
      <c r="C4979" s="5">
        <v>2011</v>
      </c>
      <c r="D4979" s="5" t="s">
        <v>251</v>
      </c>
      <c r="E4979" s="5" t="s">
        <v>247</v>
      </c>
      <c r="F4979" s="62">
        <v>4.6682906188172595</v>
      </c>
      <c r="G4979" s="63">
        <v>87441</v>
      </c>
      <c r="H4979" s="63">
        <v>1.0649591386386845</v>
      </c>
      <c r="I4979" s="63">
        <f>(I4463+I4721+I4936)/3</f>
        <v>102.69063438980704</v>
      </c>
      <c r="J4979" s="63">
        <v>143240665.10345501</v>
      </c>
      <c r="K4979" s="63">
        <v>210.00969277974494</v>
      </c>
      <c r="L4979" s="63">
        <v>12113.881722186048</v>
      </c>
      <c r="M4979" s="63">
        <f>(M4463+M4721+M4936)/3</f>
        <v>56.217370037601349</v>
      </c>
      <c r="N4979" s="62">
        <v>53.72</v>
      </c>
    </row>
    <row r="4980" spans="1:14" x14ac:dyDescent="0.4">
      <c r="A4980" s="59">
        <v>118</v>
      </c>
      <c r="B4980" s="5" t="s">
        <v>201</v>
      </c>
      <c r="C4980" s="5">
        <v>2012</v>
      </c>
      <c r="D4980" s="5" t="s">
        <v>251</v>
      </c>
      <c r="E4980" s="5" t="s">
        <v>247</v>
      </c>
      <c r="F4980" s="62">
        <v>4.7982514750348226</v>
      </c>
      <c r="G4980" s="63">
        <v>88303</v>
      </c>
      <c r="H4980" s="63">
        <v>10.450669634361361</v>
      </c>
      <c r="I4980" s="63">
        <f>(I4722+I4464+I4937)/3</f>
        <v>103.65956317588132</v>
      </c>
      <c r="J4980" s="63">
        <v>613208776.273067</v>
      </c>
      <c r="K4980" s="63">
        <v>222.08186250357676</v>
      </c>
      <c r="L4980" s="63">
        <v>12342.510282451378</v>
      </c>
      <c r="M4980" s="63">
        <f>(M4464+M4937+M4722)/3</f>
        <v>56.649476545590566</v>
      </c>
      <c r="N4980" s="62">
        <v>54.12</v>
      </c>
    </row>
    <row r="4981" spans="1:14" x14ac:dyDescent="0.4">
      <c r="A4981" s="59">
        <v>118</v>
      </c>
      <c r="B4981" s="5" t="s">
        <v>201</v>
      </c>
      <c r="C4981" s="5">
        <v>2013</v>
      </c>
      <c r="D4981" s="5" t="s">
        <v>251</v>
      </c>
      <c r="E4981" s="5" t="s">
        <v>247</v>
      </c>
      <c r="F4981" s="62">
        <v>4.5825968048560846</v>
      </c>
      <c r="G4981" s="63">
        <v>89949</v>
      </c>
      <c r="H4981" s="63">
        <v>5.6419560139471514</v>
      </c>
      <c r="I4981" s="63">
        <f>(I4465+I4723+I4938)/3</f>
        <v>104.40506565943049</v>
      </c>
      <c r="J4981" s="63">
        <v>57289065.622999102</v>
      </c>
      <c r="K4981" s="63">
        <v>196.42926721596254</v>
      </c>
      <c r="L4981" s="63">
        <v>14729.62662281845</v>
      </c>
      <c r="M4981" s="63">
        <f>(M4723+M4465+M4938)/3</f>
        <v>55.134398382915691</v>
      </c>
      <c r="N4981" s="62">
        <v>54.536999999999999</v>
      </c>
    </row>
    <row r="4982" spans="1:14" x14ac:dyDescent="0.4">
      <c r="A4982" s="59">
        <v>118</v>
      </c>
      <c r="B4982" s="5" t="s">
        <v>201</v>
      </c>
      <c r="C4982" s="5">
        <v>2014</v>
      </c>
      <c r="D4982" s="5" t="s">
        <v>251</v>
      </c>
      <c r="E4982" s="5" t="s">
        <v>247</v>
      </c>
      <c r="F4982" s="62">
        <v>4.9989601462362767</v>
      </c>
      <c r="G4982" s="63">
        <v>91359</v>
      </c>
      <c r="H4982" s="63">
        <v>6.3878487084123208</v>
      </c>
      <c r="I4982" s="63">
        <f>(I4724+I4466+I4939)/3</f>
        <v>98.610137018889091</v>
      </c>
      <c r="J4982" s="63">
        <v>108355443.10197</v>
      </c>
      <c r="K4982" s="63">
        <v>213.15912064095409</v>
      </c>
      <c r="L4982" s="63">
        <v>15188.174675109613</v>
      </c>
      <c r="M4982" s="63">
        <f>(M4724+M4466+M4939)/3</f>
        <v>54.987345336144692</v>
      </c>
      <c r="N4982" s="62">
        <v>54.969000000000001</v>
      </c>
    </row>
    <row r="4983" spans="1:14" x14ac:dyDescent="0.4">
      <c r="A4983" s="59">
        <v>118</v>
      </c>
      <c r="B4983" s="5" t="s">
        <v>201</v>
      </c>
      <c r="C4983" s="5">
        <v>2015</v>
      </c>
      <c r="D4983" s="5" t="s">
        <v>251</v>
      </c>
      <c r="E4983" s="5" t="s">
        <v>247</v>
      </c>
      <c r="F4983" s="62">
        <v>5.3500893822455824</v>
      </c>
      <c r="G4983" s="63">
        <v>93419</v>
      </c>
      <c r="H4983" s="63">
        <v>0.5207329652121615</v>
      </c>
      <c r="I4983" s="63">
        <f>(I4940+I4467+I4725)/3</f>
        <v>88.974369634732611</v>
      </c>
      <c r="J4983" s="63">
        <v>105893597.203315</v>
      </c>
      <c r="K4983" s="63">
        <v>192.99680509443709</v>
      </c>
      <c r="L4983" s="63">
        <v>14894.485782709642</v>
      </c>
      <c r="M4983" s="63">
        <f t="shared" ref="M4983:M4990" si="534">(M4467+M4725+M4940)/3</f>
        <v>55.590406754883645</v>
      </c>
      <c r="N4983" s="62">
        <v>55.4</v>
      </c>
    </row>
    <row r="4984" spans="1:14" x14ac:dyDescent="0.4">
      <c r="A4984" s="59">
        <v>118</v>
      </c>
      <c r="B4984" s="5" t="s">
        <v>201</v>
      </c>
      <c r="C4984" s="5">
        <v>2016</v>
      </c>
      <c r="D4984" s="5" t="s">
        <v>251</v>
      </c>
      <c r="E4984" s="5" t="s">
        <v>247</v>
      </c>
      <c r="F4984" s="62">
        <v>5.9739957962335097</v>
      </c>
      <c r="G4984" s="63">
        <v>94677</v>
      </c>
      <c r="H4984" s="63">
        <v>-0.20068524445352409</v>
      </c>
      <c r="I4984" s="63">
        <f>(I4726+I4468+I4941)/3</f>
        <v>88.873774517477884</v>
      </c>
      <c r="J4984" s="63">
        <v>68346743.928173393</v>
      </c>
      <c r="K4984" s="63">
        <v>194.44740062515501</v>
      </c>
      <c r="L4984" s="63">
        <v>15409.804633721089</v>
      </c>
      <c r="M4984" s="63">
        <f t="shared" si="534"/>
        <v>55.237383491314681</v>
      </c>
      <c r="N4984" s="62">
        <v>55.831000000000003</v>
      </c>
    </row>
    <row r="4985" spans="1:14" x14ac:dyDescent="0.4">
      <c r="A4985" s="59">
        <v>118</v>
      </c>
      <c r="B4985" s="5" t="s">
        <v>201</v>
      </c>
      <c r="C4985" s="5">
        <v>2017</v>
      </c>
      <c r="D4985" s="5" t="s">
        <v>251</v>
      </c>
      <c r="E4985" s="5" t="s">
        <v>247</v>
      </c>
      <c r="F4985" s="62">
        <v>5.9545298039502104</v>
      </c>
      <c r="G4985" s="63">
        <v>95843</v>
      </c>
      <c r="H4985" s="63">
        <v>4.5290556070373782</v>
      </c>
      <c r="I4985" s="63">
        <f>(I4727+I4469+I4942)/3</f>
        <v>95.577799771490405</v>
      </c>
      <c r="J4985" s="63">
        <v>197311244.14602</v>
      </c>
      <c r="K4985" s="63">
        <v>216.23661068527315</v>
      </c>
      <c r="L4985" s="63">
        <v>15961.2436308497</v>
      </c>
      <c r="M4985" s="63">
        <f t="shared" si="534"/>
        <v>55.271711860781011</v>
      </c>
      <c r="N4985" s="62">
        <v>56.261000000000003</v>
      </c>
    </row>
    <row r="4986" spans="1:14" x14ac:dyDescent="0.4">
      <c r="A4986" s="59">
        <v>118</v>
      </c>
      <c r="B4986" s="5" t="s">
        <v>201</v>
      </c>
      <c r="C4986" s="5">
        <v>2018</v>
      </c>
      <c r="D4986" s="5" t="s">
        <v>251</v>
      </c>
      <c r="E4986" s="5" t="s">
        <v>247</v>
      </c>
      <c r="F4986" s="62">
        <v>6.2245509600876376</v>
      </c>
      <c r="G4986" s="63">
        <v>96762</v>
      </c>
      <c r="H4986" s="63">
        <v>2.0149059514469769</v>
      </c>
      <c r="I4986" s="63">
        <f>(I4470+I4728+I4943)/3</f>
        <v>94.361632047883049</v>
      </c>
      <c r="J4986" s="63">
        <v>305172393.79133302</v>
      </c>
      <c r="K4986" s="63">
        <v>208.69124642904686</v>
      </c>
      <c r="L4986" s="63">
        <v>16411.921117427686</v>
      </c>
      <c r="M4986" s="63">
        <f t="shared" si="534"/>
        <v>55.366500702326448</v>
      </c>
      <c r="N4986" s="62">
        <v>56.691000000000003</v>
      </c>
    </row>
    <row r="4987" spans="1:14" x14ac:dyDescent="0.4">
      <c r="A4987" s="59">
        <v>118</v>
      </c>
      <c r="B4987" s="5" t="s">
        <v>201</v>
      </c>
      <c r="C4987" s="5">
        <v>2019</v>
      </c>
      <c r="D4987" s="5" t="s">
        <v>251</v>
      </c>
      <c r="E4987" s="5" t="s">
        <v>247</v>
      </c>
      <c r="F4987" s="62">
        <v>6.0978233034571057</v>
      </c>
      <c r="G4987" s="63">
        <v>97625</v>
      </c>
      <c r="H4987" s="63">
        <v>-0.34330861437219085</v>
      </c>
      <c r="I4987" s="63">
        <f>(I4471+I4729+I4944)/3</f>
        <v>93.107012456064936</v>
      </c>
      <c r="J4987" s="63">
        <v>257086351.80439201</v>
      </c>
      <c r="K4987" s="63">
        <v>196.97232871404236</v>
      </c>
      <c r="L4987" s="63">
        <v>16851.119764877054</v>
      </c>
      <c r="M4987" s="63">
        <f t="shared" si="534"/>
        <v>55.291865351474051</v>
      </c>
      <c r="N4987" s="62">
        <v>57.119</v>
      </c>
    </row>
    <row r="4988" spans="1:14" x14ac:dyDescent="0.4">
      <c r="A4988" s="59">
        <v>118</v>
      </c>
      <c r="B4988" s="5" t="s">
        <v>201</v>
      </c>
      <c r="C4988" s="5">
        <v>2020</v>
      </c>
      <c r="D4988" s="5" t="s">
        <v>251</v>
      </c>
      <c r="E4988" s="5" t="s">
        <v>247</v>
      </c>
      <c r="F4988" s="62">
        <v>6.0805183725701291</v>
      </c>
      <c r="G4988" s="63">
        <v>98462</v>
      </c>
      <c r="H4988" s="63">
        <v>-2.1236306697200007</v>
      </c>
      <c r="I4988" s="63">
        <f>(I4472+I4730+I4945)/3</f>
        <v>93.162153271754676</v>
      </c>
      <c r="J4988" s="63">
        <v>80053481.405823305</v>
      </c>
      <c r="K4988" s="63">
        <v>179.29236903708389</v>
      </c>
      <c r="L4988" s="63">
        <v>12020.021064317005</v>
      </c>
      <c r="M4988" s="63">
        <f t="shared" si="534"/>
        <v>55.310025971527175</v>
      </c>
      <c r="N4988" s="62">
        <v>57.545999999999999</v>
      </c>
    </row>
    <row r="4989" spans="1:14" x14ac:dyDescent="0.4">
      <c r="A4989" s="59">
        <v>118</v>
      </c>
      <c r="B4989" s="5" t="s">
        <v>201</v>
      </c>
      <c r="C4989" s="5">
        <v>2021</v>
      </c>
      <c r="D4989" s="5" t="s">
        <v>251</v>
      </c>
      <c r="E4989" s="5" t="s">
        <v>247</v>
      </c>
      <c r="F4989" s="62">
        <f>(F4986+F4987+F4988)/3</f>
        <v>6.1342975453716235</v>
      </c>
      <c r="G4989" s="63">
        <v>99258</v>
      </c>
      <c r="H4989" s="63">
        <v>-0.95287864334022743</v>
      </c>
      <c r="I4989" s="63">
        <f>(I4473+I4731+I4946)/3</f>
        <v>93.937862948147753</v>
      </c>
      <c r="J4989" s="63">
        <v>111455091.564216</v>
      </c>
      <c r="K4989" s="63">
        <v>235.82019357551468</v>
      </c>
      <c r="L4989" s="63">
        <v>12963.058980213935</v>
      </c>
      <c r="M4989" s="63">
        <f t="shared" si="534"/>
        <v>55.322797341775889</v>
      </c>
      <c r="N4989" s="62">
        <v>57.972000000000001</v>
      </c>
    </row>
    <row r="4990" spans="1:14" x14ac:dyDescent="0.4">
      <c r="A4990" s="59">
        <v>118</v>
      </c>
      <c r="B4990" s="5" t="s">
        <v>201</v>
      </c>
      <c r="C4990" s="5">
        <v>2022</v>
      </c>
      <c r="D4990" s="5" t="s">
        <v>251</v>
      </c>
      <c r="E4990" s="5" t="s">
        <v>247</v>
      </c>
      <c r="F4990" s="62">
        <f>(F4987+F4988+F4989)/3</f>
        <v>6.1042130737996194</v>
      </c>
      <c r="G4990" s="63">
        <v>119878</v>
      </c>
      <c r="H4990" s="63">
        <v>-4.466440057560348</v>
      </c>
      <c r="I4990" s="63">
        <f>(I4732+I4474+I4947)/3</f>
        <v>112.258338403905</v>
      </c>
      <c r="J4990" s="63">
        <v>189823893.166482</v>
      </c>
      <c r="K4990" s="63">
        <v>233.06993882709</v>
      </c>
      <c r="L4990" s="63">
        <v>13250.45583323752</v>
      </c>
      <c r="M4990" s="63">
        <f t="shared" si="534"/>
        <v>55.308229554925695</v>
      </c>
      <c r="N4990" s="62">
        <v>58.396000000000001</v>
      </c>
    </row>
    <row r="4991" spans="1:14" x14ac:dyDescent="0.4">
      <c r="A4991" s="69">
        <v>119</v>
      </c>
      <c r="B4991" s="5" t="s">
        <v>202</v>
      </c>
      <c r="C4991" s="5">
        <v>1980</v>
      </c>
      <c r="D4991" s="5" t="s">
        <v>246</v>
      </c>
      <c r="E4991" s="5" t="s">
        <v>254</v>
      </c>
      <c r="F4991" s="62">
        <f t="shared" ref="F4991:F4999" si="535">F4992*0.95</f>
        <v>4.4018790147335785E-2</v>
      </c>
      <c r="G4991" s="63">
        <v>3367477</v>
      </c>
      <c r="H4991" s="63">
        <v>-6.0087345373902536</v>
      </c>
      <c r="I4991" s="63">
        <v>266.40236800903602</v>
      </c>
      <c r="J4991" s="63">
        <v>-18670264.708658502</v>
      </c>
      <c r="K4991" s="63">
        <v>61.08178277801818</v>
      </c>
      <c r="L4991" s="63">
        <v>326.79545858106547</v>
      </c>
      <c r="M4991" s="63">
        <f>(M4131+M3873+M3529)/3</f>
        <v>19.337100212633217</v>
      </c>
      <c r="N4991" s="62">
        <v>29.818999999999999</v>
      </c>
    </row>
    <row r="4992" spans="1:14" x14ac:dyDescent="0.4">
      <c r="A4992" s="69">
        <v>119</v>
      </c>
      <c r="B4992" s="5" t="s">
        <v>202</v>
      </c>
      <c r="C4992" s="5">
        <v>1981</v>
      </c>
      <c r="D4992" s="5" t="s">
        <v>246</v>
      </c>
      <c r="E4992" s="5" t="s">
        <v>254</v>
      </c>
      <c r="F4992" s="62">
        <f t="shared" si="535"/>
        <v>4.6335568576142933E-2</v>
      </c>
      <c r="G4992" s="63">
        <v>3437108</v>
      </c>
      <c r="H4992" s="63">
        <v>8.6983122417805987</v>
      </c>
      <c r="I4992" s="63">
        <v>304.84516245837801</v>
      </c>
      <c r="J4992" s="63">
        <v>7505833.3840077696</v>
      </c>
      <c r="K4992" s="63">
        <v>62.753443739359227</v>
      </c>
      <c r="L4992" s="63">
        <v>324.37929239191249</v>
      </c>
      <c r="M4992" s="63">
        <f>(M4132+M3874+M3530)/3</f>
        <v>25.493846679775093</v>
      </c>
      <c r="N4992" s="62">
        <v>30.248000000000001</v>
      </c>
    </row>
    <row r="4993" spans="1:14" x14ac:dyDescent="0.4">
      <c r="A4993" s="69">
        <v>119</v>
      </c>
      <c r="B4993" s="5" t="s">
        <v>202</v>
      </c>
      <c r="C4993" s="5">
        <v>1982</v>
      </c>
      <c r="D4993" s="5" t="s">
        <v>246</v>
      </c>
      <c r="E4993" s="5" t="s">
        <v>254</v>
      </c>
      <c r="F4993" s="62">
        <f t="shared" si="535"/>
        <v>4.8774282711729407E-2</v>
      </c>
      <c r="G4993" s="63">
        <v>3509197</v>
      </c>
      <c r="H4993" s="63">
        <v>18.501627312995879</v>
      </c>
      <c r="I4993" s="63">
        <v>373.57717043051503</v>
      </c>
      <c r="J4993" s="63">
        <v>4682515.6436681701</v>
      </c>
      <c r="K4993" s="63">
        <v>41.688999688376441</v>
      </c>
      <c r="L4993" s="63">
        <v>369.02914384330376</v>
      </c>
      <c r="M4993" s="63">
        <f>(M5208+M5294+M5380)/3</f>
        <v>12.022353720271321</v>
      </c>
      <c r="N4993" s="62">
        <v>30.68</v>
      </c>
    </row>
    <row r="4994" spans="1:14" x14ac:dyDescent="0.4">
      <c r="A4994" s="69">
        <v>119</v>
      </c>
      <c r="B4994" s="5" t="s">
        <v>202</v>
      </c>
      <c r="C4994" s="5">
        <v>1983</v>
      </c>
      <c r="D4994" s="5" t="s">
        <v>246</v>
      </c>
      <c r="E4994" s="5" t="s">
        <v>254</v>
      </c>
      <c r="F4994" s="62">
        <f t="shared" si="535"/>
        <v>5.1341350222873061E-2</v>
      </c>
      <c r="G4994" s="63">
        <v>3585773</v>
      </c>
      <c r="H4994" s="63">
        <v>19.438956009622913</v>
      </c>
      <c r="I4994" s="63">
        <v>444.67328757658902</v>
      </c>
      <c r="J4994" s="63">
        <v>1697315.44211398</v>
      </c>
      <c r="K4994" s="63">
        <v>33.105911198763394</v>
      </c>
      <c r="L4994" s="63">
        <v>277.56316827330102</v>
      </c>
      <c r="M4994" s="63">
        <f t="shared" ref="M4994:M5004" si="536">(M4134+M3876+M3532)/3</f>
        <v>28.474039497119652</v>
      </c>
      <c r="N4994" s="62">
        <v>31.114999999999998</v>
      </c>
    </row>
    <row r="4995" spans="1:14" x14ac:dyDescent="0.4">
      <c r="A4995" s="69">
        <v>119</v>
      </c>
      <c r="B4995" s="5" t="s">
        <v>202</v>
      </c>
      <c r="C4995" s="5">
        <v>1984</v>
      </c>
      <c r="D4995" s="5" t="s">
        <v>246</v>
      </c>
      <c r="E4995" s="5" t="s">
        <v>254</v>
      </c>
      <c r="F4995" s="62">
        <f t="shared" si="535"/>
        <v>5.4043526550392698E-2</v>
      </c>
      <c r="G4995" s="63">
        <v>3666262</v>
      </c>
      <c r="H4995" s="63">
        <v>39.767258596468878</v>
      </c>
      <c r="I4995" s="63">
        <v>561.18695592360598</v>
      </c>
      <c r="J4995" s="63">
        <v>5856690.3732904298</v>
      </c>
      <c r="K4995" s="63">
        <v>23.029858948525369</v>
      </c>
      <c r="L4995" s="63">
        <v>296.61006202044132</v>
      </c>
      <c r="M4995" s="63">
        <f t="shared" si="536"/>
        <v>30.376275702091231</v>
      </c>
      <c r="N4995" s="62">
        <v>31.555</v>
      </c>
    </row>
    <row r="4996" spans="1:14" x14ac:dyDescent="0.4">
      <c r="A4996" s="69">
        <v>119</v>
      </c>
      <c r="B4996" s="5" t="s">
        <v>202</v>
      </c>
      <c r="C4996" s="5">
        <v>1985</v>
      </c>
      <c r="D4996" s="5" t="s">
        <v>246</v>
      </c>
      <c r="E4996" s="5" t="s">
        <v>254</v>
      </c>
      <c r="F4996" s="62">
        <f t="shared" si="535"/>
        <v>5.6887922684623893E-2</v>
      </c>
      <c r="G4996" s="63">
        <v>3749419</v>
      </c>
      <c r="H4996" s="63">
        <v>68.889714276852061</v>
      </c>
      <c r="I4996" s="63">
        <v>491.61096119331802</v>
      </c>
      <c r="J4996" s="63">
        <v>-30957002.2550321</v>
      </c>
      <c r="K4996" s="63">
        <v>31.431842775173298</v>
      </c>
      <c r="L4996" s="63">
        <v>228.53954135983054</v>
      </c>
      <c r="M4996" s="63">
        <f t="shared" si="536"/>
        <v>31.182456555069233</v>
      </c>
      <c r="N4996" s="62">
        <v>31.997</v>
      </c>
    </row>
    <row r="4997" spans="1:14" x14ac:dyDescent="0.4">
      <c r="A4997" s="69">
        <v>119</v>
      </c>
      <c r="B4997" s="5" t="s">
        <v>202</v>
      </c>
      <c r="C4997" s="5">
        <v>1986</v>
      </c>
      <c r="D4997" s="5" t="s">
        <v>246</v>
      </c>
      <c r="E4997" s="5" t="s">
        <v>254</v>
      </c>
      <c r="F4997" s="62">
        <f t="shared" si="535"/>
        <v>5.9882023878551467E-2</v>
      </c>
      <c r="G4997" s="63">
        <v>3842917</v>
      </c>
      <c r="H4997" s="63">
        <v>78.503795797429945</v>
      </c>
      <c r="I4997" s="63">
        <v>329.991788275256</v>
      </c>
      <c r="J4997" s="63">
        <v>-140310793.68045399</v>
      </c>
      <c r="K4997" s="63">
        <v>26.926977687626774</v>
      </c>
      <c r="L4997" s="63">
        <v>127.55452606038841</v>
      </c>
      <c r="M4997" s="63">
        <f t="shared" si="536"/>
        <v>33.319114095303178</v>
      </c>
      <c r="N4997" s="62">
        <v>32.325000000000003</v>
      </c>
    </row>
    <row r="4998" spans="1:14" x14ac:dyDescent="0.4">
      <c r="A4998" s="69">
        <v>119</v>
      </c>
      <c r="B4998" s="5" t="s">
        <v>202</v>
      </c>
      <c r="C4998" s="5">
        <v>1987</v>
      </c>
      <c r="D4998" s="5" t="s">
        <v>246</v>
      </c>
      <c r="E4998" s="5" t="s">
        <v>254</v>
      </c>
      <c r="F4998" s="62">
        <f t="shared" si="535"/>
        <v>6.3033709345843653E-2</v>
      </c>
      <c r="G4998" s="63">
        <v>3947865</v>
      </c>
      <c r="H4998" s="63">
        <v>165.67664000031624</v>
      </c>
      <c r="I4998" s="63">
        <v>151.86352450981201</v>
      </c>
      <c r="J4998" s="63">
        <v>39409532.6360192</v>
      </c>
      <c r="K4998" s="63">
        <v>55.153080169835356</v>
      </c>
      <c r="L4998" s="63">
        <v>167.205900256729</v>
      </c>
      <c r="M4998" s="63">
        <f t="shared" si="536"/>
        <v>33.739629965372934</v>
      </c>
      <c r="N4998" s="62">
        <v>32.555</v>
      </c>
    </row>
    <row r="4999" spans="1:14" x14ac:dyDescent="0.4">
      <c r="A4999" s="69">
        <v>119</v>
      </c>
      <c r="B4999" s="5" t="s">
        <v>202</v>
      </c>
      <c r="C4999" s="5">
        <v>1988</v>
      </c>
      <c r="D4999" s="5" t="s">
        <v>246</v>
      </c>
      <c r="E4999" s="5" t="s">
        <v>254</v>
      </c>
      <c r="F4999" s="62">
        <f t="shared" si="535"/>
        <v>6.6351272995624905E-2</v>
      </c>
      <c r="G4999" s="63">
        <v>4056215</v>
      </c>
      <c r="H4999" s="63">
        <v>64.28824806205867</v>
      </c>
      <c r="I4999" s="63">
        <v>178.67717443619699</v>
      </c>
      <c r="J4999" s="63">
        <v>-23088456.540627301</v>
      </c>
      <c r="K4999" s="63">
        <v>43.116164578624073</v>
      </c>
      <c r="L4999" s="63">
        <v>260.11538968653679</v>
      </c>
      <c r="M4999" s="63">
        <f t="shared" si="536"/>
        <v>35.121878328656294</v>
      </c>
      <c r="N4999" s="62">
        <v>32.786999999999999</v>
      </c>
    </row>
    <row r="5000" spans="1:14" x14ac:dyDescent="0.4">
      <c r="A5000" s="69">
        <v>119</v>
      </c>
      <c r="B5000" s="5" t="s">
        <v>202</v>
      </c>
      <c r="C5000" s="5">
        <v>1989</v>
      </c>
      <c r="D5000" s="5" t="s">
        <v>246</v>
      </c>
      <c r="E5000" s="5" t="s">
        <v>254</v>
      </c>
      <c r="F5000" s="62">
        <f>F5001*0.95</f>
        <v>6.9843445258552531E-2</v>
      </c>
      <c r="G5000" s="63">
        <v>4159163</v>
      </c>
      <c r="H5000" s="63">
        <v>61.491276852691868</v>
      </c>
      <c r="I5000" s="63">
        <v>156.52544537992401</v>
      </c>
      <c r="J5000" s="63">
        <v>22356434.2668809</v>
      </c>
      <c r="K5000" s="63">
        <v>41.588418614841736</v>
      </c>
      <c r="L5000" s="63">
        <v>224.31782835083447</v>
      </c>
      <c r="M5000" s="63">
        <f t="shared" si="536"/>
        <v>36.578645687839817</v>
      </c>
      <c r="N5000" s="62">
        <v>33.018999999999998</v>
      </c>
    </row>
    <row r="5001" spans="1:14" x14ac:dyDescent="0.4">
      <c r="A5001" s="69">
        <v>119</v>
      </c>
      <c r="B5001" s="5" t="s">
        <v>202</v>
      </c>
      <c r="C5001" s="5">
        <v>1990</v>
      </c>
      <c r="D5001" s="5" t="s">
        <v>246</v>
      </c>
      <c r="E5001" s="5" t="s">
        <v>254</v>
      </c>
      <c r="F5001" s="62">
        <v>7.3519416061634243E-2</v>
      </c>
      <c r="G5001" s="63">
        <v>4325388</v>
      </c>
      <c r="H5001" s="63">
        <v>70.591549245848739</v>
      </c>
      <c r="I5001" s="63">
        <v>116.084507188304</v>
      </c>
      <c r="J5001" s="63">
        <v>32434698.874735299</v>
      </c>
      <c r="K5001" s="63">
        <v>68.690667371373976</v>
      </c>
      <c r="L5001" s="63">
        <v>150.19325377656969</v>
      </c>
      <c r="M5001" s="63">
        <f t="shared" si="536"/>
        <v>30.43252144137055</v>
      </c>
      <c r="N5001" s="62">
        <v>33.252000000000002</v>
      </c>
    </row>
    <row r="5002" spans="1:14" x14ac:dyDescent="0.4">
      <c r="A5002" s="69">
        <v>119</v>
      </c>
      <c r="B5002" s="5" t="s">
        <v>202</v>
      </c>
      <c r="C5002" s="5">
        <v>1991</v>
      </c>
      <c r="D5002" s="5" t="s">
        <v>246</v>
      </c>
      <c r="E5002" s="5" t="s">
        <v>254</v>
      </c>
      <c r="F5002" s="62">
        <v>7.8183368435526354E-2</v>
      </c>
      <c r="G5002" s="63">
        <v>4378169</v>
      </c>
      <c r="H5002" s="63">
        <v>128.76166661363055</v>
      </c>
      <c r="I5002" s="63">
        <v>117.29960003169001</v>
      </c>
      <c r="J5002" s="63">
        <v>7504465.1296651</v>
      </c>
      <c r="K5002" s="63">
        <v>60.244049608661108</v>
      </c>
      <c r="L5002" s="63">
        <v>178.17909843476474</v>
      </c>
      <c r="M5002" s="63">
        <f t="shared" si="536"/>
        <v>32.670928014568595</v>
      </c>
      <c r="N5002" s="62">
        <v>33.484999999999999</v>
      </c>
    </row>
    <row r="5003" spans="1:14" x14ac:dyDescent="0.4">
      <c r="A5003" s="69">
        <v>119</v>
      </c>
      <c r="B5003" s="5" t="s">
        <v>202</v>
      </c>
      <c r="C5003" s="5">
        <v>1992</v>
      </c>
      <c r="D5003" s="5" t="s">
        <v>246</v>
      </c>
      <c r="E5003" s="5" t="s">
        <v>254</v>
      </c>
      <c r="F5003" s="62">
        <v>7.5670116418067285E-2</v>
      </c>
      <c r="G5003" s="63">
        <v>4301566</v>
      </c>
      <c r="H5003" s="63">
        <v>82.023579840278956</v>
      </c>
      <c r="I5003" s="63">
        <v>106.255389274295</v>
      </c>
      <c r="J5003" s="63">
        <v>-5599050.40660391</v>
      </c>
      <c r="K5003" s="63">
        <v>64.492875252877724</v>
      </c>
      <c r="L5003" s="63">
        <v>158.08149813280011</v>
      </c>
      <c r="M5003" s="63">
        <f t="shared" si="536"/>
        <v>31.171105945344291</v>
      </c>
      <c r="N5003" s="62">
        <v>33.72</v>
      </c>
    </row>
    <row r="5004" spans="1:14" x14ac:dyDescent="0.4">
      <c r="A5004" s="69">
        <v>119</v>
      </c>
      <c r="B5004" s="5" t="s">
        <v>202</v>
      </c>
      <c r="C5004" s="5">
        <v>1993</v>
      </c>
      <c r="D5004" s="5" t="s">
        <v>246</v>
      </c>
      <c r="E5004" s="5" t="s">
        <v>254</v>
      </c>
      <c r="F5004" s="62">
        <v>7.623922495320308E-2</v>
      </c>
      <c r="G5004" s="63">
        <v>4295689</v>
      </c>
      <c r="H5004" s="63">
        <v>26.736321238790325</v>
      </c>
      <c r="I5004" s="63">
        <v>117.618933430645</v>
      </c>
      <c r="J5004" s="63">
        <v>-7462923.5055774301</v>
      </c>
      <c r="K5004" s="63">
        <v>52.859837589187286</v>
      </c>
      <c r="L5004" s="63">
        <v>178.97299706793535</v>
      </c>
      <c r="M5004" s="63">
        <f t="shared" si="536"/>
        <v>29.700173535006797</v>
      </c>
      <c r="N5004" s="62">
        <v>33.954999999999998</v>
      </c>
    </row>
    <row r="5005" spans="1:14" x14ac:dyDescent="0.4">
      <c r="A5005" s="69">
        <v>119</v>
      </c>
      <c r="B5005" s="5" t="s">
        <v>202</v>
      </c>
      <c r="C5005" s="5">
        <v>1994</v>
      </c>
      <c r="D5005" s="5" t="s">
        <v>246</v>
      </c>
      <c r="E5005" s="5" t="s">
        <v>254</v>
      </c>
      <c r="F5005" s="62">
        <v>8.1229158231850965E-2</v>
      </c>
      <c r="G5005" s="63">
        <v>4314953</v>
      </c>
      <c r="H5005" s="63">
        <v>25.062043752075766</v>
      </c>
      <c r="I5005" s="63">
        <v>135.802785669408</v>
      </c>
      <c r="J5005" s="63">
        <v>-2874187.6100226999</v>
      </c>
      <c r="K5005" s="63">
        <v>55.160067518832435</v>
      </c>
      <c r="L5005" s="63">
        <v>211.33856398516599</v>
      </c>
      <c r="M5005" s="63">
        <f>(M4145+M3543+M3887)/3</f>
        <v>28.887341968533789</v>
      </c>
      <c r="N5005" s="62">
        <v>34.192</v>
      </c>
    </row>
    <row r="5006" spans="1:14" x14ac:dyDescent="0.4">
      <c r="A5006" s="69">
        <v>119</v>
      </c>
      <c r="B5006" s="5" t="s">
        <v>202</v>
      </c>
      <c r="C5006" s="5">
        <v>1995</v>
      </c>
      <c r="D5006" s="5" t="s">
        <v>246</v>
      </c>
      <c r="E5006" s="5" t="s">
        <v>254</v>
      </c>
      <c r="F5006" s="62">
        <v>5.4623464640094502E-2</v>
      </c>
      <c r="G5006" s="63">
        <v>4324149</v>
      </c>
      <c r="H5006" s="63">
        <v>33.597987737670508</v>
      </c>
      <c r="I5006" s="63">
        <v>122.683123302829</v>
      </c>
      <c r="J5006" s="63">
        <v>7287055.9078585701</v>
      </c>
      <c r="K5006" s="63">
        <v>45.029250437578028</v>
      </c>
      <c r="L5006" s="63">
        <v>201.37112282827897</v>
      </c>
      <c r="M5006" s="63">
        <f>(M4146+M3544+M3888)/3</f>
        <v>57.145721760902774</v>
      </c>
      <c r="N5006" s="62">
        <v>34.429000000000002</v>
      </c>
    </row>
    <row r="5007" spans="1:14" x14ac:dyDescent="0.4">
      <c r="A5007" s="69">
        <v>119</v>
      </c>
      <c r="B5007" s="5" t="s">
        <v>202</v>
      </c>
      <c r="C5007" s="5">
        <v>1996</v>
      </c>
      <c r="D5007" s="5" t="s">
        <v>246</v>
      </c>
      <c r="E5007" s="5" t="s">
        <v>254</v>
      </c>
      <c r="F5007" s="62">
        <v>7.1468497045340057E-2</v>
      </c>
      <c r="G5007" s="63">
        <v>4347370</v>
      </c>
      <c r="H5007" s="63">
        <v>29.580486807541149</v>
      </c>
      <c r="I5007" s="63">
        <v>123.25575596139799</v>
      </c>
      <c r="J5007" s="63">
        <v>663927.90522763098</v>
      </c>
      <c r="K5007" s="63">
        <v>49.595530654093942</v>
      </c>
      <c r="L5007" s="63">
        <v>216.62341891992048</v>
      </c>
      <c r="M5007" s="63">
        <f t="shared" ref="M5007:M5014" si="537">(M4147+M3889+M3545)/3</f>
        <v>28.60539937544139</v>
      </c>
      <c r="N5007" s="62">
        <v>34.667000000000002</v>
      </c>
    </row>
    <row r="5008" spans="1:14" x14ac:dyDescent="0.4">
      <c r="A5008" s="69">
        <v>119</v>
      </c>
      <c r="B5008" s="5" t="s">
        <v>202</v>
      </c>
      <c r="C5008" s="5">
        <v>1997</v>
      </c>
      <c r="D5008" s="5" t="s">
        <v>246</v>
      </c>
      <c r="E5008" s="5" t="s">
        <v>254</v>
      </c>
      <c r="F5008" s="62">
        <v>5.2031451332431936E-2</v>
      </c>
      <c r="G5008" s="63">
        <v>4405028</v>
      </c>
      <c r="H5008" s="63">
        <v>2.2527683662517859</v>
      </c>
      <c r="I5008" s="63">
        <v>141.00466588871799</v>
      </c>
      <c r="J5008" s="63">
        <v>1800032.09430632</v>
      </c>
      <c r="K5008" s="63">
        <v>28.278024036266508</v>
      </c>
      <c r="L5008" s="63">
        <v>193.01081255828728</v>
      </c>
      <c r="M5008" s="63">
        <f t="shared" si="537"/>
        <v>29.29277553035347</v>
      </c>
      <c r="N5008" s="62">
        <v>34.905000000000001</v>
      </c>
    </row>
    <row r="5009" spans="1:14" x14ac:dyDescent="0.4">
      <c r="A5009" s="69">
        <v>119</v>
      </c>
      <c r="B5009" s="5" t="s">
        <v>202</v>
      </c>
      <c r="C5009" s="5">
        <v>1998</v>
      </c>
      <c r="D5009" s="5" t="s">
        <v>246</v>
      </c>
      <c r="E5009" s="5" t="s">
        <v>254</v>
      </c>
      <c r="F5009" s="62">
        <v>5.5663234063112708E-2</v>
      </c>
      <c r="G5009" s="63">
        <v>4449975</v>
      </c>
      <c r="H5009" s="63">
        <v>23.775122880696983</v>
      </c>
      <c r="I5009" s="63">
        <v>120.300326125881</v>
      </c>
      <c r="J5009" s="63">
        <v>104884.952718631</v>
      </c>
      <c r="K5009" s="63">
        <v>35.332679556408237</v>
      </c>
      <c r="L5009" s="63">
        <v>151.09656286768973</v>
      </c>
      <c r="M5009" s="63">
        <f t="shared" si="537"/>
        <v>29.911463344858358</v>
      </c>
      <c r="N5009" s="62">
        <v>35.143999999999998</v>
      </c>
    </row>
    <row r="5010" spans="1:14" x14ac:dyDescent="0.4">
      <c r="A5010" s="69">
        <v>119</v>
      </c>
      <c r="B5010" s="5" t="s">
        <v>202</v>
      </c>
      <c r="C5010" s="5">
        <v>1999</v>
      </c>
      <c r="D5010" s="5" t="s">
        <v>246</v>
      </c>
      <c r="E5010" s="5" t="s">
        <v>254</v>
      </c>
      <c r="F5010" s="62">
        <v>4.4065611281869074E-2</v>
      </c>
      <c r="G5010" s="63">
        <v>4475145</v>
      </c>
      <c r="H5010" s="63">
        <v>17.19385192933774</v>
      </c>
      <c r="I5010" s="63">
        <v>142.58296151969799</v>
      </c>
      <c r="J5010" s="63">
        <v>533201.78805506101</v>
      </c>
      <c r="K5010" s="63">
        <v>33.749163702364157</v>
      </c>
      <c r="L5010" s="63">
        <v>149.57834190235857</v>
      </c>
      <c r="M5010" s="63">
        <f t="shared" si="537"/>
        <v>30.153065739015773</v>
      </c>
      <c r="N5010" s="62">
        <v>35.384</v>
      </c>
    </row>
    <row r="5011" spans="1:14" x14ac:dyDescent="0.4">
      <c r="A5011" s="69">
        <v>119</v>
      </c>
      <c r="B5011" s="5" t="s">
        <v>202</v>
      </c>
      <c r="C5011" s="5">
        <v>2000</v>
      </c>
      <c r="D5011" s="5" t="s">
        <v>246</v>
      </c>
      <c r="E5011" s="5" t="s">
        <v>254</v>
      </c>
      <c r="F5011" s="62">
        <v>7.2708361374299285E-2</v>
      </c>
      <c r="G5011" s="63">
        <v>4584067</v>
      </c>
      <c r="H5011" s="63">
        <v>3.2811413645564613</v>
      </c>
      <c r="I5011" s="63">
        <v>130.895250020351</v>
      </c>
      <c r="J5011" s="63">
        <v>39000824.520523399</v>
      </c>
      <c r="K5011" s="63">
        <v>57.529962895922161</v>
      </c>
      <c r="L5011" s="63">
        <v>138.71394161532712</v>
      </c>
      <c r="M5011" s="63">
        <f t="shared" si="537"/>
        <v>33.216036663537686</v>
      </c>
      <c r="N5011" s="62">
        <v>35.625999999999998</v>
      </c>
    </row>
    <row r="5012" spans="1:14" x14ac:dyDescent="0.4">
      <c r="A5012" s="69">
        <v>119</v>
      </c>
      <c r="B5012" s="5" t="s">
        <v>202</v>
      </c>
      <c r="C5012" s="5">
        <v>2001</v>
      </c>
      <c r="D5012" s="5" t="s">
        <v>246</v>
      </c>
      <c r="E5012" s="5" t="s">
        <v>254</v>
      </c>
      <c r="F5012" s="62">
        <v>9.1103820060381757E-2</v>
      </c>
      <c r="G5012" s="63">
        <v>4857096</v>
      </c>
      <c r="H5012" s="63">
        <v>71.351957203436655</v>
      </c>
      <c r="I5012" s="63">
        <v>142.83739687469</v>
      </c>
      <c r="J5012" s="63">
        <v>9835742.0223757196</v>
      </c>
      <c r="K5012" s="63">
        <v>35.938160169003261</v>
      </c>
      <c r="L5012" s="63">
        <v>221.29508561880047</v>
      </c>
      <c r="M5012" s="63">
        <f t="shared" si="537"/>
        <v>30.645006792000014</v>
      </c>
      <c r="N5012" s="62">
        <v>35.866999999999997</v>
      </c>
    </row>
    <row r="5013" spans="1:14" x14ac:dyDescent="0.4">
      <c r="A5013" s="69">
        <v>119</v>
      </c>
      <c r="B5013" s="5" t="s">
        <v>202</v>
      </c>
      <c r="C5013" s="5">
        <v>2002</v>
      </c>
      <c r="D5013" s="5" t="s">
        <v>246</v>
      </c>
      <c r="E5013" s="5" t="s">
        <v>254</v>
      </c>
      <c r="F5013" s="62">
        <v>9.680721026950187E-2</v>
      </c>
      <c r="G5013" s="63">
        <v>5140113</v>
      </c>
      <c r="H5013" s="63">
        <v>-3.9341669517911413</v>
      </c>
      <c r="I5013" s="63">
        <v>123.480062715405</v>
      </c>
      <c r="J5013" s="63">
        <v>10413409.463440901</v>
      </c>
      <c r="K5013" s="63">
        <v>38.916912248411187</v>
      </c>
      <c r="L5013" s="63">
        <v>240.50751930630466</v>
      </c>
      <c r="M5013" s="63">
        <f t="shared" si="537"/>
        <v>31.182039989695337</v>
      </c>
      <c r="N5013" s="62">
        <v>36.109000000000002</v>
      </c>
    </row>
    <row r="5014" spans="1:14" x14ac:dyDescent="0.4">
      <c r="A5014" s="69">
        <v>119</v>
      </c>
      <c r="B5014" s="5" t="s">
        <v>202</v>
      </c>
      <c r="C5014" s="5">
        <v>2003</v>
      </c>
      <c r="D5014" s="5" t="s">
        <v>246</v>
      </c>
      <c r="E5014" s="5" t="s">
        <v>254</v>
      </c>
      <c r="F5014" s="62">
        <v>0.10286106635753528</v>
      </c>
      <c r="G5014" s="63">
        <v>5350907</v>
      </c>
      <c r="H5014" s="63">
        <v>13.197686709531212</v>
      </c>
      <c r="I5014" s="63">
        <v>102.100431065289</v>
      </c>
      <c r="J5014" s="63">
        <v>8615049.6677389797</v>
      </c>
      <c r="K5014" s="63">
        <v>46.446436983909564</v>
      </c>
      <c r="L5014" s="63">
        <v>255.97261857887534</v>
      </c>
      <c r="M5014" s="63">
        <f t="shared" si="537"/>
        <v>29.387960716478457</v>
      </c>
      <c r="N5014" s="62">
        <v>36.351999999999997</v>
      </c>
    </row>
    <row r="5015" spans="1:14" x14ac:dyDescent="0.4">
      <c r="A5015" s="69">
        <v>119</v>
      </c>
      <c r="B5015" s="5" t="s">
        <v>202</v>
      </c>
      <c r="C5015" s="5">
        <v>2004</v>
      </c>
      <c r="D5015" s="5" t="s">
        <v>246</v>
      </c>
      <c r="E5015" s="5" t="s">
        <v>254</v>
      </c>
      <c r="F5015" s="62">
        <v>9.6253087427116663E-2</v>
      </c>
      <c r="G5015" s="63">
        <v>5533329</v>
      </c>
      <c r="H5015" s="63">
        <v>12.826452501868431</v>
      </c>
      <c r="I5015" s="63">
        <v>91.3521906377037</v>
      </c>
      <c r="J5015" s="63">
        <v>61153314.193329699</v>
      </c>
      <c r="K5015" s="63">
        <v>46.171999738885916</v>
      </c>
      <c r="L5015" s="63">
        <v>258.47316880396329</v>
      </c>
      <c r="M5015" s="63">
        <f>(M5012+M5013+M5014)/3</f>
        <v>30.405002499391269</v>
      </c>
      <c r="N5015" s="62">
        <v>36.595999999999997</v>
      </c>
    </row>
    <row r="5016" spans="1:14" x14ac:dyDescent="0.4">
      <c r="A5016" s="69">
        <v>119</v>
      </c>
      <c r="B5016" s="5" t="s">
        <v>202</v>
      </c>
      <c r="C5016" s="5">
        <v>2005</v>
      </c>
      <c r="D5016" s="5" t="s">
        <v>246</v>
      </c>
      <c r="E5016" s="5" t="s">
        <v>254</v>
      </c>
      <c r="F5016" s="62">
        <v>7.8563040637766493E-2</v>
      </c>
      <c r="G5016" s="63">
        <v>5683334</v>
      </c>
      <c r="H5016" s="63">
        <v>16.615767390928227</v>
      </c>
      <c r="I5016" s="63">
        <v>92.807727681674606</v>
      </c>
      <c r="J5016" s="63">
        <v>90731669.737714797</v>
      </c>
      <c r="K5016" s="63">
        <v>47.547983597249278</v>
      </c>
      <c r="L5016" s="63">
        <v>286.2859062898799</v>
      </c>
      <c r="M5016" s="63">
        <f>(M4156+M3898+M3554)/3</f>
        <v>30.406902984291676</v>
      </c>
      <c r="N5016" s="62">
        <v>36.918999999999997</v>
      </c>
    </row>
    <row r="5017" spans="1:14" x14ac:dyDescent="0.4">
      <c r="A5017" s="69">
        <v>119</v>
      </c>
      <c r="B5017" s="5" t="s">
        <v>202</v>
      </c>
      <c r="C5017" s="5">
        <v>2006</v>
      </c>
      <c r="D5017" s="5" t="s">
        <v>246</v>
      </c>
      <c r="E5017" s="5" t="s">
        <v>254</v>
      </c>
      <c r="F5017" s="62">
        <v>0.10165627785177186</v>
      </c>
      <c r="G5017" s="63">
        <v>5809774</v>
      </c>
      <c r="H5017" s="63">
        <v>12.492990311555062</v>
      </c>
      <c r="I5017" s="63">
        <v>96.084104380447698</v>
      </c>
      <c r="J5017" s="63">
        <v>58869143.907217897</v>
      </c>
      <c r="K5017" s="63">
        <v>42.430393774253602</v>
      </c>
      <c r="L5017" s="63">
        <v>320.51441080857865</v>
      </c>
      <c r="M5017" s="63">
        <f>(M4157+M3899+M3555)/3</f>
        <v>29.008924837758656</v>
      </c>
      <c r="N5017" s="62">
        <v>37.302999999999997</v>
      </c>
    </row>
    <row r="5018" spans="1:14" x14ac:dyDescent="0.4">
      <c r="A5018" s="69">
        <v>119</v>
      </c>
      <c r="B5018" s="5" t="s">
        <v>202</v>
      </c>
      <c r="C5018" s="5">
        <v>2007</v>
      </c>
      <c r="D5018" s="5" t="s">
        <v>246</v>
      </c>
      <c r="E5018" s="5" t="s">
        <v>254</v>
      </c>
      <c r="F5018" s="62">
        <v>8.4725743341275528E-2</v>
      </c>
      <c r="G5018" s="63">
        <v>5939163</v>
      </c>
      <c r="H5018" s="63">
        <v>6.6020190215201069</v>
      </c>
      <c r="I5018" s="63">
        <v>96.654918143782595</v>
      </c>
      <c r="J5018" s="63">
        <v>95470171.315982804</v>
      </c>
      <c r="K5018" s="63">
        <v>40.898245169672244</v>
      </c>
      <c r="L5018" s="63">
        <v>358.0773155386085</v>
      </c>
      <c r="M5018" s="63">
        <f>(M3900+M3556+M4158)/3</f>
        <v>27.83899139419422</v>
      </c>
      <c r="N5018" s="62">
        <v>37.689</v>
      </c>
    </row>
    <row r="5019" spans="1:14" x14ac:dyDescent="0.4">
      <c r="A5019" s="69">
        <v>119</v>
      </c>
      <c r="B5019" s="5" t="s">
        <v>202</v>
      </c>
      <c r="C5019" s="5">
        <v>2008</v>
      </c>
      <c r="D5019" s="5" t="s">
        <v>246</v>
      </c>
      <c r="E5019" s="5" t="s">
        <v>254</v>
      </c>
      <c r="F5019" s="62">
        <v>8.5275314159248453E-2</v>
      </c>
      <c r="G5019" s="63">
        <v>6090860</v>
      </c>
      <c r="H5019" s="63">
        <v>9.2137174856209469</v>
      </c>
      <c r="I5019" s="63">
        <v>101.427453430032</v>
      </c>
      <c r="J5019" s="63">
        <v>53095068.067431197</v>
      </c>
      <c r="K5019" s="63">
        <v>40.070100457350563</v>
      </c>
      <c r="L5019" s="63">
        <v>402.55340546352522</v>
      </c>
      <c r="M5019" s="63">
        <f>(M4159+M3901+M3557)/3</f>
        <v>28.074789997098772</v>
      </c>
      <c r="N5019" s="62">
        <v>38.076999999999998</v>
      </c>
    </row>
    <row r="5020" spans="1:14" x14ac:dyDescent="0.4">
      <c r="A5020" s="69">
        <v>119</v>
      </c>
      <c r="B5020" s="5" t="s">
        <v>202</v>
      </c>
      <c r="C5020" s="5">
        <v>2009</v>
      </c>
      <c r="D5020" s="5" t="s">
        <v>246</v>
      </c>
      <c r="E5020" s="5" t="s">
        <v>254</v>
      </c>
      <c r="F5020" s="62">
        <v>8.2717742716189951E-2</v>
      </c>
      <c r="G5020" s="63">
        <v>6259842</v>
      </c>
      <c r="H5020" s="63">
        <v>8.5480702580348549</v>
      </c>
      <c r="I5020" s="63">
        <v>103.667034393043</v>
      </c>
      <c r="J5020" s="63">
        <v>110430202.51769599</v>
      </c>
      <c r="K5020" s="63">
        <v>42.034091100567551</v>
      </c>
      <c r="L5020" s="63">
        <v>386.43386849055713</v>
      </c>
      <c r="M5020" s="63">
        <f>(M4160+M3902+M3558)/3</f>
        <v>27.304050985893166</v>
      </c>
      <c r="N5020" s="62">
        <v>38.466000000000001</v>
      </c>
    </row>
    <row r="5021" spans="1:14" x14ac:dyDescent="0.4">
      <c r="A5021" s="69">
        <v>119</v>
      </c>
      <c r="B5021" s="5" t="s">
        <v>202</v>
      </c>
      <c r="C5021" s="5">
        <v>2010</v>
      </c>
      <c r="D5021" s="5" t="s">
        <v>246</v>
      </c>
      <c r="E5021" s="5" t="s">
        <v>254</v>
      </c>
      <c r="F5021" s="62">
        <v>8.7032201914708451E-2</v>
      </c>
      <c r="G5021" s="63">
        <v>6436698</v>
      </c>
      <c r="H5021" s="63">
        <v>17.43392364845586</v>
      </c>
      <c r="I5021" s="63">
        <v>100</v>
      </c>
      <c r="J5021" s="63">
        <v>238404209.34276101</v>
      </c>
      <c r="K5021" s="63">
        <v>51.27490409651034</v>
      </c>
      <c r="L5021" s="63">
        <v>400.54074370833729</v>
      </c>
      <c r="M5021" s="63">
        <f>(M4161+M3903+M3559)/3</f>
        <v>28.632381754826966</v>
      </c>
      <c r="N5021" s="62">
        <v>38.856000000000002</v>
      </c>
    </row>
    <row r="5022" spans="1:14" x14ac:dyDescent="0.4">
      <c r="A5022" s="69">
        <v>119</v>
      </c>
      <c r="B5022" s="5" t="s">
        <v>202</v>
      </c>
      <c r="C5022" s="5">
        <v>2011</v>
      </c>
      <c r="D5022" s="5" t="s">
        <v>246</v>
      </c>
      <c r="E5022" s="5" t="s">
        <v>254</v>
      </c>
      <c r="F5022" s="62">
        <v>0.11113992908761361</v>
      </c>
      <c r="G5022" s="63">
        <v>6612385</v>
      </c>
      <c r="H5022" s="63">
        <v>17.295115700525017</v>
      </c>
      <c r="I5022" s="63">
        <v>102.001239873712</v>
      </c>
      <c r="J5022" s="63">
        <v>950477791.38029695</v>
      </c>
      <c r="K5022" s="63">
        <v>72.349641682511376</v>
      </c>
      <c r="L5022" s="63">
        <v>443.45184217127331</v>
      </c>
      <c r="M5022" s="63">
        <f>(M4162+M3560+M3904)/3</f>
        <v>31.134252304580983</v>
      </c>
      <c r="N5022" s="62">
        <v>39.247999999999998</v>
      </c>
    </row>
    <row r="5023" spans="1:14" x14ac:dyDescent="0.4">
      <c r="A5023" s="69">
        <v>119</v>
      </c>
      <c r="B5023" s="5" t="s">
        <v>202</v>
      </c>
      <c r="C5023" s="5">
        <v>2012</v>
      </c>
      <c r="D5023" s="5" t="s">
        <v>246</v>
      </c>
      <c r="E5023" s="5" t="s">
        <v>254</v>
      </c>
      <c r="F5023" s="62">
        <v>0.12590248898629422</v>
      </c>
      <c r="G5023" s="63">
        <v>6788587</v>
      </c>
      <c r="H5023" s="63">
        <v>12.041214995410442</v>
      </c>
      <c r="I5023" s="63">
        <v>118.107134621452</v>
      </c>
      <c r="J5023" s="63">
        <v>722447405.06738698</v>
      </c>
      <c r="K5023" s="63">
        <v>85.511562633633076</v>
      </c>
      <c r="L5023" s="63">
        <v>558.17972331512522</v>
      </c>
      <c r="M5023" s="63">
        <f>(M4163+M3905+M3561)/3</f>
        <v>28.657515337528181</v>
      </c>
      <c r="N5023" s="62">
        <v>39.642000000000003</v>
      </c>
    </row>
    <row r="5024" spans="1:14" x14ac:dyDescent="0.4">
      <c r="A5024" s="69">
        <v>119</v>
      </c>
      <c r="B5024" s="5" t="s">
        <v>202</v>
      </c>
      <c r="C5024" s="5">
        <v>2013</v>
      </c>
      <c r="D5024" s="5" t="s">
        <v>246</v>
      </c>
      <c r="E5024" s="5" t="s">
        <v>254</v>
      </c>
      <c r="F5024" s="62">
        <v>0.1480001246256385</v>
      </c>
      <c r="G5024" s="63">
        <v>6964859</v>
      </c>
      <c r="H5024" s="63">
        <v>6.9591497150642994</v>
      </c>
      <c r="I5024" s="63">
        <v>126.844407789474</v>
      </c>
      <c r="J5024" s="63">
        <v>429664580.13606799</v>
      </c>
      <c r="K5024" s="63">
        <v>87.452801018136256</v>
      </c>
      <c r="L5024" s="63">
        <v>706.45268150739776</v>
      </c>
      <c r="M5024" s="63">
        <f>(M4164+M3906+M3562)/3</f>
        <v>29.978263153210879</v>
      </c>
      <c r="N5024" s="62">
        <v>40.036000000000001</v>
      </c>
    </row>
    <row r="5025" spans="1:14" x14ac:dyDescent="0.4">
      <c r="A5025" s="69">
        <v>119</v>
      </c>
      <c r="B5025" s="5" t="s">
        <v>202</v>
      </c>
      <c r="C5025" s="5">
        <v>2014</v>
      </c>
      <c r="D5025" s="5" t="s">
        <v>246</v>
      </c>
      <c r="E5025" s="5" t="s">
        <v>254</v>
      </c>
      <c r="F5025" s="62">
        <v>0.15931237998355338</v>
      </c>
      <c r="G5025" s="63">
        <v>7140688</v>
      </c>
      <c r="H5025" s="63">
        <v>1.795363949693666</v>
      </c>
      <c r="I5025" s="63">
        <v>131.788832559756</v>
      </c>
      <c r="J5025" s="63">
        <v>375089628.51241797</v>
      </c>
      <c r="K5025" s="63">
        <v>83.185413762419302</v>
      </c>
      <c r="L5025" s="63">
        <v>702.33858773014583</v>
      </c>
      <c r="M5025" s="63">
        <f>(M4165+M3907+M3563)/3</f>
        <v>34.716017111129219</v>
      </c>
      <c r="N5025" s="62">
        <v>40.432000000000002</v>
      </c>
    </row>
    <row r="5026" spans="1:14" x14ac:dyDescent="0.4">
      <c r="A5026" s="69">
        <v>119</v>
      </c>
      <c r="B5026" s="5" t="s">
        <v>202</v>
      </c>
      <c r="C5026" s="5">
        <v>2015</v>
      </c>
      <c r="D5026" s="5" t="s">
        <v>246</v>
      </c>
      <c r="E5026" s="5" t="s">
        <v>254</v>
      </c>
      <c r="F5026" s="62">
        <v>0.14826160702457888</v>
      </c>
      <c r="G5026" s="63">
        <v>7314773</v>
      </c>
      <c r="H5026" s="63">
        <v>19.64033751687964</v>
      </c>
      <c r="I5026" s="63">
        <v>142.62625587418299</v>
      </c>
      <c r="J5026" s="63">
        <v>252435829.43390101</v>
      </c>
      <c r="K5026" s="63">
        <v>66.279357360581685</v>
      </c>
      <c r="L5026" s="63">
        <v>581.29341181495408</v>
      </c>
      <c r="M5026" s="63">
        <f>(M4166+M3564+M3908)/3</f>
        <v>31.117265200622757</v>
      </c>
      <c r="N5026" s="62">
        <v>40.829000000000001</v>
      </c>
    </row>
    <row r="5027" spans="1:14" x14ac:dyDescent="0.4">
      <c r="A5027" s="69">
        <v>119</v>
      </c>
      <c r="B5027" s="5" t="s">
        <v>202</v>
      </c>
      <c r="C5027" s="5">
        <v>2016</v>
      </c>
      <c r="D5027" s="5" t="s">
        <v>246</v>
      </c>
      <c r="E5027" s="5" t="s">
        <v>254</v>
      </c>
      <c r="F5027" s="62">
        <v>0.1562334657474673</v>
      </c>
      <c r="G5027" s="63">
        <v>7493913</v>
      </c>
      <c r="H5027" s="63">
        <v>5.8517089738912205</v>
      </c>
      <c r="I5027" s="63">
        <v>130.04982470331299</v>
      </c>
      <c r="J5027" s="63">
        <v>138509469.264081</v>
      </c>
      <c r="K5027" s="63">
        <v>75.552305218678498</v>
      </c>
      <c r="L5027" s="63">
        <v>515.44783960283701</v>
      </c>
      <c r="M5027" s="63">
        <f>(M3909+M4167+M3565)/3</f>
        <v>31.937181821654292</v>
      </c>
      <c r="N5027" s="62">
        <v>41.228000000000002</v>
      </c>
    </row>
    <row r="5028" spans="1:14" x14ac:dyDescent="0.4">
      <c r="A5028" s="69">
        <v>119</v>
      </c>
      <c r="B5028" s="5" t="s">
        <v>202</v>
      </c>
      <c r="C5028" s="5">
        <v>2017</v>
      </c>
      <c r="D5028" s="5" t="s">
        <v>246</v>
      </c>
      <c r="E5028" s="5" t="s">
        <v>254</v>
      </c>
      <c r="F5028" s="62">
        <v>0.14587958551962765</v>
      </c>
      <c r="G5028" s="63">
        <v>7677565</v>
      </c>
      <c r="H5028" s="63">
        <v>8.9560006268457641</v>
      </c>
      <c r="I5028" s="63">
        <v>111.921513219963</v>
      </c>
      <c r="J5028" s="63">
        <v>413724476.11275297</v>
      </c>
      <c r="K5028" s="63">
        <v>74.486343595205071</v>
      </c>
      <c r="L5028" s="63">
        <v>484.45612876759145</v>
      </c>
      <c r="M5028" s="63">
        <f>(M5025+M5026+M5027)/3</f>
        <v>32.590154711135419</v>
      </c>
      <c r="N5028" s="62">
        <v>41.636000000000003</v>
      </c>
    </row>
    <row r="5029" spans="1:14" x14ac:dyDescent="0.4">
      <c r="A5029" s="69">
        <v>119</v>
      </c>
      <c r="B5029" s="5" t="s">
        <v>202</v>
      </c>
      <c r="C5029" s="5">
        <v>2018</v>
      </c>
      <c r="D5029" s="5" t="s">
        <v>246</v>
      </c>
      <c r="E5029" s="5" t="s">
        <v>254</v>
      </c>
      <c r="F5029" s="62">
        <v>0.13276462194901822</v>
      </c>
      <c r="G5029" s="63">
        <v>7861281</v>
      </c>
      <c r="H5029" s="63">
        <v>14.010563943560456</v>
      </c>
      <c r="I5029" s="63">
        <v>100.70766452640601</v>
      </c>
      <c r="J5029" s="63">
        <v>250446053.545995</v>
      </c>
      <c r="K5029" s="63">
        <v>56.695834134733488</v>
      </c>
      <c r="L5029" s="63">
        <v>519.64996386162181</v>
      </c>
      <c r="M5029" s="63">
        <f>(M5026+M5027+M5028)/3</f>
        <v>31.881533911137485</v>
      </c>
      <c r="N5029" s="62">
        <v>42.055</v>
      </c>
    </row>
    <row r="5030" spans="1:14" x14ac:dyDescent="0.4">
      <c r="A5030" s="69">
        <v>119</v>
      </c>
      <c r="B5030" s="5" t="s">
        <v>202</v>
      </c>
      <c r="C5030" s="5">
        <v>2019</v>
      </c>
      <c r="D5030" s="5" t="s">
        <v>246</v>
      </c>
      <c r="E5030" s="5" t="s">
        <v>254</v>
      </c>
      <c r="F5030" s="62">
        <v>0.12909434624425922</v>
      </c>
      <c r="G5030" s="63">
        <v>8046828</v>
      </c>
      <c r="H5030" s="63">
        <v>7.7027849963103847</v>
      </c>
      <c r="I5030" s="63">
        <v>103.99705444172299</v>
      </c>
      <c r="J5030" s="63">
        <v>342400000</v>
      </c>
      <c r="K5030" s="63">
        <v>56.190648875094865</v>
      </c>
      <c r="L5030" s="63">
        <v>506.60691377907835</v>
      </c>
      <c r="M5030" s="63">
        <f>(M4170+M3912+M3568)/3</f>
        <v>32.136290147975735</v>
      </c>
      <c r="N5030" s="62">
        <v>42.484000000000002</v>
      </c>
    </row>
    <row r="5031" spans="1:14" x14ac:dyDescent="0.4">
      <c r="A5031" s="69">
        <v>119</v>
      </c>
      <c r="B5031" s="5" t="s">
        <v>202</v>
      </c>
      <c r="C5031" s="5">
        <v>2020</v>
      </c>
      <c r="D5031" s="5" t="s">
        <v>246</v>
      </c>
      <c r="E5031" s="5" t="s">
        <v>254</v>
      </c>
      <c r="F5031" s="62">
        <v>0.12727760727814164</v>
      </c>
      <c r="G5031" s="63">
        <v>8233970</v>
      </c>
      <c r="H5031" s="63">
        <v>10.914957058192101</v>
      </c>
      <c r="I5031" s="63">
        <v>107.26642299255199</v>
      </c>
      <c r="J5031" s="63">
        <v>172699178.42460001</v>
      </c>
      <c r="K5031" s="63">
        <v>51.557937749223349</v>
      </c>
      <c r="L5031" s="63">
        <v>493.43224055142349</v>
      </c>
      <c r="M5031" s="63">
        <f>(M4171+M3913+M3569)/3</f>
        <v>32.202659590082881</v>
      </c>
      <c r="N5031" s="62">
        <v>42.923000000000002</v>
      </c>
    </row>
    <row r="5032" spans="1:14" x14ac:dyDescent="0.4">
      <c r="A5032" s="69">
        <v>119</v>
      </c>
      <c r="B5032" s="5" t="s">
        <v>202</v>
      </c>
      <c r="C5032" s="5">
        <v>2021</v>
      </c>
      <c r="D5032" s="5" t="s">
        <v>246</v>
      </c>
      <c r="E5032" s="5" t="s">
        <v>254</v>
      </c>
      <c r="F5032" s="62">
        <f>(F5029+F5031+F5030)/3</f>
        <v>0.12971219182380636</v>
      </c>
      <c r="G5032" s="63">
        <v>8420641</v>
      </c>
      <c r="H5032" s="63">
        <v>6.691510890147029</v>
      </c>
      <c r="I5032" s="63">
        <v>106.71777794075101</v>
      </c>
      <c r="J5032" s="63">
        <v>212289192.761103</v>
      </c>
      <c r="K5032" s="63">
        <v>58.390828070977342</v>
      </c>
      <c r="L5032" s="63">
        <v>504.62128762153145</v>
      </c>
      <c r="M5032" s="63">
        <f>(M4172+M3914+M3570)/3</f>
        <v>32.07349454973204</v>
      </c>
      <c r="N5032" s="62">
        <v>43.372</v>
      </c>
    </row>
    <row r="5033" spans="1:14" x14ac:dyDescent="0.4">
      <c r="A5033" s="69">
        <v>119</v>
      </c>
      <c r="B5033" s="5" t="s">
        <v>202</v>
      </c>
      <c r="C5033" s="5">
        <v>2022</v>
      </c>
      <c r="D5033" s="5" t="s">
        <v>246</v>
      </c>
      <c r="E5033" s="5" t="s">
        <v>254</v>
      </c>
      <c r="F5033" s="62">
        <f>(F5030+F5032+F5031)/3</f>
        <v>0.1286947151154024</v>
      </c>
      <c r="G5033" s="63">
        <v>8605718</v>
      </c>
      <c r="H5033" s="63">
        <v>25.331974511544615</v>
      </c>
      <c r="I5033" s="63">
        <v>103.436316032402</v>
      </c>
      <c r="J5033" s="63">
        <v>293970572.80400997</v>
      </c>
      <c r="K5033" s="63">
        <v>88.094368817260388</v>
      </c>
      <c r="L5033" s="63">
        <v>475.79572784462187</v>
      </c>
      <c r="M5033" s="63">
        <f>(M4173+M3915+M3571)/3</f>
        <v>32.137481429263552</v>
      </c>
      <c r="N5033" s="62">
        <v>43.831000000000003</v>
      </c>
    </row>
    <row r="5034" spans="1:14" x14ac:dyDescent="0.4">
      <c r="A5034" s="36">
        <v>120</v>
      </c>
      <c r="B5034" s="5" t="s">
        <v>10</v>
      </c>
      <c r="C5034" s="5">
        <v>1980</v>
      </c>
      <c r="D5034" s="5" t="s">
        <v>251</v>
      </c>
      <c r="E5034" s="5" t="s">
        <v>253</v>
      </c>
      <c r="F5034" s="62">
        <f t="shared" ref="F5034:F5042" si="538">F5035*0.95</f>
        <v>5.6923720829080695</v>
      </c>
      <c r="G5034" s="63">
        <v>2413945</v>
      </c>
      <c r="H5034" s="63">
        <v>11.127109004531448</v>
      </c>
      <c r="I5034" s="63">
        <v>95.913980806019495</v>
      </c>
      <c r="J5034" s="63">
        <v>1235750842.05265</v>
      </c>
      <c r="K5034" s="63">
        <v>410.93677521105849</v>
      </c>
      <c r="L5034" s="63">
        <v>4928.1391178575395</v>
      </c>
      <c r="M5034" s="63">
        <v>68.458498023715421</v>
      </c>
      <c r="N5034" s="62">
        <v>100</v>
      </c>
    </row>
    <row r="5035" spans="1:14" x14ac:dyDescent="0.4">
      <c r="A5035" s="36">
        <v>120</v>
      </c>
      <c r="B5035" s="5" t="s">
        <v>10</v>
      </c>
      <c r="C5035" s="5">
        <v>1981</v>
      </c>
      <c r="D5035" s="5" t="s">
        <v>251</v>
      </c>
      <c r="E5035" s="5" t="s">
        <v>253</v>
      </c>
      <c r="F5035" s="62">
        <f t="shared" si="538"/>
        <v>5.9919706135874415</v>
      </c>
      <c r="G5035" s="63">
        <v>2532835</v>
      </c>
      <c r="H5035" s="63">
        <v>5.8754893525999137</v>
      </c>
      <c r="I5035" s="63">
        <v>101.420575654671</v>
      </c>
      <c r="J5035" s="63">
        <v>1659967735.20666</v>
      </c>
      <c r="K5035" s="63">
        <v>399.77826831839747</v>
      </c>
      <c r="L5035" s="63">
        <v>5596.585977230684</v>
      </c>
      <c r="M5035" s="63">
        <v>68.736141906873627</v>
      </c>
      <c r="N5035" s="62">
        <v>100</v>
      </c>
    </row>
    <row r="5036" spans="1:14" x14ac:dyDescent="0.4">
      <c r="A5036" s="36">
        <v>120</v>
      </c>
      <c r="B5036" s="5" t="s">
        <v>10</v>
      </c>
      <c r="C5036" s="5">
        <v>1982</v>
      </c>
      <c r="D5036" s="5" t="s">
        <v>251</v>
      </c>
      <c r="E5036" s="5" t="s">
        <v>253</v>
      </c>
      <c r="F5036" s="62">
        <f t="shared" si="538"/>
        <v>6.3073374879867812</v>
      </c>
      <c r="G5036" s="63">
        <v>2646466</v>
      </c>
      <c r="H5036" s="63">
        <v>4.5329555121909664</v>
      </c>
      <c r="I5036" s="63">
        <v>106.361135665147</v>
      </c>
      <c r="J5036" s="63">
        <v>1601850446.2961299</v>
      </c>
      <c r="K5036" s="63">
        <v>372.53716761032575</v>
      </c>
      <c r="L5036" s="63">
        <v>6077.6342407093243</v>
      </c>
      <c r="M5036" s="63">
        <v>69.071428571428569</v>
      </c>
      <c r="N5036" s="62">
        <v>100</v>
      </c>
    </row>
    <row r="5037" spans="1:14" x14ac:dyDescent="0.4">
      <c r="A5037" s="36">
        <v>120</v>
      </c>
      <c r="B5037" s="5" t="s">
        <v>10</v>
      </c>
      <c r="C5037" s="5">
        <v>1983</v>
      </c>
      <c r="D5037" s="5" t="s">
        <v>251</v>
      </c>
      <c r="E5037" s="5" t="s">
        <v>253</v>
      </c>
      <c r="F5037" s="62">
        <f t="shared" si="538"/>
        <v>6.6393026189334545</v>
      </c>
      <c r="G5037" s="63">
        <v>2681061</v>
      </c>
      <c r="H5037" s="63">
        <v>3.1714396498405932</v>
      </c>
      <c r="I5037" s="63">
        <v>107.68116119924299</v>
      </c>
      <c r="J5037" s="63">
        <v>1133905965.84743</v>
      </c>
      <c r="K5037" s="63">
        <v>333.14703873035893</v>
      </c>
      <c r="L5037" s="63">
        <v>6633.2366736649074</v>
      </c>
      <c r="M5037" s="63">
        <v>70.218398411647911</v>
      </c>
      <c r="N5037" s="62">
        <v>100</v>
      </c>
    </row>
    <row r="5038" spans="1:14" x14ac:dyDescent="0.4">
      <c r="A5038" s="36">
        <v>120</v>
      </c>
      <c r="B5038" s="5" t="s">
        <v>10</v>
      </c>
      <c r="C5038" s="5">
        <v>1984</v>
      </c>
      <c r="D5038" s="5" t="s">
        <v>251</v>
      </c>
      <c r="E5038" s="5" t="s">
        <v>253</v>
      </c>
      <c r="F5038" s="62">
        <f t="shared" si="538"/>
        <v>6.9887395988773209</v>
      </c>
      <c r="G5038" s="63">
        <v>2732221</v>
      </c>
      <c r="H5038" s="63">
        <v>0.78791995234759327</v>
      </c>
      <c r="I5038" s="63">
        <v>109.437668933187</v>
      </c>
      <c r="J5038" s="63">
        <v>1301871313.2479401</v>
      </c>
      <c r="K5038" s="63">
        <v>313.12352625424154</v>
      </c>
      <c r="L5038" s="63">
        <v>7228.3175841064749</v>
      </c>
      <c r="M5038" s="63">
        <v>69.534735500318675</v>
      </c>
      <c r="N5038" s="62">
        <v>100</v>
      </c>
    </row>
    <row r="5039" spans="1:14" x14ac:dyDescent="0.4">
      <c r="A5039" s="36">
        <v>120</v>
      </c>
      <c r="B5039" s="5" t="s">
        <v>10</v>
      </c>
      <c r="C5039" s="5">
        <v>1985</v>
      </c>
      <c r="D5039" s="5" t="s">
        <v>251</v>
      </c>
      <c r="E5039" s="5" t="s">
        <v>253</v>
      </c>
      <c r="F5039" s="62">
        <f t="shared" si="538"/>
        <v>7.3565679988182326</v>
      </c>
      <c r="G5039" s="63">
        <v>2735957</v>
      </c>
      <c r="H5039" s="63">
        <v>-1.4654838117877915</v>
      </c>
      <c r="I5039" s="63">
        <v>106.73707825005199</v>
      </c>
      <c r="J5039" s="63">
        <v>1046746812.8759</v>
      </c>
      <c r="K5039" s="63">
        <v>304.14484567871023</v>
      </c>
      <c r="L5039" s="63">
        <v>7001.766747711702</v>
      </c>
      <c r="M5039" s="63">
        <v>65.722891566265048</v>
      </c>
      <c r="N5039" s="62">
        <v>100</v>
      </c>
    </row>
    <row r="5040" spans="1:14" x14ac:dyDescent="0.4">
      <c r="A5040" s="36">
        <v>120</v>
      </c>
      <c r="B5040" s="5" t="s">
        <v>10</v>
      </c>
      <c r="C5040" s="5">
        <v>1986</v>
      </c>
      <c r="D5040" s="5" t="s">
        <v>251</v>
      </c>
      <c r="E5040" s="5" t="s">
        <v>253</v>
      </c>
      <c r="F5040" s="62">
        <f t="shared" si="538"/>
        <v>7.743755788229719</v>
      </c>
      <c r="G5040" s="63">
        <v>2733373</v>
      </c>
      <c r="H5040" s="63">
        <v>-1.2528157868767522</v>
      </c>
      <c r="I5040" s="63">
        <v>91.014393678643302</v>
      </c>
      <c r="J5040" s="63">
        <v>1710283593.0736201</v>
      </c>
      <c r="K5040" s="63">
        <v>294.82646046849436</v>
      </c>
      <c r="L5040" s="63">
        <v>6799.9303633267064</v>
      </c>
      <c r="M5040" s="63">
        <v>67.419738406658738</v>
      </c>
      <c r="N5040" s="62">
        <v>100</v>
      </c>
    </row>
    <row r="5041" spans="1:14" x14ac:dyDescent="0.4">
      <c r="A5041" s="36">
        <v>120</v>
      </c>
      <c r="B5041" s="5" t="s">
        <v>10</v>
      </c>
      <c r="C5041" s="5">
        <v>1987</v>
      </c>
      <c r="D5041" s="5" t="s">
        <v>251</v>
      </c>
      <c r="E5041" s="5" t="s">
        <v>253</v>
      </c>
      <c r="F5041" s="62">
        <f t="shared" si="538"/>
        <v>8.151321882347073</v>
      </c>
      <c r="G5041" s="63">
        <v>2774789</v>
      </c>
      <c r="H5041" s="63">
        <v>0.5324279415726636</v>
      </c>
      <c r="I5041" s="63">
        <v>85.421653897458199</v>
      </c>
      <c r="J5041" s="63">
        <v>2836204781.6142902</v>
      </c>
      <c r="K5041" s="63">
        <v>325.03847462650526</v>
      </c>
      <c r="L5041" s="63">
        <v>7539.0293021244306</v>
      </c>
      <c r="M5041" s="63">
        <v>68.253047011027277</v>
      </c>
      <c r="N5041" s="62">
        <v>100</v>
      </c>
    </row>
    <row r="5042" spans="1:14" x14ac:dyDescent="0.4">
      <c r="A5042" s="36">
        <v>120</v>
      </c>
      <c r="B5042" s="5" t="s">
        <v>10</v>
      </c>
      <c r="C5042" s="5">
        <v>1988</v>
      </c>
      <c r="D5042" s="5" t="s">
        <v>251</v>
      </c>
      <c r="E5042" s="5" t="s">
        <v>253</v>
      </c>
      <c r="F5042" s="62">
        <f t="shared" si="538"/>
        <v>8.5803388235232347</v>
      </c>
      <c r="G5042" s="63">
        <v>2846108</v>
      </c>
      <c r="H5042" s="63">
        <v>5.4307213169274746</v>
      </c>
      <c r="I5042" s="63">
        <v>83.738931383942599</v>
      </c>
      <c r="J5042" s="63">
        <v>3654794588.6182098</v>
      </c>
      <c r="K5042" s="63">
        <v>359.8671590030749</v>
      </c>
      <c r="L5042" s="63">
        <v>8914.4412257472868</v>
      </c>
      <c r="M5042" s="63">
        <v>73.197969543147224</v>
      </c>
      <c r="N5042" s="62">
        <v>100</v>
      </c>
    </row>
    <row r="5043" spans="1:14" x14ac:dyDescent="0.4">
      <c r="A5043" s="36">
        <v>120</v>
      </c>
      <c r="B5043" s="5" t="s">
        <v>10</v>
      </c>
      <c r="C5043" s="5">
        <v>1989</v>
      </c>
      <c r="D5043" s="5" t="s">
        <v>251</v>
      </c>
      <c r="E5043" s="5" t="s">
        <v>253</v>
      </c>
      <c r="F5043" s="62">
        <f>F5044*0.95</f>
        <v>9.0319356037086678</v>
      </c>
      <c r="G5043" s="63">
        <v>2930901</v>
      </c>
      <c r="H5043" s="63">
        <v>4.1591704781811529</v>
      </c>
      <c r="I5043" s="63">
        <v>87.511539359490399</v>
      </c>
      <c r="J5043" s="63">
        <v>2886591947.2206702</v>
      </c>
      <c r="K5043" s="63">
        <v>347.57268567979969</v>
      </c>
      <c r="L5043" s="63">
        <v>10394.538996240593</v>
      </c>
      <c r="M5043" s="63">
        <v>71.631878557874757</v>
      </c>
      <c r="N5043" s="62">
        <v>100</v>
      </c>
    </row>
    <row r="5044" spans="1:14" x14ac:dyDescent="0.4">
      <c r="A5044" s="36">
        <v>120</v>
      </c>
      <c r="B5044" s="5" t="s">
        <v>10</v>
      </c>
      <c r="C5044" s="5">
        <v>1990</v>
      </c>
      <c r="D5044" s="5" t="s">
        <v>251</v>
      </c>
      <c r="E5044" s="5" t="s">
        <v>253</v>
      </c>
      <c r="F5044" s="62">
        <v>9.5073006354828085</v>
      </c>
      <c r="G5044" s="63">
        <v>3047132</v>
      </c>
      <c r="H5044" s="63">
        <v>4.6974233054645822</v>
      </c>
      <c r="I5044" s="63">
        <v>93.037892191997003</v>
      </c>
      <c r="J5044" s="63">
        <v>5574738855.3773804</v>
      </c>
      <c r="K5044" s="63">
        <v>344.33221784506964</v>
      </c>
      <c r="L5044" s="63">
        <v>11861.75615913661</v>
      </c>
      <c r="M5044" s="63">
        <v>79.903314917127062</v>
      </c>
      <c r="N5044" s="62">
        <v>100</v>
      </c>
    </row>
    <row r="5045" spans="1:14" x14ac:dyDescent="0.4">
      <c r="A5045" s="36">
        <v>120</v>
      </c>
      <c r="B5045" s="5" t="s">
        <v>10</v>
      </c>
      <c r="C5045" s="5">
        <v>1991</v>
      </c>
      <c r="D5045" s="5" t="s">
        <v>251</v>
      </c>
      <c r="E5045" s="5" t="s">
        <v>253</v>
      </c>
      <c r="F5045" s="62">
        <v>9.7206038883181094</v>
      </c>
      <c r="G5045" s="63">
        <v>3135083</v>
      </c>
      <c r="H5045" s="63">
        <v>4.4353452107024509</v>
      </c>
      <c r="I5045" s="63">
        <v>96.061023684983795</v>
      </c>
      <c r="J5045" s="63">
        <v>4887094440.1030397</v>
      </c>
      <c r="K5045" s="63">
        <v>323.88799482575104</v>
      </c>
      <c r="L5045" s="63">
        <v>14502.379993860553</v>
      </c>
      <c r="M5045" s="63">
        <v>78.365068942875908</v>
      </c>
      <c r="N5045" s="62">
        <v>100</v>
      </c>
    </row>
    <row r="5046" spans="1:14" x14ac:dyDescent="0.4">
      <c r="A5046" s="36">
        <v>120</v>
      </c>
      <c r="B5046" s="5" t="s">
        <v>10</v>
      </c>
      <c r="C5046" s="5">
        <v>1992</v>
      </c>
      <c r="D5046" s="5" t="s">
        <v>251</v>
      </c>
      <c r="E5046" s="5" t="s">
        <v>253</v>
      </c>
      <c r="F5046" s="62">
        <v>9.7226357895414548</v>
      </c>
      <c r="G5046" s="63">
        <v>3230698</v>
      </c>
      <c r="H5046" s="63">
        <v>1.3877030595459843</v>
      </c>
      <c r="I5046" s="63">
        <v>97.726924824327696</v>
      </c>
      <c r="J5046" s="63">
        <v>2204342221.0399199</v>
      </c>
      <c r="K5046" s="63">
        <v>311.31226728151842</v>
      </c>
      <c r="L5046" s="63">
        <v>16136.240537766058</v>
      </c>
      <c r="M5046" s="63">
        <v>81.082802547770711</v>
      </c>
      <c r="N5046" s="62">
        <v>100</v>
      </c>
    </row>
    <row r="5047" spans="1:14" x14ac:dyDescent="0.4">
      <c r="A5047" s="36">
        <v>120</v>
      </c>
      <c r="B5047" s="5" t="s">
        <v>10</v>
      </c>
      <c r="C5047" s="5">
        <v>1993</v>
      </c>
      <c r="D5047" s="5" t="s">
        <v>251</v>
      </c>
      <c r="E5047" s="5" t="s">
        <v>253</v>
      </c>
      <c r="F5047" s="62">
        <v>10.914295009674145</v>
      </c>
      <c r="G5047" s="63">
        <v>3313471</v>
      </c>
      <c r="H5047" s="63">
        <v>3.4561867748337249</v>
      </c>
      <c r="I5047" s="63">
        <v>98.003466769921999</v>
      </c>
      <c r="J5047" s="63">
        <v>4686312017.4898996</v>
      </c>
      <c r="K5047" s="63">
        <v>313.41613980766539</v>
      </c>
      <c r="L5047" s="63">
        <v>18290.13011318502</v>
      </c>
      <c r="M5047" s="63">
        <v>83.513139695712326</v>
      </c>
      <c r="N5047" s="62">
        <v>100</v>
      </c>
    </row>
    <row r="5048" spans="1:14" x14ac:dyDescent="0.4">
      <c r="A5048" s="36">
        <v>120</v>
      </c>
      <c r="B5048" s="5" t="s">
        <v>10</v>
      </c>
      <c r="C5048" s="5">
        <v>1994</v>
      </c>
      <c r="D5048" s="5" t="s">
        <v>251</v>
      </c>
      <c r="E5048" s="5" t="s">
        <v>253</v>
      </c>
      <c r="F5048" s="62">
        <v>11.10800433336999</v>
      </c>
      <c r="G5048" s="63">
        <v>3419048</v>
      </c>
      <c r="H5048" s="63">
        <v>3.4627396276992357</v>
      </c>
      <c r="I5048" s="63">
        <v>102.529416304104</v>
      </c>
      <c r="J5048" s="63">
        <v>8550165226.9886398</v>
      </c>
      <c r="K5048" s="63">
        <v>316.21654758456725</v>
      </c>
      <c r="L5048" s="63">
        <v>21552.410036694768</v>
      </c>
      <c r="M5048" s="63">
        <v>83.06111696522656</v>
      </c>
      <c r="N5048" s="62">
        <v>100</v>
      </c>
    </row>
    <row r="5049" spans="1:14" x14ac:dyDescent="0.4">
      <c r="A5049" s="36">
        <v>120</v>
      </c>
      <c r="B5049" s="5" t="s">
        <v>10</v>
      </c>
      <c r="C5049" s="5">
        <v>1995</v>
      </c>
      <c r="D5049" s="5" t="s">
        <v>251</v>
      </c>
      <c r="E5049" s="5" t="s">
        <v>253</v>
      </c>
      <c r="F5049" s="62">
        <v>10.663026251054758</v>
      </c>
      <c r="G5049" s="63">
        <v>3524506</v>
      </c>
      <c r="H5049" s="63">
        <v>3.1762783092923428</v>
      </c>
      <c r="I5049" s="63">
        <v>104.27065902572799</v>
      </c>
      <c r="J5049" s="63">
        <v>11942852103.3601</v>
      </c>
      <c r="K5049" s="63">
        <v>345.4592638954615</v>
      </c>
      <c r="L5049" s="63">
        <v>24914.850702035776</v>
      </c>
      <c r="M5049" s="63">
        <v>82.060154378493479</v>
      </c>
      <c r="N5049" s="62">
        <v>100</v>
      </c>
    </row>
    <row r="5050" spans="1:14" x14ac:dyDescent="0.4">
      <c r="A5050" s="36">
        <v>120</v>
      </c>
      <c r="B5050" s="5" t="s">
        <v>10</v>
      </c>
      <c r="C5050" s="5">
        <v>1996</v>
      </c>
      <c r="D5050" s="5" t="s">
        <v>251</v>
      </c>
      <c r="E5050" s="5" t="s">
        <v>253</v>
      </c>
      <c r="F5050" s="62">
        <v>10.493927050505842</v>
      </c>
      <c r="G5050" s="63">
        <v>3670704</v>
      </c>
      <c r="H5050" s="63">
        <v>1.506222812203589</v>
      </c>
      <c r="I5050" s="63">
        <v>107.22331800416799</v>
      </c>
      <c r="J5050" s="63">
        <v>11432363956.363001</v>
      </c>
      <c r="K5050" s="63">
        <v>334.9111632880925</v>
      </c>
      <c r="L5050" s="63">
        <v>26232.866096826991</v>
      </c>
      <c r="M5050" s="63">
        <v>84.030122046221763</v>
      </c>
      <c r="N5050" s="62">
        <v>100</v>
      </c>
    </row>
    <row r="5051" spans="1:14" x14ac:dyDescent="0.4">
      <c r="A5051" s="36">
        <v>120</v>
      </c>
      <c r="B5051" s="5" t="s">
        <v>10</v>
      </c>
      <c r="C5051" s="5">
        <v>1997</v>
      </c>
      <c r="D5051" s="5" t="s">
        <v>251</v>
      </c>
      <c r="E5051" s="5" t="s">
        <v>253</v>
      </c>
      <c r="F5051" s="62">
        <v>10.05300789928868</v>
      </c>
      <c r="G5051" s="63">
        <v>3796038</v>
      </c>
      <c r="H5051" s="63">
        <v>1.0849922181525926</v>
      </c>
      <c r="I5051" s="63">
        <v>108.557370034789</v>
      </c>
      <c r="J5051" s="63">
        <v>15701783678.786301</v>
      </c>
      <c r="K5051" s="63">
        <v>323.86442214814036</v>
      </c>
      <c r="L5051" s="63">
        <v>26375.865366811264</v>
      </c>
      <c r="M5051" s="63">
        <v>83.542976939203371</v>
      </c>
      <c r="N5051" s="62">
        <v>100</v>
      </c>
    </row>
    <row r="5052" spans="1:14" x14ac:dyDescent="0.4">
      <c r="A5052" s="36">
        <v>120</v>
      </c>
      <c r="B5052" s="5" t="s">
        <v>10</v>
      </c>
      <c r="C5052" s="5">
        <v>1998</v>
      </c>
      <c r="D5052" s="5" t="s">
        <v>251</v>
      </c>
      <c r="E5052" s="5" t="s">
        <v>253</v>
      </c>
      <c r="F5052" s="62">
        <v>9.4334328186426344</v>
      </c>
      <c r="G5052" s="63">
        <v>3927213</v>
      </c>
      <c r="H5052" s="63">
        <v>-1.328848554562029</v>
      </c>
      <c r="I5052" s="63">
        <v>105.904129384033</v>
      </c>
      <c r="J5052" s="63">
        <v>5958646073.6873798</v>
      </c>
      <c r="K5052" s="63">
        <v>312.07925567468595</v>
      </c>
      <c r="L5052" s="63">
        <v>21829.2737831583</v>
      </c>
      <c r="M5052" s="63">
        <v>83.693304535637154</v>
      </c>
      <c r="N5052" s="62">
        <v>100</v>
      </c>
    </row>
    <row r="5053" spans="1:14" x14ac:dyDescent="0.4">
      <c r="A5053" s="36">
        <v>120</v>
      </c>
      <c r="B5053" s="5" t="s">
        <v>10</v>
      </c>
      <c r="C5053" s="5">
        <v>1999</v>
      </c>
      <c r="D5053" s="5" t="s">
        <v>251</v>
      </c>
      <c r="E5053" s="5" t="s">
        <v>253</v>
      </c>
      <c r="F5053" s="62">
        <v>9.5490641805450895</v>
      </c>
      <c r="G5053" s="63">
        <v>3958723</v>
      </c>
      <c r="H5053" s="63">
        <v>-3.5778297715097693</v>
      </c>
      <c r="I5053" s="63">
        <v>98.685930539553297</v>
      </c>
      <c r="J5053" s="63">
        <v>18852989358.626598</v>
      </c>
      <c r="K5053" s="63">
        <v>336.48484641288184</v>
      </c>
      <c r="L5053" s="63">
        <v>21796.637389100106</v>
      </c>
      <c r="M5053" s="63">
        <v>83.915343915343925</v>
      </c>
      <c r="N5053" s="62">
        <v>100</v>
      </c>
    </row>
    <row r="5054" spans="1:14" x14ac:dyDescent="0.4">
      <c r="A5054" s="36">
        <v>120</v>
      </c>
      <c r="B5054" s="5" t="s">
        <v>10</v>
      </c>
      <c r="C5054" s="5">
        <v>2000</v>
      </c>
      <c r="D5054" s="5" t="s">
        <v>251</v>
      </c>
      <c r="E5054" s="5" t="s">
        <v>253</v>
      </c>
      <c r="F5054" s="62">
        <v>10.456475069931207</v>
      </c>
      <c r="G5054" s="63">
        <v>4027887</v>
      </c>
      <c r="H5054" s="63">
        <v>3.8634775178326919</v>
      </c>
      <c r="I5054" s="63">
        <v>98.521424499153099</v>
      </c>
      <c r="J5054" s="63">
        <v>15515295182.2255</v>
      </c>
      <c r="K5054" s="63">
        <v>364.36452046821756</v>
      </c>
      <c r="L5054" s="63">
        <v>23852.838951475271</v>
      </c>
      <c r="M5054" s="63">
        <v>78.37132003798672</v>
      </c>
      <c r="N5054" s="62">
        <v>100</v>
      </c>
    </row>
    <row r="5055" spans="1:14" x14ac:dyDescent="0.4">
      <c r="A5055" s="36">
        <v>120</v>
      </c>
      <c r="B5055" s="5" t="s">
        <v>10</v>
      </c>
      <c r="C5055" s="5">
        <v>2001</v>
      </c>
      <c r="D5055" s="5" t="s">
        <v>251</v>
      </c>
      <c r="E5055" s="5" t="s">
        <v>253</v>
      </c>
      <c r="F5055" s="62">
        <v>10.157365420883265</v>
      </c>
      <c r="G5055" s="63">
        <v>4138012</v>
      </c>
      <c r="H5055" s="63">
        <v>-1.8144317307134799</v>
      </c>
      <c r="I5055" s="63">
        <v>99.036983371995504</v>
      </c>
      <c r="J5055" s="63">
        <v>17006818857.2728</v>
      </c>
      <c r="K5055" s="63">
        <v>349.29210569497832</v>
      </c>
      <c r="L5055" s="63">
        <v>21699.741486890685</v>
      </c>
      <c r="M5055" s="63">
        <v>77.640342530922936</v>
      </c>
      <c r="N5055" s="62">
        <v>100</v>
      </c>
    </row>
    <row r="5056" spans="1:14" x14ac:dyDescent="0.4">
      <c r="A5056" s="36">
        <v>120</v>
      </c>
      <c r="B5056" s="5" t="s">
        <v>10</v>
      </c>
      <c r="C5056" s="5">
        <v>2002</v>
      </c>
      <c r="D5056" s="5" t="s">
        <v>251</v>
      </c>
      <c r="E5056" s="5" t="s">
        <v>253</v>
      </c>
      <c r="F5056" s="62">
        <v>9.8877620661166929</v>
      </c>
      <c r="G5056" s="63">
        <v>4175950</v>
      </c>
      <c r="H5056" s="63">
        <v>-0.89691563238464767</v>
      </c>
      <c r="I5056" s="63">
        <v>96.463785898318704</v>
      </c>
      <c r="J5056" s="63">
        <v>6157194143.8242502</v>
      </c>
      <c r="K5056" s="63">
        <v>349.74601398567637</v>
      </c>
      <c r="L5056" s="63">
        <v>22159.837371063877</v>
      </c>
      <c r="M5056" s="63">
        <v>76.58595641646491</v>
      </c>
      <c r="N5056" s="62">
        <v>100</v>
      </c>
    </row>
    <row r="5057" spans="1:14" x14ac:dyDescent="0.4">
      <c r="A5057" s="36">
        <v>120</v>
      </c>
      <c r="B5057" s="5" t="s">
        <v>10</v>
      </c>
      <c r="C5057" s="5">
        <v>2003</v>
      </c>
      <c r="D5057" s="5" t="s">
        <v>251</v>
      </c>
      <c r="E5057" s="5" t="s">
        <v>253</v>
      </c>
      <c r="F5057" s="62">
        <v>9.2732232177010641</v>
      </c>
      <c r="G5057" s="63">
        <v>4114826</v>
      </c>
      <c r="H5057" s="63">
        <v>-1.7990488693887841</v>
      </c>
      <c r="I5057" s="63">
        <v>93.074944454603497</v>
      </c>
      <c r="J5057" s="63">
        <v>17051420152.873301</v>
      </c>
      <c r="K5057" s="63">
        <v>377.21856430158141</v>
      </c>
      <c r="L5057" s="63">
        <v>23730.384005456584</v>
      </c>
      <c r="M5057" s="63">
        <v>73.04165575058947</v>
      </c>
      <c r="N5057" s="62">
        <v>100</v>
      </c>
    </row>
    <row r="5058" spans="1:14" x14ac:dyDescent="0.4">
      <c r="A5058" s="36">
        <v>120</v>
      </c>
      <c r="B5058" s="5" t="s">
        <v>10</v>
      </c>
      <c r="C5058" s="5">
        <v>2004</v>
      </c>
      <c r="D5058" s="5" t="s">
        <v>251</v>
      </c>
      <c r="E5058" s="5" t="s">
        <v>253</v>
      </c>
      <c r="F5058" s="62">
        <v>9.5085180854515752</v>
      </c>
      <c r="G5058" s="63">
        <v>4166664</v>
      </c>
      <c r="H5058" s="63">
        <v>3.9595282197786759</v>
      </c>
      <c r="I5058" s="63">
        <v>92.032672549476601</v>
      </c>
      <c r="J5058" s="63">
        <v>24390254965.551998</v>
      </c>
      <c r="K5058" s="63">
        <v>401.52371253850941</v>
      </c>
      <c r="L5058" s="63">
        <v>27608.08001342299</v>
      </c>
      <c r="M5058" s="63">
        <v>72.640080767289248</v>
      </c>
      <c r="N5058" s="62">
        <v>100</v>
      </c>
    </row>
    <row r="5059" spans="1:14" x14ac:dyDescent="0.4">
      <c r="A5059" s="36">
        <v>120</v>
      </c>
      <c r="B5059" s="5" t="s">
        <v>10</v>
      </c>
      <c r="C5059" s="5">
        <v>2005</v>
      </c>
      <c r="D5059" s="5" t="s">
        <v>251</v>
      </c>
      <c r="E5059" s="5" t="s">
        <v>253</v>
      </c>
      <c r="F5059" s="62">
        <v>8.6505998224936125</v>
      </c>
      <c r="G5059" s="63">
        <v>4265762</v>
      </c>
      <c r="H5059" s="63">
        <v>1.9005186505386007</v>
      </c>
      <c r="I5059" s="63">
        <v>90.605216841594796</v>
      </c>
      <c r="J5059" s="63">
        <v>19316058814.075401</v>
      </c>
      <c r="K5059" s="63">
        <v>420.43051292055861</v>
      </c>
      <c r="L5059" s="63">
        <v>29961.317281273157</v>
      </c>
      <c r="M5059" s="63">
        <v>70.153195985208669</v>
      </c>
      <c r="N5059" s="62">
        <v>100</v>
      </c>
    </row>
    <row r="5060" spans="1:14" x14ac:dyDescent="0.4">
      <c r="A5060" s="36">
        <v>120</v>
      </c>
      <c r="B5060" s="5" t="s">
        <v>10</v>
      </c>
      <c r="C5060" s="5">
        <v>2006</v>
      </c>
      <c r="D5060" s="5" t="s">
        <v>251</v>
      </c>
      <c r="E5060" s="5" t="s">
        <v>253</v>
      </c>
      <c r="F5060" s="62">
        <v>8.4454708936886611</v>
      </c>
      <c r="G5060" s="63">
        <v>4401365</v>
      </c>
      <c r="H5060" s="63">
        <v>1.8441830136441979</v>
      </c>
      <c r="I5060" s="63">
        <v>91.827161651705197</v>
      </c>
      <c r="J5060" s="63">
        <v>39129332046.656097</v>
      </c>
      <c r="K5060" s="63">
        <v>425.36339954301934</v>
      </c>
      <c r="L5060" s="63">
        <v>33768.452823465144</v>
      </c>
      <c r="M5060" s="63">
        <v>69.435736677115983</v>
      </c>
      <c r="N5060" s="62">
        <v>100</v>
      </c>
    </row>
    <row r="5061" spans="1:14" x14ac:dyDescent="0.4">
      <c r="A5061" s="36">
        <v>120</v>
      </c>
      <c r="B5061" s="5" t="s">
        <v>10</v>
      </c>
      <c r="C5061" s="5">
        <v>2007</v>
      </c>
      <c r="D5061" s="5" t="s">
        <v>251</v>
      </c>
      <c r="E5061" s="5" t="s">
        <v>253</v>
      </c>
      <c r="F5061" s="62">
        <v>8.3437232148636227</v>
      </c>
      <c r="G5061" s="63">
        <v>4588599</v>
      </c>
      <c r="H5061" s="63">
        <v>5.9168244766969451</v>
      </c>
      <c r="I5061" s="63">
        <v>92.252485364917405</v>
      </c>
      <c r="J5061" s="63">
        <v>47337947782.775002</v>
      </c>
      <c r="K5061" s="63">
        <v>394.28847191907818</v>
      </c>
      <c r="L5061" s="63">
        <v>39432.88601988765</v>
      </c>
      <c r="M5061" s="63">
        <v>68.772196854388639</v>
      </c>
      <c r="N5061" s="62">
        <v>100</v>
      </c>
    </row>
    <row r="5062" spans="1:14" x14ac:dyDescent="0.4">
      <c r="A5062" s="36">
        <v>120</v>
      </c>
      <c r="B5062" s="5" t="s">
        <v>10</v>
      </c>
      <c r="C5062" s="5">
        <v>2008</v>
      </c>
      <c r="D5062" s="5" t="s">
        <v>251</v>
      </c>
      <c r="E5062" s="5" t="s">
        <v>253</v>
      </c>
      <c r="F5062" s="62">
        <v>7.939751159028936</v>
      </c>
      <c r="G5062" s="63">
        <v>4839396</v>
      </c>
      <c r="H5062" s="63">
        <v>-1.3815554316942666</v>
      </c>
      <c r="I5062" s="63">
        <v>97.015566700758001</v>
      </c>
      <c r="J5062" s="63">
        <v>13598298537.0175</v>
      </c>
      <c r="K5062" s="63">
        <v>437.32671489105712</v>
      </c>
      <c r="L5062" s="63">
        <v>40008.572048909162</v>
      </c>
      <c r="M5062" s="63">
        <v>67.801778907242692</v>
      </c>
      <c r="N5062" s="62">
        <v>100</v>
      </c>
    </row>
    <row r="5063" spans="1:14" x14ac:dyDescent="0.4">
      <c r="A5063" s="36">
        <v>120</v>
      </c>
      <c r="B5063" s="5" t="s">
        <v>10</v>
      </c>
      <c r="C5063" s="5">
        <v>2009</v>
      </c>
      <c r="D5063" s="5" t="s">
        <v>251</v>
      </c>
      <c r="E5063" s="5" t="s">
        <v>253</v>
      </c>
      <c r="F5063" s="62">
        <v>7.7857106051380107</v>
      </c>
      <c r="G5063" s="63">
        <v>4987573</v>
      </c>
      <c r="H5063" s="63">
        <v>2.953924643737821</v>
      </c>
      <c r="I5063" s="63">
        <v>97.033783370480904</v>
      </c>
      <c r="J5063" s="63">
        <v>23436064059.750702</v>
      </c>
      <c r="K5063" s="63">
        <v>358.19281182884225</v>
      </c>
      <c r="L5063" s="63">
        <v>38926.805436545284</v>
      </c>
      <c r="M5063" s="63">
        <v>60.153731713364742</v>
      </c>
      <c r="N5063" s="62">
        <v>100</v>
      </c>
    </row>
    <row r="5064" spans="1:14" x14ac:dyDescent="0.4">
      <c r="A5064" s="36">
        <v>120</v>
      </c>
      <c r="B5064" s="5" t="s">
        <v>10</v>
      </c>
      <c r="C5064" s="5">
        <v>2010</v>
      </c>
      <c r="D5064" s="5" t="s">
        <v>251</v>
      </c>
      <c r="E5064" s="5" t="s">
        <v>253</v>
      </c>
      <c r="F5064" s="62">
        <v>8.3545083727090574</v>
      </c>
      <c r="G5064" s="63">
        <v>5076732</v>
      </c>
      <c r="H5064" s="63">
        <v>1.1078087134461612</v>
      </c>
      <c r="I5064" s="63">
        <v>100</v>
      </c>
      <c r="J5064" s="63">
        <v>55322434161.874199</v>
      </c>
      <c r="K5064" s="63">
        <v>369.6855557876458</v>
      </c>
      <c r="L5064" s="63">
        <v>47236.683084953009</v>
      </c>
      <c r="M5064" s="63">
        <v>60.117434507678411</v>
      </c>
      <c r="N5064" s="62">
        <v>100</v>
      </c>
    </row>
    <row r="5065" spans="1:14" x14ac:dyDescent="0.4">
      <c r="A5065" s="36">
        <v>120</v>
      </c>
      <c r="B5065" s="5" t="s">
        <v>10</v>
      </c>
      <c r="C5065" s="5">
        <v>2011</v>
      </c>
      <c r="D5065" s="5" t="s">
        <v>251</v>
      </c>
      <c r="E5065" s="5" t="s">
        <v>253</v>
      </c>
      <c r="F5065" s="62">
        <v>8.6361100436600342</v>
      </c>
      <c r="G5065" s="63">
        <v>5183688</v>
      </c>
      <c r="H5065" s="63">
        <v>1.170798203550973</v>
      </c>
      <c r="I5065" s="63">
        <v>105.16931721564301</v>
      </c>
      <c r="J5065" s="63">
        <v>49155657316.294601</v>
      </c>
      <c r="K5065" s="63">
        <v>379.09863137753905</v>
      </c>
      <c r="L5065" s="63">
        <v>53891.457026437172</v>
      </c>
      <c r="M5065" s="63">
        <v>59.970047068891731</v>
      </c>
      <c r="N5065" s="62">
        <v>100</v>
      </c>
    </row>
    <row r="5066" spans="1:14" x14ac:dyDescent="0.4">
      <c r="A5066" s="36">
        <v>120</v>
      </c>
      <c r="B5066" s="5" t="s">
        <v>10</v>
      </c>
      <c r="C5066" s="5">
        <v>2012</v>
      </c>
      <c r="D5066" s="5" t="s">
        <v>251</v>
      </c>
      <c r="E5066" s="5" t="s">
        <v>253</v>
      </c>
      <c r="F5066" s="62">
        <v>8.2245304744319814</v>
      </c>
      <c r="G5066" s="63">
        <v>5312437</v>
      </c>
      <c r="H5066" s="63">
        <v>0.4953457712008742</v>
      </c>
      <c r="I5066" s="63">
        <v>110.035153789257</v>
      </c>
      <c r="J5066" s="63">
        <v>55310807547.703499</v>
      </c>
      <c r="K5066" s="63">
        <v>369.2129657876647</v>
      </c>
      <c r="L5066" s="63">
        <v>55547.55530777861</v>
      </c>
      <c r="M5066" s="63">
        <v>59.856396866840726</v>
      </c>
      <c r="N5066" s="62">
        <v>100</v>
      </c>
    </row>
    <row r="5067" spans="1:14" x14ac:dyDescent="0.4">
      <c r="A5067" s="36">
        <v>120</v>
      </c>
      <c r="B5067" s="5" t="s">
        <v>10</v>
      </c>
      <c r="C5067" s="5">
        <v>2013</v>
      </c>
      <c r="D5067" s="5" t="s">
        <v>251</v>
      </c>
      <c r="E5067" s="5" t="s">
        <v>253</v>
      </c>
      <c r="F5067" s="62">
        <v>8.133169554830916</v>
      </c>
      <c r="G5067" s="63">
        <v>5399162</v>
      </c>
      <c r="H5067" s="63">
        <v>-0.43105939187167053</v>
      </c>
      <c r="I5067" s="63">
        <v>112.056377779549</v>
      </c>
      <c r="J5067" s="63">
        <v>64389514904.499298</v>
      </c>
      <c r="K5067" s="63">
        <v>367.04178004901911</v>
      </c>
      <c r="L5067" s="63">
        <v>56967.425794038332</v>
      </c>
      <c r="M5067" s="63">
        <v>58.326124567474047</v>
      </c>
      <c r="N5067" s="62">
        <v>100</v>
      </c>
    </row>
    <row r="5068" spans="1:14" x14ac:dyDescent="0.4">
      <c r="A5068" s="36">
        <v>120</v>
      </c>
      <c r="B5068" s="5" t="s">
        <v>10</v>
      </c>
      <c r="C5068" s="5">
        <v>2014</v>
      </c>
      <c r="D5068" s="5" t="s">
        <v>251</v>
      </c>
      <c r="E5068" s="5" t="s">
        <v>253</v>
      </c>
      <c r="F5068" s="62">
        <v>8.117137171820735</v>
      </c>
      <c r="G5068" s="63">
        <v>5469724</v>
      </c>
      <c r="H5068" s="63">
        <v>-0.26727004163480217</v>
      </c>
      <c r="I5068" s="63">
        <v>111.33512701505001</v>
      </c>
      <c r="J5068" s="63">
        <v>68698472830.590698</v>
      </c>
      <c r="K5068" s="63">
        <v>360.46731916623702</v>
      </c>
      <c r="L5068" s="63">
        <v>57564.80231149774</v>
      </c>
      <c r="M5068" s="63">
        <v>58.649602824360116</v>
      </c>
      <c r="N5068" s="62">
        <v>100</v>
      </c>
    </row>
    <row r="5069" spans="1:14" x14ac:dyDescent="0.4">
      <c r="A5069" s="36">
        <v>120</v>
      </c>
      <c r="B5069" s="5" t="s">
        <v>10</v>
      </c>
      <c r="C5069" s="5">
        <v>2015</v>
      </c>
      <c r="D5069" s="5" t="s">
        <v>251</v>
      </c>
      <c r="E5069" s="5" t="s">
        <v>253</v>
      </c>
      <c r="F5069" s="62">
        <v>8.2081090485604165</v>
      </c>
      <c r="G5069" s="63">
        <v>5535002</v>
      </c>
      <c r="H5069" s="63">
        <v>3.0719550096641797</v>
      </c>
      <c r="I5069" s="63">
        <v>108.31825241983699</v>
      </c>
      <c r="J5069" s="63">
        <v>69774553124.943207</v>
      </c>
      <c r="K5069" s="63">
        <v>329.47139894026151</v>
      </c>
      <c r="L5069" s="63">
        <v>55645.606861460568</v>
      </c>
      <c r="M5069" s="65">
        <f t="shared" ref="M5069:M5076" si="539">(M5068+M5067+M5066)/3</f>
        <v>58.944041419558296</v>
      </c>
      <c r="N5069" s="62">
        <v>100</v>
      </c>
    </row>
    <row r="5070" spans="1:14" x14ac:dyDescent="0.4">
      <c r="A5070" s="36">
        <v>120</v>
      </c>
      <c r="B5070" s="5" t="s">
        <v>10</v>
      </c>
      <c r="C5070" s="5">
        <v>2016</v>
      </c>
      <c r="D5070" s="5" t="s">
        <v>251</v>
      </c>
      <c r="E5070" s="5" t="s">
        <v>253</v>
      </c>
      <c r="F5070" s="62">
        <v>8.019891273545495</v>
      </c>
      <c r="G5070" s="63">
        <v>5607283</v>
      </c>
      <c r="H5070" s="63">
        <v>0.46948324702054833</v>
      </c>
      <c r="I5070" s="63">
        <v>108.26639784205101</v>
      </c>
      <c r="J5070" s="63">
        <v>65362989166.948097</v>
      </c>
      <c r="K5070" s="63">
        <v>303.1365065420743</v>
      </c>
      <c r="L5070" s="63">
        <v>56895.658312785119</v>
      </c>
      <c r="M5070" s="65">
        <f t="shared" si="539"/>
        <v>58.639922937130819</v>
      </c>
      <c r="N5070" s="62">
        <v>100</v>
      </c>
    </row>
    <row r="5071" spans="1:14" x14ac:dyDescent="0.4">
      <c r="A5071" s="36">
        <v>120</v>
      </c>
      <c r="B5071" s="5" t="s">
        <v>10</v>
      </c>
      <c r="C5071" s="5">
        <v>2017</v>
      </c>
      <c r="D5071" s="5" t="s">
        <v>251</v>
      </c>
      <c r="E5071" s="5" t="s">
        <v>253</v>
      </c>
      <c r="F5071" s="62">
        <v>8.4322998268253393</v>
      </c>
      <c r="G5071" s="63">
        <v>5612253</v>
      </c>
      <c r="H5071" s="63">
        <v>2.8751529853951752</v>
      </c>
      <c r="I5071" s="63">
        <v>107.063960591182</v>
      </c>
      <c r="J5071" s="63">
        <v>102159784202.618</v>
      </c>
      <c r="K5071" s="63">
        <v>316.47756986259003</v>
      </c>
      <c r="L5071" s="63">
        <v>61164.897356977272</v>
      </c>
      <c r="M5071" s="65">
        <f t="shared" si="539"/>
        <v>58.744522393683077</v>
      </c>
      <c r="N5071" s="62">
        <v>100</v>
      </c>
    </row>
    <row r="5072" spans="1:14" x14ac:dyDescent="0.4">
      <c r="A5072" s="36">
        <v>120</v>
      </c>
      <c r="B5072" s="5" t="s">
        <v>10</v>
      </c>
      <c r="C5072" s="5">
        <v>2018</v>
      </c>
      <c r="D5072" s="5" t="s">
        <v>251</v>
      </c>
      <c r="E5072" s="5" t="s">
        <v>253</v>
      </c>
      <c r="F5072" s="62">
        <v>8.018212076735745</v>
      </c>
      <c r="G5072" s="63">
        <v>5638676</v>
      </c>
      <c r="H5072" s="63">
        <v>3.5346507550531641</v>
      </c>
      <c r="I5072" s="63">
        <v>106.309934706096</v>
      </c>
      <c r="J5072" s="63">
        <v>81160897313.126495</v>
      </c>
      <c r="K5072" s="63">
        <v>325.1973590768651</v>
      </c>
      <c r="L5072" s="63">
        <v>66836.521995236006</v>
      </c>
      <c r="M5072" s="65">
        <f t="shared" si="539"/>
        <v>58.776162250124059</v>
      </c>
      <c r="N5072" s="62">
        <v>100</v>
      </c>
    </row>
    <row r="5073" spans="1:14" x14ac:dyDescent="0.4">
      <c r="A5073" s="36">
        <v>120</v>
      </c>
      <c r="B5073" s="5" t="s">
        <v>10</v>
      </c>
      <c r="C5073" s="5">
        <v>2019</v>
      </c>
      <c r="D5073" s="5" t="s">
        <v>251</v>
      </c>
      <c r="E5073" s="5" t="s">
        <v>253</v>
      </c>
      <c r="F5073" s="62">
        <v>7.918410384795906</v>
      </c>
      <c r="G5073" s="63">
        <v>5703569</v>
      </c>
      <c r="H5073" s="63">
        <v>-0.20164817326393347</v>
      </c>
      <c r="I5073" s="63">
        <v>106.53015623218801</v>
      </c>
      <c r="J5073" s="63">
        <v>105293129463.222</v>
      </c>
      <c r="K5073" s="63">
        <v>321.70349721631072</v>
      </c>
      <c r="L5073" s="63">
        <v>66070.486812306233</v>
      </c>
      <c r="M5073" s="65">
        <f t="shared" si="539"/>
        <v>58.720202526979314</v>
      </c>
      <c r="N5073" s="62">
        <v>100</v>
      </c>
    </row>
    <row r="5074" spans="1:14" x14ac:dyDescent="0.4">
      <c r="A5074" s="36">
        <v>120</v>
      </c>
      <c r="B5074" s="5" t="s">
        <v>10</v>
      </c>
      <c r="C5074" s="5">
        <v>2020</v>
      </c>
      <c r="D5074" s="5" t="s">
        <v>251</v>
      </c>
      <c r="E5074" s="5" t="s">
        <v>253</v>
      </c>
      <c r="F5074" s="62">
        <v>7.6866837020672705</v>
      </c>
      <c r="G5074" s="63">
        <v>5685807</v>
      </c>
      <c r="H5074" s="63">
        <v>-2.6964548484050965</v>
      </c>
      <c r="I5074" s="63">
        <v>103.580175644045</v>
      </c>
      <c r="J5074" s="63">
        <v>78447583786.819794</v>
      </c>
      <c r="K5074" s="63">
        <v>332.77382652314003</v>
      </c>
      <c r="L5074" s="63">
        <v>61273.991659445514</v>
      </c>
      <c r="M5074" s="65">
        <f t="shared" si="539"/>
        <v>58.746962390262148</v>
      </c>
      <c r="N5074" s="62">
        <v>100</v>
      </c>
    </row>
    <row r="5075" spans="1:14" x14ac:dyDescent="0.4">
      <c r="A5075" s="36">
        <v>120</v>
      </c>
      <c r="B5075" s="5" t="s">
        <v>10</v>
      </c>
      <c r="C5075" s="5">
        <v>2021</v>
      </c>
      <c r="D5075" s="5" t="s">
        <v>251</v>
      </c>
      <c r="E5075" s="5" t="s">
        <v>253</v>
      </c>
      <c r="F5075" s="62">
        <f>(F5072+F5073+F5074)/3</f>
        <v>7.8744353878663071</v>
      </c>
      <c r="G5075" s="63">
        <v>5453566</v>
      </c>
      <c r="H5075" s="63">
        <v>8.7843655749485663</v>
      </c>
      <c r="I5075" s="63">
        <v>103.345781118201</v>
      </c>
      <c r="J5075" s="63">
        <v>138544182411.39401</v>
      </c>
      <c r="K5075" s="63">
        <v>333.33960933968098</v>
      </c>
      <c r="L5075" s="63">
        <v>77710.08923730909</v>
      </c>
      <c r="M5075" s="65">
        <f t="shared" si="539"/>
        <v>58.747775722455174</v>
      </c>
      <c r="N5075" s="62">
        <v>100</v>
      </c>
    </row>
    <row r="5076" spans="1:14" x14ac:dyDescent="0.4">
      <c r="A5076" s="36">
        <v>120</v>
      </c>
      <c r="B5076" s="5" t="s">
        <v>10</v>
      </c>
      <c r="C5076" s="5">
        <v>2022</v>
      </c>
      <c r="D5076" s="5" t="s">
        <v>251</v>
      </c>
      <c r="E5076" s="5" t="s">
        <v>253</v>
      </c>
      <c r="F5076" s="62">
        <f>(F5073+F5074+F5075)/3</f>
        <v>7.8265098249098273</v>
      </c>
      <c r="G5076" s="63">
        <v>5637022</v>
      </c>
      <c r="H5076" s="63">
        <v>9.051761389255347</v>
      </c>
      <c r="I5076" s="63">
        <v>109.590426519991</v>
      </c>
      <c r="J5076" s="63">
        <v>140844052224.371</v>
      </c>
      <c r="K5076" s="63">
        <v>336.86248904118401</v>
      </c>
      <c r="L5076" s="63">
        <v>82807.629062289707</v>
      </c>
      <c r="M5076" s="65">
        <f t="shared" si="539"/>
        <v>58.738313546565543</v>
      </c>
      <c r="N5076" s="62">
        <v>100</v>
      </c>
    </row>
    <row r="5077" spans="1:14" x14ac:dyDescent="0.4">
      <c r="A5077" s="36">
        <v>121</v>
      </c>
      <c r="B5077" s="5" t="s">
        <v>203</v>
      </c>
      <c r="C5077" s="5">
        <v>1980</v>
      </c>
      <c r="D5077" s="5" t="s">
        <v>251</v>
      </c>
      <c r="E5077" s="5" t="s">
        <v>253</v>
      </c>
      <c r="F5077" s="62">
        <f t="shared" ref="F5077:F5085" si="540">F5078*0.95</f>
        <v>6.1929970325912569</v>
      </c>
      <c r="G5077" s="63">
        <v>4979815</v>
      </c>
      <c r="H5077" s="65">
        <f t="shared" ref="H5077:H5086" si="541">H5078*0.95</f>
        <v>7.9967976553314415</v>
      </c>
      <c r="I5077" s="65">
        <f t="shared" ref="I5077:I5086" si="542">I5078*0.95</f>
        <v>27.48700492707669</v>
      </c>
      <c r="J5077" s="65">
        <f t="shared" ref="J5077:J5086" si="543">J5078*0.95</f>
        <v>102069994.23899876</v>
      </c>
      <c r="K5077" s="65">
        <f t="shared" ref="K5077:K5086" si="544">K5078*0.95</f>
        <v>34.228312956236579</v>
      </c>
      <c r="L5077" s="65">
        <f t="shared" ref="L5077:L5086" si="545">L5078*0.95</f>
        <v>1440.2827591728969</v>
      </c>
      <c r="M5077" s="63">
        <v>34.551971326164875</v>
      </c>
      <c r="N5077" s="62">
        <v>51.637999999999998</v>
      </c>
    </row>
    <row r="5078" spans="1:14" x14ac:dyDescent="0.4">
      <c r="A5078" s="36">
        <v>121</v>
      </c>
      <c r="B5078" s="5" t="s">
        <v>203</v>
      </c>
      <c r="C5078" s="5">
        <v>1981</v>
      </c>
      <c r="D5078" s="5" t="s">
        <v>251</v>
      </c>
      <c r="E5078" s="5" t="s">
        <v>253</v>
      </c>
      <c r="F5078" s="62">
        <f t="shared" si="540"/>
        <v>6.5189442448329027</v>
      </c>
      <c r="G5078" s="63">
        <v>5016105</v>
      </c>
      <c r="H5078" s="65">
        <f t="shared" si="541"/>
        <v>8.4176817424541497</v>
      </c>
      <c r="I5078" s="65">
        <f t="shared" si="542"/>
        <v>28.933689396922833</v>
      </c>
      <c r="J5078" s="65">
        <f t="shared" si="543"/>
        <v>107442099.19894606</v>
      </c>
      <c r="K5078" s="65">
        <f t="shared" si="544"/>
        <v>36.029803111827981</v>
      </c>
      <c r="L5078" s="65">
        <f t="shared" si="545"/>
        <v>1516.087114918839</v>
      </c>
      <c r="M5078" s="63">
        <v>35.426997245179059</v>
      </c>
      <c r="N5078" s="62">
        <v>52.31</v>
      </c>
    </row>
    <row r="5079" spans="1:14" x14ac:dyDescent="0.4">
      <c r="A5079" s="36">
        <v>121</v>
      </c>
      <c r="B5079" s="5" t="s">
        <v>203</v>
      </c>
      <c r="C5079" s="5">
        <v>1982</v>
      </c>
      <c r="D5079" s="5" t="s">
        <v>251</v>
      </c>
      <c r="E5079" s="5" t="s">
        <v>253</v>
      </c>
      <c r="F5079" s="62">
        <f t="shared" si="540"/>
        <v>6.8620465735083194</v>
      </c>
      <c r="G5079" s="63">
        <v>5055099</v>
      </c>
      <c r="H5079" s="65">
        <f t="shared" si="541"/>
        <v>8.8607176236359475</v>
      </c>
      <c r="I5079" s="65">
        <f t="shared" si="542"/>
        <v>30.456515154655616</v>
      </c>
      <c r="J5079" s="65">
        <f t="shared" si="543"/>
        <v>113096946.52520639</v>
      </c>
      <c r="K5079" s="65">
        <f t="shared" si="544"/>
        <v>37.9261085387663</v>
      </c>
      <c r="L5079" s="65">
        <f t="shared" si="545"/>
        <v>1595.8811735987779</v>
      </c>
      <c r="M5079" s="63">
        <v>35.143830431491288</v>
      </c>
      <c r="N5079" s="62">
        <v>52.777000000000001</v>
      </c>
    </row>
    <row r="5080" spans="1:14" x14ac:dyDescent="0.4">
      <c r="A5080" s="36">
        <v>121</v>
      </c>
      <c r="B5080" s="5" t="s">
        <v>203</v>
      </c>
      <c r="C5080" s="5">
        <v>1983</v>
      </c>
      <c r="D5080" s="5" t="s">
        <v>251</v>
      </c>
      <c r="E5080" s="5" t="s">
        <v>253</v>
      </c>
      <c r="F5080" s="62">
        <f t="shared" si="540"/>
        <v>7.2232069194824415</v>
      </c>
      <c r="G5080" s="63">
        <v>5091971</v>
      </c>
      <c r="H5080" s="65">
        <f t="shared" si="541"/>
        <v>9.3270711827746826</v>
      </c>
      <c r="I5080" s="65">
        <f t="shared" si="542"/>
        <v>32.059489636479597</v>
      </c>
      <c r="J5080" s="65">
        <f t="shared" si="543"/>
        <v>119049417.3949541</v>
      </c>
      <c r="K5080" s="65">
        <f t="shared" si="544"/>
        <v>39.922219514490841</v>
      </c>
      <c r="L5080" s="65">
        <f t="shared" si="545"/>
        <v>1679.8749195776611</v>
      </c>
      <c r="M5080" s="63">
        <v>36.563626019343829</v>
      </c>
      <c r="N5080" s="62">
        <v>53.244</v>
      </c>
    </row>
    <row r="5081" spans="1:14" x14ac:dyDescent="0.4">
      <c r="A5081" s="36">
        <v>121</v>
      </c>
      <c r="B5081" s="5" t="s">
        <v>203</v>
      </c>
      <c r="C5081" s="5">
        <v>1984</v>
      </c>
      <c r="D5081" s="5" t="s">
        <v>251</v>
      </c>
      <c r="E5081" s="5" t="s">
        <v>253</v>
      </c>
      <c r="F5081" s="62">
        <f t="shared" si="540"/>
        <v>7.6033757047183599</v>
      </c>
      <c r="G5081" s="63">
        <v>5127097</v>
      </c>
      <c r="H5081" s="65">
        <f t="shared" si="541"/>
        <v>9.8179696660786142</v>
      </c>
      <c r="I5081" s="65">
        <f t="shared" si="542"/>
        <v>33.746831196294316</v>
      </c>
      <c r="J5081" s="65">
        <f t="shared" si="543"/>
        <v>125315176.20521484</v>
      </c>
      <c r="K5081" s="65">
        <f t="shared" si="544"/>
        <v>42.023388962621937</v>
      </c>
      <c r="L5081" s="65">
        <f t="shared" si="545"/>
        <v>1768.289389029117</v>
      </c>
      <c r="M5081" s="63">
        <v>35.024729803993395</v>
      </c>
      <c r="N5081" s="62">
        <v>53.710999999999999</v>
      </c>
    </row>
    <row r="5082" spans="1:14" x14ac:dyDescent="0.4">
      <c r="A5082" s="36">
        <v>121</v>
      </c>
      <c r="B5082" s="5" t="s">
        <v>203</v>
      </c>
      <c r="C5082" s="5">
        <v>1985</v>
      </c>
      <c r="D5082" s="5" t="s">
        <v>251</v>
      </c>
      <c r="E5082" s="5" t="s">
        <v>253</v>
      </c>
      <c r="F5082" s="62">
        <f t="shared" si="540"/>
        <v>8.0035533733877475</v>
      </c>
      <c r="G5082" s="63">
        <v>5161768</v>
      </c>
      <c r="H5082" s="65">
        <f t="shared" si="541"/>
        <v>10.334704911661699</v>
      </c>
      <c r="I5082" s="65">
        <f t="shared" si="542"/>
        <v>35.522980206625597</v>
      </c>
      <c r="J5082" s="65">
        <f t="shared" si="543"/>
        <v>131910711.794963</v>
      </c>
      <c r="K5082" s="65">
        <f t="shared" si="544"/>
        <v>44.235146276444148</v>
      </c>
      <c r="L5082" s="65">
        <f t="shared" si="545"/>
        <v>1861.3572516095969</v>
      </c>
      <c r="M5082" s="63">
        <v>35.580455547391622</v>
      </c>
      <c r="N5082" s="62">
        <v>54.176000000000002</v>
      </c>
    </row>
    <row r="5083" spans="1:14" x14ac:dyDescent="0.4">
      <c r="A5083" s="36">
        <v>121</v>
      </c>
      <c r="B5083" s="5" t="s">
        <v>203</v>
      </c>
      <c r="C5083" s="5">
        <v>1986</v>
      </c>
      <c r="D5083" s="5" t="s">
        <v>251</v>
      </c>
      <c r="E5083" s="5" t="s">
        <v>253</v>
      </c>
      <c r="F5083" s="62">
        <f t="shared" si="540"/>
        <v>8.4247930246186815</v>
      </c>
      <c r="G5083" s="63">
        <v>5193838</v>
      </c>
      <c r="H5083" s="65">
        <f t="shared" si="541"/>
        <v>10.878636749117579</v>
      </c>
      <c r="I5083" s="65">
        <f t="shared" si="542"/>
        <v>37.392610743816419</v>
      </c>
      <c r="J5083" s="65">
        <f t="shared" si="543"/>
        <v>138853380.83680317</v>
      </c>
      <c r="K5083" s="65">
        <f t="shared" si="544"/>
        <v>46.563311869941209</v>
      </c>
      <c r="L5083" s="65">
        <f t="shared" si="545"/>
        <v>1959.3234227469443</v>
      </c>
      <c r="M5083" s="63">
        <v>36.685360665248503</v>
      </c>
      <c r="N5083" s="62">
        <v>54.640999999999998</v>
      </c>
    </row>
    <row r="5084" spans="1:14" x14ac:dyDescent="0.4">
      <c r="A5084" s="36">
        <v>121</v>
      </c>
      <c r="B5084" s="5" t="s">
        <v>203</v>
      </c>
      <c r="C5084" s="5">
        <v>1987</v>
      </c>
      <c r="D5084" s="5" t="s">
        <v>251</v>
      </c>
      <c r="E5084" s="5" t="s">
        <v>253</v>
      </c>
      <c r="F5084" s="62">
        <f t="shared" si="540"/>
        <v>8.8682031838091397</v>
      </c>
      <c r="G5084" s="63">
        <v>5222840</v>
      </c>
      <c r="H5084" s="65">
        <f t="shared" si="541"/>
        <v>11.451196578018504</v>
      </c>
      <c r="I5084" s="65">
        <f t="shared" si="542"/>
        <v>39.360642888227815</v>
      </c>
      <c r="J5084" s="65">
        <f t="shared" si="543"/>
        <v>146161453.51242441</v>
      </c>
      <c r="K5084" s="65">
        <f t="shared" si="544"/>
        <v>49.014012494674958</v>
      </c>
      <c r="L5084" s="65">
        <f t="shared" si="545"/>
        <v>2062.4457081546784</v>
      </c>
      <c r="M5084" s="63">
        <v>35.911808669656196</v>
      </c>
      <c r="N5084" s="62">
        <v>55.104999999999997</v>
      </c>
    </row>
    <row r="5085" spans="1:14" x14ac:dyDescent="0.4">
      <c r="A5085" s="36">
        <v>121</v>
      </c>
      <c r="B5085" s="5" t="s">
        <v>203</v>
      </c>
      <c r="C5085" s="5">
        <v>1988</v>
      </c>
      <c r="D5085" s="5" t="s">
        <v>251</v>
      </c>
      <c r="E5085" s="5" t="s">
        <v>253</v>
      </c>
      <c r="F5085" s="62">
        <f t="shared" si="540"/>
        <v>9.3349507197990942</v>
      </c>
      <c r="G5085" s="63">
        <v>5250596</v>
      </c>
      <c r="H5085" s="65">
        <f t="shared" si="541"/>
        <v>12.05389113475632</v>
      </c>
      <c r="I5085" s="65">
        <f t="shared" si="542"/>
        <v>41.432255671818751</v>
      </c>
      <c r="J5085" s="65">
        <f t="shared" si="543"/>
        <v>153854161.5920257</v>
      </c>
      <c r="K5085" s="65">
        <f t="shared" si="544"/>
        <v>51.593697362815746</v>
      </c>
      <c r="L5085" s="65">
        <f t="shared" si="545"/>
        <v>2170.9954822680825</v>
      </c>
      <c r="M5085" s="63">
        <v>34.407216494845358</v>
      </c>
      <c r="N5085" s="62">
        <v>55.567999999999998</v>
      </c>
    </row>
    <row r="5086" spans="1:14" x14ac:dyDescent="0.4">
      <c r="A5086" s="36">
        <v>121</v>
      </c>
      <c r="B5086" s="5" t="s">
        <v>203</v>
      </c>
      <c r="C5086" s="5">
        <v>1989</v>
      </c>
      <c r="D5086" s="5" t="s">
        <v>251</v>
      </c>
      <c r="E5086" s="5" t="s">
        <v>253</v>
      </c>
      <c r="F5086" s="62">
        <f>F5087*0.95</f>
        <v>9.8262639155779947</v>
      </c>
      <c r="G5086" s="63">
        <v>5275942</v>
      </c>
      <c r="H5086" s="65">
        <f t="shared" si="541"/>
        <v>12.688306457638232</v>
      </c>
      <c r="I5086" s="65">
        <f t="shared" si="542"/>
        <v>43.612900707177637</v>
      </c>
      <c r="J5086" s="65">
        <f t="shared" si="543"/>
        <v>161951749.04423758</v>
      </c>
      <c r="K5086" s="65">
        <f t="shared" si="544"/>
        <v>54.309155118753417</v>
      </c>
      <c r="L5086" s="65">
        <f t="shared" si="545"/>
        <v>2285.2584023874551</v>
      </c>
      <c r="M5086" s="63">
        <v>34.898453512204206</v>
      </c>
      <c r="N5086" s="62">
        <v>56.03</v>
      </c>
    </row>
    <row r="5087" spans="1:14" x14ac:dyDescent="0.4">
      <c r="A5087" s="36">
        <v>121</v>
      </c>
      <c r="B5087" s="5" t="s">
        <v>203</v>
      </c>
      <c r="C5087" s="5">
        <v>1990</v>
      </c>
      <c r="D5087" s="5" t="s">
        <v>251</v>
      </c>
      <c r="E5087" s="5" t="s">
        <v>253</v>
      </c>
      <c r="F5087" s="62">
        <v>10.343435700608415</v>
      </c>
      <c r="G5087" s="63">
        <v>5299187</v>
      </c>
      <c r="H5087" s="65">
        <f>H5088*0.95</f>
        <v>13.356112060671824</v>
      </c>
      <c r="I5087" s="63">
        <v>45.908316533871201</v>
      </c>
      <c r="J5087" s="65">
        <f>J5088*0.95</f>
        <v>170475525.30972379</v>
      </c>
      <c r="K5087" s="63">
        <v>57.167531703950971</v>
      </c>
      <c r="L5087" s="63">
        <v>2405.5351604078478</v>
      </c>
      <c r="M5087" s="63">
        <v>32.372788619368961</v>
      </c>
      <c r="N5087" s="62">
        <v>56.491</v>
      </c>
    </row>
    <row r="5088" spans="1:14" x14ac:dyDescent="0.4">
      <c r="A5088" s="36">
        <v>121</v>
      </c>
      <c r="B5088" s="5" t="s">
        <v>203</v>
      </c>
      <c r="C5088" s="5">
        <v>1991</v>
      </c>
      <c r="D5088" s="5" t="s">
        <v>251</v>
      </c>
      <c r="E5088" s="5" t="s">
        <v>253</v>
      </c>
      <c r="F5088" s="62">
        <v>9.0393253702321594</v>
      </c>
      <c r="G5088" s="63">
        <v>5303294</v>
      </c>
      <c r="H5088" s="65">
        <f>H5089*0.95</f>
        <v>14.059065327022974</v>
      </c>
      <c r="I5088" s="63">
        <v>44.386594528343302</v>
      </c>
      <c r="J5088" s="65">
        <f>J5089*0.95</f>
        <v>179447921.37865663</v>
      </c>
      <c r="K5088" s="63">
        <v>87.842604937433222</v>
      </c>
      <c r="L5088" s="63">
        <v>2691.195652262611</v>
      </c>
      <c r="M5088" s="63">
        <v>35.828988529718451</v>
      </c>
      <c r="N5088" s="62">
        <v>56.78</v>
      </c>
    </row>
    <row r="5089" spans="1:14" x14ac:dyDescent="0.4">
      <c r="A5089" s="36">
        <v>121</v>
      </c>
      <c r="B5089" s="5" t="s">
        <v>203</v>
      </c>
      <c r="C5089" s="5">
        <v>1992</v>
      </c>
      <c r="D5089" s="5" t="s">
        <v>251</v>
      </c>
      <c r="E5089" s="5" t="s">
        <v>253</v>
      </c>
      <c r="F5089" s="62">
        <v>8.6891726622502166</v>
      </c>
      <c r="G5089" s="63">
        <v>5305016</v>
      </c>
      <c r="H5089" s="65">
        <f>H5090*0.95</f>
        <v>14.799016133708395</v>
      </c>
      <c r="I5089" s="63">
        <v>44.980710805377498</v>
      </c>
      <c r="J5089" s="65">
        <f>J5090*0.95</f>
        <v>188892548.81963855</v>
      </c>
      <c r="K5089" s="63">
        <v>133.06072408736352</v>
      </c>
      <c r="L5089" s="63">
        <v>2920.9175423418596</v>
      </c>
      <c r="M5089" s="63">
        <v>36.964285714285722</v>
      </c>
      <c r="N5089" s="62">
        <v>56.719000000000001</v>
      </c>
    </row>
    <row r="5090" spans="1:14" x14ac:dyDescent="0.4">
      <c r="A5090" s="36">
        <v>121</v>
      </c>
      <c r="B5090" s="5" t="s">
        <v>203</v>
      </c>
      <c r="C5090" s="5">
        <v>1993</v>
      </c>
      <c r="D5090" s="5" t="s">
        <v>251</v>
      </c>
      <c r="E5090" s="5" t="s">
        <v>253</v>
      </c>
      <c r="F5090" s="62">
        <v>8.3225092271710253</v>
      </c>
      <c r="G5090" s="63">
        <v>5325305</v>
      </c>
      <c r="H5090" s="63">
        <v>15.577911719693049</v>
      </c>
      <c r="I5090" s="63">
        <v>47.564997775501801</v>
      </c>
      <c r="J5090" s="63">
        <v>198834261.915409</v>
      </c>
      <c r="K5090" s="63">
        <v>112.19570242618514</v>
      </c>
      <c r="L5090" s="63">
        <v>3102.2968587771215</v>
      </c>
      <c r="M5090" s="63">
        <v>41.824480369515008</v>
      </c>
      <c r="N5090" s="62">
        <v>56.658999999999999</v>
      </c>
    </row>
    <row r="5091" spans="1:14" x14ac:dyDescent="0.4">
      <c r="A5091" s="36">
        <v>121</v>
      </c>
      <c r="B5091" s="5" t="s">
        <v>203</v>
      </c>
      <c r="C5091" s="5">
        <v>1994</v>
      </c>
      <c r="D5091" s="5" t="s">
        <v>251</v>
      </c>
      <c r="E5091" s="5" t="s">
        <v>253</v>
      </c>
      <c r="F5091" s="62">
        <v>7.8001156307007555</v>
      </c>
      <c r="G5091" s="63">
        <v>5346331</v>
      </c>
      <c r="H5091" s="63">
        <v>13.448486448777814</v>
      </c>
      <c r="I5091" s="63">
        <v>48.001749372663397</v>
      </c>
      <c r="J5091" s="63">
        <v>269877766.16979301</v>
      </c>
      <c r="K5091" s="63">
        <v>108.37209543157687</v>
      </c>
      <c r="L5091" s="63">
        <v>3771.3595157828827</v>
      </c>
      <c r="M5091" s="63">
        <v>40.256220744025619</v>
      </c>
      <c r="N5091" s="62">
        <v>56.597999999999999</v>
      </c>
    </row>
    <row r="5092" spans="1:14" x14ac:dyDescent="0.4">
      <c r="A5092" s="36">
        <v>121</v>
      </c>
      <c r="B5092" s="5" t="s">
        <v>203</v>
      </c>
      <c r="C5092" s="5">
        <v>1995</v>
      </c>
      <c r="D5092" s="5" t="s">
        <v>251</v>
      </c>
      <c r="E5092" s="5" t="s">
        <v>253</v>
      </c>
      <c r="F5092" s="62">
        <v>7.902015647522501</v>
      </c>
      <c r="G5092" s="63">
        <v>5361999</v>
      </c>
      <c r="H5092" s="63">
        <v>9.8910706131129871</v>
      </c>
      <c r="I5092" s="63">
        <v>49.340175694933201</v>
      </c>
      <c r="J5092" s="63">
        <v>236132979.23465499</v>
      </c>
      <c r="K5092" s="63">
        <v>108.5518293670001</v>
      </c>
      <c r="L5092" s="63">
        <v>4819.1255547098681</v>
      </c>
      <c r="M5092" s="63">
        <v>43.61960213488598</v>
      </c>
      <c r="N5092" s="62">
        <v>56.536999999999999</v>
      </c>
    </row>
    <row r="5093" spans="1:14" x14ac:dyDescent="0.4">
      <c r="A5093" s="36">
        <v>121</v>
      </c>
      <c r="B5093" s="5" t="s">
        <v>203</v>
      </c>
      <c r="C5093" s="5">
        <v>1996</v>
      </c>
      <c r="D5093" s="5" t="s">
        <v>251</v>
      </c>
      <c r="E5093" s="5" t="s">
        <v>253</v>
      </c>
      <c r="F5093" s="62">
        <v>7.848737503398711</v>
      </c>
      <c r="G5093" s="63">
        <v>5373361</v>
      </c>
      <c r="H5093" s="63">
        <v>4.5384576587290155</v>
      </c>
      <c r="I5093" s="63">
        <v>50.0379177970743</v>
      </c>
      <c r="J5093" s="63">
        <v>350826240.038055</v>
      </c>
      <c r="K5093" s="63">
        <v>111.81802865847521</v>
      </c>
      <c r="L5093" s="63">
        <v>5196.940379659316</v>
      </c>
      <c r="M5093" s="63">
        <v>42.064264849074974</v>
      </c>
      <c r="N5093" s="62">
        <v>56.475999999999999</v>
      </c>
    </row>
    <row r="5094" spans="1:14" x14ac:dyDescent="0.4">
      <c r="A5094" s="36">
        <v>121</v>
      </c>
      <c r="B5094" s="5" t="s">
        <v>203</v>
      </c>
      <c r="C5094" s="5">
        <v>1997</v>
      </c>
      <c r="D5094" s="5" t="s">
        <v>251</v>
      </c>
      <c r="E5094" s="5" t="s">
        <v>253</v>
      </c>
      <c r="F5094" s="62">
        <v>7.8527242907730601</v>
      </c>
      <c r="G5094" s="63">
        <v>5383291</v>
      </c>
      <c r="H5094" s="63">
        <v>4.7887682748463618</v>
      </c>
      <c r="I5094" s="63">
        <v>52.910674949254997</v>
      </c>
      <c r="J5094" s="63">
        <v>176706776.809273</v>
      </c>
      <c r="K5094" s="63">
        <v>117.58800898474824</v>
      </c>
      <c r="L5094" s="63">
        <v>5146.6710782708424</v>
      </c>
      <c r="M5094" s="63">
        <v>42.0847540185095</v>
      </c>
      <c r="N5094" s="62">
        <v>56.415999999999997</v>
      </c>
    </row>
    <row r="5095" spans="1:14" x14ac:dyDescent="0.4">
      <c r="A5095" s="36">
        <v>121</v>
      </c>
      <c r="B5095" s="5" t="s">
        <v>203</v>
      </c>
      <c r="C5095" s="5">
        <v>1998</v>
      </c>
      <c r="D5095" s="5" t="s">
        <v>251</v>
      </c>
      <c r="E5095" s="5" t="s">
        <v>253</v>
      </c>
      <c r="F5095" s="62">
        <v>7.6808045834573164</v>
      </c>
      <c r="G5095" s="63">
        <v>5390516</v>
      </c>
      <c r="H5095" s="63">
        <v>4.8533168189139388</v>
      </c>
      <c r="I5095" s="63">
        <v>53.694010249128098</v>
      </c>
      <c r="J5095" s="63">
        <v>646612354.42081797</v>
      </c>
      <c r="K5095" s="63">
        <v>102.07014847229377</v>
      </c>
      <c r="L5095" s="63">
        <v>5538.616464771836</v>
      </c>
      <c r="M5095" s="63">
        <v>41.915108640727645</v>
      </c>
      <c r="N5095" s="62">
        <v>56.354999999999997</v>
      </c>
    </row>
    <row r="5096" spans="1:14" x14ac:dyDescent="0.4">
      <c r="A5096" s="36">
        <v>121</v>
      </c>
      <c r="B5096" s="5" t="s">
        <v>203</v>
      </c>
      <c r="C5096" s="5">
        <v>1999</v>
      </c>
      <c r="D5096" s="5" t="s">
        <v>251</v>
      </c>
      <c r="E5096" s="5" t="s">
        <v>253</v>
      </c>
      <c r="F5096" s="62">
        <v>7.5352018710086313</v>
      </c>
      <c r="G5096" s="63">
        <v>5396020</v>
      </c>
      <c r="H5096" s="63">
        <v>7.2150525362800266</v>
      </c>
      <c r="I5096" s="63">
        <v>52.279850172264403</v>
      </c>
      <c r="J5096" s="63">
        <v>338895206.31093901</v>
      </c>
      <c r="K5096" s="63">
        <v>97.483877612665694</v>
      </c>
      <c r="L5096" s="63">
        <v>5645.5813958423278</v>
      </c>
      <c r="M5096" s="63">
        <v>42.415657996394543</v>
      </c>
      <c r="N5096" s="62">
        <v>56.293999999999997</v>
      </c>
    </row>
    <row r="5097" spans="1:14" x14ac:dyDescent="0.4">
      <c r="A5097" s="36">
        <v>121</v>
      </c>
      <c r="B5097" s="5" t="s">
        <v>203</v>
      </c>
      <c r="C5097" s="5">
        <v>2000</v>
      </c>
      <c r="D5097" s="5" t="s">
        <v>251</v>
      </c>
      <c r="E5097" s="5" t="s">
        <v>253</v>
      </c>
      <c r="F5097" s="62">
        <v>7.0651657536483619</v>
      </c>
      <c r="G5097" s="63">
        <v>5388720</v>
      </c>
      <c r="H5097" s="63">
        <v>9.4895327760682591</v>
      </c>
      <c r="I5097" s="63">
        <v>57.552655805491</v>
      </c>
      <c r="J5097" s="63">
        <v>2183119136.13344</v>
      </c>
      <c r="K5097" s="63">
        <v>108.78841512195403</v>
      </c>
      <c r="L5097" s="63">
        <v>5426.624281193057</v>
      </c>
      <c r="M5097" s="63">
        <v>39.072668112798262</v>
      </c>
      <c r="N5097" s="62">
        <v>56.232999999999997</v>
      </c>
    </row>
    <row r="5098" spans="1:14" x14ac:dyDescent="0.4">
      <c r="A5098" s="36">
        <v>121</v>
      </c>
      <c r="B5098" s="5" t="s">
        <v>203</v>
      </c>
      <c r="C5098" s="5">
        <v>2001</v>
      </c>
      <c r="D5098" s="5" t="s">
        <v>251</v>
      </c>
      <c r="E5098" s="5" t="s">
        <v>253</v>
      </c>
      <c r="F5098" s="62">
        <v>7.171956473361397</v>
      </c>
      <c r="G5098" s="63">
        <v>5378867</v>
      </c>
      <c r="H5098" s="63">
        <v>5.1214875164762077</v>
      </c>
      <c r="I5098" s="63">
        <v>58.647183437094597</v>
      </c>
      <c r="J5098" s="63">
        <v>1532584052.0843799</v>
      </c>
      <c r="K5098" s="63">
        <v>121.6792915272537</v>
      </c>
      <c r="L5098" s="63">
        <v>5722.1681828082974</v>
      </c>
      <c r="M5098" s="63">
        <v>43.977516059957175</v>
      </c>
      <c r="N5098" s="62">
        <v>56.162999999999997</v>
      </c>
    </row>
    <row r="5099" spans="1:14" x14ac:dyDescent="0.4">
      <c r="A5099" s="36">
        <v>121</v>
      </c>
      <c r="B5099" s="5" t="s">
        <v>203</v>
      </c>
      <c r="C5099" s="5">
        <v>2002</v>
      </c>
      <c r="D5099" s="5" t="s">
        <v>251</v>
      </c>
      <c r="E5099" s="5" t="s">
        <v>253</v>
      </c>
      <c r="F5099" s="62">
        <v>7.0794165870670751</v>
      </c>
      <c r="G5099" s="63">
        <v>5376912</v>
      </c>
      <c r="H5099" s="63">
        <v>3.937822522219264</v>
      </c>
      <c r="I5099" s="63">
        <v>60.151968651317603</v>
      </c>
      <c r="J5099" s="63">
        <v>4212437461.0310102</v>
      </c>
      <c r="K5099" s="63">
        <v>120.37388660442814</v>
      </c>
      <c r="L5099" s="63">
        <v>6564.6963137366465</v>
      </c>
      <c r="M5099" s="63">
        <v>40.498780157224182</v>
      </c>
      <c r="N5099" s="62">
        <v>56.012999999999998</v>
      </c>
    </row>
    <row r="5100" spans="1:14" x14ac:dyDescent="0.4">
      <c r="A5100" s="36">
        <v>121</v>
      </c>
      <c r="B5100" s="5" t="s">
        <v>203</v>
      </c>
      <c r="C5100" s="5">
        <v>2003</v>
      </c>
      <c r="D5100" s="5" t="s">
        <v>251</v>
      </c>
      <c r="E5100" s="5" t="s">
        <v>253</v>
      </c>
      <c r="F5100" s="62">
        <v>7.1335440265278383</v>
      </c>
      <c r="G5100" s="63">
        <v>5373374</v>
      </c>
      <c r="H5100" s="63">
        <v>5.325282769830892</v>
      </c>
      <c r="I5100" s="63">
        <v>68.295980035771393</v>
      </c>
      <c r="J5100" s="63">
        <v>969200518.93396997</v>
      </c>
      <c r="K5100" s="63">
        <v>125.14767898107158</v>
      </c>
      <c r="L5100" s="63">
        <v>8731.9373682438072</v>
      </c>
      <c r="M5100" s="63">
        <v>45.80213903743315</v>
      </c>
      <c r="N5100" s="62">
        <v>55.863</v>
      </c>
    </row>
    <row r="5101" spans="1:14" x14ac:dyDescent="0.4">
      <c r="A5101" s="36">
        <v>121</v>
      </c>
      <c r="B5101" s="5" t="s">
        <v>203</v>
      </c>
      <c r="C5101" s="5">
        <v>2004</v>
      </c>
      <c r="D5101" s="5" t="s">
        <v>251</v>
      </c>
      <c r="E5101" s="5" t="s">
        <v>253</v>
      </c>
      <c r="F5101" s="62">
        <v>6.9673397514649267</v>
      </c>
      <c r="G5101" s="63">
        <v>5372280</v>
      </c>
      <c r="H5101" s="63">
        <v>5.7387279306410051</v>
      </c>
      <c r="I5101" s="63">
        <v>74.792940640961504</v>
      </c>
      <c r="J5101" s="63">
        <v>4063498784.6023598</v>
      </c>
      <c r="K5101" s="63">
        <v>139.65037729664655</v>
      </c>
      <c r="L5101" s="63">
        <v>10691.446549525903</v>
      </c>
      <c r="M5101" s="63">
        <v>44.794255730461195</v>
      </c>
      <c r="N5101" s="62">
        <v>55.713000000000001</v>
      </c>
    </row>
    <row r="5102" spans="1:14" x14ac:dyDescent="0.4">
      <c r="A5102" s="36">
        <v>121</v>
      </c>
      <c r="B5102" s="5" t="s">
        <v>203</v>
      </c>
      <c r="C5102" s="5">
        <v>2005</v>
      </c>
      <c r="D5102" s="5" t="s">
        <v>251</v>
      </c>
      <c r="E5102" s="5" t="s">
        <v>253</v>
      </c>
      <c r="F5102" s="62">
        <v>7.1691203499399849</v>
      </c>
      <c r="G5102" s="63">
        <v>5372807</v>
      </c>
      <c r="H5102" s="63">
        <v>2.5431049926316689</v>
      </c>
      <c r="I5102" s="63">
        <v>76.681525708813695</v>
      </c>
      <c r="J5102" s="63">
        <v>3923508331.49579</v>
      </c>
      <c r="K5102" s="63">
        <v>147.72789558635893</v>
      </c>
      <c r="L5102" s="63">
        <v>11690.11346894073</v>
      </c>
      <c r="M5102" s="63">
        <v>43.114093959731541</v>
      </c>
      <c r="N5102" s="62">
        <v>55.563000000000002</v>
      </c>
    </row>
    <row r="5103" spans="1:14" x14ac:dyDescent="0.4">
      <c r="A5103" s="36">
        <v>121</v>
      </c>
      <c r="B5103" s="5" t="s">
        <v>203</v>
      </c>
      <c r="C5103" s="5">
        <v>2006</v>
      </c>
      <c r="D5103" s="5" t="s">
        <v>251</v>
      </c>
      <c r="E5103" s="5" t="s">
        <v>253</v>
      </c>
      <c r="F5103" s="62">
        <v>7.0487473232169275</v>
      </c>
      <c r="G5103" s="63">
        <v>5373054</v>
      </c>
      <c r="H5103" s="63">
        <v>2.8990740154742412</v>
      </c>
      <c r="I5103" s="63">
        <v>81.073117561319407</v>
      </c>
      <c r="J5103" s="63">
        <v>5701436726.9424601</v>
      </c>
      <c r="K5103" s="63">
        <v>164.62628650712787</v>
      </c>
      <c r="L5103" s="63">
        <v>13170.784980467546</v>
      </c>
      <c r="M5103" s="63">
        <v>42.966822045516864</v>
      </c>
      <c r="N5103" s="62">
        <v>55.411999999999999</v>
      </c>
    </row>
    <row r="5104" spans="1:14" x14ac:dyDescent="0.4">
      <c r="A5104" s="36">
        <v>121</v>
      </c>
      <c r="B5104" s="5" t="s">
        <v>203</v>
      </c>
      <c r="C5104" s="5">
        <v>2007</v>
      </c>
      <c r="D5104" s="5" t="s">
        <v>251</v>
      </c>
      <c r="E5104" s="5" t="s">
        <v>253</v>
      </c>
      <c r="F5104" s="62">
        <v>6.919612207146848</v>
      </c>
      <c r="G5104" s="63">
        <v>5374622</v>
      </c>
      <c r="H5104" s="63">
        <v>1.1155436660847045</v>
      </c>
      <c r="I5104" s="63">
        <v>89.612600490601693</v>
      </c>
      <c r="J5104" s="63">
        <v>5058234422.1700201</v>
      </c>
      <c r="K5104" s="63">
        <v>166.32955293442944</v>
      </c>
      <c r="L5104" s="63">
        <v>16106.0604446695</v>
      </c>
      <c r="M5104" s="63">
        <v>41.664331745586999</v>
      </c>
      <c r="N5104" s="62">
        <v>55.261000000000003</v>
      </c>
    </row>
    <row r="5105" spans="1:14" x14ac:dyDescent="0.4">
      <c r="A5105" s="36">
        <v>121</v>
      </c>
      <c r="B5105" s="5" t="s">
        <v>203</v>
      </c>
      <c r="C5105" s="5">
        <v>2008</v>
      </c>
      <c r="D5105" s="5" t="s">
        <v>251</v>
      </c>
      <c r="E5105" s="5" t="s">
        <v>253</v>
      </c>
      <c r="F5105" s="62">
        <v>6.8963735164474187</v>
      </c>
      <c r="G5105" s="63">
        <v>5379233</v>
      </c>
      <c r="H5105" s="63">
        <v>2.858074959282078</v>
      </c>
      <c r="I5105" s="63">
        <v>97.618212026540505</v>
      </c>
      <c r="J5105" s="63">
        <v>4640891412.0032701</v>
      </c>
      <c r="K5105" s="63">
        <v>162.07085659954186</v>
      </c>
      <c r="L5105" s="63">
        <v>18753.584941381567</v>
      </c>
      <c r="M5105" s="63">
        <v>38.537549407114625</v>
      </c>
      <c r="N5105" s="62">
        <v>55.110999999999997</v>
      </c>
    </row>
    <row r="5106" spans="1:14" x14ac:dyDescent="0.4">
      <c r="A5106" s="36">
        <v>121</v>
      </c>
      <c r="B5106" s="5" t="s">
        <v>203</v>
      </c>
      <c r="C5106" s="5">
        <v>2009</v>
      </c>
      <c r="D5106" s="5" t="s">
        <v>251</v>
      </c>
      <c r="E5106" s="5" t="s">
        <v>253</v>
      </c>
      <c r="F5106" s="62">
        <v>6.2952736945562595</v>
      </c>
      <c r="G5106" s="63">
        <v>5386406</v>
      </c>
      <c r="H5106" s="63">
        <v>-1.1612222898940985</v>
      </c>
      <c r="I5106" s="63">
        <v>104.777406518774</v>
      </c>
      <c r="J5106" s="63">
        <v>1521083444.32739</v>
      </c>
      <c r="K5106" s="63">
        <v>136.24069102240986</v>
      </c>
      <c r="L5106" s="63">
        <v>16597.208458136094</v>
      </c>
      <c r="M5106" s="63">
        <v>40.214723926380366</v>
      </c>
      <c r="N5106" s="62">
        <v>54.96</v>
      </c>
    </row>
    <row r="5107" spans="1:14" x14ac:dyDescent="0.4">
      <c r="A5107" s="36">
        <v>121</v>
      </c>
      <c r="B5107" s="5" t="s">
        <v>203</v>
      </c>
      <c r="C5107" s="5">
        <v>2010</v>
      </c>
      <c r="D5107" s="5" t="s">
        <v>251</v>
      </c>
      <c r="E5107" s="5" t="s">
        <v>253</v>
      </c>
      <c r="F5107" s="62">
        <v>6.5719508820297694</v>
      </c>
      <c r="G5107" s="63">
        <v>5391428</v>
      </c>
      <c r="H5107" s="63">
        <v>0.53269633341477629</v>
      </c>
      <c r="I5107" s="63">
        <v>100</v>
      </c>
      <c r="J5107" s="63">
        <v>2115832960.23964</v>
      </c>
      <c r="K5107" s="63">
        <v>153.45405123339947</v>
      </c>
      <c r="L5107" s="63">
        <v>16908.847956487629</v>
      </c>
      <c r="M5107" s="63">
        <v>39.901620370370367</v>
      </c>
      <c r="N5107" s="62">
        <v>54.685000000000002</v>
      </c>
    </row>
    <row r="5108" spans="1:14" x14ac:dyDescent="0.4">
      <c r="A5108" s="36">
        <v>121</v>
      </c>
      <c r="B5108" s="5" t="s">
        <v>203</v>
      </c>
      <c r="C5108" s="5">
        <v>2011</v>
      </c>
      <c r="D5108" s="5" t="s">
        <v>251</v>
      </c>
      <c r="E5108" s="5" t="s">
        <v>253</v>
      </c>
      <c r="F5108" s="62">
        <v>6.3198357137987964</v>
      </c>
      <c r="G5108" s="63">
        <v>5398384</v>
      </c>
      <c r="H5108" s="63">
        <v>1.6768312709334054</v>
      </c>
      <c r="I5108" s="63">
        <v>100.886116856584</v>
      </c>
      <c r="J5108" s="63">
        <v>5431592591.9149704</v>
      </c>
      <c r="K5108" s="63">
        <v>167.99417534203053</v>
      </c>
      <c r="L5108" s="63">
        <v>18509.740215754096</v>
      </c>
      <c r="M5108" s="63">
        <v>41.369863013698627</v>
      </c>
      <c r="N5108" s="62">
        <v>54.42</v>
      </c>
    </row>
    <row r="5109" spans="1:14" x14ac:dyDescent="0.4">
      <c r="A5109" s="36">
        <v>121</v>
      </c>
      <c r="B5109" s="5" t="s">
        <v>203</v>
      </c>
      <c r="C5109" s="5">
        <v>2012</v>
      </c>
      <c r="D5109" s="5" t="s">
        <v>251</v>
      </c>
      <c r="E5109" s="5" t="s">
        <v>253</v>
      </c>
      <c r="F5109" s="62">
        <v>5.9818081252257249</v>
      </c>
      <c r="G5109" s="63">
        <v>5407579</v>
      </c>
      <c r="H5109" s="63">
        <v>1.2603676526169068</v>
      </c>
      <c r="I5109" s="63">
        <v>100.108387438641</v>
      </c>
      <c r="J5109" s="63">
        <v>1776566141.06019</v>
      </c>
      <c r="K5109" s="63">
        <v>176.16647782339473</v>
      </c>
      <c r="L5109" s="63">
        <v>17498.353900259353</v>
      </c>
      <c r="M5109" s="63">
        <v>41.357234314980786</v>
      </c>
      <c r="N5109" s="62">
        <v>54.28</v>
      </c>
    </row>
    <row r="5110" spans="1:14" x14ac:dyDescent="0.4">
      <c r="A5110" s="36">
        <v>121</v>
      </c>
      <c r="B5110" s="5" t="s">
        <v>203</v>
      </c>
      <c r="C5110" s="5">
        <v>2013</v>
      </c>
      <c r="D5110" s="5" t="s">
        <v>251</v>
      </c>
      <c r="E5110" s="5" t="s">
        <v>253</v>
      </c>
      <c r="F5110" s="62">
        <v>6.0812876508319276</v>
      </c>
      <c r="G5110" s="63">
        <v>5413393</v>
      </c>
      <c r="H5110" s="63">
        <v>0.50937911951882597</v>
      </c>
      <c r="I5110" s="63">
        <v>101.39952014091401</v>
      </c>
      <c r="J5110" s="63">
        <v>1003901609.24339</v>
      </c>
      <c r="K5110" s="63">
        <v>181.35068314595213</v>
      </c>
      <c r="L5110" s="63">
        <v>18276.009551654624</v>
      </c>
      <c r="M5110" s="63">
        <v>39.804908747640027</v>
      </c>
      <c r="N5110" s="62">
        <v>54.14</v>
      </c>
    </row>
    <row r="5111" spans="1:14" x14ac:dyDescent="0.4">
      <c r="A5111" s="36">
        <v>121</v>
      </c>
      <c r="B5111" s="5" t="s">
        <v>203</v>
      </c>
      <c r="C5111" s="5">
        <v>2014</v>
      </c>
      <c r="D5111" s="5" t="s">
        <v>251</v>
      </c>
      <c r="E5111" s="5" t="s">
        <v>253</v>
      </c>
      <c r="F5111" s="62">
        <v>5.6172857847038999</v>
      </c>
      <c r="G5111" s="63">
        <v>5418649</v>
      </c>
      <c r="H5111" s="63">
        <v>-0.19278059413019832</v>
      </c>
      <c r="I5111" s="63">
        <v>101.36614962854701</v>
      </c>
      <c r="J5111" s="63">
        <v>-362908482.68211401</v>
      </c>
      <c r="K5111" s="63">
        <v>178.03349674473773</v>
      </c>
      <c r="L5111" s="63">
        <v>18719.988140937126</v>
      </c>
      <c r="M5111" s="63">
        <v>38.663484486873514</v>
      </c>
      <c r="N5111" s="62">
        <v>54</v>
      </c>
    </row>
    <row r="5112" spans="1:14" x14ac:dyDescent="0.4">
      <c r="A5112" s="36">
        <v>121</v>
      </c>
      <c r="B5112" s="5" t="s">
        <v>203</v>
      </c>
      <c r="C5112" s="5">
        <v>2015</v>
      </c>
      <c r="D5112" s="5" t="s">
        <v>251</v>
      </c>
      <c r="E5112" s="5" t="s">
        <v>253</v>
      </c>
      <c r="F5112" s="62">
        <v>5.6701379715074358</v>
      </c>
      <c r="G5112" s="63">
        <v>5423801</v>
      </c>
      <c r="H5112" s="63">
        <v>-0.216504525651942</v>
      </c>
      <c r="I5112" s="63">
        <v>97.596077863657001</v>
      </c>
      <c r="J5112" s="63">
        <v>1520387925.9342</v>
      </c>
      <c r="K5112" s="63">
        <v>180.1880319868016</v>
      </c>
      <c r="L5112" s="63">
        <v>16390.882174850707</v>
      </c>
      <c r="M5112" s="65">
        <f t="shared" ref="M5112:M5119" si="546">(M5111+M5110+M5109)/3</f>
        <v>39.94187584983144</v>
      </c>
      <c r="N5112" s="62">
        <v>53.889000000000003</v>
      </c>
    </row>
    <row r="5113" spans="1:14" x14ac:dyDescent="0.4">
      <c r="A5113" s="36">
        <v>121</v>
      </c>
      <c r="B5113" s="5" t="s">
        <v>203</v>
      </c>
      <c r="C5113" s="5">
        <v>2016</v>
      </c>
      <c r="D5113" s="5" t="s">
        <v>251</v>
      </c>
      <c r="E5113" s="5" t="s">
        <v>253</v>
      </c>
      <c r="F5113" s="62">
        <v>5.7998474625644336</v>
      </c>
      <c r="G5113" s="63">
        <v>5430798</v>
      </c>
      <c r="H5113" s="63">
        <v>-0.51229585589450721</v>
      </c>
      <c r="I5113" s="63">
        <v>98.249834984135106</v>
      </c>
      <c r="J5113" s="63">
        <v>4742874363.7174902</v>
      </c>
      <c r="K5113" s="63">
        <v>184.033445461284</v>
      </c>
      <c r="L5113" s="63">
        <v>16563.440497122891</v>
      </c>
      <c r="M5113" s="65">
        <f t="shared" si="546"/>
        <v>39.470089694781663</v>
      </c>
      <c r="N5113" s="62">
        <v>53.805999999999997</v>
      </c>
    </row>
    <row r="5114" spans="1:14" x14ac:dyDescent="0.4">
      <c r="A5114" s="36">
        <v>121</v>
      </c>
      <c r="B5114" s="5" t="s">
        <v>203</v>
      </c>
      <c r="C5114" s="5">
        <v>2017</v>
      </c>
      <c r="D5114" s="5" t="s">
        <v>251</v>
      </c>
      <c r="E5114" s="5" t="s">
        <v>253</v>
      </c>
      <c r="F5114" s="62">
        <v>6.1730222207841106</v>
      </c>
      <c r="G5114" s="63">
        <v>5439232</v>
      </c>
      <c r="H5114" s="63">
        <v>1.2158019881251931</v>
      </c>
      <c r="I5114" s="63">
        <v>98.424626695081798</v>
      </c>
      <c r="J5114" s="63">
        <v>4225581974.3323202</v>
      </c>
      <c r="K5114" s="63">
        <v>188.05911339637353</v>
      </c>
      <c r="L5114" s="63">
        <v>17585.197002256966</v>
      </c>
      <c r="M5114" s="65">
        <f t="shared" si="546"/>
        <v>39.358483343828873</v>
      </c>
      <c r="N5114" s="62">
        <v>53.750999999999998</v>
      </c>
    </row>
    <row r="5115" spans="1:14" x14ac:dyDescent="0.4">
      <c r="A5115" s="36">
        <v>121</v>
      </c>
      <c r="B5115" s="5" t="s">
        <v>203</v>
      </c>
      <c r="C5115" s="5">
        <v>2018</v>
      </c>
      <c r="D5115" s="5" t="s">
        <v>251</v>
      </c>
      <c r="E5115" s="5" t="s">
        <v>253</v>
      </c>
      <c r="F5115" s="62">
        <v>6.0595718086917909</v>
      </c>
      <c r="G5115" s="63">
        <v>5446771</v>
      </c>
      <c r="H5115" s="63">
        <v>2.0347877952904696</v>
      </c>
      <c r="I5115" s="63">
        <v>100.591027385093</v>
      </c>
      <c r="J5115" s="63">
        <v>2250850832.0703902</v>
      </c>
      <c r="K5115" s="63">
        <v>189.80402970611539</v>
      </c>
      <c r="L5115" s="63">
        <v>19486.393684550509</v>
      </c>
      <c r="M5115" s="65">
        <f t="shared" si="546"/>
        <v>39.590149629480656</v>
      </c>
      <c r="N5115" s="62">
        <v>53.725999999999999</v>
      </c>
    </row>
    <row r="5116" spans="1:14" x14ac:dyDescent="0.4">
      <c r="A5116" s="36">
        <v>121</v>
      </c>
      <c r="B5116" s="5" t="s">
        <v>203</v>
      </c>
      <c r="C5116" s="5">
        <v>2019</v>
      </c>
      <c r="D5116" s="5" t="s">
        <v>251</v>
      </c>
      <c r="E5116" s="5" t="s">
        <v>253</v>
      </c>
      <c r="F5116" s="62">
        <v>5.6897072997849163</v>
      </c>
      <c r="G5116" s="63">
        <v>5454147</v>
      </c>
      <c r="H5116" s="63">
        <v>2.4943182211371919</v>
      </c>
      <c r="I5116" s="63">
        <v>100.815346507543</v>
      </c>
      <c r="J5116" s="63">
        <v>2279811254.2814398</v>
      </c>
      <c r="K5116" s="63">
        <v>183.49344709580564</v>
      </c>
      <c r="L5116" s="63">
        <v>19381.890546874612</v>
      </c>
      <c r="M5116" s="65">
        <f t="shared" si="546"/>
        <v>39.4729075560304</v>
      </c>
      <c r="N5116" s="62">
        <v>53.728999999999999</v>
      </c>
    </row>
    <row r="5117" spans="1:14" x14ac:dyDescent="0.4">
      <c r="A5117" s="36">
        <v>121</v>
      </c>
      <c r="B5117" s="5" t="s">
        <v>203</v>
      </c>
      <c r="C5117" s="5">
        <v>2020</v>
      </c>
      <c r="D5117" s="5" t="s">
        <v>251</v>
      </c>
      <c r="E5117" s="5" t="s">
        <v>253</v>
      </c>
      <c r="F5117" s="62">
        <v>5.3190548079285165</v>
      </c>
      <c r="G5117" s="63">
        <v>5458827</v>
      </c>
      <c r="H5117" s="63">
        <v>2.3707975298389243</v>
      </c>
      <c r="I5117" s="63">
        <v>103.13720307747199</v>
      </c>
      <c r="J5117" s="63">
        <v>-1141703441.49018</v>
      </c>
      <c r="K5117" s="63">
        <v>168.48923660195717</v>
      </c>
      <c r="L5117" s="63">
        <v>19552.091109591129</v>
      </c>
      <c r="M5117" s="65">
        <f t="shared" si="546"/>
        <v>39.473846843113307</v>
      </c>
      <c r="N5117" s="62">
        <v>53.76</v>
      </c>
    </row>
    <row r="5118" spans="1:14" x14ac:dyDescent="0.4">
      <c r="A5118" s="36">
        <v>121</v>
      </c>
      <c r="B5118" s="5" t="s">
        <v>203</v>
      </c>
      <c r="C5118" s="5">
        <v>2021</v>
      </c>
      <c r="D5118" s="5" t="s">
        <v>251</v>
      </c>
      <c r="E5118" s="5" t="s">
        <v>253</v>
      </c>
      <c r="F5118" s="62">
        <f>(F5115+F5116+F5117)/3</f>
        <v>5.6894446388017412</v>
      </c>
      <c r="G5118" s="63">
        <v>5447247</v>
      </c>
      <c r="H5118" s="63">
        <v>2.3860986404442173</v>
      </c>
      <c r="I5118" s="63">
        <v>103.715442604861</v>
      </c>
      <c r="J5118" s="63">
        <v>2719672546.6337099</v>
      </c>
      <c r="K5118" s="63">
        <v>184.18067633267532</v>
      </c>
      <c r="L5118" s="63">
        <v>21768.148670802584</v>
      </c>
      <c r="M5118" s="65">
        <f t="shared" si="546"/>
        <v>39.512301342874792</v>
      </c>
      <c r="N5118" s="62">
        <v>53.82</v>
      </c>
    </row>
    <row r="5119" spans="1:14" x14ac:dyDescent="0.4">
      <c r="A5119" s="36">
        <v>121</v>
      </c>
      <c r="B5119" s="5" t="s">
        <v>203</v>
      </c>
      <c r="C5119" s="5">
        <v>2022</v>
      </c>
      <c r="D5119" s="5" t="s">
        <v>251</v>
      </c>
      <c r="E5119" s="5" t="s">
        <v>253</v>
      </c>
      <c r="F5119" s="62">
        <f>(F5116+F5117+F5118)/3</f>
        <v>5.5660689155050589</v>
      </c>
      <c r="G5119" s="63">
        <v>5431752</v>
      </c>
      <c r="H5119" s="63">
        <v>7.4840606748369396</v>
      </c>
      <c r="I5119" s="63">
        <v>106.15155697693299</v>
      </c>
      <c r="J5119" s="63">
        <v>4049276966.1162701</v>
      </c>
      <c r="K5119" s="63">
        <v>204.12146875507088</v>
      </c>
      <c r="L5119" s="63">
        <v>21256.808427366606</v>
      </c>
      <c r="M5119" s="65">
        <f t="shared" si="546"/>
        <v>39.486351914006171</v>
      </c>
      <c r="N5119" s="62">
        <v>53.908999999999999</v>
      </c>
    </row>
    <row r="5120" spans="1:14" x14ac:dyDescent="0.4">
      <c r="A5120" s="36">
        <v>122</v>
      </c>
      <c r="B5120" s="5" t="s">
        <v>204</v>
      </c>
      <c r="C5120" s="5">
        <v>1980</v>
      </c>
      <c r="D5120" s="5" t="s">
        <v>251</v>
      </c>
      <c r="E5120" s="5" t="s">
        <v>248</v>
      </c>
      <c r="F5120" s="62">
        <f t="shared" ref="F5120:F5128" si="547">F5121*0.95</f>
        <v>4.0538236426234802</v>
      </c>
      <c r="G5120" s="63">
        <v>1901315</v>
      </c>
      <c r="H5120" s="65">
        <f t="shared" ref="H5120:H5135" si="548">H5121*0.95</f>
        <v>5.0405315557970729</v>
      </c>
      <c r="I5120" s="63">
        <f>(I4819+I5034+I5077)/3</f>
        <v>121.47349560701406</v>
      </c>
      <c r="J5120" s="65">
        <f t="shared" ref="J5120:M5125" si="549">J5121*0.95</f>
        <v>59979969.730552681</v>
      </c>
      <c r="K5120" s="65">
        <f t="shared" si="549"/>
        <v>43.140177842498005</v>
      </c>
      <c r="L5120" s="65">
        <f t="shared" si="549"/>
        <v>4971.3238502772601</v>
      </c>
      <c r="M5120" s="65">
        <f t="shared" si="549"/>
        <v>34.624982714510899</v>
      </c>
      <c r="N5120" s="62">
        <v>48.045000000000002</v>
      </c>
    </row>
    <row r="5121" spans="1:14" x14ac:dyDescent="0.4">
      <c r="A5121" s="36">
        <v>122</v>
      </c>
      <c r="B5121" s="5" t="s">
        <v>204</v>
      </c>
      <c r="C5121" s="5">
        <v>1981</v>
      </c>
      <c r="D5121" s="5" t="s">
        <v>251</v>
      </c>
      <c r="E5121" s="5" t="s">
        <v>248</v>
      </c>
      <c r="F5121" s="62">
        <f t="shared" si="547"/>
        <v>4.267182781708927</v>
      </c>
      <c r="G5121" s="63">
        <v>1906531</v>
      </c>
      <c r="H5121" s="65">
        <f t="shared" si="548"/>
        <v>5.3058226903127084</v>
      </c>
      <c r="I5121" s="63">
        <f>(I4820+I5035+I5078)/3</f>
        <v>124.1435623627636</v>
      </c>
      <c r="J5121" s="65">
        <f t="shared" si="549"/>
        <v>63136810.242687039</v>
      </c>
      <c r="K5121" s="65">
        <f t="shared" si="549"/>
        <v>45.410713518418952</v>
      </c>
      <c r="L5121" s="65">
        <f t="shared" si="549"/>
        <v>5232.9724739760632</v>
      </c>
      <c r="M5121" s="65">
        <f t="shared" si="549"/>
        <v>36.447350225800946</v>
      </c>
      <c r="N5121" s="62">
        <v>48.941000000000003</v>
      </c>
    </row>
    <row r="5122" spans="1:14" x14ac:dyDescent="0.4">
      <c r="A5122" s="36">
        <v>122</v>
      </c>
      <c r="B5122" s="5" t="s">
        <v>204</v>
      </c>
      <c r="C5122" s="5">
        <v>1982</v>
      </c>
      <c r="D5122" s="5" t="s">
        <v>251</v>
      </c>
      <c r="E5122" s="5" t="s">
        <v>248</v>
      </c>
      <c r="F5122" s="62">
        <f t="shared" si="547"/>
        <v>4.4917713491672915</v>
      </c>
      <c r="G5122" s="63">
        <v>1910334</v>
      </c>
      <c r="H5122" s="65">
        <f t="shared" si="548"/>
        <v>5.5850765161186402</v>
      </c>
      <c r="I5122" s="63">
        <f>(I4821+I5036+I5079)/3</f>
        <v>127.98576334966255</v>
      </c>
      <c r="J5122" s="65">
        <f t="shared" si="549"/>
        <v>66459800.255460046</v>
      </c>
      <c r="K5122" s="65">
        <f t="shared" si="549"/>
        <v>47.800751072019949</v>
      </c>
      <c r="L5122" s="65">
        <f t="shared" si="549"/>
        <v>5508.3920778695401</v>
      </c>
      <c r="M5122" s="65">
        <f t="shared" si="549"/>
        <v>38.365631816632579</v>
      </c>
      <c r="N5122" s="62">
        <v>49.101999999999997</v>
      </c>
    </row>
    <row r="5123" spans="1:14" x14ac:dyDescent="0.4">
      <c r="A5123" s="36">
        <v>122</v>
      </c>
      <c r="B5123" s="5" t="s">
        <v>204</v>
      </c>
      <c r="C5123" s="5">
        <v>1983</v>
      </c>
      <c r="D5123" s="5" t="s">
        <v>251</v>
      </c>
      <c r="E5123" s="5" t="s">
        <v>248</v>
      </c>
      <c r="F5123" s="62">
        <f t="shared" si="547"/>
        <v>4.7281803675445175</v>
      </c>
      <c r="G5123" s="63">
        <v>1922321</v>
      </c>
      <c r="H5123" s="65">
        <f t="shared" si="548"/>
        <v>5.8790279117038322</v>
      </c>
      <c r="I5123" s="63">
        <f>(I4822+I5037+I5080)/3</f>
        <v>128.11792766282488</v>
      </c>
      <c r="J5123" s="65">
        <f t="shared" si="549"/>
        <v>69957684.479431629</v>
      </c>
      <c r="K5123" s="65">
        <f t="shared" si="549"/>
        <v>50.316580075810478</v>
      </c>
      <c r="L5123" s="65">
        <f t="shared" si="549"/>
        <v>5798.3074503889902</v>
      </c>
      <c r="M5123" s="65">
        <f t="shared" si="549"/>
        <v>40.384875596455345</v>
      </c>
      <c r="N5123" s="62">
        <v>49.262999999999998</v>
      </c>
    </row>
    <row r="5124" spans="1:14" x14ac:dyDescent="0.4">
      <c r="A5124" s="36">
        <v>122</v>
      </c>
      <c r="B5124" s="5" t="s">
        <v>204</v>
      </c>
      <c r="C5124" s="5">
        <v>1984</v>
      </c>
      <c r="D5124" s="5" t="s">
        <v>251</v>
      </c>
      <c r="E5124" s="5" t="s">
        <v>248</v>
      </c>
      <c r="F5124" s="62">
        <f t="shared" si="547"/>
        <v>4.9770319658363347</v>
      </c>
      <c r="G5124" s="63">
        <v>1932154</v>
      </c>
      <c r="H5124" s="65">
        <f t="shared" si="548"/>
        <v>6.1884504333724557</v>
      </c>
      <c r="I5124" s="63">
        <f>(I5121+I5122+I5123)/3</f>
        <v>126.74908445841702</v>
      </c>
      <c r="J5124" s="65">
        <f t="shared" si="549"/>
        <v>73639667.873085931</v>
      </c>
      <c r="K5124" s="65">
        <f t="shared" si="549"/>
        <v>52.964821132432085</v>
      </c>
      <c r="L5124" s="65">
        <f t="shared" si="549"/>
        <v>6103.4815267252534</v>
      </c>
      <c r="M5124" s="65">
        <f t="shared" si="549"/>
        <v>42.510395364689842</v>
      </c>
      <c r="N5124" s="62">
        <v>49.423999999999999</v>
      </c>
    </row>
    <row r="5125" spans="1:14" x14ac:dyDescent="0.4">
      <c r="A5125" s="36">
        <v>122</v>
      </c>
      <c r="B5125" s="5" t="s">
        <v>204</v>
      </c>
      <c r="C5125" s="5">
        <v>1985</v>
      </c>
      <c r="D5125" s="5" t="s">
        <v>251</v>
      </c>
      <c r="E5125" s="5" t="s">
        <v>248</v>
      </c>
      <c r="F5125" s="62">
        <f t="shared" si="547"/>
        <v>5.2389810166698263</v>
      </c>
      <c r="G5125" s="63">
        <v>1941641</v>
      </c>
      <c r="H5125" s="65">
        <f t="shared" si="548"/>
        <v>6.5141583509183745</v>
      </c>
      <c r="I5125" s="63">
        <f t="shared" ref="I5125:I5126" si="550">(I5122+I5123+I5124)/3</f>
        <v>127.61759182363483</v>
      </c>
      <c r="J5125" s="65">
        <f t="shared" si="549"/>
        <v>77515439.866406247</v>
      </c>
      <c r="K5125" s="65">
        <f t="shared" si="549"/>
        <v>55.752443297296935</v>
      </c>
      <c r="L5125" s="65">
        <f t="shared" si="549"/>
        <v>6424.7173965528982</v>
      </c>
      <c r="M5125" s="65">
        <f t="shared" si="549"/>
        <v>44.747784594410362</v>
      </c>
      <c r="N5125" s="62">
        <v>49.584000000000003</v>
      </c>
    </row>
    <row r="5126" spans="1:14" x14ac:dyDescent="0.4">
      <c r="A5126" s="36">
        <v>122</v>
      </c>
      <c r="B5126" s="5" t="s">
        <v>204</v>
      </c>
      <c r="C5126" s="5">
        <v>1986</v>
      </c>
      <c r="D5126" s="5" t="s">
        <v>251</v>
      </c>
      <c r="E5126" s="5" t="s">
        <v>248</v>
      </c>
      <c r="F5126" s="62">
        <f t="shared" si="547"/>
        <v>5.5147168596524487</v>
      </c>
      <c r="G5126" s="63">
        <v>1965964</v>
      </c>
      <c r="H5126" s="65">
        <f t="shared" si="548"/>
        <v>6.8570087904403945</v>
      </c>
      <c r="I5126" s="63">
        <f t="shared" si="550"/>
        <v>127.49486798162557</v>
      </c>
      <c r="J5126" s="65">
        <f t="shared" ref="J5126:L5131" si="551">J5127*0.95</f>
        <v>81595199.859375</v>
      </c>
      <c r="K5126" s="65">
        <f t="shared" si="551"/>
        <v>58.686782418207301</v>
      </c>
      <c r="L5126" s="65">
        <f t="shared" si="551"/>
        <v>6762.8604174241036</v>
      </c>
      <c r="M5126" s="63">
        <v>47.10293115201091</v>
      </c>
      <c r="N5126" s="62">
        <v>49.746000000000002</v>
      </c>
    </row>
    <row r="5127" spans="1:14" x14ac:dyDescent="0.4">
      <c r="A5127" s="36">
        <v>122</v>
      </c>
      <c r="B5127" s="5" t="s">
        <v>204</v>
      </c>
      <c r="C5127" s="5">
        <v>1987</v>
      </c>
      <c r="D5127" s="5" t="s">
        <v>251</v>
      </c>
      <c r="E5127" s="5" t="s">
        <v>248</v>
      </c>
      <c r="F5127" s="62">
        <f t="shared" si="547"/>
        <v>5.8049651154236308</v>
      </c>
      <c r="G5127" s="63">
        <v>1989776</v>
      </c>
      <c r="H5127" s="65">
        <f t="shared" si="548"/>
        <v>7.2179039899372581</v>
      </c>
      <c r="I5127" s="63">
        <f>(I4826+I5041+I5084)/3</f>
        <v>90.014949222530333</v>
      </c>
      <c r="J5127" s="65">
        <f t="shared" si="551"/>
        <v>85889684.0625</v>
      </c>
      <c r="K5127" s="65">
        <f t="shared" si="551"/>
        <v>61.775560440218214</v>
      </c>
      <c r="L5127" s="65">
        <f t="shared" si="551"/>
        <v>7118.8004393937936</v>
      </c>
      <c r="M5127" s="63">
        <v>47.801418439716315</v>
      </c>
      <c r="N5127" s="62">
        <v>49.906999999999996</v>
      </c>
    </row>
    <row r="5128" spans="1:14" x14ac:dyDescent="0.4">
      <c r="A5128" s="36">
        <v>122</v>
      </c>
      <c r="B5128" s="5" t="s">
        <v>204</v>
      </c>
      <c r="C5128" s="5">
        <v>1988</v>
      </c>
      <c r="D5128" s="5" t="s">
        <v>251</v>
      </c>
      <c r="E5128" s="5" t="s">
        <v>248</v>
      </c>
      <c r="F5128" s="62">
        <f t="shared" si="547"/>
        <v>6.1104895951827691</v>
      </c>
      <c r="G5128" s="63">
        <v>1995196</v>
      </c>
      <c r="H5128" s="65">
        <f t="shared" si="548"/>
        <v>7.5977936736181668</v>
      </c>
      <c r="I5128" s="63">
        <f>(I4827+I5042+I5085)/3</f>
        <v>87.08182572560078</v>
      </c>
      <c r="J5128" s="65">
        <f t="shared" si="551"/>
        <v>90410193.75</v>
      </c>
      <c r="K5128" s="65">
        <f t="shared" si="551"/>
        <v>65.026905726545493</v>
      </c>
      <c r="L5128" s="65">
        <f t="shared" si="551"/>
        <v>7493.4741467303093</v>
      </c>
      <c r="M5128" s="63">
        <v>49.676491732566497</v>
      </c>
      <c r="N5128" s="62">
        <v>50.067999999999998</v>
      </c>
    </row>
    <row r="5129" spans="1:14" x14ac:dyDescent="0.4">
      <c r="A5129" s="36">
        <v>122</v>
      </c>
      <c r="B5129" s="5" t="s">
        <v>204</v>
      </c>
      <c r="C5129" s="5">
        <v>1989</v>
      </c>
      <c r="D5129" s="5" t="s">
        <v>251</v>
      </c>
      <c r="E5129" s="5" t="s">
        <v>248</v>
      </c>
      <c r="F5129" s="62">
        <f>F5130*0.95</f>
        <v>6.4320943107187043</v>
      </c>
      <c r="G5129" s="63">
        <v>1996351</v>
      </c>
      <c r="H5129" s="65">
        <f t="shared" si="548"/>
        <v>7.9976775511770182</v>
      </c>
      <c r="I5129" s="63">
        <f>(I4828+I5043+I5086)/3</f>
        <v>89.660742208507017</v>
      </c>
      <c r="J5129" s="65">
        <f t="shared" si="551"/>
        <v>95168625</v>
      </c>
      <c r="K5129" s="65">
        <f t="shared" si="551"/>
        <v>68.449374448995258</v>
      </c>
      <c r="L5129" s="65">
        <f t="shared" si="551"/>
        <v>7887.8675228740103</v>
      </c>
      <c r="M5129" s="63">
        <v>49.820014398848087</v>
      </c>
      <c r="N5129" s="62">
        <v>50.228999999999999</v>
      </c>
    </row>
    <row r="5130" spans="1:14" x14ac:dyDescent="0.4">
      <c r="A5130" s="36">
        <v>122</v>
      </c>
      <c r="B5130" s="5" t="s">
        <v>204</v>
      </c>
      <c r="C5130" s="5">
        <v>1990</v>
      </c>
      <c r="D5130" s="5" t="s">
        <v>251</v>
      </c>
      <c r="E5130" s="5" t="s">
        <v>248</v>
      </c>
      <c r="F5130" s="62">
        <v>6.7706255902302157</v>
      </c>
      <c r="G5130" s="63">
        <v>1998161</v>
      </c>
      <c r="H5130" s="65">
        <f t="shared" si="548"/>
        <v>8.4186079486073879</v>
      </c>
      <c r="I5130" s="63">
        <f>(I4829+I5044+I5087)/3</f>
        <v>88.772203517808407</v>
      </c>
      <c r="J5130" s="65">
        <f t="shared" si="551"/>
        <v>100177500</v>
      </c>
      <c r="K5130" s="65">
        <f t="shared" si="551"/>
        <v>72.051973104205544</v>
      </c>
      <c r="L5130" s="65">
        <f t="shared" si="551"/>
        <v>8303.0184451305377</v>
      </c>
      <c r="M5130" s="63">
        <v>46.75036927621862</v>
      </c>
      <c r="N5130" s="62">
        <v>50.39</v>
      </c>
    </row>
    <row r="5131" spans="1:14" x14ac:dyDescent="0.4">
      <c r="A5131" s="36">
        <v>122</v>
      </c>
      <c r="B5131" s="5" t="s">
        <v>204</v>
      </c>
      <c r="C5131" s="5">
        <v>1991</v>
      </c>
      <c r="D5131" s="5" t="s">
        <v>251</v>
      </c>
      <c r="E5131" s="5" t="s">
        <v>248</v>
      </c>
      <c r="F5131" s="62">
        <v>6.3705187831125789</v>
      </c>
      <c r="G5131" s="63">
        <v>1999429</v>
      </c>
      <c r="H5131" s="65">
        <f t="shared" si="548"/>
        <v>8.8616925774814614</v>
      </c>
      <c r="I5131" s="63">
        <f>(I5128+I5129+I5130)/3</f>
        <v>88.504923817305396</v>
      </c>
      <c r="J5131" s="65">
        <f t="shared" si="551"/>
        <v>105450000</v>
      </c>
      <c r="K5131" s="65">
        <f t="shared" si="551"/>
        <v>75.844182214953207</v>
      </c>
      <c r="L5131" s="65">
        <f t="shared" si="551"/>
        <v>8740.0194159268831</v>
      </c>
      <c r="M5131" s="63">
        <v>42.823529411764703</v>
      </c>
      <c r="N5131" s="62">
        <v>50.517000000000003</v>
      </c>
    </row>
    <row r="5132" spans="1:14" x14ac:dyDescent="0.4">
      <c r="A5132" s="36">
        <v>122</v>
      </c>
      <c r="B5132" s="5" t="s">
        <v>204</v>
      </c>
      <c r="C5132" s="5">
        <v>1992</v>
      </c>
      <c r="D5132" s="5" t="s">
        <v>251</v>
      </c>
      <c r="E5132" s="5" t="s">
        <v>248</v>
      </c>
      <c r="F5132" s="62">
        <v>6.4239483335320138</v>
      </c>
      <c r="G5132" s="63">
        <v>1996498</v>
      </c>
      <c r="H5132" s="65">
        <f t="shared" si="548"/>
        <v>9.3280974499804863</v>
      </c>
      <c r="I5132" s="63">
        <f t="shared" ref="I5132:I5133" si="552">(I5129+I5130+I5131)/3</f>
        <v>88.979289847873602</v>
      </c>
      <c r="J5132" s="63">
        <v>111000000</v>
      </c>
      <c r="K5132" s="65">
        <f t="shared" ref="K5132:L5134" si="553">K5133*0.95</f>
        <v>79.835981278898117</v>
      </c>
      <c r="L5132" s="65">
        <f t="shared" si="553"/>
        <v>9200.0204378177714</v>
      </c>
      <c r="M5132" s="63">
        <v>47.951807228915669</v>
      </c>
      <c r="N5132" s="62">
        <v>50.542999999999999</v>
      </c>
    </row>
    <row r="5133" spans="1:14" x14ac:dyDescent="0.4">
      <c r="A5133" s="36">
        <v>122</v>
      </c>
      <c r="B5133" s="5" t="s">
        <v>204</v>
      </c>
      <c r="C5133" s="5">
        <v>1993</v>
      </c>
      <c r="D5133" s="5" t="s">
        <v>251</v>
      </c>
      <c r="E5133" s="5" t="s">
        <v>248</v>
      </c>
      <c r="F5133" s="62">
        <v>6.8061891425914753</v>
      </c>
      <c r="G5133" s="63">
        <v>1991746</v>
      </c>
      <c r="H5133" s="65">
        <f t="shared" si="548"/>
        <v>9.8190499473478798</v>
      </c>
      <c r="I5133" s="63">
        <f t="shared" si="552"/>
        <v>88.752139060995788</v>
      </c>
      <c r="J5133" s="63">
        <v>112600000</v>
      </c>
      <c r="K5133" s="65">
        <f t="shared" si="553"/>
        <v>84.037875030419073</v>
      </c>
      <c r="L5133" s="65">
        <f t="shared" si="553"/>
        <v>9684.2320398081811</v>
      </c>
      <c r="M5133" s="63">
        <v>45.481927710843379</v>
      </c>
      <c r="N5133" s="62">
        <v>50.569000000000003</v>
      </c>
    </row>
    <row r="5134" spans="1:14" x14ac:dyDescent="0.4">
      <c r="A5134" s="36">
        <v>122</v>
      </c>
      <c r="B5134" s="5" t="s">
        <v>204</v>
      </c>
      <c r="C5134" s="5">
        <v>1994</v>
      </c>
      <c r="D5134" s="5" t="s">
        <v>251</v>
      </c>
      <c r="E5134" s="5" t="s">
        <v>248</v>
      </c>
      <c r="F5134" s="62">
        <v>6.8391001903547872</v>
      </c>
      <c r="G5134" s="63">
        <v>1989443</v>
      </c>
      <c r="H5134" s="65">
        <f t="shared" si="548"/>
        <v>10.335842049839874</v>
      </c>
      <c r="I5134" s="63">
        <f>(I4833+I5048+I5091)/3</f>
        <v>89.851719038629128</v>
      </c>
      <c r="J5134" s="63">
        <v>116900000</v>
      </c>
      <c r="K5134" s="65">
        <f t="shared" si="553"/>
        <v>88.460921084651659</v>
      </c>
      <c r="L5134" s="65">
        <f t="shared" si="553"/>
        <v>10193.928462955981</v>
      </c>
      <c r="M5134" s="63">
        <v>42.630385487528336</v>
      </c>
      <c r="N5134" s="62">
        <v>50.595999999999997</v>
      </c>
    </row>
    <row r="5135" spans="1:14" x14ac:dyDescent="0.4">
      <c r="A5135" s="36">
        <v>122</v>
      </c>
      <c r="B5135" s="5" t="s">
        <v>204</v>
      </c>
      <c r="C5135" s="5">
        <v>1995</v>
      </c>
      <c r="D5135" s="5" t="s">
        <v>251</v>
      </c>
      <c r="E5135" s="5" t="s">
        <v>248</v>
      </c>
      <c r="F5135" s="62">
        <v>7.2718245193660698</v>
      </c>
      <c r="G5135" s="63">
        <v>1989872</v>
      </c>
      <c r="H5135" s="65">
        <f t="shared" si="548"/>
        <v>10.879833736673552</v>
      </c>
      <c r="I5135" s="63">
        <f>(I4834+I5092+I5049)/3</f>
        <v>89.654010870674725</v>
      </c>
      <c r="J5135" s="63">
        <v>150400000</v>
      </c>
      <c r="K5135" s="63">
        <v>93.116759036475429</v>
      </c>
      <c r="L5135" s="63">
        <v>10730.451013637876</v>
      </c>
      <c r="M5135" s="63">
        <v>42.217484008528785</v>
      </c>
      <c r="N5135" s="62">
        <v>50.622</v>
      </c>
    </row>
    <row r="5136" spans="1:14" x14ac:dyDescent="0.4">
      <c r="A5136" s="36">
        <v>122</v>
      </c>
      <c r="B5136" s="5" t="s">
        <v>204</v>
      </c>
      <c r="C5136" s="5">
        <v>1996</v>
      </c>
      <c r="D5136" s="5" t="s">
        <v>251</v>
      </c>
      <c r="E5136" s="5" t="s">
        <v>248</v>
      </c>
      <c r="F5136" s="62">
        <v>7.6887180508370587</v>
      </c>
      <c r="G5136" s="63">
        <v>1988628</v>
      </c>
      <c r="H5136" s="63">
        <v>11.45245656491953</v>
      </c>
      <c r="I5136" s="63">
        <f>(I4835+I5050+I5093)/3</f>
        <v>91.587440816910771</v>
      </c>
      <c r="J5136" s="63">
        <v>173300000</v>
      </c>
      <c r="K5136" s="63">
        <v>93.509331509057375</v>
      </c>
      <c r="L5136" s="63">
        <v>10815.111045768848</v>
      </c>
      <c r="M5136" s="63">
        <v>38.088829071332434</v>
      </c>
      <c r="N5136" s="62">
        <v>50.649000000000001</v>
      </c>
    </row>
    <row r="5137" spans="1:14" x14ac:dyDescent="0.4">
      <c r="A5137" s="36">
        <v>122</v>
      </c>
      <c r="B5137" s="5" t="s">
        <v>204</v>
      </c>
      <c r="C5137" s="5">
        <v>1997</v>
      </c>
      <c r="D5137" s="5" t="s">
        <v>251</v>
      </c>
      <c r="E5137" s="5" t="s">
        <v>248</v>
      </c>
      <c r="F5137" s="62">
        <v>7.9184030260489155</v>
      </c>
      <c r="G5137" s="63">
        <v>1985956</v>
      </c>
      <c r="H5137" s="63">
        <v>8.4308335916353201</v>
      </c>
      <c r="I5137" s="63">
        <f>(I4836+I5051+I5094)/3</f>
        <v>94.753666439804661</v>
      </c>
      <c r="J5137" s="63">
        <v>334500000</v>
      </c>
      <c r="K5137" s="63">
        <v>96.26131000609908</v>
      </c>
      <c r="L5137" s="63">
        <v>10454.965639065658</v>
      </c>
      <c r="M5137" s="63">
        <v>39.045127534336167</v>
      </c>
      <c r="N5137" s="62">
        <v>50.674999999999997</v>
      </c>
    </row>
    <row r="5138" spans="1:14" x14ac:dyDescent="0.4">
      <c r="A5138" s="36">
        <v>122</v>
      </c>
      <c r="B5138" s="5" t="s">
        <v>204</v>
      </c>
      <c r="C5138" s="5">
        <v>1998</v>
      </c>
      <c r="D5138" s="5" t="s">
        <v>251</v>
      </c>
      <c r="E5138" s="5" t="s">
        <v>248</v>
      </c>
      <c r="F5138" s="62">
        <v>7.8234119504710513</v>
      </c>
      <c r="G5138" s="63">
        <v>1981629</v>
      </c>
      <c r="H5138" s="63">
        <v>7.4280313514474443</v>
      </c>
      <c r="I5138" s="63">
        <f>(I5135+I5136+I5137)/3</f>
        <v>91.998372709130038</v>
      </c>
      <c r="J5138" s="63">
        <v>215700000</v>
      </c>
      <c r="K5138" s="63">
        <v>96.684140875500475</v>
      </c>
      <c r="L5138" s="63">
        <v>11175.771028626496</v>
      </c>
      <c r="M5138" s="63">
        <v>42.192691029900324</v>
      </c>
      <c r="N5138" s="62">
        <v>50.701000000000001</v>
      </c>
    </row>
    <row r="5139" spans="1:14" x14ac:dyDescent="0.4">
      <c r="A5139" s="36">
        <v>122</v>
      </c>
      <c r="B5139" s="5" t="s">
        <v>204</v>
      </c>
      <c r="C5139" s="5">
        <v>1999</v>
      </c>
      <c r="D5139" s="5" t="s">
        <v>251</v>
      </c>
      <c r="E5139" s="5" t="s">
        <v>248</v>
      </c>
      <c r="F5139" s="62">
        <v>7.5187401193618904</v>
      </c>
      <c r="G5139" s="63">
        <v>1983045</v>
      </c>
      <c r="H5139" s="63">
        <v>6.5314195214609043</v>
      </c>
      <c r="I5139" s="63">
        <f t="shared" ref="I5139:I5143" si="554">(I5136+I5137+I5138)/3</f>
        <v>92.779826655281809</v>
      </c>
      <c r="J5139" s="63">
        <v>106600000</v>
      </c>
      <c r="K5139" s="63">
        <v>92.541864797927147</v>
      </c>
      <c r="L5139" s="63">
        <v>11452.783124508223</v>
      </c>
      <c r="M5139" s="63">
        <v>38.339100346020764</v>
      </c>
      <c r="N5139" s="62">
        <v>50.728000000000002</v>
      </c>
    </row>
    <row r="5140" spans="1:14" x14ac:dyDescent="0.4">
      <c r="A5140" s="36">
        <v>122</v>
      </c>
      <c r="B5140" s="5" t="s">
        <v>204</v>
      </c>
      <c r="C5140" s="5">
        <v>2000</v>
      </c>
      <c r="D5140" s="5" t="s">
        <v>251</v>
      </c>
      <c r="E5140" s="5" t="s">
        <v>248</v>
      </c>
      <c r="F5140" s="62">
        <v>7.3113365260127967</v>
      </c>
      <c r="G5140" s="63">
        <v>1988925</v>
      </c>
      <c r="H5140" s="63">
        <v>5.5652676553852132</v>
      </c>
      <c r="I5140" s="63">
        <f t="shared" si="554"/>
        <v>93.177288601405508</v>
      </c>
      <c r="J5140" s="63">
        <v>135800000</v>
      </c>
      <c r="K5140" s="63">
        <v>103.9477705602287</v>
      </c>
      <c r="L5140" s="63">
        <v>10201.303536672682</v>
      </c>
      <c r="M5140" s="63">
        <v>40.327169274537702</v>
      </c>
      <c r="N5140" s="62">
        <v>50.753999999999998</v>
      </c>
    </row>
    <row r="5141" spans="1:14" x14ac:dyDescent="0.4">
      <c r="A5141" s="36">
        <v>122</v>
      </c>
      <c r="B5141" s="5" t="s">
        <v>204</v>
      </c>
      <c r="C5141" s="5">
        <v>2001</v>
      </c>
      <c r="D5141" s="5" t="s">
        <v>251</v>
      </c>
      <c r="E5141" s="5" t="s">
        <v>248</v>
      </c>
      <c r="F5141" s="62">
        <v>7.7207011836992869</v>
      </c>
      <c r="G5141" s="63">
        <v>1992060</v>
      </c>
      <c r="H5141" s="63">
        <v>8.6752184537535157</v>
      </c>
      <c r="I5141" s="63">
        <f t="shared" si="554"/>
        <v>92.651829321939132</v>
      </c>
      <c r="J5141" s="63">
        <v>501200000</v>
      </c>
      <c r="K5141" s="63">
        <v>104.53407656302325</v>
      </c>
      <c r="L5141" s="63">
        <v>10479.759630927281</v>
      </c>
      <c r="M5141" s="63">
        <v>41.397849462365585</v>
      </c>
      <c r="N5141" s="62">
        <v>50.78</v>
      </c>
    </row>
    <row r="5142" spans="1:14" x14ac:dyDescent="0.4">
      <c r="A5142" s="36">
        <v>122</v>
      </c>
      <c r="B5142" s="5" t="s">
        <v>204</v>
      </c>
      <c r="C5142" s="5">
        <v>2002</v>
      </c>
      <c r="D5142" s="5" t="s">
        <v>251</v>
      </c>
      <c r="E5142" s="5" t="s">
        <v>248</v>
      </c>
      <c r="F5142" s="62">
        <v>7.7835881134903957</v>
      </c>
      <c r="G5142" s="63">
        <v>1994530</v>
      </c>
      <c r="H5142" s="63">
        <v>7.5816865413942622</v>
      </c>
      <c r="I5142" s="63">
        <f t="shared" si="554"/>
        <v>92.869648192875488</v>
      </c>
      <c r="J5142" s="63">
        <v>1849800000</v>
      </c>
      <c r="K5142" s="63">
        <v>103.65128055301767</v>
      </c>
      <c r="L5142" s="63">
        <v>11777.155657881414</v>
      </c>
      <c r="M5142" s="63">
        <v>42.942345924453278</v>
      </c>
      <c r="N5142" s="62">
        <v>50.856999999999999</v>
      </c>
    </row>
    <row r="5143" spans="1:14" x14ac:dyDescent="0.4">
      <c r="A5143" s="36">
        <v>122</v>
      </c>
      <c r="B5143" s="5" t="s">
        <v>204</v>
      </c>
      <c r="C5143" s="5">
        <v>2003</v>
      </c>
      <c r="D5143" s="5" t="s">
        <v>251</v>
      </c>
      <c r="E5143" s="5" t="s">
        <v>248</v>
      </c>
      <c r="F5143" s="62">
        <v>7.7229769713684151</v>
      </c>
      <c r="G5143" s="63">
        <v>1995733</v>
      </c>
      <c r="H5143" s="63">
        <v>5.6404510467467475</v>
      </c>
      <c r="I5143" s="63">
        <f t="shared" si="554"/>
        <v>92.899588705406714</v>
      </c>
      <c r="J5143" s="63">
        <v>535600000</v>
      </c>
      <c r="K5143" s="63">
        <v>102.32462585916846</v>
      </c>
      <c r="L5143" s="63">
        <v>14849.037241503169</v>
      </c>
      <c r="M5143" s="63">
        <v>41.282565130260515</v>
      </c>
      <c r="N5143" s="62">
        <v>51.082000000000001</v>
      </c>
    </row>
    <row r="5144" spans="1:14" x14ac:dyDescent="0.4">
      <c r="A5144" s="36">
        <v>122</v>
      </c>
      <c r="B5144" s="5" t="s">
        <v>204</v>
      </c>
      <c r="C5144" s="5">
        <v>2004</v>
      </c>
      <c r="D5144" s="5" t="s">
        <v>251</v>
      </c>
      <c r="E5144" s="5" t="s">
        <v>248</v>
      </c>
      <c r="F5144" s="62">
        <v>7.8615451484517864</v>
      </c>
      <c r="G5144" s="63">
        <v>1997012</v>
      </c>
      <c r="H5144" s="63">
        <v>3.3609420950912181</v>
      </c>
      <c r="I5144" s="63">
        <f>(I4843+I5058+I5101)/3</f>
        <v>90.580628867091363</v>
      </c>
      <c r="J5144" s="63">
        <v>763100000</v>
      </c>
      <c r="K5144" s="63">
        <v>111.55654103857478</v>
      </c>
      <c r="L5144" s="63">
        <v>17233.138561127915</v>
      </c>
      <c r="M5144" s="63">
        <v>41.01049868766404</v>
      </c>
      <c r="N5144" s="62">
        <v>51.308</v>
      </c>
    </row>
    <row r="5145" spans="1:14" x14ac:dyDescent="0.4">
      <c r="A5145" s="36">
        <v>122</v>
      </c>
      <c r="B5145" s="5" t="s">
        <v>204</v>
      </c>
      <c r="C5145" s="5">
        <v>2005</v>
      </c>
      <c r="D5145" s="5" t="s">
        <v>251</v>
      </c>
      <c r="E5145" s="5" t="s">
        <v>248</v>
      </c>
      <c r="F5145" s="62">
        <v>7.956364341651029</v>
      </c>
      <c r="G5145" s="63">
        <v>2000474</v>
      </c>
      <c r="H5145" s="63">
        <v>1.5205751526317073</v>
      </c>
      <c r="I5145" s="63">
        <f>(I4844+I5102+I5059)/3</f>
        <v>89.635067812895159</v>
      </c>
      <c r="J5145" s="63">
        <v>970800000</v>
      </c>
      <c r="K5145" s="63">
        <v>120.26261780462941</v>
      </c>
      <c r="L5145" s="63">
        <v>18098.908544000278</v>
      </c>
      <c r="M5145" s="63">
        <v>40.841423948220061</v>
      </c>
      <c r="N5145" s="62">
        <v>51.533000000000001</v>
      </c>
    </row>
    <row r="5146" spans="1:14" x14ac:dyDescent="0.4">
      <c r="A5146" s="36">
        <v>122</v>
      </c>
      <c r="B5146" s="5" t="s">
        <v>204</v>
      </c>
      <c r="C5146" s="5">
        <v>2006</v>
      </c>
      <c r="D5146" s="5" t="s">
        <v>251</v>
      </c>
      <c r="E5146" s="5" t="s">
        <v>248</v>
      </c>
      <c r="F5146" s="62">
        <v>8.1189694588782135</v>
      </c>
      <c r="G5146" s="63">
        <v>2006868</v>
      </c>
      <c r="H5146" s="63">
        <v>2.2210908789365646</v>
      </c>
      <c r="I5146" s="63">
        <f>(I5143+I5144+I5145)/3</f>
        <v>91.03842846179775</v>
      </c>
      <c r="J5146" s="63">
        <v>692021551.71870303</v>
      </c>
      <c r="K5146" s="63">
        <v>129.78839345909853</v>
      </c>
      <c r="L5146" s="63">
        <v>19672.965555414557</v>
      </c>
      <c r="M5146" s="63">
        <v>40.796963946869063</v>
      </c>
      <c r="N5146" s="62">
        <v>51.758000000000003</v>
      </c>
    </row>
    <row r="5147" spans="1:14" x14ac:dyDescent="0.4">
      <c r="A5147" s="36">
        <v>122</v>
      </c>
      <c r="B5147" s="5" t="s">
        <v>204</v>
      </c>
      <c r="C5147" s="5">
        <v>2007</v>
      </c>
      <c r="D5147" s="5" t="s">
        <v>251</v>
      </c>
      <c r="E5147" s="5" t="s">
        <v>248</v>
      </c>
      <c r="F5147" s="62">
        <v>8.0685905014662147</v>
      </c>
      <c r="G5147" s="63">
        <v>2018122</v>
      </c>
      <c r="H5147" s="63">
        <v>4.1774845236276263</v>
      </c>
      <c r="I5147" s="63">
        <f t="shared" ref="I5147:I5162" si="555">(I5144+I5145+I5146)/3</f>
        <v>90.418041713928105</v>
      </c>
      <c r="J5147" s="63">
        <v>1884506372.6751599</v>
      </c>
      <c r="K5147" s="63">
        <v>137.1271482342658</v>
      </c>
      <c r="L5147" s="63">
        <v>23817.88673202007</v>
      </c>
      <c r="M5147" s="63">
        <v>41.624365482233507</v>
      </c>
      <c r="N5147" s="62">
        <v>51.982999999999997</v>
      </c>
    </row>
    <row r="5148" spans="1:14" x14ac:dyDescent="0.4">
      <c r="A5148" s="36">
        <v>122</v>
      </c>
      <c r="B5148" s="5" t="s">
        <v>204</v>
      </c>
      <c r="C5148" s="5">
        <v>2008</v>
      </c>
      <c r="D5148" s="5" t="s">
        <v>251</v>
      </c>
      <c r="E5148" s="5" t="s">
        <v>248</v>
      </c>
      <c r="F5148" s="62">
        <v>8.588513621818656</v>
      </c>
      <c r="G5148" s="63">
        <v>2021316</v>
      </c>
      <c r="H5148" s="63">
        <v>4.465617843915652</v>
      </c>
      <c r="I5148" s="63">
        <f t="shared" si="555"/>
        <v>90.363845996207019</v>
      </c>
      <c r="J5148" s="63">
        <v>1080741791.9219699</v>
      </c>
      <c r="K5148" s="63">
        <v>134.73152161892975</v>
      </c>
      <c r="L5148" s="63">
        <v>27595.599965399237</v>
      </c>
      <c r="M5148" s="63">
        <v>37.976190476190467</v>
      </c>
      <c r="N5148" s="62">
        <v>52.209000000000003</v>
      </c>
    </row>
    <row r="5149" spans="1:14" x14ac:dyDescent="0.4">
      <c r="A5149" s="36">
        <v>122</v>
      </c>
      <c r="B5149" s="5" t="s">
        <v>204</v>
      </c>
      <c r="C5149" s="5">
        <v>2009</v>
      </c>
      <c r="D5149" s="5" t="s">
        <v>251</v>
      </c>
      <c r="E5149" s="5" t="s">
        <v>248</v>
      </c>
      <c r="F5149" s="62">
        <v>7.6037827706358243</v>
      </c>
      <c r="G5149" s="63">
        <v>2039669</v>
      </c>
      <c r="H5149" s="63">
        <v>3.3996808905103677</v>
      </c>
      <c r="I5149" s="63">
        <f t="shared" si="555"/>
        <v>90.606772057310948</v>
      </c>
      <c r="J5149" s="63">
        <v>-346971372.90093702</v>
      </c>
      <c r="K5149" s="63">
        <v>113.1218716838128</v>
      </c>
      <c r="L5149" s="63">
        <v>24792.12798055042</v>
      </c>
      <c r="M5149" s="63">
        <v>40.410052910052904</v>
      </c>
      <c r="N5149" s="62">
        <v>52.433</v>
      </c>
    </row>
    <row r="5150" spans="1:14" x14ac:dyDescent="0.4">
      <c r="A5150" s="36">
        <v>122</v>
      </c>
      <c r="B5150" s="5" t="s">
        <v>204</v>
      </c>
      <c r="C5150" s="5">
        <v>2010</v>
      </c>
      <c r="D5150" s="5" t="s">
        <v>251</v>
      </c>
      <c r="E5150" s="5" t="s">
        <v>248</v>
      </c>
      <c r="F5150" s="62">
        <v>7.7015185618547068</v>
      </c>
      <c r="G5150" s="63">
        <v>2048583</v>
      </c>
      <c r="H5150" s="63">
        <v>-1.0293178854486484</v>
      </c>
      <c r="I5150" s="63">
        <f t="shared" si="555"/>
        <v>90.462886589148695</v>
      </c>
      <c r="J5150" s="63">
        <v>319143932.57503998</v>
      </c>
      <c r="K5150" s="63">
        <v>127.49148063262396</v>
      </c>
      <c r="L5150" s="63">
        <v>23532.480854546822</v>
      </c>
      <c r="M5150" s="63">
        <v>40.258899676375407</v>
      </c>
      <c r="N5150" s="62">
        <v>52.658000000000001</v>
      </c>
    </row>
    <row r="5151" spans="1:14" x14ac:dyDescent="0.4">
      <c r="A5151" s="36">
        <v>122</v>
      </c>
      <c r="B5151" s="5" t="s">
        <v>204</v>
      </c>
      <c r="C5151" s="5">
        <v>2011</v>
      </c>
      <c r="D5151" s="5" t="s">
        <v>251</v>
      </c>
      <c r="E5151" s="5" t="s">
        <v>248</v>
      </c>
      <c r="F5151" s="62">
        <v>7.6483199153564101</v>
      </c>
      <c r="G5151" s="63">
        <v>2052843</v>
      </c>
      <c r="H5151" s="63">
        <v>1.0400150071206156</v>
      </c>
      <c r="I5151" s="63">
        <f t="shared" si="555"/>
        <v>90.477834880888892</v>
      </c>
      <c r="J5151" s="63">
        <v>875946337.67601097</v>
      </c>
      <c r="K5151" s="63">
        <v>139.27790627857217</v>
      </c>
      <c r="L5151" s="63">
        <v>25128.015043130395</v>
      </c>
      <c r="M5151" s="63">
        <v>40.829552819183412</v>
      </c>
      <c r="N5151" s="62">
        <v>52.883000000000003</v>
      </c>
    </row>
    <row r="5152" spans="1:14" x14ac:dyDescent="0.4">
      <c r="A5152" s="36">
        <v>122</v>
      </c>
      <c r="B5152" s="5" t="s">
        <v>204</v>
      </c>
      <c r="C5152" s="5">
        <v>2012</v>
      </c>
      <c r="D5152" s="5" t="s">
        <v>251</v>
      </c>
      <c r="E5152" s="5" t="s">
        <v>248</v>
      </c>
      <c r="F5152" s="62">
        <v>7.3516923096367375</v>
      </c>
      <c r="G5152" s="63">
        <v>2057159</v>
      </c>
      <c r="H5152" s="63">
        <v>0.47904426087606566</v>
      </c>
      <c r="I5152" s="63">
        <f t="shared" si="555"/>
        <v>90.51583117578285</v>
      </c>
      <c r="J5152" s="63">
        <v>33537889.491790801</v>
      </c>
      <c r="K5152" s="63">
        <v>142.38443084530411</v>
      </c>
      <c r="L5152" s="63">
        <v>22641.805122502992</v>
      </c>
      <c r="M5152" s="63">
        <v>40.484196368527236</v>
      </c>
      <c r="N5152" s="62">
        <v>53.107999999999997</v>
      </c>
    </row>
    <row r="5153" spans="1:14" x14ac:dyDescent="0.4">
      <c r="A5153" s="36">
        <v>122</v>
      </c>
      <c r="B5153" s="5" t="s">
        <v>204</v>
      </c>
      <c r="C5153" s="5">
        <v>2013</v>
      </c>
      <c r="D5153" s="5" t="s">
        <v>251</v>
      </c>
      <c r="E5153" s="5" t="s">
        <v>248</v>
      </c>
      <c r="F5153" s="62">
        <v>7.0623455972053728</v>
      </c>
      <c r="G5153" s="63">
        <v>2059953</v>
      </c>
      <c r="H5153" s="63">
        <v>1.600355935022364</v>
      </c>
      <c r="I5153" s="63">
        <f t="shared" si="555"/>
        <v>90.485517548606822</v>
      </c>
      <c r="J5153" s="63">
        <v>104022716.62864999</v>
      </c>
      <c r="K5153" s="63">
        <v>143.75635401146965</v>
      </c>
      <c r="L5153" s="63">
        <v>23503.282485025542</v>
      </c>
      <c r="M5153" s="63">
        <v>40.85794655414908</v>
      </c>
      <c r="N5153" s="62">
        <v>53.332000000000001</v>
      </c>
    </row>
    <row r="5154" spans="1:14" x14ac:dyDescent="0.4">
      <c r="A5154" s="36">
        <v>122</v>
      </c>
      <c r="B5154" s="5" t="s">
        <v>204</v>
      </c>
      <c r="C5154" s="5">
        <v>2014</v>
      </c>
      <c r="D5154" s="5" t="s">
        <v>251</v>
      </c>
      <c r="E5154" s="5" t="s">
        <v>248</v>
      </c>
      <c r="F5154" s="62">
        <v>6.3592760356550508</v>
      </c>
      <c r="G5154" s="63">
        <v>2061980</v>
      </c>
      <c r="H5154" s="63">
        <v>0.45603161568168105</v>
      </c>
      <c r="I5154" s="63">
        <f t="shared" si="555"/>
        <v>90.493061201759517</v>
      </c>
      <c r="J5154" s="63">
        <v>1019380613.4972</v>
      </c>
      <c r="K5154" s="63">
        <v>145.54975021185464</v>
      </c>
      <c r="L5154" s="63">
        <v>24247.17331840832</v>
      </c>
      <c r="M5154" s="63">
        <v>35.658307210031346</v>
      </c>
      <c r="N5154" s="62">
        <v>53.557000000000002</v>
      </c>
    </row>
    <row r="5155" spans="1:14" x14ac:dyDescent="0.4">
      <c r="A5155" s="36">
        <v>122</v>
      </c>
      <c r="B5155" s="5" t="s">
        <v>204</v>
      </c>
      <c r="C5155" s="5">
        <v>2015</v>
      </c>
      <c r="D5155" s="5" t="s">
        <v>251</v>
      </c>
      <c r="E5155" s="5" t="s">
        <v>248</v>
      </c>
      <c r="F5155" s="62">
        <v>6.3675806178826493</v>
      </c>
      <c r="G5155" s="63">
        <v>2063531</v>
      </c>
      <c r="H5155" s="63">
        <v>1.0050434853404511</v>
      </c>
      <c r="I5155" s="63">
        <f t="shared" si="555"/>
        <v>90.498136642049744</v>
      </c>
      <c r="J5155" s="63">
        <v>1730147099.2822499</v>
      </c>
      <c r="K5155" s="63">
        <v>146.29585669607377</v>
      </c>
      <c r="L5155" s="63">
        <v>20890.166430417266</v>
      </c>
      <c r="M5155" s="65">
        <f t="shared" ref="M5155:M5161" si="556">(M5154+M5153+M5152)/3</f>
        <v>39.000150044235887</v>
      </c>
      <c r="N5155" s="62">
        <v>53.780999999999999</v>
      </c>
    </row>
    <row r="5156" spans="1:14" x14ac:dyDescent="0.4">
      <c r="A5156" s="36">
        <v>122</v>
      </c>
      <c r="B5156" s="5" t="s">
        <v>204</v>
      </c>
      <c r="C5156" s="5">
        <v>2016</v>
      </c>
      <c r="D5156" s="5" t="s">
        <v>251</v>
      </c>
      <c r="E5156" s="5" t="s">
        <v>248</v>
      </c>
      <c r="F5156" s="62">
        <v>6.7325507180967747</v>
      </c>
      <c r="G5156" s="63">
        <v>2065042</v>
      </c>
      <c r="H5156" s="63">
        <v>0.87411542632634109</v>
      </c>
      <c r="I5156" s="63">
        <f t="shared" si="555"/>
        <v>90.492238464138708</v>
      </c>
      <c r="J5156" s="63">
        <v>1446274234.6846499</v>
      </c>
      <c r="K5156" s="63">
        <v>146.65777452866817</v>
      </c>
      <c r="L5156" s="63">
        <v>21678.359467062946</v>
      </c>
      <c r="M5156" s="65">
        <f t="shared" si="556"/>
        <v>38.505467936138771</v>
      </c>
      <c r="N5156" s="62">
        <v>54.02</v>
      </c>
    </row>
    <row r="5157" spans="1:14" x14ac:dyDescent="0.4">
      <c r="A5157" s="36">
        <v>122</v>
      </c>
      <c r="B5157" s="5" t="s">
        <v>204</v>
      </c>
      <c r="C5157" s="5">
        <v>2017</v>
      </c>
      <c r="D5157" s="5" t="s">
        <v>251</v>
      </c>
      <c r="E5157" s="5" t="s">
        <v>248</v>
      </c>
      <c r="F5157" s="62">
        <v>6.8349700056330178</v>
      </c>
      <c r="G5157" s="63">
        <v>2066388</v>
      </c>
      <c r="H5157" s="63">
        <v>1.4640640238877012</v>
      </c>
      <c r="I5157" s="63">
        <f t="shared" si="555"/>
        <v>90.49447876931599</v>
      </c>
      <c r="J5157" s="63">
        <v>1196228604.6928</v>
      </c>
      <c r="K5157" s="63">
        <v>157.27443872416993</v>
      </c>
      <c r="L5157" s="63">
        <v>23514.025460414683</v>
      </c>
      <c r="M5157" s="65">
        <f t="shared" si="556"/>
        <v>37.721308396802009</v>
      </c>
      <c r="N5157" s="62">
        <v>54.273000000000003</v>
      </c>
    </row>
    <row r="5158" spans="1:14" x14ac:dyDescent="0.4">
      <c r="A5158" s="36">
        <v>122</v>
      </c>
      <c r="B5158" s="5" t="s">
        <v>204</v>
      </c>
      <c r="C5158" s="5">
        <v>2018</v>
      </c>
      <c r="D5158" s="5" t="s">
        <v>251</v>
      </c>
      <c r="E5158" s="5" t="s">
        <v>248</v>
      </c>
      <c r="F5158" s="62">
        <v>6.7857373616973673</v>
      </c>
      <c r="G5158" s="63">
        <v>2073894</v>
      </c>
      <c r="H5158" s="63">
        <v>2.1125914748453027</v>
      </c>
      <c r="I5158" s="63">
        <f t="shared" si="555"/>
        <v>90.494951291834809</v>
      </c>
      <c r="J5158" s="63">
        <v>1538137615.3545201</v>
      </c>
      <c r="K5158" s="63">
        <v>161.14240343880888</v>
      </c>
      <c r="L5158" s="63">
        <v>26123.747127791055</v>
      </c>
      <c r="M5158" s="65">
        <f t="shared" si="556"/>
        <v>38.408975459058887</v>
      </c>
      <c r="N5158" s="62">
        <v>54.540999999999997</v>
      </c>
    </row>
    <row r="5159" spans="1:14" x14ac:dyDescent="0.4">
      <c r="A5159" s="36">
        <v>122</v>
      </c>
      <c r="B5159" s="5" t="s">
        <v>204</v>
      </c>
      <c r="C5159" s="5">
        <v>2019</v>
      </c>
      <c r="D5159" s="5" t="s">
        <v>251</v>
      </c>
      <c r="E5159" s="5" t="s">
        <v>248</v>
      </c>
      <c r="F5159" s="62">
        <v>6.5433337243851106</v>
      </c>
      <c r="G5159" s="63">
        <v>2088385</v>
      </c>
      <c r="H5159" s="63">
        <v>2.2948508197805211</v>
      </c>
      <c r="I5159" s="63">
        <f t="shared" si="555"/>
        <v>90.493889508429831</v>
      </c>
      <c r="J5159" s="63">
        <v>2151537534.1224799</v>
      </c>
      <c r="K5159" s="63">
        <v>158.63846688054565</v>
      </c>
      <c r="L5159" s="63">
        <v>26042.446346803168</v>
      </c>
      <c r="M5159" s="65">
        <f t="shared" si="556"/>
        <v>38.211917263999887</v>
      </c>
      <c r="N5159" s="62">
        <v>54.822000000000003</v>
      </c>
    </row>
    <row r="5160" spans="1:14" x14ac:dyDescent="0.4">
      <c r="A5160" s="36">
        <v>122</v>
      </c>
      <c r="B5160" s="5" t="s">
        <v>204</v>
      </c>
      <c r="C5160" s="5">
        <v>2020</v>
      </c>
      <c r="D5160" s="5" t="s">
        <v>251</v>
      </c>
      <c r="E5160" s="5" t="s">
        <v>248</v>
      </c>
      <c r="F5160" s="62">
        <v>5.9347351788582579</v>
      </c>
      <c r="G5160" s="63">
        <v>2102419</v>
      </c>
      <c r="H5160" s="63">
        <v>1.1240580494795438</v>
      </c>
      <c r="I5160" s="63">
        <f t="shared" si="555"/>
        <v>90.494439856526881</v>
      </c>
      <c r="J5160" s="63">
        <v>506269486.82000601</v>
      </c>
      <c r="K5160" s="63">
        <v>146.58629256522096</v>
      </c>
      <c r="L5160" s="63">
        <v>25558.429054450586</v>
      </c>
      <c r="M5160" s="65">
        <f t="shared" si="556"/>
        <v>38.114067039953596</v>
      </c>
      <c r="N5160" s="62">
        <v>55.118000000000002</v>
      </c>
    </row>
    <row r="5161" spans="1:14" x14ac:dyDescent="0.4">
      <c r="A5161" s="36">
        <v>122</v>
      </c>
      <c r="B5161" s="5" t="s">
        <v>204</v>
      </c>
      <c r="C5161" s="5">
        <v>2021</v>
      </c>
      <c r="D5161" s="5" t="s">
        <v>251</v>
      </c>
      <c r="E5161" s="5" t="s">
        <v>248</v>
      </c>
      <c r="F5161" s="62">
        <f>(F5158+F5159+F5160)/3</f>
        <v>6.4212687549802459</v>
      </c>
      <c r="G5161" s="63">
        <v>2108079</v>
      </c>
      <c r="H5161" s="63">
        <v>2.6764676910453034</v>
      </c>
      <c r="I5161" s="63">
        <f t="shared" si="555"/>
        <v>90.494426885597179</v>
      </c>
      <c r="J5161" s="63">
        <v>2219247755.8067498</v>
      </c>
      <c r="K5161" s="63">
        <v>161.28564363151355</v>
      </c>
      <c r="L5161" s="63">
        <v>29331.064701004307</v>
      </c>
      <c r="M5161" s="65">
        <f t="shared" si="556"/>
        <v>38.244986587670788</v>
      </c>
      <c r="N5161" s="62">
        <v>55.427</v>
      </c>
    </row>
    <row r="5162" spans="1:14" x14ac:dyDescent="0.4">
      <c r="A5162" s="36">
        <v>122</v>
      </c>
      <c r="B5162" s="5" t="s">
        <v>204</v>
      </c>
      <c r="C5162" s="5">
        <v>2022</v>
      </c>
      <c r="D5162" s="5" t="s">
        <v>251</v>
      </c>
      <c r="E5162" s="5" t="s">
        <v>248</v>
      </c>
      <c r="F5162" s="62">
        <f>(F5159+F5160+F5161)/3</f>
        <v>6.2997792194078714</v>
      </c>
      <c r="G5162" s="63">
        <v>2111986</v>
      </c>
      <c r="H5162" s="63">
        <v>6.4826975026874152</v>
      </c>
      <c r="I5162" s="63">
        <f t="shared" si="555"/>
        <v>90.494252083517964</v>
      </c>
      <c r="J5162" s="63">
        <v>2180392923.4660602</v>
      </c>
      <c r="K5162" s="63">
        <v>186.02683211138429</v>
      </c>
      <c r="L5162" s="63">
        <v>28439.334098968739</v>
      </c>
      <c r="M5162" s="63">
        <f>(M5160+M5159+M5161)/3</f>
        <v>38.190323630541421</v>
      </c>
      <c r="N5162" s="62">
        <v>55.750999999999998</v>
      </c>
    </row>
    <row r="5163" spans="1:14" x14ac:dyDescent="0.4">
      <c r="A5163" s="36">
        <v>123</v>
      </c>
      <c r="B5163" s="5" t="s">
        <v>205</v>
      </c>
      <c r="C5163" s="5">
        <v>1980</v>
      </c>
      <c r="D5163" s="5" t="s">
        <v>250</v>
      </c>
      <c r="E5163" s="5" t="s">
        <v>254</v>
      </c>
      <c r="F5163" s="62">
        <f t="shared" ref="F5163:F5171" si="557">F5164*0.95</f>
        <v>0.28240304656970583</v>
      </c>
      <c r="G5163" s="63">
        <v>233668</v>
      </c>
      <c r="H5163" s="63">
        <f>(H4878+H4862+H4792)/3</f>
        <v>4.735869471129722</v>
      </c>
      <c r="I5163" s="63">
        <v>138.33668302196</v>
      </c>
      <c r="J5163" s="63">
        <v>2410140.22039901</v>
      </c>
      <c r="K5163" s="63">
        <v>142.35286825303493</v>
      </c>
      <c r="L5163" s="63">
        <v>782.5295137845244</v>
      </c>
      <c r="M5163" s="63">
        <f>(M4862+M4878+M4792)/3</f>
        <v>35.504113348566911</v>
      </c>
      <c r="N5163" s="62">
        <v>10.576000000000001</v>
      </c>
    </row>
    <row r="5164" spans="1:14" x14ac:dyDescent="0.4">
      <c r="A5164" s="36">
        <v>123</v>
      </c>
      <c r="B5164" s="5" t="s">
        <v>205</v>
      </c>
      <c r="C5164" s="5">
        <v>1981</v>
      </c>
      <c r="D5164" s="5" t="s">
        <v>250</v>
      </c>
      <c r="E5164" s="5" t="s">
        <v>254</v>
      </c>
      <c r="F5164" s="62">
        <f t="shared" si="557"/>
        <v>0.29726636481021668</v>
      </c>
      <c r="G5164" s="63">
        <v>241827</v>
      </c>
      <c r="H5164" s="63">
        <v>13.144340281225084</v>
      </c>
      <c r="I5164" s="63">
        <v>147.62349435783699</v>
      </c>
      <c r="J5164" s="63">
        <v>229841.12660124499</v>
      </c>
      <c r="K5164" s="63">
        <v>142.3528638192727</v>
      </c>
      <c r="L5164" s="63">
        <v>801.19482370652179</v>
      </c>
      <c r="M5164" s="63">
        <f>(M4792+M4863+M4878)/3</f>
        <v>35.729603544645336</v>
      </c>
      <c r="N5164" s="62">
        <v>10.927</v>
      </c>
    </row>
    <row r="5165" spans="1:14" x14ac:dyDescent="0.4">
      <c r="A5165" s="36">
        <v>123</v>
      </c>
      <c r="B5165" s="5" t="s">
        <v>205</v>
      </c>
      <c r="C5165" s="5">
        <v>1982</v>
      </c>
      <c r="D5165" s="5" t="s">
        <v>250</v>
      </c>
      <c r="E5165" s="5" t="s">
        <v>254</v>
      </c>
      <c r="F5165" s="62">
        <f t="shared" si="557"/>
        <v>0.31291196295812285</v>
      </c>
      <c r="G5165" s="63">
        <v>250250</v>
      </c>
      <c r="H5165" s="63">
        <v>12.997679375123511</v>
      </c>
      <c r="I5165" s="63">
        <v>151.96300604862299</v>
      </c>
      <c r="J5165" s="63">
        <v>1029755.4197147799</v>
      </c>
      <c r="K5165" s="63">
        <v>142.53080756122043</v>
      </c>
      <c r="L5165" s="63">
        <v>770.8372376544271</v>
      </c>
      <c r="M5165" s="63">
        <f>(M4477+M4778+M4864)/3</f>
        <v>30.583240063004506</v>
      </c>
      <c r="N5165" s="62">
        <v>11.288</v>
      </c>
    </row>
    <row r="5166" spans="1:14" x14ac:dyDescent="0.4">
      <c r="A5166" s="36">
        <v>123</v>
      </c>
      <c r="B5166" s="5" t="s">
        <v>205</v>
      </c>
      <c r="C5166" s="5">
        <v>1983</v>
      </c>
      <c r="D5166" s="5" t="s">
        <v>250</v>
      </c>
      <c r="E5166" s="5" t="s">
        <v>254</v>
      </c>
      <c r="F5166" s="62">
        <f t="shared" si="557"/>
        <v>0.32938101364012934</v>
      </c>
      <c r="G5166" s="63">
        <v>258945</v>
      </c>
      <c r="H5166" s="63">
        <v>6.9501205419881416</v>
      </c>
      <c r="I5166" s="63">
        <v>137.71346311107001</v>
      </c>
      <c r="J5166" s="63">
        <v>435328.35453500901</v>
      </c>
      <c r="K5166" s="63">
        <v>142.69095213278968</v>
      </c>
      <c r="L5166" s="63">
        <v>699.84127522590336</v>
      </c>
      <c r="M5166" s="63">
        <f>(M4478+M4779+M4865)/3</f>
        <v>32.409709288882475</v>
      </c>
      <c r="N5166" s="62">
        <v>11.659000000000001</v>
      </c>
    </row>
    <row r="5167" spans="1:14" x14ac:dyDescent="0.4">
      <c r="A5167" s="36">
        <v>123</v>
      </c>
      <c r="B5167" s="5" t="s">
        <v>205</v>
      </c>
      <c r="C5167" s="5">
        <v>1984</v>
      </c>
      <c r="D5167" s="5" t="s">
        <v>250</v>
      </c>
      <c r="E5167" s="5" t="s">
        <v>254</v>
      </c>
      <c r="F5167" s="62">
        <f t="shared" si="557"/>
        <v>0.34671685646329403</v>
      </c>
      <c r="G5167" s="63">
        <v>267913</v>
      </c>
      <c r="H5167" s="63">
        <v>10.922317627739474</v>
      </c>
      <c r="I5167" s="63">
        <v>139.07767546149299</v>
      </c>
      <c r="J5167" s="63">
        <v>1962762.2568944499</v>
      </c>
      <c r="K5167" s="63">
        <v>150.90649636792045</v>
      </c>
      <c r="L5167" s="63">
        <v>677.72177564282447</v>
      </c>
      <c r="M5167" s="63">
        <f>(M4866+M4780+M4479)/3</f>
        <v>31.284513406810323</v>
      </c>
      <c r="N5167" s="62">
        <v>12.041</v>
      </c>
    </row>
    <row r="5168" spans="1:14" x14ac:dyDescent="0.4">
      <c r="A5168" s="36">
        <v>123</v>
      </c>
      <c r="B5168" s="5" t="s">
        <v>205</v>
      </c>
      <c r="C5168" s="5">
        <v>1985</v>
      </c>
      <c r="D5168" s="5" t="s">
        <v>250</v>
      </c>
      <c r="E5168" s="5" t="s">
        <v>254</v>
      </c>
      <c r="F5168" s="62">
        <f t="shared" si="557"/>
        <v>0.3649651120666253</v>
      </c>
      <c r="G5168" s="63">
        <v>277158</v>
      </c>
      <c r="H5168" s="63">
        <v>9.4091892200254961</v>
      </c>
      <c r="I5168" s="63">
        <v>126.92342056046</v>
      </c>
      <c r="J5168" s="63">
        <v>675325.84479608794</v>
      </c>
      <c r="K5168" s="63">
        <v>142.79660046737877</v>
      </c>
      <c r="L5168" s="63">
        <v>597.22231954587028</v>
      </c>
      <c r="M5168" s="63">
        <f>(M4480+M4781+M4867)/3</f>
        <v>34.033968809886574</v>
      </c>
      <c r="N5168" s="62">
        <v>12.433</v>
      </c>
    </row>
    <row r="5169" spans="1:14" x14ac:dyDescent="0.4">
      <c r="A5169" s="36">
        <v>123</v>
      </c>
      <c r="B5169" s="5" t="s">
        <v>205</v>
      </c>
      <c r="C5169" s="5">
        <v>1986</v>
      </c>
      <c r="D5169" s="5" t="s">
        <v>250</v>
      </c>
      <c r="E5169" s="5" t="s">
        <v>254</v>
      </c>
      <c r="F5169" s="62">
        <f t="shared" si="557"/>
        <v>0.38417380217539504</v>
      </c>
      <c r="G5169" s="63">
        <v>286527</v>
      </c>
      <c r="H5169" s="63">
        <v>5.0979696114700204</v>
      </c>
      <c r="I5169" s="63">
        <v>107.303293107239</v>
      </c>
      <c r="J5169" s="63">
        <v>3100775.1940952102</v>
      </c>
      <c r="K5169" s="63">
        <v>157.92730124894192</v>
      </c>
      <c r="L5169" s="63">
        <v>515.20466667362268</v>
      </c>
      <c r="M5169" s="63">
        <f>(M4868+M4782+M4481)/3</f>
        <v>31.608144776800369</v>
      </c>
      <c r="N5169" s="62">
        <v>12.837</v>
      </c>
    </row>
    <row r="5170" spans="1:14" x14ac:dyDescent="0.4">
      <c r="A5170" s="36">
        <v>123</v>
      </c>
      <c r="B5170" s="5" t="s">
        <v>205</v>
      </c>
      <c r="C5170" s="5">
        <v>1987</v>
      </c>
      <c r="D5170" s="5" t="s">
        <v>250</v>
      </c>
      <c r="E5170" s="5" t="s">
        <v>254</v>
      </c>
      <c r="F5170" s="62">
        <f t="shared" si="557"/>
        <v>0.40439347597410008</v>
      </c>
      <c r="G5170" s="63">
        <v>295836</v>
      </c>
      <c r="H5170" s="63">
        <v>11.494256924560744</v>
      </c>
      <c r="I5170" s="63">
        <v>92.925028873002503</v>
      </c>
      <c r="J5170" s="63">
        <v>10482747.145323301</v>
      </c>
      <c r="K5170" s="63">
        <v>157.99579336322449</v>
      </c>
      <c r="L5170" s="63">
        <v>524.37344420379475</v>
      </c>
      <c r="M5170" s="63">
        <f>(M4783+M4869+M4482)/3</f>
        <v>35.890074918332267</v>
      </c>
      <c r="N5170" s="62">
        <v>13.111000000000001</v>
      </c>
    </row>
    <row r="5171" spans="1:14" x14ac:dyDescent="0.4">
      <c r="A5171" s="36">
        <v>123</v>
      </c>
      <c r="B5171" s="5" t="s">
        <v>205</v>
      </c>
      <c r="C5171" s="5">
        <v>1988</v>
      </c>
      <c r="D5171" s="5" t="s">
        <v>250</v>
      </c>
      <c r="E5171" s="5" t="s">
        <v>254</v>
      </c>
      <c r="F5171" s="62">
        <f t="shared" si="557"/>
        <v>0.42567734313063166</v>
      </c>
      <c r="G5171" s="63">
        <v>305132</v>
      </c>
      <c r="H5171" s="63">
        <v>16.812045352842532</v>
      </c>
      <c r="I5171" s="63">
        <v>95.685121987962901</v>
      </c>
      <c r="J5171" s="63">
        <v>1680658.81825675</v>
      </c>
      <c r="K5171" s="63">
        <v>192.62550362765018</v>
      </c>
      <c r="L5171" s="63">
        <v>578.41981139212442</v>
      </c>
      <c r="M5171" s="63">
        <f>(M4784+M4483+M4870)/3</f>
        <v>36.409810696570069</v>
      </c>
      <c r="N5171" s="62">
        <v>13.298</v>
      </c>
    </row>
    <row r="5172" spans="1:14" x14ac:dyDescent="0.4">
      <c r="A5172" s="36">
        <v>123</v>
      </c>
      <c r="B5172" s="5" t="s">
        <v>205</v>
      </c>
      <c r="C5172" s="5">
        <v>1989</v>
      </c>
      <c r="D5172" s="5" t="s">
        <v>250</v>
      </c>
      <c r="E5172" s="5" t="s">
        <v>254</v>
      </c>
      <c r="F5172" s="62">
        <f>F5173*0.95</f>
        <v>0.44808141382171757</v>
      </c>
      <c r="G5172" s="63">
        <v>314560</v>
      </c>
      <c r="H5172" s="63">
        <v>3.453639750954224</v>
      </c>
      <c r="I5172" s="63">
        <v>98.805837534183198</v>
      </c>
      <c r="J5172" s="63">
        <v>11599300.844147099</v>
      </c>
      <c r="K5172" s="63">
        <v>193.46155181943675</v>
      </c>
      <c r="L5172" s="63">
        <v>549.6007460543475</v>
      </c>
      <c r="M5172" s="63">
        <f>(M4871+M4785+M4484)/3</f>
        <v>36.610275201216332</v>
      </c>
      <c r="N5172" s="62">
        <v>13.486000000000001</v>
      </c>
    </row>
    <row r="5173" spans="1:14" x14ac:dyDescent="0.4">
      <c r="A5173" s="36">
        <v>123</v>
      </c>
      <c r="B5173" s="5" t="s">
        <v>205</v>
      </c>
      <c r="C5173" s="5">
        <v>1990</v>
      </c>
      <c r="D5173" s="5" t="s">
        <v>250</v>
      </c>
      <c r="E5173" s="5" t="s">
        <v>254</v>
      </c>
      <c r="F5173" s="62">
        <v>0.47166464612812375</v>
      </c>
      <c r="G5173" s="63">
        <v>324171</v>
      </c>
      <c r="H5173" s="63">
        <v>34.106939065728767</v>
      </c>
      <c r="I5173" s="63">
        <v>90.649810838886594</v>
      </c>
      <c r="J5173" s="63">
        <v>10439803.0673512</v>
      </c>
      <c r="K5173" s="63">
        <v>142.44201806599392</v>
      </c>
      <c r="L5173" s="63">
        <v>662.8528360024568</v>
      </c>
      <c r="M5173" s="63">
        <f>(M4786+M4485+M4872)/3</f>
        <v>32.532822506135766</v>
      </c>
      <c r="N5173" s="62">
        <v>13.677</v>
      </c>
    </row>
    <row r="5174" spans="1:14" x14ac:dyDescent="0.4">
      <c r="A5174" s="36">
        <v>123</v>
      </c>
      <c r="B5174" s="5" t="s">
        <v>205</v>
      </c>
      <c r="C5174" s="5">
        <v>1991</v>
      </c>
      <c r="D5174" s="5" t="s">
        <v>250</v>
      </c>
      <c r="E5174" s="5" t="s">
        <v>254</v>
      </c>
      <c r="F5174" s="62">
        <v>0.47911077041011885</v>
      </c>
      <c r="G5174" s="63">
        <v>333952</v>
      </c>
      <c r="H5174" s="63">
        <v>7.2456744201201673</v>
      </c>
      <c r="I5174" s="63">
        <v>92.929090302091197</v>
      </c>
      <c r="J5174" s="63">
        <v>14513306.934340199</v>
      </c>
      <c r="K5174" s="63">
        <v>168.20040941177615</v>
      </c>
      <c r="L5174" s="63">
        <v>681.35682175907493</v>
      </c>
      <c r="M5174" s="63">
        <f>(M4486+M4787+M4873)/3</f>
        <v>34.328982821172808</v>
      </c>
      <c r="N5174" s="62">
        <v>13.87</v>
      </c>
    </row>
    <row r="5175" spans="1:14" x14ac:dyDescent="0.4">
      <c r="A5175" s="36">
        <v>123</v>
      </c>
      <c r="B5175" s="5" t="s">
        <v>205</v>
      </c>
      <c r="C5175" s="5">
        <v>1992</v>
      </c>
      <c r="D5175" s="5" t="s">
        <v>250</v>
      </c>
      <c r="E5175" s="5" t="s">
        <v>254</v>
      </c>
      <c r="F5175" s="62">
        <v>0.48936368182928391</v>
      </c>
      <c r="G5175" s="63">
        <v>343916</v>
      </c>
      <c r="H5175" s="63">
        <v>13.157052604032842</v>
      </c>
      <c r="I5175" s="63">
        <v>91.935642550529394</v>
      </c>
      <c r="J5175" s="63">
        <v>14173013.216761701</v>
      </c>
      <c r="K5175" s="63">
        <v>149.79177673611844</v>
      </c>
      <c r="L5175" s="63">
        <v>782.26833242124394</v>
      </c>
      <c r="M5175" s="63">
        <f>(M4788+M4487+M4874)/3</f>
        <v>34.808047891767679</v>
      </c>
      <c r="N5175" s="62">
        <v>14.065</v>
      </c>
    </row>
    <row r="5176" spans="1:14" x14ac:dyDescent="0.4">
      <c r="A5176" s="36">
        <v>123</v>
      </c>
      <c r="B5176" s="5" t="s">
        <v>205</v>
      </c>
      <c r="C5176" s="5">
        <v>1993</v>
      </c>
      <c r="D5176" s="5" t="s">
        <v>250</v>
      </c>
      <c r="E5176" s="5" t="s">
        <v>254</v>
      </c>
      <c r="F5176" s="62">
        <v>0.5007258123732653</v>
      </c>
      <c r="G5176" s="63">
        <v>354086</v>
      </c>
      <c r="H5176" s="63">
        <v>17.018613255050425</v>
      </c>
      <c r="I5176" s="63">
        <v>92.278867622236206</v>
      </c>
      <c r="J5176" s="63">
        <v>23370838.213150401</v>
      </c>
      <c r="K5176" s="63">
        <v>161.46880705322454</v>
      </c>
      <c r="L5176" s="63">
        <v>849.3596502791396</v>
      </c>
      <c r="M5176" s="63">
        <f>(M4789+M4488+M4875)/3</f>
        <v>34.493491744086448</v>
      </c>
      <c r="N5176" s="62">
        <v>14.262</v>
      </c>
    </row>
    <row r="5177" spans="1:14" x14ac:dyDescent="0.4">
      <c r="A5177" s="36">
        <v>123</v>
      </c>
      <c r="B5177" s="5" t="s">
        <v>205</v>
      </c>
      <c r="C5177" s="5">
        <v>1994</v>
      </c>
      <c r="D5177" s="5" t="s">
        <v>250</v>
      </c>
      <c r="E5177" s="5" t="s">
        <v>254</v>
      </c>
      <c r="F5177" s="62">
        <v>0.52125485247115955</v>
      </c>
      <c r="G5177" s="63">
        <v>364505</v>
      </c>
      <c r="H5177" s="63">
        <v>27.937088494888812</v>
      </c>
      <c r="I5177" s="63">
        <v>95.7783647763072</v>
      </c>
      <c r="J5177" s="63">
        <v>2096398.9031884</v>
      </c>
      <c r="K5177" s="63">
        <v>136.81471215210297</v>
      </c>
      <c r="L5177" s="63">
        <v>1105.1618092278452</v>
      </c>
      <c r="M5177" s="63">
        <f>(M4790+M4489+M4876)/3</f>
        <v>36.019859556385221</v>
      </c>
      <c r="N5177" s="62">
        <v>14.462</v>
      </c>
    </row>
    <row r="5178" spans="1:14" x14ac:dyDescent="0.4">
      <c r="A5178" s="36">
        <v>123</v>
      </c>
      <c r="B5178" s="5" t="s">
        <v>205</v>
      </c>
      <c r="C5178" s="5">
        <v>1995</v>
      </c>
      <c r="D5178" s="5" t="s">
        <v>250</v>
      </c>
      <c r="E5178" s="5" t="s">
        <v>254</v>
      </c>
      <c r="F5178" s="62">
        <v>0.52480216637481381</v>
      </c>
      <c r="G5178" s="63">
        <v>375189</v>
      </c>
      <c r="H5178" s="63">
        <v>9.5388192784834729</v>
      </c>
      <c r="I5178" s="63">
        <v>93.602294114030798</v>
      </c>
      <c r="J5178" s="63">
        <v>2025896.2388795901</v>
      </c>
      <c r="K5178" s="63">
        <v>114.20518631644244</v>
      </c>
      <c r="L5178" s="63">
        <v>1251.2179235086148</v>
      </c>
      <c r="M5178" s="63">
        <f>(M4490+M4791+M4877)/3</f>
        <v>35.148178460963329</v>
      </c>
      <c r="N5178" s="62">
        <v>14.664</v>
      </c>
    </row>
    <row r="5179" spans="1:14" x14ac:dyDescent="0.4">
      <c r="A5179" s="36">
        <v>123</v>
      </c>
      <c r="B5179" s="5" t="s">
        <v>205</v>
      </c>
      <c r="C5179" s="5">
        <v>1996</v>
      </c>
      <c r="D5179" s="5" t="s">
        <v>250</v>
      </c>
      <c r="E5179" s="5" t="s">
        <v>254</v>
      </c>
      <c r="F5179" s="62">
        <v>0.53358337499255315</v>
      </c>
      <c r="G5179" s="63">
        <v>386069</v>
      </c>
      <c r="H5179" s="63">
        <v>12.083891719911605</v>
      </c>
      <c r="I5179" s="63">
        <v>99.517901689808696</v>
      </c>
      <c r="J5179" s="63">
        <v>5944439.1220736401</v>
      </c>
      <c r="K5179" s="63">
        <v>98.795453322306031</v>
      </c>
      <c r="L5179" s="63">
        <v>1322.5263623604244</v>
      </c>
      <c r="M5179" s="63">
        <f>(M5163+M4878+M4862)/3</f>
        <v>36.698957843187458</v>
      </c>
      <c r="N5179" s="62">
        <v>14.869</v>
      </c>
    </row>
    <row r="5180" spans="1:14" x14ac:dyDescent="0.4">
      <c r="A5180" s="36">
        <v>123</v>
      </c>
      <c r="B5180" s="5" t="s">
        <v>205</v>
      </c>
      <c r="C5180" s="5">
        <v>1997</v>
      </c>
      <c r="D5180" s="5" t="s">
        <v>250</v>
      </c>
      <c r="E5180" s="5" t="s">
        <v>254</v>
      </c>
      <c r="F5180" s="62">
        <v>0.53746379549175161</v>
      </c>
      <c r="G5180" s="63">
        <v>397050</v>
      </c>
      <c r="H5180" s="63">
        <v>8.473222442212986</v>
      </c>
      <c r="I5180" s="63">
        <v>108.46551724912599</v>
      </c>
      <c r="J5180" s="63">
        <v>33871933.242607601</v>
      </c>
      <c r="K5180" s="63">
        <v>100.91097317162985</v>
      </c>
      <c r="L5180" s="63">
        <v>1326.1654853402772</v>
      </c>
      <c r="M5180" s="63">
        <f>(M4492+M4793+M4879)/3</f>
        <v>35.388657499475862</v>
      </c>
      <c r="N5180" s="62">
        <v>15.076000000000001</v>
      </c>
    </row>
    <row r="5181" spans="1:14" x14ac:dyDescent="0.4">
      <c r="A5181" s="36">
        <v>123</v>
      </c>
      <c r="B5181" s="5" t="s">
        <v>205</v>
      </c>
      <c r="C5181" s="5">
        <v>1998</v>
      </c>
      <c r="D5181" s="5" t="s">
        <v>250</v>
      </c>
      <c r="E5181" s="5" t="s">
        <v>254</v>
      </c>
      <c r="F5181" s="62">
        <v>0.54024917615063273</v>
      </c>
      <c r="G5181" s="63">
        <v>408145</v>
      </c>
      <c r="H5181" s="63">
        <v>11.152682090439583</v>
      </c>
      <c r="I5181" s="63">
        <v>104.988500190168</v>
      </c>
      <c r="J5181" s="63">
        <v>8804628.1056949906</v>
      </c>
      <c r="K5181" s="63">
        <v>83.138801999814945</v>
      </c>
      <c r="L5181" s="63">
        <v>1121.1207787062594</v>
      </c>
      <c r="M5181" s="63">
        <f>(M4493+M4794+M4880)/3</f>
        <v>35.426534647358437</v>
      </c>
      <c r="N5181" s="62">
        <v>15.285</v>
      </c>
    </row>
    <row r="5182" spans="1:14" x14ac:dyDescent="0.4">
      <c r="A5182" s="36">
        <v>123</v>
      </c>
      <c r="B5182" s="5" t="s">
        <v>205</v>
      </c>
      <c r="C5182" s="5">
        <v>1999</v>
      </c>
      <c r="D5182" s="5" t="s">
        <v>250</v>
      </c>
      <c r="E5182" s="5" t="s">
        <v>254</v>
      </c>
      <c r="F5182" s="62">
        <v>0.54409403929594569</v>
      </c>
      <c r="G5182" s="63">
        <v>419229</v>
      </c>
      <c r="H5182" s="63">
        <v>7.6745792214241391</v>
      </c>
      <c r="I5182" s="63">
        <v>108.907427620071</v>
      </c>
      <c r="J5182" s="63">
        <v>9900495.5415043905</v>
      </c>
      <c r="K5182" s="63">
        <v>69.161743992362318</v>
      </c>
      <c r="L5182" s="63">
        <v>1164.1000846061679</v>
      </c>
      <c r="M5182" s="63">
        <f>(M4494+M4881+M4795)/3</f>
        <v>33.993057938707928</v>
      </c>
      <c r="N5182" s="62">
        <v>15.496</v>
      </c>
    </row>
    <row r="5183" spans="1:14" x14ac:dyDescent="0.4">
      <c r="A5183" s="36">
        <v>123</v>
      </c>
      <c r="B5183" s="5" t="s">
        <v>205</v>
      </c>
      <c r="C5183" s="5">
        <v>2000</v>
      </c>
      <c r="D5183" s="5" t="s">
        <v>250</v>
      </c>
      <c r="E5183" s="5" t="s">
        <v>254</v>
      </c>
      <c r="F5183" s="62">
        <v>0.54746987055151664</v>
      </c>
      <c r="G5183" s="63">
        <v>429978</v>
      </c>
      <c r="H5183" s="63">
        <v>5.5590637944300454</v>
      </c>
      <c r="I5183" s="63">
        <v>113.433822132701</v>
      </c>
      <c r="J5183" s="63">
        <v>2004350.2916542599</v>
      </c>
      <c r="K5183" s="63">
        <v>58.552328089241421</v>
      </c>
      <c r="L5183" s="63">
        <v>976.42826895248641</v>
      </c>
      <c r="M5183" s="63">
        <f>(M4495+M4796+M4882)/3</f>
        <v>38.876661305249975</v>
      </c>
      <c r="N5183" s="62">
        <v>15.813000000000001</v>
      </c>
    </row>
    <row r="5184" spans="1:14" x14ac:dyDescent="0.4">
      <c r="A5184" s="36">
        <v>123</v>
      </c>
      <c r="B5184" s="5" t="s">
        <v>205</v>
      </c>
      <c r="C5184" s="5">
        <v>2001</v>
      </c>
      <c r="D5184" s="5" t="s">
        <v>250</v>
      </c>
      <c r="E5184" s="5" t="s">
        <v>254</v>
      </c>
      <c r="F5184" s="62">
        <v>0.55813531034639363</v>
      </c>
      <c r="G5184" s="63">
        <v>440395</v>
      </c>
      <c r="H5184" s="63">
        <v>9.9070022455981501</v>
      </c>
      <c r="I5184" s="63">
        <v>122.4003222675</v>
      </c>
      <c r="J5184" s="63">
        <v>-8617173.1074527502</v>
      </c>
      <c r="K5184" s="63">
        <v>45.110068567304225</v>
      </c>
      <c r="L5184" s="63">
        <v>929.86649026435919</v>
      </c>
      <c r="M5184" s="63">
        <f>(M4496+M4797+M4883)/3</f>
        <v>38.980462976636041</v>
      </c>
      <c r="N5184" s="62">
        <v>16.201000000000001</v>
      </c>
    </row>
    <row r="5185" spans="1:14" x14ac:dyDescent="0.4">
      <c r="A5185" s="36">
        <v>123</v>
      </c>
      <c r="B5185" s="5" t="s">
        <v>205</v>
      </c>
      <c r="C5185" s="5">
        <v>2002</v>
      </c>
      <c r="D5185" s="5" t="s">
        <v>250</v>
      </c>
      <c r="E5185" s="5" t="s">
        <v>254</v>
      </c>
      <c r="F5185" s="62">
        <v>0.57147927943916943</v>
      </c>
      <c r="G5185" s="63">
        <v>450760</v>
      </c>
      <c r="H5185" s="63">
        <v>11.279103555301305</v>
      </c>
      <c r="I5185" s="63">
        <v>102.281373131847</v>
      </c>
      <c r="J5185" s="63">
        <v>145800.74493511801</v>
      </c>
      <c r="K5185" s="63">
        <v>45.127510025258147</v>
      </c>
      <c r="L5185" s="63">
        <v>768.49485066385046</v>
      </c>
      <c r="M5185" s="63">
        <f>(M4798+M4884+M4497)/3</f>
        <v>37.369749330708174</v>
      </c>
      <c r="N5185" s="62">
        <v>16.597000000000001</v>
      </c>
    </row>
    <row r="5186" spans="1:14" x14ac:dyDescent="0.4">
      <c r="A5186" s="36">
        <v>123</v>
      </c>
      <c r="B5186" s="5" t="s">
        <v>205</v>
      </c>
      <c r="C5186" s="5">
        <v>2003</v>
      </c>
      <c r="D5186" s="5" t="s">
        <v>250</v>
      </c>
      <c r="E5186" s="5" t="s">
        <v>254</v>
      </c>
      <c r="F5186" s="62">
        <v>0.58302400610559901</v>
      </c>
      <c r="G5186" s="63">
        <v>461216</v>
      </c>
      <c r="H5186" s="63">
        <v>25.887081325784195</v>
      </c>
      <c r="I5186" s="63">
        <v>89.138245873618104</v>
      </c>
      <c r="J5186" s="63">
        <v>-1009361.6810563901</v>
      </c>
      <c r="K5186" s="63">
        <v>55.958532695374799</v>
      </c>
      <c r="L5186" s="63">
        <v>905.5821641234246</v>
      </c>
      <c r="M5186" s="63">
        <f>(M4498+M4799+M4885)/3</f>
        <v>36.550939263258748</v>
      </c>
      <c r="N5186" s="62">
        <v>17.001000000000001</v>
      </c>
    </row>
    <row r="5187" spans="1:14" x14ac:dyDescent="0.4">
      <c r="A5187" s="36">
        <v>123</v>
      </c>
      <c r="B5187" s="5" t="s">
        <v>205</v>
      </c>
      <c r="C5187" s="5">
        <v>2004</v>
      </c>
      <c r="D5187" s="5" t="s">
        <v>250</v>
      </c>
      <c r="E5187" s="5" t="s">
        <v>254</v>
      </c>
      <c r="F5187" s="62">
        <v>0.60684421929480592</v>
      </c>
      <c r="G5187" s="63">
        <v>471785</v>
      </c>
      <c r="H5187" s="63">
        <v>3.762837175502213</v>
      </c>
      <c r="I5187" s="63">
        <v>87.302961055368499</v>
      </c>
      <c r="J5187" s="63">
        <v>-3005254.99388775</v>
      </c>
      <c r="K5187" s="63">
        <v>62.810813897056725</v>
      </c>
      <c r="L5187" s="63">
        <v>991.98855103909034</v>
      </c>
      <c r="M5187" s="63">
        <f>(M4800+M4499+M4886)/3</f>
        <v>36.517096313085325</v>
      </c>
      <c r="N5187" s="62">
        <v>17.413</v>
      </c>
    </row>
    <row r="5188" spans="1:14" x14ac:dyDescent="0.4">
      <c r="A5188" s="36">
        <v>123</v>
      </c>
      <c r="B5188" s="5" t="s">
        <v>205</v>
      </c>
      <c r="C5188" s="5">
        <v>2005</v>
      </c>
      <c r="D5188" s="5" t="s">
        <v>250</v>
      </c>
      <c r="E5188" s="5" t="s">
        <v>254</v>
      </c>
      <c r="F5188" s="62">
        <v>0.61079492461957441</v>
      </c>
      <c r="G5188" s="63">
        <v>482486</v>
      </c>
      <c r="H5188" s="63">
        <v>10.699306114641786</v>
      </c>
      <c r="I5188" s="63">
        <v>89.222019593408604</v>
      </c>
      <c r="J5188" s="63">
        <v>548149.34944934503</v>
      </c>
      <c r="K5188" s="63">
        <v>66.574585635359114</v>
      </c>
      <c r="L5188" s="63">
        <v>1145.8665541089674</v>
      </c>
      <c r="M5188" s="63">
        <f>(M4801+M4500+M4887)/3</f>
        <v>40.404010995366413</v>
      </c>
      <c r="N5188" s="62">
        <v>17.832000000000001</v>
      </c>
    </row>
    <row r="5189" spans="1:14" x14ac:dyDescent="0.4">
      <c r="A5189" s="36">
        <v>123</v>
      </c>
      <c r="B5189" s="5" t="s">
        <v>205</v>
      </c>
      <c r="C5189" s="5">
        <v>2006</v>
      </c>
      <c r="D5189" s="5" t="s">
        <v>250</v>
      </c>
      <c r="E5189" s="5" t="s">
        <v>254</v>
      </c>
      <c r="F5189" s="62">
        <v>0.61609549480169434</v>
      </c>
      <c r="G5189" s="63">
        <v>493430</v>
      </c>
      <c r="H5189" s="63">
        <v>8.3437211260295214</v>
      </c>
      <c r="I5189" s="63">
        <v>95.696376071437896</v>
      </c>
      <c r="J5189" s="63">
        <v>44307544.559645399</v>
      </c>
      <c r="K5189" s="63">
        <v>69.789227166276348</v>
      </c>
      <c r="L5189" s="63">
        <v>1250.9538420042004</v>
      </c>
      <c r="M5189" s="63">
        <f>(M4802+M4501+M4888)/3</f>
        <v>39.630973044789172</v>
      </c>
      <c r="N5189" s="62">
        <v>18.259</v>
      </c>
    </row>
    <row r="5190" spans="1:14" x14ac:dyDescent="0.4">
      <c r="A5190" s="36">
        <v>123</v>
      </c>
      <c r="B5190" s="5" t="s">
        <v>205</v>
      </c>
      <c r="C5190" s="5">
        <v>2007</v>
      </c>
      <c r="D5190" s="5" t="s">
        <v>250</v>
      </c>
      <c r="E5190" s="5" t="s">
        <v>254</v>
      </c>
      <c r="F5190" s="62">
        <v>0.62165713141994261</v>
      </c>
      <c r="G5190" s="63">
        <v>504619</v>
      </c>
      <c r="H5190" s="63">
        <v>9.2943453155891405</v>
      </c>
      <c r="I5190" s="63">
        <v>94.059620637444098</v>
      </c>
      <c r="J5190" s="63">
        <v>85983505.985265195</v>
      </c>
      <c r="K5190" s="63">
        <v>83.747462596797234</v>
      </c>
      <c r="L5190" s="63">
        <v>1377.862006031356</v>
      </c>
      <c r="M5190" s="63">
        <f t="shared" ref="M5190:M5196" si="558">(M4502+M4803+M4889)/3</f>
        <v>37.753557818235826</v>
      </c>
      <c r="N5190" s="62">
        <v>18.693999999999999</v>
      </c>
    </row>
    <row r="5191" spans="1:14" x14ac:dyDescent="0.4">
      <c r="A5191" s="36">
        <v>123</v>
      </c>
      <c r="B5191" s="5" t="s">
        <v>205</v>
      </c>
      <c r="C5191" s="5">
        <v>2008</v>
      </c>
      <c r="D5191" s="5" t="s">
        <v>250</v>
      </c>
      <c r="E5191" s="5" t="s">
        <v>254</v>
      </c>
      <c r="F5191" s="62">
        <v>0.62635537528028051</v>
      </c>
      <c r="G5191" s="63">
        <v>516001</v>
      </c>
      <c r="H5191" s="63">
        <v>6.4291621467773581</v>
      </c>
      <c r="I5191" s="63">
        <v>100.54130227623401</v>
      </c>
      <c r="J5191" s="63">
        <v>75177085.379964903</v>
      </c>
      <c r="K5191" s="63">
        <v>87.353283458021608</v>
      </c>
      <c r="L5191" s="63">
        <v>1504.5274947046576</v>
      </c>
      <c r="M5191" s="63">
        <f t="shared" si="558"/>
        <v>38.743234726262934</v>
      </c>
      <c r="N5191" s="62">
        <v>19.138000000000002</v>
      </c>
    </row>
    <row r="5192" spans="1:14" x14ac:dyDescent="0.4">
      <c r="A5192" s="36">
        <v>123</v>
      </c>
      <c r="B5192" s="5" t="s">
        <v>205</v>
      </c>
      <c r="C5192" s="5">
        <v>2009</v>
      </c>
      <c r="D5192" s="5" t="s">
        <v>250</v>
      </c>
      <c r="E5192" s="5" t="s">
        <v>254</v>
      </c>
      <c r="F5192" s="62">
        <v>0.63182862761517378</v>
      </c>
      <c r="G5192" s="63">
        <v>527833</v>
      </c>
      <c r="H5192" s="63">
        <v>4.8731269192583824</v>
      </c>
      <c r="I5192" s="63">
        <v>107.86760867925599</v>
      </c>
      <c r="J5192" s="63">
        <v>48583116.341532603</v>
      </c>
      <c r="K5192" s="63">
        <v>71.885402539760818</v>
      </c>
      <c r="L5192" s="63">
        <v>1526.1599077360804</v>
      </c>
      <c r="M5192" s="63">
        <f t="shared" si="558"/>
        <v>40.462837168430276</v>
      </c>
      <c r="N5192" s="62">
        <v>19.588999999999999</v>
      </c>
    </row>
    <row r="5193" spans="1:14" x14ac:dyDescent="0.4">
      <c r="A5193" s="36">
        <v>123</v>
      </c>
      <c r="B5193" s="5" t="s">
        <v>205</v>
      </c>
      <c r="C5193" s="5">
        <v>2010</v>
      </c>
      <c r="D5193" s="5" t="s">
        <v>250</v>
      </c>
      <c r="E5193" s="5" t="s">
        <v>254</v>
      </c>
      <c r="F5193" s="62">
        <v>0.63435197281983147</v>
      </c>
      <c r="G5193" s="63">
        <v>540394</v>
      </c>
      <c r="H5193" s="63">
        <v>1.7452779033142463</v>
      </c>
      <c r="I5193" s="63">
        <v>100</v>
      </c>
      <c r="J5193" s="63">
        <v>165920898.26992199</v>
      </c>
      <c r="K5193" s="63">
        <v>96.148004970316165</v>
      </c>
      <c r="L5193" s="63">
        <v>1661.9978846893061</v>
      </c>
      <c r="M5193" s="63">
        <f t="shared" si="558"/>
        <v>40.474075732309707</v>
      </c>
      <c r="N5193" s="62">
        <v>20.047999999999998</v>
      </c>
    </row>
    <row r="5194" spans="1:14" x14ac:dyDescent="0.4">
      <c r="A5194" s="36">
        <v>123</v>
      </c>
      <c r="B5194" s="5" t="s">
        <v>205</v>
      </c>
      <c r="C5194" s="5">
        <v>2011</v>
      </c>
      <c r="D5194" s="5" t="s">
        <v>250</v>
      </c>
      <c r="E5194" s="5" t="s">
        <v>254</v>
      </c>
      <c r="F5194" s="62">
        <v>0.64274246416516612</v>
      </c>
      <c r="G5194" s="63">
        <v>553721</v>
      </c>
      <c r="H5194" s="63">
        <v>4.4768278887385549</v>
      </c>
      <c r="I5194" s="63">
        <v>102.47256468346001</v>
      </c>
      <c r="J5194" s="63">
        <v>120052792.508287</v>
      </c>
      <c r="K5194" s="63">
        <v>107.24767820899194</v>
      </c>
      <c r="L5194" s="63">
        <v>1921.3563522045724</v>
      </c>
      <c r="M5194" s="63">
        <f t="shared" si="558"/>
        <v>39.456794630520683</v>
      </c>
      <c r="N5194" s="62">
        <v>20.507999999999999</v>
      </c>
    </row>
    <row r="5195" spans="1:14" x14ac:dyDescent="0.4">
      <c r="A5195" s="36">
        <v>123</v>
      </c>
      <c r="B5195" s="5" t="s">
        <v>205</v>
      </c>
      <c r="C5195" s="5">
        <v>2012</v>
      </c>
      <c r="D5195" s="5" t="s">
        <v>250</v>
      </c>
      <c r="E5195" s="5" t="s">
        <v>254</v>
      </c>
      <c r="F5195" s="62">
        <v>0.62631767128185534</v>
      </c>
      <c r="G5195" s="63">
        <v>567763</v>
      </c>
      <c r="H5195" s="63">
        <v>4.6521926317731896</v>
      </c>
      <c r="I5195" s="63">
        <v>111.132635677124</v>
      </c>
      <c r="J5195" s="63">
        <v>23881499.295944601</v>
      </c>
      <c r="K5195" s="63">
        <v>104.82363062804703</v>
      </c>
      <c r="L5195" s="63">
        <v>2087.5178873149907</v>
      </c>
      <c r="M5195" s="63">
        <f t="shared" si="558"/>
        <v>41.317475592047238</v>
      </c>
      <c r="N5195" s="62">
        <v>20.97</v>
      </c>
    </row>
    <row r="5196" spans="1:14" x14ac:dyDescent="0.4">
      <c r="A5196" s="36">
        <v>123</v>
      </c>
      <c r="B5196" s="5" t="s">
        <v>205</v>
      </c>
      <c r="C5196" s="5">
        <v>2013</v>
      </c>
      <c r="D5196" s="5" t="s">
        <v>250</v>
      </c>
      <c r="E5196" s="5" t="s">
        <v>254</v>
      </c>
      <c r="F5196" s="62">
        <v>0.66796596636130257</v>
      </c>
      <c r="G5196" s="63">
        <v>582365</v>
      </c>
      <c r="H5196" s="63">
        <v>2.3522743375371959</v>
      </c>
      <c r="I5196" s="63">
        <v>118.464424032217</v>
      </c>
      <c r="J5196" s="63">
        <v>53434351.3773387</v>
      </c>
      <c r="K5196" s="63">
        <v>99.607024568951744</v>
      </c>
      <c r="L5196" s="63">
        <v>2208.0852835112019</v>
      </c>
      <c r="M5196" s="63">
        <f t="shared" si="558"/>
        <v>42.159906185162761</v>
      </c>
      <c r="N5196" s="62">
        <v>21.433</v>
      </c>
    </row>
    <row r="5197" spans="1:14" x14ac:dyDescent="0.4">
      <c r="A5197" s="36">
        <v>123</v>
      </c>
      <c r="B5197" s="5" t="s">
        <v>205</v>
      </c>
      <c r="C5197" s="5">
        <v>2014</v>
      </c>
      <c r="D5197" s="5" t="s">
        <v>250</v>
      </c>
      <c r="E5197" s="5" t="s">
        <v>254</v>
      </c>
      <c r="F5197" s="62">
        <v>0.57032852061100647</v>
      </c>
      <c r="G5197" s="63">
        <v>597375</v>
      </c>
      <c r="H5197" s="63">
        <v>3.6702755791838939</v>
      </c>
      <c r="I5197" s="63">
        <v>124.550473662963</v>
      </c>
      <c r="J5197" s="63">
        <v>21022029.974167101</v>
      </c>
      <c r="K5197" s="63">
        <v>93.454006476960089</v>
      </c>
      <c r="L5197" s="63">
        <v>2235.7337028278034</v>
      </c>
      <c r="M5197" s="63">
        <f>(M4810+M4896+M4509)/3</f>
        <v>42.370915175514966</v>
      </c>
      <c r="N5197" s="62">
        <v>21.896000000000001</v>
      </c>
    </row>
    <row r="5198" spans="1:14" x14ac:dyDescent="0.4">
      <c r="A5198" s="36">
        <v>123</v>
      </c>
      <c r="B5198" s="5" t="s">
        <v>205</v>
      </c>
      <c r="C5198" s="5">
        <v>2015</v>
      </c>
      <c r="D5198" s="5" t="s">
        <v>250</v>
      </c>
      <c r="E5198" s="5" t="s">
        <v>254</v>
      </c>
      <c r="F5198" s="62">
        <v>0.49636013449547872</v>
      </c>
      <c r="G5198" s="63">
        <v>612660</v>
      </c>
      <c r="H5198" s="63">
        <v>3.3577729595646559</v>
      </c>
      <c r="I5198" s="63">
        <v>127.706126131459</v>
      </c>
      <c r="J5198" s="63">
        <v>32222728.563543901</v>
      </c>
      <c r="K5198" s="63">
        <v>88.188413497299962</v>
      </c>
      <c r="L5198" s="63">
        <v>2134.8054182615474</v>
      </c>
      <c r="M5198" s="63">
        <f>(M4510+M4811+M4897)/3</f>
        <v>41.841473490679817</v>
      </c>
      <c r="N5198" s="62">
        <v>22.36</v>
      </c>
    </row>
    <row r="5199" spans="1:14" x14ac:dyDescent="0.4">
      <c r="A5199" s="36">
        <v>123</v>
      </c>
      <c r="B5199" s="5" t="s">
        <v>205</v>
      </c>
      <c r="C5199" s="5">
        <v>2016</v>
      </c>
      <c r="D5199" s="5" t="s">
        <v>250</v>
      </c>
      <c r="E5199" s="5" t="s">
        <v>254</v>
      </c>
      <c r="F5199" s="62">
        <v>0.47460444322737388</v>
      </c>
      <c r="G5199" s="63">
        <v>628102</v>
      </c>
      <c r="H5199" s="63">
        <v>0.34494242806158582</v>
      </c>
      <c r="I5199" s="63">
        <v>128.63498705350801</v>
      </c>
      <c r="J5199" s="63">
        <v>37343622.769598298</v>
      </c>
      <c r="K5199" s="63">
        <v>85.549596877166096</v>
      </c>
      <c r="L5199" s="63">
        <v>2196.2838905550325</v>
      </c>
      <c r="M5199" s="63">
        <f>(M4511+M4812+M4898)/3</f>
        <v>41.739691854709292</v>
      </c>
      <c r="N5199" s="62">
        <v>22.823</v>
      </c>
    </row>
    <row r="5200" spans="1:14" x14ac:dyDescent="0.4">
      <c r="A5200" s="36">
        <v>123</v>
      </c>
      <c r="B5200" s="5" t="s">
        <v>205</v>
      </c>
      <c r="C5200" s="5">
        <v>2017</v>
      </c>
      <c r="D5200" s="5" t="s">
        <v>250</v>
      </c>
      <c r="E5200" s="5" t="s">
        <v>254</v>
      </c>
      <c r="F5200" s="62">
        <v>0.45833501648452379</v>
      </c>
      <c r="G5200" s="63">
        <v>643634</v>
      </c>
      <c r="H5200" s="63">
        <v>2.5766856785920993</v>
      </c>
      <c r="I5200" s="63">
        <v>127.47472754926601</v>
      </c>
      <c r="J5200" s="63">
        <v>42883975.627854399</v>
      </c>
      <c r="K5200" s="63">
        <v>82.197570906079633</v>
      </c>
      <c r="L5200" s="63">
        <v>2283.5790512737926</v>
      </c>
      <c r="M5200" s="63">
        <f>(M4899+M4813+M4512)/3</f>
        <v>41.517668343989435</v>
      </c>
      <c r="N5200" s="62">
        <v>23.286000000000001</v>
      </c>
    </row>
    <row r="5201" spans="1:14" x14ac:dyDescent="0.4">
      <c r="A5201" s="36">
        <v>123</v>
      </c>
      <c r="B5201" s="5" t="s">
        <v>205</v>
      </c>
      <c r="C5201" s="5">
        <v>2018</v>
      </c>
      <c r="D5201" s="5" t="s">
        <v>250</v>
      </c>
      <c r="E5201" s="5" t="s">
        <v>254</v>
      </c>
      <c r="F5201" s="62">
        <v>0.45642845116185232</v>
      </c>
      <c r="G5201" s="63">
        <v>659249</v>
      </c>
      <c r="H5201" s="63">
        <v>7.8578743829785083</v>
      </c>
      <c r="I5201" s="63">
        <v>126.926572847326</v>
      </c>
      <c r="J5201" s="63">
        <v>24992541.5163262</v>
      </c>
      <c r="K5201" s="63">
        <v>88.494679733169363</v>
      </c>
      <c r="L5201" s="63">
        <v>2450.4828877800965</v>
      </c>
      <c r="M5201" s="63">
        <f>(M4513+M4814+M4900)/3</f>
        <v>41.256570658296511</v>
      </c>
      <c r="N5201" s="62">
        <v>23.748999999999999</v>
      </c>
    </row>
    <row r="5202" spans="1:14" x14ac:dyDescent="0.4">
      <c r="A5202" s="36">
        <v>123</v>
      </c>
      <c r="B5202" s="5" t="s">
        <v>205</v>
      </c>
      <c r="C5202" s="5">
        <v>2019</v>
      </c>
      <c r="D5202" s="5" t="s">
        <v>250</v>
      </c>
      <c r="E5202" s="5" t="s">
        <v>254</v>
      </c>
      <c r="F5202" s="62">
        <v>0.45156023840247234</v>
      </c>
      <c r="G5202" s="63">
        <v>674993</v>
      </c>
      <c r="H5202" s="63">
        <v>1.2403600335355804</v>
      </c>
      <c r="I5202" s="63">
        <v>127.52884954736101</v>
      </c>
      <c r="J5202" s="63">
        <v>32787092.720295299</v>
      </c>
      <c r="K5202" s="63">
        <v>82.998337615233481</v>
      </c>
      <c r="L5202" s="63">
        <v>2398.773050079626</v>
      </c>
      <c r="M5202" s="63">
        <f>(M4901+M4815+M4514)/3</f>
        <v>41.083755076076891</v>
      </c>
      <c r="N5202" s="62">
        <v>24.21</v>
      </c>
    </row>
    <row r="5203" spans="1:14" x14ac:dyDescent="0.4">
      <c r="A5203" s="36">
        <v>123</v>
      </c>
      <c r="B5203" s="5" t="s">
        <v>205</v>
      </c>
      <c r="C5203" s="5">
        <v>2020</v>
      </c>
      <c r="D5203" s="5" t="s">
        <v>250</v>
      </c>
      <c r="E5203" s="5" t="s">
        <v>254</v>
      </c>
      <c r="F5203" s="62">
        <v>0.32306554917526414</v>
      </c>
      <c r="G5203" s="63">
        <v>691191</v>
      </c>
      <c r="H5203" s="63">
        <v>-1.3259494836730426</v>
      </c>
      <c r="I5203" s="63">
        <v>129.88418827960299</v>
      </c>
      <c r="J5203" s="63">
        <v>8980046.9419194609</v>
      </c>
      <c r="K5203" s="63">
        <v>60.220337639692481</v>
      </c>
      <c r="L5203" s="63">
        <v>2222.462118531731</v>
      </c>
      <c r="M5203" s="63">
        <f>(M4515+M4816+M4902)/3</f>
        <v>40.886153910345506</v>
      </c>
      <c r="N5203" s="62">
        <v>24.67</v>
      </c>
    </row>
    <row r="5204" spans="1:14" x14ac:dyDescent="0.4">
      <c r="A5204" s="36">
        <v>123</v>
      </c>
      <c r="B5204" s="5" t="s">
        <v>205</v>
      </c>
      <c r="C5204" s="5">
        <v>2021</v>
      </c>
      <c r="D5204" s="5" t="s">
        <v>250</v>
      </c>
      <c r="E5204" s="5" t="s">
        <v>254</v>
      </c>
      <c r="F5204" s="62">
        <f>(F5201+F5202+F5203)/3</f>
        <v>0.41035141291319627</v>
      </c>
      <c r="G5204" s="63">
        <v>707851</v>
      </c>
      <c r="H5204" s="63">
        <v>1.1549073447401526</v>
      </c>
      <c r="I5204" s="63">
        <v>124.79170124388401</v>
      </c>
      <c r="J5204" s="63">
        <v>27919072.239048701</v>
      </c>
      <c r="K5204" s="65">
        <f>(K5203+K5202+K5201)/3</f>
        <v>77.237784996031777</v>
      </c>
      <c r="L5204" s="63">
        <v>2232.5369539768308</v>
      </c>
      <c r="M5204" s="63">
        <f>(M4516+M4817+M4903)/3</f>
        <v>40.69564130491964</v>
      </c>
      <c r="N5204" s="62">
        <v>25.128</v>
      </c>
    </row>
    <row r="5205" spans="1:14" x14ac:dyDescent="0.4">
      <c r="A5205" s="36">
        <v>123</v>
      </c>
      <c r="B5205" s="5" t="s">
        <v>205</v>
      </c>
      <c r="C5205" s="5">
        <v>2022</v>
      </c>
      <c r="D5205" s="5" t="s">
        <v>250</v>
      </c>
      <c r="E5205" s="5" t="s">
        <v>254</v>
      </c>
      <c r="F5205" s="62">
        <f>(F5202+F5203+F5204)/3</f>
        <v>0.39499240016364423</v>
      </c>
      <c r="G5205" s="63">
        <v>724273</v>
      </c>
      <c r="H5205" s="63">
        <v>6.9943341253373177</v>
      </c>
      <c r="I5205" s="63">
        <v>132.214196099015</v>
      </c>
      <c r="J5205" s="63">
        <v>40718832.689957403</v>
      </c>
      <c r="K5205" s="65">
        <f>(K5204+K5203+K5202)/3</f>
        <v>73.485486750319254</v>
      </c>
      <c r="L5205" s="63">
        <v>2205.2518050914823</v>
      </c>
      <c r="M5205" s="63">
        <f>(M4517+M4818+M4904)/3</f>
        <v>40.527657449293351</v>
      </c>
      <c r="N5205" s="62">
        <v>25.584</v>
      </c>
    </row>
    <row r="5206" spans="1:14" x14ac:dyDescent="0.4">
      <c r="A5206" s="69">
        <v>124</v>
      </c>
      <c r="B5206" s="5" t="s">
        <v>206</v>
      </c>
      <c r="C5206" s="5">
        <v>1980</v>
      </c>
      <c r="D5206" s="5" t="s">
        <v>246</v>
      </c>
      <c r="E5206" s="5" t="s">
        <v>247</v>
      </c>
      <c r="F5206" s="62">
        <f t="shared" ref="F5206:F5214" si="559">F5207*0.95</f>
        <v>6.2885763929072677E-2</v>
      </c>
      <c r="G5206" s="63">
        <v>5892224</v>
      </c>
      <c r="H5206" s="63">
        <v>100.90317511175667</v>
      </c>
      <c r="I5206" s="63">
        <f>(I4991+I4131+I3873)/3</f>
        <v>232.09399175272995</v>
      </c>
      <c r="J5206" s="63">
        <v>-30000</v>
      </c>
      <c r="K5206" s="63">
        <v>121.66706042212942</v>
      </c>
      <c r="L5206" s="63">
        <v>102.4388510725677</v>
      </c>
      <c r="M5206" s="63">
        <f>(M4991+M4131+M3873)/3</f>
        <v>18.467364608592337</v>
      </c>
      <c r="N5206" s="62">
        <v>26.763000000000002</v>
      </c>
    </row>
    <row r="5207" spans="1:14" x14ac:dyDescent="0.4">
      <c r="A5207" s="69">
        <v>124</v>
      </c>
      <c r="B5207" s="5" t="s">
        <v>206</v>
      </c>
      <c r="C5207" s="5">
        <v>1981</v>
      </c>
      <c r="D5207" s="5" t="s">
        <v>246</v>
      </c>
      <c r="E5207" s="5" t="s">
        <v>247</v>
      </c>
      <c r="F5207" s="62">
        <f t="shared" si="559"/>
        <v>6.6195540977971243E-2</v>
      </c>
      <c r="G5207" s="63">
        <v>5934938</v>
      </c>
      <c r="H5207" s="63">
        <v>20.126018177223642</v>
      </c>
      <c r="I5207" s="63">
        <f>(I4992+I4132+I3874)/3</f>
        <v>244.44153128360418</v>
      </c>
      <c r="J5207" s="63">
        <v>110000</v>
      </c>
      <c r="K5207" s="63">
        <v>93.19274317003638</v>
      </c>
      <c r="L5207" s="63">
        <v>117.7960522647017</v>
      </c>
      <c r="M5207" s="63">
        <f>(M4992+M4132+M3874)/3</f>
        <v>21.458063049940648</v>
      </c>
      <c r="N5207" s="62">
        <v>27.021000000000001</v>
      </c>
    </row>
    <row r="5208" spans="1:14" x14ac:dyDescent="0.4">
      <c r="A5208" s="69">
        <v>124</v>
      </c>
      <c r="B5208" s="5" t="s">
        <v>206</v>
      </c>
      <c r="C5208" s="5">
        <v>1982</v>
      </c>
      <c r="D5208" s="5" t="s">
        <v>246</v>
      </c>
      <c r="E5208" s="5" t="s">
        <v>247</v>
      </c>
      <c r="F5208" s="62">
        <f t="shared" si="559"/>
        <v>6.9679516818917098E-2</v>
      </c>
      <c r="G5208" s="63">
        <v>5951805</v>
      </c>
      <c r="H5208" s="63">
        <v>26.830592614178414</v>
      </c>
      <c r="I5208" s="63">
        <f>(I4993+I4133+I3875)/3</f>
        <v>264.81111266532145</v>
      </c>
      <c r="J5208" s="63">
        <v>-760000</v>
      </c>
      <c r="K5208" s="63">
        <v>94.01817628358468</v>
      </c>
      <c r="L5208" s="63">
        <v>130.11507764435595</v>
      </c>
      <c r="M5208" s="63">
        <f>(M5294+M5380+M5466)/3</f>
        <v>15.752750823657379</v>
      </c>
      <c r="N5208" s="62">
        <v>27.28</v>
      </c>
    </row>
    <row r="5209" spans="1:14" x14ac:dyDescent="0.4">
      <c r="A5209" s="69">
        <v>124</v>
      </c>
      <c r="B5209" s="5" t="s">
        <v>206</v>
      </c>
      <c r="C5209" s="5">
        <v>1983</v>
      </c>
      <c r="D5209" s="5" t="s">
        <v>246</v>
      </c>
      <c r="E5209" s="5" t="s">
        <v>247</v>
      </c>
      <c r="F5209" s="62">
        <f t="shared" si="559"/>
        <v>7.3346859809386419E-2</v>
      </c>
      <c r="G5209" s="63">
        <v>6142513</v>
      </c>
      <c r="H5209" s="63">
        <v>32.005364857703569</v>
      </c>
      <c r="I5209" s="63">
        <f>(I4994+I4134+I3876)/3</f>
        <v>290.17148255586136</v>
      </c>
      <c r="J5209" s="63">
        <v>-8230000</v>
      </c>
      <c r="K5209" s="63">
        <v>96.311724792547764</v>
      </c>
      <c r="L5209" s="63">
        <v>119.47900898791003</v>
      </c>
      <c r="M5209" s="63">
        <f>(M5295+M5381+M5467)/3</f>
        <v>17.285668276972626</v>
      </c>
      <c r="N5209" s="62">
        <v>27.541</v>
      </c>
    </row>
    <row r="5210" spans="1:14" x14ac:dyDescent="0.4">
      <c r="A5210" s="69">
        <v>124</v>
      </c>
      <c r="B5210" s="5" t="s">
        <v>206</v>
      </c>
      <c r="C5210" s="5">
        <v>1984</v>
      </c>
      <c r="D5210" s="5" t="s">
        <v>246</v>
      </c>
      <c r="E5210" s="5" t="s">
        <v>247</v>
      </c>
      <c r="F5210" s="62">
        <f t="shared" si="559"/>
        <v>7.7207220851985711E-2</v>
      </c>
      <c r="G5210" s="63">
        <v>6369020</v>
      </c>
      <c r="H5210" s="63">
        <v>71.670520014816731</v>
      </c>
      <c r="I5210" s="63">
        <f>(I4995+I4135+I3877)/3</f>
        <v>330.48451879871988</v>
      </c>
      <c r="J5210" s="63">
        <v>-14940000</v>
      </c>
      <c r="K5210" s="63">
        <v>75.668316099617954</v>
      </c>
      <c r="L5210" s="63">
        <v>123.7721365984461</v>
      </c>
      <c r="M5210" s="63">
        <f t="shared" ref="M5210:M5215" si="560">(M4995+M4135+M3877)/3</f>
        <v>25.521795882625593</v>
      </c>
      <c r="N5210" s="62">
        <v>27.803999999999998</v>
      </c>
    </row>
    <row r="5211" spans="1:14" x14ac:dyDescent="0.4">
      <c r="A5211" s="69">
        <v>124</v>
      </c>
      <c r="B5211" s="5" t="s">
        <v>206</v>
      </c>
      <c r="C5211" s="5">
        <v>1985</v>
      </c>
      <c r="D5211" s="5" t="s">
        <v>246</v>
      </c>
      <c r="E5211" s="5" t="s">
        <v>247</v>
      </c>
      <c r="F5211" s="62">
        <f t="shared" si="559"/>
        <v>8.127075879156391E-2</v>
      </c>
      <c r="G5211" s="63">
        <v>6630637</v>
      </c>
      <c r="H5211" s="63">
        <v>29.608968334894797</v>
      </c>
      <c r="I5211" s="63">
        <f>(I4136+I4996+I3878)/3</f>
        <v>305.68859468323575</v>
      </c>
      <c r="J5211" s="63">
        <v>-710000</v>
      </c>
      <c r="K5211" s="63">
        <v>25.637016174133986</v>
      </c>
      <c r="L5211" s="63">
        <v>132.17502596756552</v>
      </c>
      <c r="M5211" s="63">
        <f t="shared" si="560"/>
        <v>25.843249824432259</v>
      </c>
      <c r="N5211" s="62">
        <v>28.067</v>
      </c>
    </row>
    <row r="5212" spans="1:14" x14ac:dyDescent="0.4">
      <c r="A5212" s="69">
        <v>124</v>
      </c>
      <c r="B5212" s="5" t="s">
        <v>206</v>
      </c>
      <c r="C5212" s="5">
        <v>1986</v>
      </c>
      <c r="D5212" s="5" t="s">
        <v>246</v>
      </c>
      <c r="E5212" s="5" t="s">
        <v>247</v>
      </c>
      <c r="F5212" s="62">
        <f t="shared" si="559"/>
        <v>8.5548167149014642E-2</v>
      </c>
      <c r="G5212" s="63">
        <v>6908579</v>
      </c>
      <c r="H5212" s="63">
        <v>33.526817651948051</v>
      </c>
      <c r="I5212" s="63">
        <f>(I4997+I4137+I3879)/3</f>
        <v>229.27283676746367</v>
      </c>
      <c r="J5212" s="63">
        <v>3060000</v>
      </c>
      <c r="K5212" s="63">
        <v>36.3583185775922</v>
      </c>
      <c r="L5212" s="63">
        <v>134.66136890109166</v>
      </c>
      <c r="M5212" s="63">
        <f t="shared" si="560"/>
        <v>27.039184490723326</v>
      </c>
      <c r="N5212" s="62">
        <v>28.332999999999998</v>
      </c>
    </row>
    <row r="5213" spans="1:14" x14ac:dyDescent="0.4">
      <c r="A5213" s="69">
        <v>124</v>
      </c>
      <c r="B5213" s="5" t="s">
        <v>206</v>
      </c>
      <c r="C5213" s="5">
        <v>1987</v>
      </c>
      <c r="D5213" s="5" t="s">
        <v>246</v>
      </c>
      <c r="E5213" s="5" t="s">
        <v>247</v>
      </c>
      <c r="F5213" s="62">
        <f t="shared" si="559"/>
        <v>9.0050702262120683E-2</v>
      </c>
      <c r="G5213" s="63">
        <v>7158004</v>
      </c>
      <c r="H5213" s="63">
        <v>32.654769470562087</v>
      </c>
      <c r="I5213" s="63">
        <f>(I4998+I4138+I3880)/3</f>
        <v>165.43785372337234</v>
      </c>
      <c r="J5213" s="63">
        <v>64340000</v>
      </c>
      <c r="K5213" s="63">
        <v>37.905522400426186</v>
      </c>
      <c r="L5213" s="63">
        <v>141.07183013892538</v>
      </c>
      <c r="M5213" s="63">
        <f t="shared" si="560"/>
        <v>27.695691402467475</v>
      </c>
      <c r="N5213" s="62">
        <v>28.626999999999999</v>
      </c>
    </row>
    <row r="5214" spans="1:14" x14ac:dyDescent="0.4">
      <c r="A5214" s="69">
        <v>124</v>
      </c>
      <c r="B5214" s="5" t="s">
        <v>206</v>
      </c>
      <c r="C5214" s="5">
        <v>1988</v>
      </c>
      <c r="D5214" s="5" t="s">
        <v>246</v>
      </c>
      <c r="E5214" s="5" t="s">
        <v>247</v>
      </c>
      <c r="F5214" s="62">
        <f t="shared" si="559"/>
        <v>9.4790212907495466E-2</v>
      </c>
      <c r="G5214" s="63">
        <v>7160461</v>
      </c>
      <c r="H5214" s="63">
        <v>69.847370088173392</v>
      </c>
      <c r="I5214" s="63">
        <f>(I4999+I4139+I3881)/3</f>
        <v>184.40685424605655</v>
      </c>
      <c r="J5214" s="63">
        <v>-43390000</v>
      </c>
      <c r="K5214" s="63">
        <v>27.007358949854222</v>
      </c>
      <c r="L5214" s="63">
        <v>145.0034131178071</v>
      </c>
      <c r="M5214" s="63">
        <f t="shared" si="560"/>
        <v>28.614473806813166</v>
      </c>
      <c r="N5214" s="62">
        <v>28.969000000000001</v>
      </c>
    </row>
    <row r="5215" spans="1:14" x14ac:dyDescent="0.4">
      <c r="A5215" s="69">
        <v>124</v>
      </c>
      <c r="B5215" s="5" t="s">
        <v>206</v>
      </c>
      <c r="C5215" s="5">
        <v>1989</v>
      </c>
      <c r="D5215" s="5" t="s">
        <v>246</v>
      </c>
      <c r="E5215" s="5" t="s">
        <v>247</v>
      </c>
      <c r="F5215" s="62">
        <f>F5216*0.95</f>
        <v>9.9779171481574183E-2</v>
      </c>
      <c r="G5215" s="63">
        <v>7035378</v>
      </c>
      <c r="H5215" s="63">
        <v>97.416672627221971</v>
      </c>
      <c r="I5215" s="63">
        <f>(I5000+I4140+I39938)/3</f>
        <v>126.20751547278826</v>
      </c>
      <c r="J5215" s="63">
        <v>-41159999.899999999</v>
      </c>
      <c r="K5215" s="63">
        <v>52.579951510012215</v>
      </c>
      <c r="L5215" s="63">
        <v>155.2713959640968</v>
      </c>
      <c r="M5215" s="63">
        <f t="shared" si="560"/>
        <v>29.569017815834162</v>
      </c>
      <c r="N5215" s="62">
        <v>29.312000000000001</v>
      </c>
    </row>
    <row r="5216" spans="1:14" x14ac:dyDescent="0.4">
      <c r="A5216" s="69">
        <v>124</v>
      </c>
      <c r="B5216" s="5" t="s">
        <v>206</v>
      </c>
      <c r="C5216" s="5">
        <v>1990</v>
      </c>
      <c r="D5216" s="5" t="s">
        <v>246</v>
      </c>
      <c r="E5216" s="5" t="s">
        <v>247</v>
      </c>
      <c r="F5216" s="62">
        <v>0.10503070682270967</v>
      </c>
      <c r="G5216" s="63">
        <v>6999096</v>
      </c>
      <c r="H5216" s="63">
        <v>215.46680065965825</v>
      </c>
      <c r="I5216" s="63">
        <f t="shared" ref="I5216:I5223" si="561">(I5001+I4141+I3883)/3</f>
        <v>163.78494540642228</v>
      </c>
      <c r="J5216" s="63">
        <v>5589999.9000000004</v>
      </c>
      <c r="K5216" s="63">
        <v>47.528152007792414</v>
      </c>
      <c r="L5216" s="63">
        <v>131.0232390023597</v>
      </c>
      <c r="M5216" s="63">
        <f>(M4141+M5001+M3883)/3</f>
        <v>20.294216395131052</v>
      </c>
      <c r="N5216" s="62">
        <v>29.658000000000001</v>
      </c>
    </row>
    <row r="5217" spans="1:14" x14ac:dyDescent="0.4">
      <c r="A5217" s="69">
        <v>124</v>
      </c>
      <c r="B5217" s="5" t="s">
        <v>206</v>
      </c>
      <c r="C5217" s="5">
        <v>1991</v>
      </c>
      <c r="D5217" s="5" t="s">
        <v>246</v>
      </c>
      <c r="E5217" s="5" t="s">
        <v>247</v>
      </c>
      <c r="F5217" s="62">
        <v>0.1050245503216985</v>
      </c>
      <c r="G5217" s="63">
        <v>6732702</v>
      </c>
      <c r="H5217" s="63">
        <f>(H5002+H4142+H3884)/3</f>
        <v>54.013528282779532</v>
      </c>
      <c r="I5217" s="63">
        <f t="shared" si="561"/>
        <v>167.02922913084902</v>
      </c>
      <c r="J5217" s="63">
        <v>-150000</v>
      </c>
      <c r="K5217" s="65">
        <f t="shared" ref="K5217:K5238" si="562">K5218*0.95</f>
        <v>24.966506042475597</v>
      </c>
      <c r="L5217" s="63">
        <f t="shared" ref="L5217:M5229" si="563">(L5002+L4142+L3884)/3</f>
        <v>280.99085096742169</v>
      </c>
      <c r="M5217" s="63">
        <f t="shared" si="563"/>
        <v>22.815630313999936</v>
      </c>
      <c r="N5217" s="62">
        <v>30.007000000000001</v>
      </c>
    </row>
    <row r="5218" spans="1:14" x14ac:dyDescent="0.4">
      <c r="A5218" s="69">
        <v>124</v>
      </c>
      <c r="B5218" s="5" t="s">
        <v>206</v>
      </c>
      <c r="C5218" s="5">
        <v>1992</v>
      </c>
      <c r="D5218" s="5" t="s">
        <v>246</v>
      </c>
      <c r="E5218" s="5" t="s">
        <v>247</v>
      </c>
      <c r="F5218" s="62">
        <v>0.10644290472159836</v>
      </c>
      <c r="G5218" s="63">
        <v>6428141</v>
      </c>
      <c r="H5218" s="63">
        <f>(H5003+H3885+H4143)/3</f>
        <v>38.210604238220384</v>
      </c>
      <c r="I5218" s="63">
        <f t="shared" si="561"/>
        <v>158.90270076337205</v>
      </c>
      <c r="J5218" s="63">
        <v>-60000</v>
      </c>
      <c r="K5218" s="65">
        <f t="shared" si="562"/>
        <v>26.280532676290104</v>
      </c>
      <c r="L5218" s="63">
        <f t="shared" si="563"/>
        <v>246.92896118810745</v>
      </c>
      <c r="M5218" s="63">
        <f t="shared" si="563"/>
        <v>20.652889753589651</v>
      </c>
      <c r="N5218" s="62">
        <v>30.359000000000002</v>
      </c>
    </row>
    <row r="5219" spans="1:14" x14ac:dyDescent="0.4">
      <c r="A5219" s="69">
        <v>124</v>
      </c>
      <c r="B5219" s="5" t="s">
        <v>206</v>
      </c>
      <c r="C5219" s="5">
        <v>1993</v>
      </c>
      <c r="D5219" s="5" t="s">
        <v>246</v>
      </c>
      <c r="E5219" s="5" t="s">
        <v>247</v>
      </c>
      <c r="F5219" s="62">
        <v>9.7137339407790291E-2</v>
      </c>
      <c r="G5219" s="63">
        <v>6620729</v>
      </c>
      <c r="H5219" s="63">
        <f>(H5004+H4144+H3886)/3</f>
        <v>21.941268178314747</v>
      </c>
      <c r="I5219" s="63">
        <f t="shared" si="561"/>
        <v>173.55518288769031</v>
      </c>
      <c r="J5219" s="63">
        <v>2000000</v>
      </c>
      <c r="K5219" s="65">
        <f t="shared" si="562"/>
        <v>27.663718606621163</v>
      </c>
      <c r="L5219" s="63">
        <f t="shared" si="563"/>
        <v>237.99513303861582</v>
      </c>
      <c r="M5219" s="63">
        <f t="shared" si="563"/>
        <v>19.341235031700979</v>
      </c>
      <c r="N5219" s="62">
        <v>30.710999999999999</v>
      </c>
    </row>
    <row r="5220" spans="1:14" x14ac:dyDescent="0.4">
      <c r="A5220" s="69">
        <v>124</v>
      </c>
      <c r="B5220" s="5" t="s">
        <v>206</v>
      </c>
      <c r="C5220" s="5">
        <v>1994</v>
      </c>
      <c r="D5220" s="5" t="s">
        <v>246</v>
      </c>
      <c r="E5220" s="5" t="s">
        <v>247</v>
      </c>
      <c r="F5220" s="62">
        <v>9.0964891661115765E-2</v>
      </c>
      <c r="G5220" s="63">
        <v>6959828</v>
      </c>
      <c r="H5220" s="63">
        <f>(H5005+H4145+H3887)/3</f>
        <v>32.505821672879883</v>
      </c>
      <c r="I5220" s="63">
        <f t="shared" si="561"/>
        <v>155.49548187442849</v>
      </c>
      <c r="J5220" s="63">
        <v>1000000</v>
      </c>
      <c r="K5220" s="65">
        <f t="shared" si="562"/>
        <v>29.119703796443332</v>
      </c>
      <c r="L5220" s="63">
        <f t="shared" si="563"/>
        <v>204.61584210050373</v>
      </c>
      <c r="M5220" s="63">
        <f t="shared" si="563"/>
        <v>18.857037835814879</v>
      </c>
      <c r="N5220" s="62">
        <v>31.067</v>
      </c>
    </row>
    <row r="5221" spans="1:14" x14ac:dyDescent="0.4">
      <c r="A5221" s="69">
        <v>124</v>
      </c>
      <c r="B5221" s="5" t="s">
        <v>206</v>
      </c>
      <c r="C5221" s="5">
        <v>1995</v>
      </c>
      <c r="D5221" s="5" t="s">
        <v>246</v>
      </c>
      <c r="E5221" s="5" t="s">
        <v>247</v>
      </c>
      <c r="F5221" s="62">
        <v>8.2969880445379438E-2</v>
      </c>
      <c r="G5221" s="63">
        <v>7210930</v>
      </c>
      <c r="H5221" s="63">
        <f>(H5006+H4146+H3888)/3</f>
        <v>29.769102689869765</v>
      </c>
      <c r="I5221" s="63">
        <f t="shared" si="561"/>
        <v>139.60246434080474</v>
      </c>
      <c r="J5221" s="63">
        <v>1000000</v>
      </c>
      <c r="K5221" s="65">
        <f t="shared" si="562"/>
        <v>30.652319785729823</v>
      </c>
      <c r="L5221" s="63">
        <f t="shared" si="563"/>
        <v>210.77172054146163</v>
      </c>
      <c r="M5221" s="63">
        <f t="shared" si="563"/>
        <v>28.647975355640941</v>
      </c>
      <c r="N5221" s="62">
        <v>31.425000000000001</v>
      </c>
    </row>
    <row r="5222" spans="1:14" x14ac:dyDescent="0.4">
      <c r="A5222" s="69">
        <v>124</v>
      </c>
      <c r="B5222" s="5" t="s">
        <v>206</v>
      </c>
      <c r="C5222" s="5">
        <v>1996</v>
      </c>
      <c r="D5222" s="5" t="s">
        <v>246</v>
      </c>
      <c r="E5222" s="5" t="s">
        <v>247</v>
      </c>
      <c r="F5222" s="62">
        <v>7.697609217860274E-2</v>
      </c>
      <c r="G5222" s="63">
        <v>7472450</v>
      </c>
      <c r="H5222" s="63">
        <f>(H5007+H4147+H3889)/3</f>
        <v>28.455694393534539</v>
      </c>
      <c r="I5222" s="63">
        <f t="shared" si="561"/>
        <v>156.99474815737457</v>
      </c>
      <c r="J5222" s="63">
        <v>1300000</v>
      </c>
      <c r="K5222" s="65">
        <f t="shared" si="562"/>
        <v>32.265599774452447</v>
      </c>
      <c r="L5222" s="63">
        <f t="shared" si="563"/>
        <v>234.75877585211461</v>
      </c>
      <c r="M5222" s="63">
        <f t="shared" si="563"/>
        <v>19.64186559985896</v>
      </c>
      <c r="N5222" s="62">
        <v>31.785</v>
      </c>
    </row>
    <row r="5223" spans="1:14" x14ac:dyDescent="0.4">
      <c r="A5223" s="69">
        <v>124</v>
      </c>
      <c r="B5223" s="5" t="s">
        <v>206</v>
      </c>
      <c r="C5223" s="5">
        <v>1997</v>
      </c>
      <c r="D5223" s="5" t="s">
        <v>246</v>
      </c>
      <c r="E5223" s="5" t="s">
        <v>247</v>
      </c>
      <c r="F5223" s="62">
        <v>7.0685011066917006E-2</v>
      </c>
      <c r="G5223" s="63">
        <v>7734313</v>
      </c>
      <c r="H5223" s="63">
        <f>(H5008+H3890+H4148)/3</f>
        <v>6.5964994483153658</v>
      </c>
      <c r="I5223" s="63">
        <f t="shared" si="561"/>
        <v>165.95025623118329</v>
      </c>
      <c r="J5223" s="63">
        <v>1100000</v>
      </c>
      <c r="K5223" s="65">
        <f t="shared" si="562"/>
        <v>33.963789236265733</v>
      </c>
      <c r="L5223" s="63">
        <f t="shared" si="563"/>
        <v>235.41404670651659</v>
      </c>
      <c r="M5223" s="63">
        <f t="shared" si="563"/>
        <v>20.270540561399873</v>
      </c>
      <c r="N5223" s="62">
        <v>32.146999999999998</v>
      </c>
    </row>
    <row r="5224" spans="1:14" x14ac:dyDescent="0.4">
      <c r="A5224" s="69">
        <v>124</v>
      </c>
      <c r="B5224" s="5" t="s">
        <v>206</v>
      </c>
      <c r="C5224" s="5">
        <v>1998</v>
      </c>
      <c r="D5224" s="5" t="s">
        <v>246</v>
      </c>
      <c r="E5224" s="5" t="s">
        <v>247</v>
      </c>
      <c r="F5224" s="62">
        <v>6.4330256618519724E-2</v>
      </c>
      <c r="G5224" s="63">
        <v>8056862</v>
      </c>
      <c r="H5224" s="63">
        <f t="shared" ref="H5224:H5234" si="564">(H5009+H4149+H3891)/3</f>
        <v>12.003916117461083</v>
      </c>
      <c r="I5224" s="63">
        <f>(I4149+I5009+I3891)/3</f>
        <v>145.01469952410858</v>
      </c>
      <c r="J5224" s="63">
        <v>40000</v>
      </c>
      <c r="K5224" s="65">
        <f t="shared" si="562"/>
        <v>35.751357090806039</v>
      </c>
      <c r="L5224" s="63">
        <f t="shared" si="563"/>
        <v>240.87748054241231</v>
      </c>
      <c r="M5224" s="63">
        <f t="shared" si="563"/>
        <v>20.727251707348895</v>
      </c>
      <c r="N5224" s="62">
        <v>32.511000000000003</v>
      </c>
    </row>
    <row r="5225" spans="1:14" x14ac:dyDescent="0.4">
      <c r="A5225" s="69">
        <v>124</v>
      </c>
      <c r="B5225" s="5" t="s">
        <v>206</v>
      </c>
      <c r="C5225" s="5">
        <v>1999</v>
      </c>
      <c r="D5225" s="5" t="s">
        <v>246</v>
      </c>
      <c r="E5225" s="5" t="s">
        <v>247</v>
      </c>
      <c r="F5225" s="62">
        <v>5.9467022339730349E-2</v>
      </c>
      <c r="G5225" s="63">
        <v>8384479</v>
      </c>
      <c r="H5225" s="63">
        <f t="shared" si="564"/>
        <v>8.8371291930982441</v>
      </c>
      <c r="I5225" s="63">
        <f t="shared" ref="I5225:I5232" si="565">(I5010+I4150+I3892)/3</f>
        <v>161.68049783248844</v>
      </c>
      <c r="J5225" s="63">
        <v>-810000</v>
      </c>
      <c r="K5225" s="65">
        <f t="shared" si="562"/>
        <v>37.633007464006361</v>
      </c>
      <c r="L5225" s="63">
        <f t="shared" si="563"/>
        <v>246.01510543322397</v>
      </c>
      <c r="M5225" s="63">
        <f t="shared" si="563"/>
        <v>21.348680775881508</v>
      </c>
      <c r="N5225" s="62">
        <v>32.878</v>
      </c>
    </row>
    <row r="5226" spans="1:14" x14ac:dyDescent="0.4">
      <c r="A5226" s="69">
        <v>124</v>
      </c>
      <c r="B5226" s="5" t="s">
        <v>206</v>
      </c>
      <c r="C5226" s="5">
        <v>2000</v>
      </c>
      <c r="D5226" s="5" t="s">
        <v>246</v>
      </c>
      <c r="E5226" s="5" t="s">
        <v>247</v>
      </c>
      <c r="F5226" s="62">
        <v>5.5793378750015055E-2</v>
      </c>
      <c r="G5226" s="63">
        <v>8721465</v>
      </c>
      <c r="H5226" s="63">
        <f t="shared" si="564"/>
        <v>6.0250293117779421</v>
      </c>
      <c r="I5226" s="63">
        <f t="shared" si="565"/>
        <v>169.0421869049419</v>
      </c>
      <c r="J5226" s="63">
        <v>270000</v>
      </c>
      <c r="K5226" s="65">
        <f t="shared" si="562"/>
        <v>39.613692067375119</v>
      </c>
      <c r="L5226" s="63">
        <f t="shared" si="563"/>
        <v>221.78893525096692</v>
      </c>
      <c r="M5226" s="63">
        <f t="shared" si="563"/>
        <v>23.616689765856773</v>
      </c>
      <c r="N5226" s="62">
        <v>33.247</v>
      </c>
    </row>
    <row r="5227" spans="1:14" x14ac:dyDescent="0.4">
      <c r="A5227" s="69">
        <v>124</v>
      </c>
      <c r="B5227" s="5" t="s">
        <v>206</v>
      </c>
      <c r="C5227" s="5">
        <v>2001</v>
      </c>
      <c r="D5227" s="5" t="s">
        <v>246</v>
      </c>
      <c r="E5227" s="5" t="s">
        <v>247</v>
      </c>
      <c r="F5227" s="62">
        <v>5.6169574567563184E-2</v>
      </c>
      <c r="G5227" s="63">
        <v>9070747</v>
      </c>
      <c r="H5227" s="63">
        <f t="shared" si="564"/>
        <v>30.382183075832955</v>
      </c>
      <c r="I5227" s="63">
        <f t="shared" si="565"/>
        <v>151.50297538080648</v>
      </c>
      <c r="J5227" s="63">
        <v>40000</v>
      </c>
      <c r="K5227" s="65">
        <f t="shared" si="562"/>
        <v>41.698623228815919</v>
      </c>
      <c r="L5227" s="63">
        <f t="shared" si="563"/>
        <v>244.97221233435508</v>
      </c>
      <c r="M5227" s="63">
        <f t="shared" si="563"/>
        <v>21.913720212717951</v>
      </c>
      <c r="N5227" s="62">
        <v>33.616999999999997</v>
      </c>
    </row>
    <row r="5228" spans="1:14" x14ac:dyDescent="0.4">
      <c r="A5228" s="69">
        <v>124</v>
      </c>
      <c r="B5228" s="5" t="s">
        <v>206</v>
      </c>
      <c r="C5228" s="5">
        <v>2002</v>
      </c>
      <c r="D5228" s="5" t="s">
        <v>246</v>
      </c>
      <c r="E5228" s="5" t="s">
        <v>247</v>
      </c>
      <c r="F5228" s="62">
        <v>6.0673015692209509E-2</v>
      </c>
      <c r="G5228" s="63">
        <v>9411103</v>
      </c>
      <c r="H5228" s="63">
        <f t="shared" si="564"/>
        <v>2.8233374695418596</v>
      </c>
      <c r="I5228" s="63">
        <f t="shared" si="565"/>
        <v>133.99768387676633</v>
      </c>
      <c r="J5228" s="63">
        <v>140000</v>
      </c>
      <c r="K5228" s="65">
        <f t="shared" si="562"/>
        <v>43.893287609279916</v>
      </c>
      <c r="L5228" s="63">
        <f t="shared" si="563"/>
        <v>260.72296823157654</v>
      </c>
      <c r="M5228" s="63">
        <f t="shared" si="563"/>
        <v>22.810035409282548</v>
      </c>
      <c r="N5228" s="62">
        <v>33.99</v>
      </c>
    </row>
    <row r="5229" spans="1:14" x14ac:dyDescent="0.4">
      <c r="A5229" s="69">
        <v>124</v>
      </c>
      <c r="B5229" s="5" t="s">
        <v>206</v>
      </c>
      <c r="C5229" s="5">
        <v>2003</v>
      </c>
      <c r="D5229" s="5" t="s">
        <v>246</v>
      </c>
      <c r="E5229" s="5" t="s">
        <v>247</v>
      </c>
      <c r="F5229" s="62">
        <v>5.9180505254972669E-2</v>
      </c>
      <c r="G5229" s="63">
        <v>9758281</v>
      </c>
      <c r="H5229" s="63">
        <f t="shared" si="564"/>
        <v>5.5497842153693897</v>
      </c>
      <c r="I5229" s="63">
        <f t="shared" si="565"/>
        <v>102.0443315089255</v>
      </c>
      <c r="J5229" s="63">
        <v>-850000</v>
      </c>
      <c r="K5229" s="65">
        <f t="shared" si="562"/>
        <v>46.203460641347284</v>
      </c>
      <c r="L5229" s="63">
        <f t="shared" si="563"/>
        <v>287.39753249201323</v>
      </c>
      <c r="M5229" s="63">
        <f t="shared" si="563"/>
        <v>21.357300653636074</v>
      </c>
      <c r="N5229" s="62">
        <v>34.756</v>
      </c>
    </row>
    <row r="5230" spans="1:14" x14ac:dyDescent="0.4">
      <c r="A5230" s="69">
        <v>124</v>
      </c>
      <c r="B5230" s="5" t="s">
        <v>206</v>
      </c>
      <c r="C5230" s="5">
        <v>2004</v>
      </c>
      <c r="D5230" s="5" t="s">
        <v>246</v>
      </c>
      <c r="E5230" s="5" t="s">
        <v>247</v>
      </c>
      <c r="F5230" s="62">
        <v>5.7080141705034733E-2</v>
      </c>
      <c r="G5230" s="63">
        <v>10117354</v>
      </c>
      <c r="H5230" s="63">
        <f t="shared" si="564"/>
        <v>6.3358863785321757</v>
      </c>
      <c r="I5230" s="63">
        <f t="shared" si="565"/>
        <v>93.742545811674802</v>
      </c>
      <c r="J5230" s="63">
        <v>-4790000</v>
      </c>
      <c r="K5230" s="65">
        <f t="shared" si="562"/>
        <v>48.635221727733985</v>
      </c>
      <c r="L5230" s="63">
        <f>(L5227+L5228+L5229)/3</f>
        <v>264.36423768598161</v>
      </c>
      <c r="M5230" s="63">
        <f>(M5227+M5228+M5229)/3</f>
        <v>22.027018758545523</v>
      </c>
      <c r="N5230" s="62">
        <v>35.530999999999999</v>
      </c>
    </row>
    <row r="5231" spans="1:14" x14ac:dyDescent="0.4">
      <c r="A5231" s="69">
        <v>124</v>
      </c>
      <c r="B5231" s="5" t="s">
        <v>206</v>
      </c>
      <c r="C5231" s="5">
        <v>2005</v>
      </c>
      <c r="D5231" s="5" t="s">
        <v>246</v>
      </c>
      <c r="E5231" s="5" t="s">
        <v>247</v>
      </c>
      <c r="F5231" s="62">
        <v>5.5468023630180566E-2</v>
      </c>
      <c r="G5231" s="63">
        <v>10467292</v>
      </c>
      <c r="H5231" s="63">
        <f t="shared" si="564"/>
        <v>10.843899938352687</v>
      </c>
      <c r="I5231" s="63">
        <f t="shared" si="565"/>
        <v>95.823691235228338</v>
      </c>
      <c r="J5231" s="63">
        <v>24000000</v>
      </c>
      <c r="K5231" s="65">
        <f t="shared" si="562"/>
        <v>51.194970239719986</v>
      </c>
      <c r="L5231" s="63">
        <f>(L5016+L4156+L3898)/3</f>
        <v>347.14834221577661</v>
      </c>
      <c r="M5231" s="63">
        <f>(M5016+M4156+M3898)/3</f>
        <v>21.99266054600524</v>
      </c>
      <c r="N5231" s="62">
        <v>36.311</v>
      </c>
    </row>
    <row r="5232" spans="1:14" x14ac:dyDescent="0.4">
      <c r="A5232" s="69">
        <v>124</v>
      </c>
      <c r="B5232" s="5" t="s">
        <v>206</v>
      </c>
      <c r="C5232" s="5">
        <v>2006</v>
      </c>
      <c r="D5232" s="5" t="s">
        <v>246</v>
      </c>
      <c r="E5232" s="5" t="s">
        <v>247</v>
      </c>
      <c r="F5232" s="62">
        <v>5.3926885120621076E-2</v>
      </c>
      <c r="G5232" s="63">
        <v>10784973</v>
      </c>
      <c r="H5232" s="63">
        <f t="shared" si="564"/>
        <v>7.1501774774631555</v>
      </c>
      <c r="I5232" s="63">
        <f t="shared" si="565"/>
        <v>96.474161013043087</v>
      </c>
      <c r="J5232" s="63">
        <v>96000000</v>
      </c>
      <c r="K5232" s="65">
        <f t="shared" si="562"/>
        <v>53.889442357599989</v>
      </c>
      <c r="L5232" s="63">
        <f>(L5017+L4157+L3899)/3</f>
        <v>370.07777692968074</v>
      </c>
      <c r="M5232" s="63">
        <f>(M5017+M4157+M3899)/3</f>
        <v>20.126826346787695</v>
      </c>
      <c r="N5232" s="62">
        <v>37.1</v>
      </c>
    </row>
    <row r="5233" spans="1:14" x14ac:dyDescent="0.4">
      <c r="A5233" s="69">
        <v>124</v>
      </c>
      <c r="B5233" s="5" t="s">
        <v>206</v>
      </c>
      <c r="C5233" s="5">
        <v>2007</v>
      </c>
      <c r="D5233" s="5" t="s">
        <v>246</v>
      </c>
      <c r="E5233" s="5" t="s">
        <v>247</v>
      </c>
      <c r="F5233" s="62">
        <v>5.608876055351944E-2</v>
      </c>
      <c r="G5233" s="63">
        <v>11118092</v>
      </c>
      <c r="H5233" s="63">
        <f t="shared" si="564"/>
        <v>7.0249861668342346</v>
      </c>
      <c r="I5233" s="63">
        <f>(I5018+I3900+I4158)/3</f>
        <v>97.336355379386575</v>
      </c>
      <c r="J5233" s="63">
        <v>141000000</v>
      </c>
      <c r="K5233" s="65">
        <f t="shared" si="562"/>
        <v>56.725728797473678</v>
      </c>
      <c r="L5233" s="63">
        <f>(L5018+L3900+L4158)/3</f>
        <v>416.94685221600935</v>
      </c>
      <c r="M5233" s="63">
        <f t="shared" ref="M5233:M5240" si="566">(M5018+M4158+M3900)/3</f>
        <v>17.782201869130731</v>
      </c>
      <c r="N5233" s="62">
        <v>34.404000000000003</v>
      </c>
    </row>
    <row r="5234" spans="1:14" x14ac:dyDescent="0.4">
      <c r="A5234" s="69">
        <v>124</v>
      </c>
      <c r="B5234" s="5" t="s">
        <v>206</v>
      </c>
      <c r="C5234" s="5">
        <v>2008</v>
      </c>
      <c r="D5234" s="5" t="s">
        <v>246</v>
      </c>
      <c r="E5234" s="5" t="s">
        <v>247</v>
      </c>
      <c r="F5234" s="62">
        <v>5.405915488773573E-2</v>
      </c>
      <c r="G5234" s="63">
        <v>11444870</v>
      </c>
      <c r="H5234" s="63">
        <f t="shared" si="564"/>
        <v>8.1652124271123991</v>
      </c>
      <c r="I5234" s="63">
        <f>(I4159+I5019+I3901)/3</f>
        <v>101.46268566879466</v>
      </c>
      <c r="J5234" s="63">
        <v>87000000</v>
      </c>
      <c r="K5234" s="65">
        <f t="shared" si="562"/>
        <v>59.711293471024931</v>
      </c>
      <c r="L5234" s="63">
        <f>(L5019+L4159+L3901)/3</f>
        <v>488.72389014176468</v>
      </c>
      <c r="M5234" s="63">
        <f t="shared" si="566"/>
        <v>18.430302404405328</v>
      </c>
      <c r="N5234" s="62">
        <v>36.011000000000003</v>
      </c>
    </row>
    <row r="5235" spans="1:14" x14ac:dyDescent="0.4">
      <c r="A5235" s="69">
        <v>124</v>
      </c>
      <c r="B5235" s="5" t="s">
        <v>206</v>
      </c>
      <c r="C5235" s="5">
        <v>2009</v>
      </c>
      <c r="D5235" s="5" t="s">
        <v>246</v>
      </c>
      <c r="E5235" s="5" t="s">
        <v>247</v>
      </c>
      <c r="F5235" s="62">
        <v>5.2378351406734691E-2</v>
      </c>
      <c r="G5235" s="63">
        <v>11730037</v>
      </c>
      <c r="H5235" s="63">
        <f>(H5232+H5233+H5234)/3</f>
        <v>7.4467920238032628</v>
      </c>
      <c r="I5235" s="63">
        <f>(I5020+I4160+I3902)/3</f>
        <v>103.88348255545498</v>
      </c>
      <c r="J5235" s="63">
        <v>108000000</v>
      </c>
      <c r="K5235" s="65">
        <f t="shared" si="562"/>
        <v>62.853993127394666</v>
      </c>
      <c r="L5235" s="63">
        <f>(L4160+L5020+L3902)/3</f>
        <v>463.81883039613194</v>
      </c>
      <c r="M5235" s="63">
        <f t="shared" si="566"/>
        <v>16.879644967838285</v>
      </c>
      <c r="N5235" s="62">
        <v>37.645000000000003</v>
      </c>
    </row>
    <row r="5236" spans="1:14" x14ac:dyDescent="0.4">
      <c r="A5236" s="69">
        <v>124</v>
      </c>
      <c r="B5236" s="5" t="s">
        <v>206</v>
      </c>
      <c r="C5236" s="5">
        <v>2010</v>
      </c>
      <c r="D5236" s="5" t="s">
        <v>246</v>
      </c>
      <c r="E5236" s="5" t="s">
        <v>247</v>
      </c>
      <c r="F5236" s="62">
        <v>5.248344738422149E-2</v>
      </c>
      <c r="G5236" s="63">
        <v>12026649</v>
      </c>
      <c r="H5236" s="63">
        <f>(H5021+H4161+H3903)/3</f>
        <v>9.5180648833634169</v>
      </c>
      <c r="I5236" s="63">
        <v>100</v>
      </c>
      <c r="J5236" s="63">
        <v>112000000</v>
      </c>
      <c r="K5236" s="65">
        <f t="shared" si="562"/>
        <v>66.162098028836496</v>
      </c>
      <c r="L5236" s="63">
        <f>(L5021+L4161+L3903)/3</f>
        <v>455.57915122591857</v>
      </c>
      <c r="M5236" s="63">
        <f t="shared" si="566"/>
        <v>17.912474590544562</v>
      </c>
      <c r="N5236" s="62">
        <v>39.31</v>
      </c>
    </row>
    <row r="5237" spans="1:14" x14ac:dyDescent="0.4">
      <c r="A5237" s="69">
        <v>124</v>
      </c>
      <c r="B5237" s="5" t="s">
        <v>206</v>
      </c>
      <c r="C5237" s="5">
        <v>2011</v>
      </c>
      <c r="D5237" s="5" t="s">
        <v>246</v>
      </c>
      <c r="E5237" s="5" t="s">
        <v>247</v>
      </c>
      <c r="F5237" s="62">
        <v>5.17728115714403E-2</v>
      </c>
      <c r="G5237" s="63">
        <v>12216837</v>
      </c>
      <c r="H5237" s="63">
        <f>(H5022+H4162+H3904)/3</f>
        <v>7.8716943911788633</v>
      </c>
      <c r="I5237" s="63">
        <f>(I5022+I4162+I3904)/3</f>
        <v>98.77749865722312</v>
      </c>
      <c r="J5237" s="63">
        <v>102000000</v>
      </c>
      <c r="K5237" s="65">
        <f t="shared" si="562"/>
        <v>69.644313714564731</v>
      </c>
      <c r="L5237" s="63">
        <f>(L5022+L4162+L3904)/3</f>
        <v>522.11099908495964</v>
      </c>
      <c r="M5237" s="63">
        <f t="shared" si="566"/>
        <v>21.211674398577049</v>
      </c>
      <c r="N5237" s="62">
        <v>41</v>
      </c>
    </row>
    <row r="5238" spans="1:14" x14ac:dyDescent="0.4">
      <c r="A5238" s="69">
        <v>124</v>
      </c>
      <c r="B5238" s="5" t="s">
        <v>206</v>
      </c>
      <c r="C5238" s="5">
        <v>2012</v>
      </c>
      <c r="D5238" s="5" t="s">
        <v>246</v>
      </c>
      <c r="E5238" s="5" t="s">
        <v>247</v>
      </c>
      <c r="F5238" s="62">
        <v>5.0296109603558625E-2</v>
      </c>
      <c r="G5238" s="63">
        <v>12440326</v>
      </c>
      <c r="H5238" s="63">
        <f>(H5023+H4163+H3905)/3</f>
        <v>6.8415963138354288</v>
      </c>
      <c r="I5238" s="63">
        <f>(I5023+I4163+I3905)/3</f>
        <v>97.676721492436897</v>
      </c>
      <c r="J5238" s="63">
        <v>107330000</v>
      </c>
      <c r="K5238" s="63">
        <f t="shared" si="562"/>
        <v>73.30980391006814</v>
      </c>
      <c r="L5238" s="63">
        <f>(L5023+L4163+L3905)/3</f>
        <v>588.23971226760875</v>
      </c>
      <c r="M5238" s="63">
        <f t="shared" si="566"/>
        <v>17.980748026607721</v>
      </c>
      <c r="N5238" s="62">
        <v>41.558</v>
      </c>
    </row>
    <row r="5239" spans="1:14" x14ac:dyDescent="0.4">
      <c r="A5239" s="69">
        <v>124</v>
      </c>
      <c r="B5239" s="5" t="s">
        <v>206</v>
      </c>
      <c r="C5239" s="5">
        <v>2013</v>
      </c>
      <c r="D5239" s="5" t="s">
        <v>246</v>
      </c>
      <c r="E5239" s="5" t="s">
        <v>247</v>
      </c>
      <c r="F5239" s="62">
        <v>5.0527193768364641E-2</v>
      </c>
      <c r="G5239" s="63">
        <v>12852485</v>
      </c>
      <c r="H5239" s="63">
        <f>(H5024+H4164+H3906)/3</f>
        <v>3.0637373006586301</v>
      </c>
      <c r="I5239" s="63">
        <f>(I5024+I4164+I3906)/3</f>
        <v>146.41430169240269</v>
      </c>
      <c r="J5239" s="63">
        <v>258000000</v>
      </c>
      <c r="K5239" s="63">
        <v>77.168214642176991</v>
      </c>
      <c r="L5239" s="63">
        <v>454.0772642391226</v>
      </c>
      <c r="M5239" s="63">
        <f t="shared" si="566"/>
        <v>19.481740609249687</v>
      </c>
      <c r="N5239" s="62">
        <v>42.116999999999997</v>
      </c>
    </row>
    <row r="5240" spans="1:14" x14ac:dyDescent="0.4">
      <c r="A5240" s="69">
        <v>124</v>
      </c>
      <c r="B5240" s="5" t="s">
        <v>206</v>
      </c>
      <c r="C5240" s="5">
        <v>2014</v>
      </c>
      <c r="D5240" s="5" t="s">
        <v>246</v>
      </c>
      <c r="E5240" s="5" t="s">
        <v>247</v>
      </c>
      <c r="F5240" s="62">
        <v>4.8530212292442053E-2</v>
      </c>
      <c r="G5240" s="63">
        <v>13309235</v>
      </c>
      <c r="H5240" s="63">
        <v>9.293479250847156</v>
      </c>
      <c r="I5240" s="63">
        <f>(I5025+I4165+I3907)/3</f>
        <v>669624.52477940486</v>
      </c>
      <c r="J5240" s="63">
        <v>261000000</v>
      </c>
      <c r="K5240" s="63">
        <v>76.510639043892638</v>
      </c>
      <c r="L5240" s="63">
        <v>491.1898041203761</v>
      </c>
      <c r="M5240" s="63">
        <f t="shared" si="566"/>
        <v>26.027348564368214</v>
      </c>
      <c r="N5240" s="62">
        <v>42.679000000000002</v>
      </c>
    </row>
    <row r="5241" spans="1:14" x14ac:dyDescent="0.4">
      <c r="A5241" s="69">
        <v>124</v>
      </c>
      <c r="B5241" s="5" t="s">
        <v>206</v>
      </c>
      <c r="C5241" s="5">
        <v>2015</v>
      </c>
      <c r="D5241" s="5" t="s">
        <v>246</v>
      </c>
      <c r="E5241" s="5" t="s">
        <v>247</v>
      </c>
      <c r="F5241" s="62">
        <v>4.6948882097857976E-2</v>
      </c>
      <c r="G5241" s="63">
        <v>13763906</v>
      </c>
      <c r="H5241" s="63">
        <v>6.8992696922169188</v>
      </c>
      <c r="I5241" s="63">
        <f>(I5026+I3908+I4166)/3</f>
        <v>105.28634647871228</v>
      </c>
      <c r="J5241" s="63">
        <v>303000000</v>
      </c>
      <c r="K5241" s="63">
        <v>71.943550024280142</v>
      </c>
      <c r="L5241" s="63">
        <v>507.48291546699642</v>
      </c>
      <c r="M5241" s="63">
        <f>(M4166+M5026+M3908)/3</f>
        <v>21.163279066741875</v>
      </c>
      <c r="N5241" s="62">
        <v>43.244999999999997</v>
      </c>
    </row>
    <row r="5242" spans="1:14" x14ac:dyDescent="0.4">
      <c r="A5242" s="69">
        <v>124</v>
      </c>
      <c r="B5242" s="5" t="s">
        <v>206</v>
      </c>
      <c r="C5242" s="5">
        <v>2016</v>
      </c>
      <c r="D5242" s="5" t="s">
        <v>246</v>
      </c>
      <c r="E5242" s="5" t="s">
        <v>247</v>
      </c>
      <c r="F5242" s="62">
        <v>4.578513993748061E-2</v>
      </c>
      <c r="G5242" s="63">
        <v>14292847</v>
      </c>
      <c r="H5242" s="63">
        <v>3.0308313024617348</v>
      </c>
      <c r="I5242" s="63">
        <f>(I5027+I4167+I3909)/3</f>
        <v>99.613537439442851</v>
      </c>
      <c r="J5242" s="63">
        <v>330000000</v>
      </c>
      <c r="K5242" s="63">
        <v>71.187989238296979</v>
      </c>
      <c r="L5242" s="63">
        <v>517.0975815056504</v>
      </c>
      <c r="M5242" s="63">
        <f>(M5027+M4167+M3909)/3</f>
        <v>22.224122746786595</v>
      </c>
      <c r="N5242" s="62">
        <v>43.816000000000003</v>
      </c>
    </row>
    <row r="5243" spans="1:14" x14ac:dyDescent="0.4">
      <c r="A5243" s="69">
        <v>124</v>
      </c>
      <c r="B5243" s="5" t="s">
        <v>206</v>
      </c>
      <c r="C5243" s="5">
        <v>2017</v>
      </c>
      <c r="D5243" s="5" t="s">
        <v>246</v>
      </c>
      <c r="E5243" s="5" t="s">
        <v>247</v>
      </c>
      <c r="F5243" s="62">
        <v>4.4058817478561441E-2</v>
      </c>
      <c r="G5243" s="63">
        <v>14864221</v>
      </c>
      <c r="H5243" s="63">
        <v>2.1333833588945055</v>
      </c>
      <c r="I5243" s="63">
        <f>(I5240+I5241+I5242)/3</f>
        <v>223276.47488777436</v>
      </c>
      <c r="J5243" s="63">
        <v>369000000</v>
      </c>
      <c r="K5243" s="63">
        <v>68.081523116330416</v>
      </c>
      <c r="L5243" s="63">
        <v>555.18512361318858</v>
      </c>
      <c r="M5243" s="63">
        <f>(M5240+M5241+M5242)/3</f>
        <v>23.138250125965559</v>
      </c>
      <c r="N5243" s="62">
        <v>44.390999999999998</v>
      </c>
    </row>
    <row r="5244" spans="1:14" x14ac:dyDescent="0.4">
      <c r="A5244" s="69">
        <v>124</v>
      </c>
      <c r="B5244" s="5" t="s">
        <v>206</v>
      </c>
      <c r="C5244" s="5">
        <v>2018</v>
      </c>
      <c r="D5244" s="5" t="s">
        <v>246</v>
      </c>
      <c r="E5244" s="5" t="s">
        <v>247</v>
      </c>
      <c r="F5244" s="62">
        <v>4.2573226793633213E-2</v>
      </c>
      <c r="G5244" s="63">
        <v>15411094</v>
      </c>
      <c r="H5244" s="63">
        <v>1.0041408168268333</v>
      </c>
      <c r="I5244" s="63">
        <f>(I5029+I4169+I3911)/3</f>
        <v>92.995180117543896</v>
      </c>
      <c r="J5244" s="63">
        <v>408000000</v>
      </c>
      <c r="K5244" s="63">
        <v>75.390673367609949</v>
      </c>
      <c r="L5244" s="63">
        <v>537.15929021041029</v>
      </c>
      <c r="M5244" s="63">
        <f>(M5241+M5242+M5243)/3</f>
        <v>22.175217313164676</v>
      </c>
      <c r="N5244" s="62">
        <v>44.970999999999997</v>
      </c>
    </row>
    <row r="5245" spans="1:14" x14ac:dyDescent="0.4">
      <c r="A5245" s="69">
        <v>124</v>
      </c>
      <c r="B5245" s="5" t="s">
        <v>206</v>
      </c>
      <c r="C5245" s="5">
        <v>2019</v>
      </c>
      <c r="D5245" s="5" t="s">
        <v>246</v>
      </c>
      <c r="E5245" s="5" t="s">
        <v>247</v>
      </c>
      <c r="F5245" s="62">
        <v>4.1029202880867019E-2</v>
      </c>
      <c r="G5245" s="63">
        <v>15981300</v>
      </c>
      <c r="H5245" s="63">
        <v>14.901757703713841</v>
      </c>
      <c r="I5245" s="63">
        <f>(I5030+I4170+I3912)/3</f>
        <v>98.745978321666698</v>
      </c>
      <c r="J5245" s="63">
        <v>447000000</v>
      </c>
      <c r="K5245" s="63">
        <v>69.572186456566001</v>
      </c>
      <c r="L5245" s="63">
        <v>589.46589190157692</v>
      </c>
      <c r="M5245" s="63">
        <f>(M4170+M5030+M3912)/3</f>
        <v>22.512530061972274</v>
      </c>
      <c r="N5245" s="62">
        <v>45.554000000000002</v>
      </c>
    </row>
    <row r="5246" spans="1:14" x14ac:dyDescent="0.4">
      <c r="A5246" s="69">
        <v>124</v>
      </c>
      <c r="B5246" s="5" t="s">
        <v>206</v>
      </c>
      <c r="C5246" s="5">
        <v>2020</v>
      </c>
      <c r="D5246" s="5" t="s">
        <v>246</v>
      </c>
      <c r="E5246" s="5" t="s">
        <v>247</v>
      </c>
      <c r="F5246" s="62">
        <v>3.9934653265135615E-2</v>
      </c>
      <c r="G5246" s="63">
        <v>16537016</v>
      </c>
      <c r="H5246" s="63">
        <v>3.0601808724696156</v>
      </c>
      <c r="I5246" s="63">
        <f>(I5031+I4171+I3913)/3</f>
        <v>102.19120513059812</v>
      </c>
      <c r="J5246" s="63">
        <v>534000000</v>
      </c>
      <c r="K5246" s="63">
        <v>76.009270923208717</v>
      </c>
      <c r="L5246" s="63">
        <v>556.5780660292686</v>
      </c>
      <c r="M5246" s="63">
        <f>(M5031+M4171+M3913)/3</f>
        <v>22.608665833700837</v>
      </c>
      <c r="N5246" s="62">
        <v>46.140999999999998</v>
      </c>
    </row>
    <row r="5247" spans="1:14" x14ac:dyDescent="0.4">
      <c r="A5247" s="69">
        <v>124</v>
      </c>
      <c r="B5247" s="5" t="s">
        <v>206</v>
      </c>
      <c r="C5247" s="5">
        <v>2021</v>
      </c>
      <c r="D5247" s="5" t="s">
        <v>246</v>
      </c>
      <c r="E5247" s="5" t="s">
        <v>247</v>
      </c>
      <c r="F5247" s="62">
        <f>(F5244+F5245+F5246)/3</f>
        <v>4.117902764654529E-2</v>
      </c>
      <c r="G5247" s="63">
        <v>17065581</v>
      </c>
      <c r="H5247" s="63">
        <v>4.5886065793538648</v>
      </c>
      <c r="I5247" s="63">
        <f>(I5032+I4172+I3914)/3</f>
        <v>100.08753463558095</v>
      </c>
      <c r="J5247" s="63">
        <v>601000000</v>
      </c>
      <c r="K5247" s="63">
        <v>82.08391909808762</v>
      </c>
      <c r="L5247" s="63">
        <v>576.52367824210796</v>
      </c>
      <c r="M5247" s="63">
        <f>(M5032+M4172+M3914)/3</f>
        <v>22.432137736279262</v>
      </c>
      <c r="N5247" s="62">
        <v>46.731000000000002</v>
      </c>
    </row>
    <row r="5248" spans="1:14" x14ac:dyDescent="0.4">
      <c r="A5248" s="69">
        <v>124</v>
      </c>
      <c r="B5248" s="5" t="s">
        <v>206</v>
      </c>
      <c r="C5248" s="5">
        <v>2022</v>
      </c>
      <c r="D5248" s="5" t="s">
        <v>246</v>
      </c>
      <c r="E5248" s="5" t="s">
        <v>247</v>
      </c>
      <c r="F5248" s="62">
        <f>(F5245+F5246+F5247)/3</f>
        <v>4.0714294597515972E-2</v>
      </c>
      <c r="G5248" s="63">
        <v>17597511</v>
      </c>
      <c r="H5248" s="63">
        <v>6.5386231025652961</v>
      </c>
      <c r="I5248" s="63">
        <f>(I5033+I4173+I3915)/3</f>
        <v>101.77008877040485</v>
      </c>
      <c r="J5248" s="63">
        <v>636000000</v>
      </c>
      <c r="K5248" s="63">
        <v>95.839574951793537</v>
      </c>
      <c r="L5248" s="63">
        <v>592.10312197208839</v>
      </c>
      <c r="M5248" s="63">
        <f>(M5033+M4173+M3915)/3</f>
        <v>22.51777787731746</v>
      </c>
      <c r="N5248" s="62">
        <v>47.323999999999998</v>
      </c>
    </row>
    <row r="5249" spans="1:14" x14ac:dyDescent="0.4">
      <c r="A5249" s="69">
        <v>125</v>
      </c>
      <c r="B5249" s="5" t="s">
        <v>207</v>
      </c>
      <c r="C5249" s="5">
        <v>1980</v>
      </c>
      <c r="D5249" s="5" t="s">
        <v>249</v>
      </c>
      <c r="E5249" s="5" t="s">
        <v>247</v>
      </c>
      <c r="F5249" s="62">
        <f t="shared" ref="F5249:F5257" si="567">F5250*0.95</f>
        <v>3.7177808875623404</v>
      </c>
      <c r="G5249" s="63">
        <v>29463549</v>
      </c>
      <c r="H5249" s="63">
        <v>23.046165520610145</v>
      </c>
      <c r="I5249" s="63">
        <v>165.33036089140501</v>
      </c>
      <c r="J5249" s="63">
        <v>-10300000</v>
      </c>
      <c r="K5249" s="63">
        <v>56.507316512773386</v>
      </c>
      <c r="L5249" s="63">
        <v>3034.6603663539386</v>
      </c>
      <c r="M5249" s="63">
        <v>47.638928879930894</v>
      </c>
      <c r="N5249" s="62">
        <v>48.424999999999997</v>
      </c>
    </row>
    <row r="5250" spans="1:14" x14ac:dyDescent="0.4">
      <c r="A5250" s="69">
        <v>125</v>
      </c>
      <c r="B5250" s="5" t="s">
        <v>207</v>
      </c>
      <c r="C5250" s="5">
        <v>1981</v>
      </c>
      <c r="D5250" s="5" t="s">
        <v>249</v>
      </c>
      <c r="E5250" s="5" t="s">
        <v>247</v>
      </c>
      <c r="F5250" s="62">
        <f t="shared" si="567"/>
        <v>3.9134535658550953</v>
      </c>
      <c r="G5250" s="63">
        <v>30232561</v>
      </c>
      <c r="H5250" s="63">
        <v>11.406426604538169</v>
      </c>
      <c r="I5250" s="63">
        <v>174.11480172352299</v>
      </c>
      <c r="J5250" s="63">
        <v>65000000</v>
      </c>
      <c r="K5250" s="63">
        <v>52.192955627056847</v>
      </c>
      <c r="L5250" s="63">
        <v>3080.8330185378477</v>
      </c>
      <c r="M5250" s="63">
        <v>49.34603290343162</v>
      </c>
      <c r="N5250" s="62">
        <v>48.591000000000001</v>
      </c>
    </row>
    <row r="5251" spans="1:14" x14ac:dyDescent="0.4">
      <c r="A5251" s="69">
        <v>125</v>
      </c>
      <c r="B5251" s="5" t="s">
        <v>207</v>
      </c>
      <c r="C5251" s="5">
        <v>1982</v>
      </c>
      <c r="D5251" s="5" t="s">
        <v>249</v>
      </c>
      <c r="E5251" s="5" t="s">
        <v>247</v>
      </c>
      <c r="F5251" s="62">
        <f t="shared" si="567"/>
        <v>4.1194248061632583</v>
      </c>
      <c r="G5251" s="63">
        <v>31022417</v>
      </c>
      <c r="H5251" s="63">
        <v>14.553658030888926</v>
      </c>
      <c r="I5251" s="63">
        <v>164.98802198095601</v>
      </c>
      <c r="J5251" s="63">
        <v>329699999.89999998</v>
      </c>
      <c r="K5251" s="63">
        <v>47.141815686779019</v>
      </c>
      <c r="L5251" s="63">
        <v>2769.0962122441492</v>
      </c>
      <c r="M5251" s="63">
        <v>53.080590658704807</v>
      </c>
      <c r="N5251" s="62">
        <v>48.756</v>
      </c>
    </row>
    <row r="5252" spans="1:14" x14ac:dyDescent="0.4">
      <c r="A5252" s="69">
        <v>125</v>
      </c>
      <c r="B5252" s="5" t="s">
        <v>207</v>
      </c>
      <c r="C5252" s="5">
        <v>1983</v>
      </c>
      <c r="D5252" s="5" t="s">
        <v>249</v>
      </c>
      <c r="E5252" s="5" t="s">
        <v>247</v>
      </c>
      <c r="F5252" s="62">
        <f t="shared" si="567"/>
        <v>4.3362366380665875</v>
      </c>
      <c r="G5252" s="63">
        <v>31865176</v>
      </c>
      <c r="H5252" s="63">
        <v>17.069120585456488</v>
      </c>
      <c r="I5252" s="63">
        <v>181.51187257602001</v>
      </c>
      <c r="J5252" s="63">
        <v>70900000</v>
      </c>
      <c r="K5252" s="63">
        <v>40.256202125376703</v>
      </c>
      <c r="L5252" s="63">
        <v>3019.0986844562594</v>
      </c>
      <c r="M5252" s="63">
        <v>56.02942590633716</v>
      </c>
      <c r="N5252" s="62">
        <v>48.921999999999997</v>
      </c>
    </row>
    <row r="5253" spans="1:14" x14ac:dyDescent="0.4">
      <c r="A5253" s="69">
        <v>125</v>
      </c>
      <c r="B5253" s="5" t="s">
        <v>207</v>
      </c>
      <c r="C5253" s="5">
        <v>1984</v>
      </c>
      <c r="D5253" s="5" t="s">
        <v>249</v>
      </c>
      <c r="E5253" s="5" t="s">
        <v>247</v>
      </c>
      <c r="F5253" s="62">
        <f t="shared" si="567"/>
        <v>4.5644596190174607</v>
      </c>
      <c r="G5253" s="63">
        <v>32768207</v>
      </c>
      <c r="H5253" s="63">
        <v>11.150544554779444</v>
      </c>
      <c r="I5253" s="63">
        <v>160.187121699177</v>
      </c>
      <c r="J5253" s="63">
        <v>419500000</v>
      </c>
      <c r="K5253" s="63">
        <v>43.392941289225043</v>
      </c>
      <c r="L5253" s="63">
        <v>2590.015479514354</v>
      </c>
      <c r="M5253" s="63">
        <v>56.753199600617229</v>
      </c>
      <c r="N5253" s="62">
        <v>49.088000000000001</v>
      </c>
    </row>
    <row r="5254" spans="1:14" x14ac:dyDescent="0.4">
      <c r="A5254" s="69">
        <v>125</v>
      </c>
      <c r="B5254" s="5" t="s">
        <v>207</v>
      </c>
      <c r="C5254" s="5">
        <v>1985</v>
      </c>
      <c r="D5254" s="5" t="s">
        <v>249</v>
      </c>
      <c r="E5254" s="5" t="s">
        <v>247</v>
      </c>
      <c r="F5254" s="62">
        <f t="shared" si="567"/>
        <v>4.804694335807854</v>
      </c>
      <c r="G5254" s="63">
        <v>33752964</v>
      </c>
      <c r="H5254" s="63">
        <v>16.14433126055718</v>
      </c>
      <c r="I5254" s="63">
        <v>121.56747485634099</v>
      </c>
      <c r="J5254" s="63">
        <v>-452643658.30137002</v>
      </c>
      <c r="K5254" s="63">
        <v>47.948266380804547</v>
      </c>
      <c r="L5254" s="63">
        <v>1909.7397220193247</v>
      </c>
      <c r="M5254" s="63">
        <v>56.986498003857712</v>
      </c>
      <c r="N5254" s="62">
        <v>49.372</v>
      </c>
    </row>
    <row r="5255" spans="1:14" x14ac:dyDescent="0.4">
      <c r="A5255" s="69">
        <v>125</v>
      </c>
      <c r="B5255" s="5" t="s">
        <v>207</v>
      </c>
      <c r="C5255" s="5">
        <v>1986</v>
      </c>
      <c r="D5255" s="5" t="s">
        <v>249</v>
      </c>
      <c r="E5255" s="5" t="s">
        <v>247</v>
      </c>
      <c r="F5255" s="62">
        <f t="shared" si="567"/>
        <v>5.057572985060899</v>
      </c>
      <c r="G5255" s="63">
        <v>34877834</v>
      </c>
      <c r="H5255" s="63">
        <v>16.656865772348965</v>
      </c>
      <c r="I5255" s="63">
        <v>112.211794845132</v>
      </c>
      <c r="J5255" s="63">
        <v>-50487073.695262998</v>
      </c>
      <c r="K5255" s="63">
        <v>46.648927919435863</v>
      </c>
      <c r="L5255" s="63">
        <v>2103.1917119412483</v>
      </c>
      <c r="M5255" s="63">
        <v>57.871952608794722</v>
      </c>
      <c r="N5255" s="62">
        <v>49.905000000000001</v>
      </c>
    </row>
    <row r="5256" spans="1:14" x14ac:dyDescent="0.4">
      <c r="A5256" s="69">
        <v>125</v>
      </c>
      <c r="B5256" s="5" t="s">
        <v>207</v>
      </c>
      <c r="C5256" s="5">
        <v>1987</v>
      </c>
      <c r="D5256" s="5" t="s">
        <v>249</v>
      </c>
      <c r="E5256" s="5" t="s">
        <v>247</v>
      </c>
      <c r="F5256" s="62">
        <f t="shared" si="567"/>
        <v>5.3237610369062098</v>
      </c>
      <c r="G5256" s="63">
        <v>36119333</v>
      </c>
      <c r="H5256" s="63">
        <v>14.848030161917364</v>
      </c>
      <c r="I5256" s="63">
        <v>126.725894368019</v>
      </c>
      <c r="J5256" s="63">
        <v>-191667969.84862599</v>
      </c>
      <c r="K5256" s="63">
        <v>44.971254133808195</v>
      </c>
      <c r="L5256" s="63">
        <v>2672.6895377157957</v>
      </c>
      <c r="M5256" s="63">
        <v>59.239060968855171</v>
      </c>
      <c r="N5256" s="62">
        <v>50.439</v>
      </c>
    </row>
    <row r="5257" spans="1:14" x14ac:dyDescent="0.4">
      <c r="A5257" s="69">
        <v>125</v>
      </c>
      <c r="B5257" s="5" t="s">
        <v>207</v>
      </c>
      <c r="C5257" s="5">
        <v>1988</v>
      </c>
      <c r="D5257" s="5" t="s">
        <v>249</v>
      </c>
      <c r="E5257" s="5" t="s">
        <v>247</v>
      </c>
      <c r="F5257" s="62">
        <f t="shared" si="567"/>
        <v>5.6039589862170631</v>
      </c>
      <c r="G5257" s="63">
        <v>37393853</v>
      </c>
      <c r="H5257" s="63">
        <v>15.420832416804501</v>
      </c>
      <c r="I5257" s="63">
        <v>120.59768448433501</v>
      </c>
      <c r="J5257" s="63">
        <v>158437159.450014</v>
      </c>
      <c r="K5257" s="63">
        <v>45.851312249352759</v>
      </c>
      <c r="L5257" s="63">
        <v>2780.5862068013321</v>
      </c>
      <c r="M5257" s="63">
        <v>57.239547635366691</v>
      </c>
      <c r="N5257" s="62">
        <v>50.972000000000001</v>
      </c>
    </row>
    <row r="5258" spans="1:14" x14ac:dyDescent="0.4">
      <c r="A5258" s="69">
        <v>125</v>
      </c>
      <c r="B5258" s="5" t="s">
        <v>207</v>
      </c>
      <c r="C5258" s="5">
        <v>1989</v>
      </c>
      <c r="D5258" s="5" t="s">
        <v>249</v>
      </c>
      <c r="E5258" s="5" t="s">
        <v>247</v>
      </c>
      <c r="F5258" s="62">
        <f>F5259*0.95</f>
        <v>5.8989041960179618</v>
      </c>
      <c r="G5258" s="63">
        <v>38668684</v>
      </c>
      <c r="H5258" s="63">
        <v>17.081661278805683</v>
      </c>
      <c r="I5258" s="63">
        <v>121.472796203079</v>
      </c>
      <c r="J5258" s="63">
        <v>-201208430.59615999</v>
      </c>
      <c r="K5258" s="63">
        <v>42.699765345189576</v>
      </c>
      <c r="L5258" s="63">
        <v>2794.3962117202254</v>
      </c>
      <c r="M5258" s="63">
        <v>58.848118903855081</v>
      </c>
      <c r="N5258" s="62">
        <v>51.505000000000003</v>
      </c>
    </row>
    <row r="5259" spans="1:14" x14ac:dyDescent="0.4">
      <c r="A5259" s="69">
        <v>125</v>
      </c>
      <c r="B5259" s="5" t="s">
        <v>207</v>
      </c>
      <c r="C5259" s="5">
        <v>1990</v>
      </c>
      <c r="D5259" s="5" t="s">
        <v>249</v>
      </c>
      <c r="E5259" s="5" t="s">
        <v>247</v>
      </c>
      <c r="F5259" s="62">
        <v>6.2093728379136444</v>
      </c>
      <c r="G5259" s="63">
        <v>39877570</v>
      </c>
      <c r="H5259" s="63">
        <v>15.445440463922083</v>
      </c>
      <c r="I5259" s="63">
        <v>125.03500650813599</v>
      </c>
      <c r="J5259" s="63">
        <v>-75722412.119706795</v>
      </c>
      <c r="K5259" s="63">
        <v>38.211800924179848</v>
      </c>
      <c r="L5259" s="63">
        <v>3160.8781613791598</v>
      </c>
      <c r="M5259" s="63">
        <v>59.810515954392599</v>
      </c>
      <c r="N5259" s="62">
        <v>52.036999999999999</v>
      </c>
    </row>
    <row r="5260" spans="1:14" x14ac:dyDescent="0.4">
      <c r="A5260" s="69">
        <v>125</v>
      </c>
      <c r="B5260" s="5" t="s">
        <v>207</v>
      </c>
      <c r="C5260" s="5">
        <v>1991</v>
      </c>
      <c r="D5260" s="5" t="s">
        <v>249</v>
      </c>
      <c r="E5260" s="5" t="s">
        <v>247</v>
      </c>
      <c r="F5260" s="62">
        <v>5.9222762292128133</v>
      </c>
      <c r="G5260" s="63">
        <v>40910959</v>
      </c>
      <c r="H5260" s="63">
        <v>15.654521922223651</v>
      </c>
      <c r="I5260" s="63">
        <v>129.94748101917699</v>
      </c>
      <c r="J5260" s="63">
        <v>254133621.740141</v>
      </c>
      <c r="K5260" s="63">
        <v>34.881609256977555</v>
      </c>
      <c r="L5260" s="63">
        <v>3304.8283771098395</v>
      </c>
      <c r="M5260" s="63">
        <v>60.905815317580029</v>
      </c>
      <c r="N5260" s="62">
        <v>52.554000000000002</v>
      </c>
    </row>
    <row r="5261" spans="1:14" x14ac:dyDescent="0.4">
      <c r="A5261" s="69">
        <v>125</v>
      </c>
      <c r="B5261" s="5" t="s">
        <v>207</v>
      </c>
      <c r="C5261" s="5">
        <v>1992</v>
      </c>
      <c r="D5261" s="5" t="s">
        <v>249</v>
      </c>
      <c r="E5261" s="5" t="s">
        <v>247</v>
      </c>
      <c r="F5261" s="62">
        <v>5.717822869821199</v>
      </c>
      <c r="G5261" s="63">
        <v>41760755</v>
      </c>
      <c r="H5261" s="63">
        <v>14.714025281141232</v>
      </c>
      <c r="I5261" s="63">
        <v>134.10442023011601</v>
      </c>
      <c r="J5261" s="63">
        <v>3358018.17406729</v>
      </c>
      <c r="K5261" s="63">
        <v>34.321353499347445</v>
      </c>
      <c r="L5261" s="63">
        <v>3519.001296471678</v>
      </c>
      <c r="M5261" s="63">
        <v>62.741099498682985</v>
      </c>
      <c r="N5261" s="62">
        <v>53.037999999999997</v>
      </c>
    </row>
    <row r="5262" spans="1:14" x14ac:dyDescent="0.4">
      <c r="A5262" s="69">
        <v>125</v>
      </c>
      <c r="B5262" s="5" t="s">
        <v>207</v>
      </c>
      <c r="C5262" s="5">
        <v>1993</v>
      </c>
      <c r="D5262" s="5" t="s">
        <v>249</v>
      </c>
      <c r="E5262" s="5" t="s">
        <v>247</v>
      </c>
      <c r="F5262" s="62">
        <v>5.7952580855130478</v>
      </c>
      <c r="G5262" s="63">
        <v>42525440</v>
      </c>
      <c r="H5262" s="63">
        <v>13.364258261079726</v>
      </c>
      <c r="I5262" s="63">
        <v>131.43558154108999</v>
      </c>
      <c r="J5262" s="63">
        <v>11290546.0235309</v>
      </c>
      <c r="K5262" s="63">
        <v>35.698124346042881</v>
      </c>
      <c r="L5262" s="63">
        <v>3461.3339113187371</v>
      </c>
      <c r="M5262" s="63">
        <v>64.871097932624991</v>
      </c>
      <c r="N5262" s="62">
        <v>53.521000000000001</v>
      </c>
    </row>
    <row r="5263" spans="1:14" x14ac:dyDescent="0.4">
      <c r="A5263" s="69">
        <v>125</v>
      </c>
      <c r="B5263" s="5" t="s">
        <v>207</v>
      </c>
      <c r="C5263" s="5">
        <v>1994</v>
      </c>
      <c r="D5263" s="5" t="s">
        <v>249</v>
      </c>
      <c r="E5263" s="5" t="s">
        <v>247</v>
      </c>
      <c r="F5263" s="62">
        <v>5.8262134804438075</v>
      </c>
      <c r="G5263" s="63">
        <v>43267982</v>
      </c>
      <c r="H5263" s="63">
        <v>9.8121870848900841</v>
      </c>
      <c r="I5263" s="63">
        <v>125.84278676488</v>
      </c>
      <c r="J5263" s="63">
        <v>374410441.07440698</v>
      </c>
      <c r="K5263" s="63">
        <v>37.114609166627915</v>
      </c>
      <c r="L5263" s="63">
        <v>3547.9517482889878</v>
      </c>
      <c r="M5263" s="63">
        <v>65.047956798581453</v>
      </c>
      <c r="N5263" s="62">
        <v>54.003999999999998</v>
      </c>
    </row>
    <row r="5264" spans="1:14" x14ac:dyDescent="0.4">
      <c r="A5264" s="69">
        <v>125</v>
      </c>
      <c r="B5264" s="5" t="s">
        <v>207</v>
      </c>
      <c r="C5264" s="5">
        <v>1995</v>
      </c>
      <c r="D5264" s="5" t="s">
        <v>249</v>
      </c>
      <c r="E5264" s="5" t="s">
        <v>247</v>
      </c>
      <c r="F5264" s="62">
        <v>6.0076159541731426</v>
      </c>
      <c r="G5264" s="63">
        <v>43986084</v>
      </c>
      <c r="H5264" s="63">
        <v>10.838319455778304</v>
      </c>
      <c r="I5264" s="63">
        <v>122.428740022319</v>
      </c>
      <c r="J5264" s="63">
        <v>1248424932.7342999</v>
      </c>
      <c r="K5264" s="63">
        <v>39.478033779302571</v>
      </c>
      <c r="L5264" s="63">
        <v>3904.3242380324373</v>
      </c>
      <c r="M5264" s="63">
        <v>65.247353224254084</v>
      </c>
      <c r="N5264" s="62">
        <v>54.485999999999997</v>
      </c>
    </row>
    <row r="5265" spans="1:14" x14ac:dyDescent="0.4">
      <c r="A5265" s="69">
        <v>125</v>
      </c>
      <c r="B5265" s="5" t="s">
        <v>207</v>
      </c>
      <c r="C5265" s="5">
        <v>1996</v>
      </c>
      <c r="D5265" s="5" t="s">
        <v>249</v>
      </c>
      <c r="E5265" s="5" t="s">
        <v>247</v>
      </c>
      <c r="F5265" s="62">
        <v>6.1360023284430705</v>
      </c>
      <c r="G5265" s="63">
        <v>44661603</v>
      </c>
      <c r="H5265" s="63">
        <v>8.0220879924221862</v>
      </c>
      <c r="I5265" s="63">
        <v>112.629864668038</v>
      </c>
      <c r="J5265" s="63">
        <v>816389273.75542903</v>
      </c>
      <c r="K5265" s="63">
        <v>42.199251732527962</v>
      </c>
      <c r="L5265" s="63">
        <v>3654.9275981106953</v>
      </c>
      <c r="M5265" s="63">
        <v>65.817197121448189</v>
      </c>
      <c r="N5265" s="62">
        <v>54.966999999999999</v>
      </c>
    </row>
    <row r="5266" spans="1:14" x14ac:dyDescent="0.4">
      <c r="A5266" s="69">
        <v>125</v>
      </c>
      <c r="B5266" s="5" t="s">
        <v>207</v>
      </c>
      <c r="C5266" s="5">
        <v>1997</v>
      </c>
      <c r="D5266" s="5" t="s">
        <v>249</v>
      </c>
      <c r="E5266" s="5" t="s">
        <v>247</v>
      </c>
      <c r="F5266" s="62">
        <v>6.3726287758378879</v>
      </c>
      <c r="G5266" s="63">
        <v>45285048</v>
      </c>
      <c r="H5266" s="63">
        <v>8.1374329185802736</v>
      </c>
      <c r="I5266" s="63">
        <v>119.06463713340899</v>
      </c>
      <c r="J5266" s="63">
        <v>3810543923.0331702</v>
      </c>
      <c r="K5266" s="63">
        <v>42.301334429183072</v>
      </c>
      <c r="L5266" s="63">
        <v>3731.4315605391366</v>
      </c>
      <c r="M5266" s="63">
        <v>65.960143651855503</v>
      </c>
      <c r="N5266" s="62">
        <v>55.448999999999998</v>
      </c>
    </row>
    <row r="5267" spans="1:14" x14ac:dyDescent="0.4">
      <c r="A5267" s="69">
        <v>125</v>
      </c>
      <c r="B5267" s="5" t="s">
        <v>207</v>
      </c>
      <c r="C5267" s="5">
        <v>1998</v>
      </c>
      <c r="D5267" s="5" t="s">
        <v>249</v>
      </c>
      <c r="E5267" s="5" t="s">
        <v>247</v>
      </c>
      <c r="F5267" s="62">
        <v>6.4598235119361656</v>
      </c>
      <c r="G5267" s="63">
        <v>45852166</v>
      </c>
      <c r="H5267" s="63">
        <v>8.0757383731677521</v>
      </c>
      <c r="I5267" s="63">
        <v>109.49022686132</v>
      </c>
      <c r="J5267" s="63">
        <v>550338595.97181106</v>
      </c>
      <c r="K5267" s="63">
        <v>44.035745336896454</v>
      </c>
      <c r="L5267" s="63">
        <v>3336.4396473055017</v>
      </c>
      <c r="M5267" s="63">
        <v>66.582183101003508</v>
      </c>
      <c r="N5267" s="62">
        <v>55.93</v>
      </c>
    </row>
    <row r="5268" spans="1:14" x14ac:dyDescent="0.4">
      <c r="A5268" s="69">
        <v>125</v>
      </c>
      <c r="B5268" s="5" t="s">
        <v>207</v>
      </c>
      <c r="C5268" s="5">
        <v>1999</v>
      </c>
      <c r="D5268" s="5" t="s">
        <v>249</v>
      </c>
      <c r="E5268" s="5" t="s">
        <v>247</v>
      </c>
      <c r="F5268" s="62">
        <v>6.0017861440694489</v>
      </c>
      <c r="G5268" s="63">
        <v>46364681</v>
      </c>
      <c r="H5268" s="63">
        <v>6.888834101227431</v>
      </c>
      <c r="I5268" s="63">
        <v>103.559383173434</v>
      </c>
      <c r="J5268" s="63">
        <v>1503332454.41012</v>
      </c>
      <c r="K5268" s="63">
        <v>42.258296017267327</v>
      </c>
      <c r="L5268" s="63">
        <v>3267.9391685782457</v>
      </c>
      <c r="M5268" s="63">
        <v>67.239116167140665</v>
      </c>
      <c r="N5268" s="62">
        <v>56.411000000000001</v>
      </c>
    </row>
    <row r="5269" spans="1:14" x14ac:dyDescent="0.4">
      <c r="A5269" s="69">
        <v>125</v>
      </c>
      <c r="B5269" s="5" t="s">
        <v>207</v>
      </c>
      <c r="C5269" s="5">
        <v>2000</v>
      </c>
      <c r="D5269" s="5" t="s">
        <v>249</v>
      </c>
      <c r="E5269" s="5" t="s">
        <v>247</v>
      </c>
      <c r="F5269" s="62">
        <v>6.0765531719149868</v>
      </c>
      <c r="G5269" s="63">
        <v>46813266</v>
      </c>
      <c r="H5269" s="63">
        <v>9.1821914156735573</v>
      </c>
      <c r="I5269" s="63">
        <v>100.409995811621</v>
      </c>
      <c r="J5269" s="63">
        <v>968831355.95909095</v>
      </c>
      <c r="K5269" s="63">
        <v>46.220721735407658</v>
      </c>
      <c r="L5269" s="63">
        <v>3241.6613960518907</v>
      </c>
      <c r="M5269" s="63">
        <v>68.425368079569353</v>
      </c>
      <c r="N5269" s="62">
        <v>56.890999999999998</v>
      </c>
    </row>
    <row r="5270" spans="1:14" x14ac:dyDescent="0.4">
      <c r="A5270" s="69">
        <v>125</v>
      </c>
      <c r="B5270" s="5" t="s">
        <v>207</v>
      </c>
      <c r="C5270" s="5">
        <v>2001</v>
      </c>
      <c r="D5270" s="5" t="s">
        <v>249</v>
      </c>
      <c r="E5270" s="5" t="s">
        <v>247</v>
      </c>
      <c r="F5270" s="62">
        <v>6.7837230604445322</v>
      </c>
      <c r="G5270" s="63">
        <v>47229714</v>
      </c>
      <c r="H5270" s="63">
        <v>7.8004749630590879</v>
      </c>
      <c r="I5270" s="63">
        <v>88.659585980408295</v>
      </c>
      <c r="J5270" s="63">
        <v>7270344986.4768</v>
      </c>
      <c r="K5270" s="63">
        <v>49.170945185829034</v>
      </c>
      <c r="L5270" s="63">
        <v>2867.4724967109942</v>
      </c>
      <c r="M5270" s="63">
        <v>71.829873289727303</v>
      </c>
      <c r="N5270" s="62">
        <v>57.368000000000002</v>
      </c>
    </row>
    <row r="5271" spans="1:14" x14ac:dyDescent="0.4">
      <c r="A5271" s="69">
        <v>125</v>
      </c>
      <c r="B5271" s="5" t="s">
        <v>207</v>
      </c>
      <c r="C5271" s="5">
        <v>2002</v>
      </c>
      <c r="D5271" s="5" t="s">
        <v>249</v>
      </c>
      <c r="E5271" s="5" t="s">
        <v>247</v>
      </c>
      <c r="F5271" s="62">
        <v>6.950513573698057</v>
      </c>
      <c r="G5271" s="63">
        <v>47661514</v>
      </c>
      <c r="H5271" s="63">
        <v>12.537957905723005</v>
      </c>
      <c r="I5271" s="63">
        <v>75.993359500728005</v>
      </c>
      <c r="J5271" s="63">
        <v>1479804588.75227</v>
      </c>
      <c r="K5271" s="63">
        <v>53.465501629436851</v>
      </c>
      <c r="L5271" s="63">
        <v>2708.4233331834321</v>
      </c>
      <c r="M5271" s="63">
        <v>70.543418395447048</v>
      </c>
      <c r="N5271" s="62">
        <v>57.898000000000003</v>
      </c>
    </row>
    <row r="5272" spans="1:14" x14ac:dyDescent="0.4">
      <c r="A5272" s="69">
        <v>125</v>
      </c>
      <c r="B5272" s="5" t="s">
        <v>207</v>
      </c>
      <c r="C5272" s="5">
        <v>2003</v>
      </c>
      <c r="D5272" s="5" t="s">
        <v>249</v>
      </c>
      <c r="E5272" s="5" t="s">
        <v>247</v>
      </c>
      <c r="F5272" s="62">
        <v>7.3389561726697101</v>
      </c>
      <c r="G5272" s="63">
        <v>48104048</v>
      </c>
      <c r="H5272" s="63">
        <v>6.3957635871328904</v>
      </c>
      <c r="I5272" s="63">
        <f>(I4713+I4928+I4971)/3</f>
        <v>79.778529828872053</v>
      </c>
      <c r="J5272" s="63">
        <v>783136092.25813997</v>
      </c>
      <c r="K5272" s="63">
        <v>45.723862568978952</v>
      </c>
      <c r="L5272" s="63">
        <v>4095.6837002303209</v>
      </c>
      <c r="M5272" s="63">
        <v>70.547020818377604</v>
      </c>
      <c r="N5272" s="62">
        <v>58.445999999999998</v>
      </c>
    </row>
    <row r="5273" spans="1:14" x14ac:dyDescent="0.4">
      <c r="A5273" s="69">
        <v>125</v>
      </c>
      <c r="B5273" s="5" t="s">
        <v>207</v>
      </c>
      <c r="C5273" s="5">
        <v>2004</v>
      </c>
      <c r="D5273" s="5" t="s">
        <v>249</v>
      </c>
      <c r="E5273" s="5" t="s">
        <v>247</v>
      </c>
      <c r="F5273" s="62">
        <v>7.8247640753305596</v>
      </c>
      <c r="G5273" s="63">
        <v>48556071</v>
      </c>
      <c r="H5273" s="63">
        <v>6.0421715904549984</v>
      </c>
      <c r="I5273" s="63">
        <v>104.60265561632301</v>
      </c>
      <c r="J5273" s="63">
        <v>701422007.62977898</v>
      </c>
      <c r="K5273" s="63">
        <v>45.64357522400406</v>
      </c>
      <c r="L5273" s="63">
        <v>5268.2785762170197</v>
      </c>
      <c r="M5273" s="63">
        <v>69.605519004874409</v>
      </c>
      <c r="N5273" s="62">
        <v>58.993000000000002</v>
      </c>
    </row>
    <row r="5274" spans="1:14" x14ac:dyDescent="0.4">
      <c r="A5274" s="69">
        <v>125</v>
      </c>
      <c r="B5274" s="5" t="s">
        <v>207</v>
      </c>
      <c r="C5274" s="5">
        <v>2005</v>
      </c>
      <c r="D5274" s="5" t="s">
        <v>249</v>
      </c>
      <c r="E5274" s="5" t="s">
        <v>247</v>
      </c>
      <c r="F5274" s="62">
        <v>7.7042978449969768</v>
      </c>
      <c r="G5274" s="63">
        <v>49017147</v>
      </c>
      <c r="H5274" s="63">
        <v>5.597009780640434</v>
      </c>
      <c r="I5274" s="63">
        <v>104.483691345946</v>
      </c>
      <c r="J5274" s="63">
        <v>6522098178.1805096</v>
      </c>
      <c r="K5274" s="63">
        <v>47.427781397032902</v>
      </c>
      <c r="L5274" s="63">
        <v>5893.1870758723271</v>
      </c>
      <c r="M5274" s="63">
        <v>67.425931397566401</v>
      </c>
      <c r="N5274" s="62">
        <v>59.536000000000001</v>
      </c>
    </row>
    <row r="5275" spans="1:14" x14ac:dyDescent="0.4">
      <c r="A5275" s="69">
        <v>125</v>
      </c>
      <c r="B5275" s="5" t="s">
        <v>207</v>
      </c>
      <c r="C5275" s="5">
        <v>2006</v>
      </c>
      <c r="D5275" s="5" t="s">
        <v>249</v>
      </c>
      <c r="E5275" s="5" t="s">
        <v>247</v>
      </c>
      <c r="F5275" s="62">
        <v>7.672712198775085</v>
      </c>
      <c r="G5275" s="63">
        <v>49491756</v>
      </c>
      <c r="H5275" s="63">
        <v>6.0646370145030772</v>
      </c>
      <c r="I5275" s="63">
        <v>98.524901649349104</v>
      </c>
      <c r="J5275" s="63">
        <v>623291744.343521</v>
      </c>
      <c r="K5275" s="63">
        <v>53.768141274114534</v>
      </c>
      <c r="L5275" s="63">
        <v>6139.5816176666422</v>
      </c>
      <c r="M5275" s="63">
        <v>67.435019788212642</v>
      </c>
      <c r="N5275" s="62">
        <v>60.076999999999998</v>
      </c>
    </row>
    <row r="5276" spans="1:14" x14ac:dyDescent="0.4">
      <c r="A5276" s="69">
        <v>125</v>
      </c>
      <c r="B5276" s="5" t="s">
        <v>207</v>
      </c>
      <c r="C5276" s="5">
        <v>2007</v>
      </c>
      <c r="D5276" s="5" t="s">
        <v>249</v>
      </c>
      <c r="E5276" s="5" t="s">
        <v>247</v>
      </c>
      <c r="F5276" s="62">
        <v>7.94385857423182</v>
      </c>
      <c r="G5276" s="63">
        <v>49996094</v>
      </c>
      <c r="H5276" s="63">
        <v>8.2457647661167357</v>
      </c>
      <c r="I5276" s="63">
        <v>92.014310992307799</v>
      </c>
      <c r="J5276" s="63">
        <v>6586792253.1097002</v>
      </c>
      <c r="K5276" s="63">
        <v>57.125139137746963</v>
      </c>
      <c r="L5276" s="63">
        <v>6662.0627854184722</v>
      </c>
      <c r="M5276" s="63">
        <v>67.839260167586332</v>
      </c>
      <c r="N5276" s="62">
        <v>60.616</v>
      </c>
    </row>
    <row r="5277" spans="1:14" x14ac:dyDescent="0.4">
      <c r="A5277" s="69">
        <v>125</v>
      </c>
      <c r="B5277" s="5" t="s">
        <v>207</v>
      </c>
      <c r="C5277" s="5">
        <v>2008</v>
      </c>
      <c r="D5277" s="5" t="s">
        <v>249</v>
      </c>
      <c r="E5277" s="5" t="s">
        <v>247</v>
      </c>
      <c r="F5277" s="62">
        <v>8.4466496849689676</v>
      </c>
      <c r="G5277" s="63">
        <v>50565812</v>
      </c>
      <c r="H5277" s="63">
        <v>7.8503317285133107</v>
      </c>
      <c r="I5277" s="63">
        <v>80.375508754072996</v>
      </c>
      <c r="J5277" s="63">
        <v>9885001293.4435806</v>
      </c>
      <c r="K5277" s="63">
        <v>65.974523799623313</v>
      </c>
      <c r="L5277" s="63">
        <v>6251.8774269126543</v>
      </c>
      <c r="M5277" s="63">
        <v>69.320195647550861</v>
      </c>
      <c r="N5277" s="62">
        <v>61.154000000000003</v>
      </c>
    </row>
    <row r="5278" spans="1:14" x14ac:dyDescent="0.4">
      <c r="A5278" s="69">
        <v>125</v>
      </c>
      <c r="B5278" s="5" t="s">
        <v>207</v>
      </c>
      <c r="C5278" s="5">
        <v>2009</v>
      </c>
      <c r="D5278" s="5" t="s">
        <v>249</v>
      </c>
      <c r="E5278" s="5" t="s">
        <v>247</v>
      </c>
      <c r="F5278" s="62">
        <v>7.9020489408613459</v>
      </c>
      <c r="G5278" s="63">
        <v>51170779</v>
      </c>
      <c r="H5278" s="63">
        <v>8.6630418315964022</v>
      </c>
      <c r="I5278" s="63">
        <v>87.4711495130326</v>
      </c>
      <c r="J5278" s="63">
        <v>7624489973.8818903</v>
      </c>
      <c r="K5278" s="63">
        <v>49.587535327880097</v>
      </c>
      <c r="L5278" s="63">
        <v>6444.186840445188</v>
      </c>
      <c r="M5278" s="63">
        <v>63.987782284312253</v>
      </c>
      <c r="N5278" s="62">
        <v>61.686999999999998</v>
      </c>
    </row>
    <row r="5279" spans="1:14" x14ac:dyDescent="0.4">
      <c r="A5279" s="69">
        <v>125</v>
      </c>
      <c r="B5279" s="5" t="s">
        <v>207</v>
      </c>
      <c r="C5279" s="5">
        <v>2010</v>
      </c>
      <c r="D5279" s="5" t="s">
        <v>249</v>
      </c>
      <c r="E5279" s="5" t="s">
        <v>247</v>
      </c>
      <c r="F5279" s="62">
        <v>8.2176122273122729</v>
      </c>
      <c r="G5279" s="63">
        <v>51784921</v>
      </c>
      <c r="H5279" s="63">
        <v>6.1284324316044376</v>
      </c>
      <c r="I5279" s="63">
        <v>100</v>
      </c>
      <c r="J5279" s="63">
        <v>3693271715.48139</v>
      </c>
      <c r="K5279" s="63">
        <v>50.406087162599924</v>
      </c>
      <c r="L5279" s="63">
        <v>8059.5627982460892</v>
      </c>
      <c r="M5279" s="63">
        <v>70.384029109504851</v>
      </c>
      <c r="N5279" s="62">
        <v>62.218000000000004</v>
      </c>
    </row>
    <row r="5280" spans="1:14" x14ac:dyDescent="0.4">
      <c r="A5280" s="69">
        <v>125</v>
      </c>
      <c r="B5280" s="5" t="s">
        <v>207</v>
      </c>
      <c r="C5280" s="5">
        <v>2011</v>
      </c>
      <c r="D5280" s="5" t="s">
        <v>249</v>
      </c>
      <c r="E5280" s="5" t="s">
        <v>247</v>
      </c>
      <c r="F5280" s="62">
        <v>7.8080537418251037</v>
      </c>
      <c r="G5280" s="63">
        <v>52443325</v>
      </c>
      <c r="H5280" s="63">
        <v>5.5390564315126198</v>
      </c>
      <c r="I5280" s="63">
        <v>98.263278468939703</v>
      </c>
      <c r="J5280" s="63">
        <v>4139289122.6873698</v>
      </c>
      <c r="K5280" s="63">
        <v>54.636350435897121</v>
      </c>
      <c r="L5280" s="63">
        <v>8737.041269424346</v>
      </c>
      <c r="M5280" s="63">
        <v>69.104042580154598</v>
      </c>
      <c r="N5280" s="62">
        <v>62.746000000000002</v>
      </c>
    </row>
    <row r="5281" spans="1:14" x14ac:dyDescent="0.4">
      <c r="A5281" s="69">
        <v>125</v>
      </c>
      <c r="B5281" s="5" t="s">
        <v>207</v>
      </c>
      <c r="C5281" s="5">
        <v>2012</v>
      </c>
      <c r="D5281" s="5" t="s">
        <v>249</v>
      </c>
      <c r="E5281" s="5" t="s">
        <v>247</v>
      </c>
      <c r="F5281" s="62">
        <v>8.0346492587557528</v>
      </c>
      <c r="G5281" s="63">
        <v>53145033</v>
      </c>
      <c r="H5281" s="63">
        <v>4.6852063881398465</v>
      </c>
      <c r="I5281" s="63">
        <v>92.421640659522595</v>
      </c>
      <c r="J5281" s="63">
        <v>4626029122.4000702</v>
      </c>
      <c r="K5281" s="63">
        <v>55.582617193334457</v>
      </c>
      <c r="L5281" s="63">
        <v>8173.8691381715971</v>
      </c>
      <c r="M5281" s="63">
        <v>68.076234393779572</v>
      </c>
      <c r="N5281" s="62">
        <v>63.271999999999998</v>
      </c>
    </row>
    <row r="5282" spans="1:14" x14ac:dyDescent="0.4">
      <c r="A5282" s="69">
        <v>125</v>
      </c>
      <c r="B5282" s="5" t="s">
        <v>207</v>
      </c>
      <c r="C5282" s="5">
        <v>2013</v>
      </c>
      <c r="D5282" s="5" t="s">
        <v>249</v>
      </c>
      <c r="E5282" s="5" t="s">
        <v>247</v>
      </c>
      <c r="F5282" s="62">
        <v>8.1164349539856389</v>
      </c>
      <c r="G5282" s="63">
        <v>53873616</v>
      </c>
      <c r="H5282" s="63">
        <v>5.8441114006734693</v>
      </c>
      <c r="I5282" s="63">
        <v>82.104364333400497</v>
      </c>
      <c r="J5282" s="63">
        <v>8232518815.6208296</v>
      </c>
      <c r="K5282" s="63">
        <v>58.875027630051015</v>
      </c>
      <c r="L5282" s="63">
        <v>7441.2308539967535</v>
      </c>
      <c r="M5282" s="63">
        <v>66.472172351885092</v>
      </c>
      <c r="N5282" s="62">
        <v>63.792999999999999</v>
      </c>
    </row>
    <row r="5283" spans="1:14" x14ac:dyDescent="0.4">
      <c r="A5283" s="69">
        <v>125</v>
      </c>
      <c r="B5283" s="5" t="s">
        <v>207</v>
      </c>
      <c r="C5283" s="5">
        <v>2014</v>
      </c>
      <c r="D5283" s="5" t="s">
        <v>249</v>
      </c>
      <c r="E5283" s="5" t="s">
        <v>247</v>
      </c>
      <c r="F5283" s="62">
        <v>8.1911525274526742</v>
      </c>
      <c r="G5283" s="63">
        <v>54729551</v>
      </c>
      <c r="H5283" s="63">
        <v>5.3665461846838127</v>
      </c>
      <c r="I5283" s="63">
        <v>77.095631829840102</v>
      </c>
      <c r="J5283" s="63">
        <v>5791659020.0999804</v>
      </c>
      <c r="K5283" s="63">
        <v>59.499574055059256</v>
      </c>
      <c r="L5283" s="63">
        <v>6965.1378973692963</v>
      </c>
      <c r="M5283" s="63">
        <v>67.480622813636046</v>
      </c>
      <c r="N5283" s="62">
        <v>64.311999999999998</v>
      </c>
    </row>
    <row r="5284" spans="1:14" x14ac:dyDescent="0.4">
      <c r="A5284" s="69">
        <v>125</v>
      </c>
      <c r="B5284" s="5" t="s">
        <v>207</v>
      </c>
      <c r="C5284" s="5">
        <v>2015</v>
      </c>
      <c r="D5284" s="5" t="s">
        <v>249</v>
      </c>
      <c r="E5284" s="5" t="s">
        <v>247</v>
      </c>
      <c r="F5284" s="62">
        <v>7.6071885241782482</v>
      </c>
      <c r="G5284" s="63">
        <v>55876504</v>
      </c>
      <c r="H5284" s="63">
        <v>5.545528123398725</v>
      </c>
      <c r="I5284" s="63">
        <v>75.243195203613396</v>
      </c>
      <c r="J5284" s="63">
        <v>1521139945.30532</v>
      </c>
      <c r="K5284" s="63">
        <v>56.726676144715626</v>
      </c>
      <c r="L5284" s="63">
        <v>6204.9299014584567</v>
      </c>
      <c r="M5284" s="63">
        <f>(M4725+M4940+M4983)/3</f>
        <v>63.189097045834728</v>
      </c>
      <c r="N5284" s="62">
        <v>64.828000000000003</v>
      </c>
    </row>
    <row r="5285" spans="1:14" x14ac:dyDescent="0.4">
      <c r="A5285" s="69">
        <v>125</v>
      </c>
      <c r="B5285" s="5" t="s">
        <v>207</v>
      </c>
      <c r="C5285" s="5">
        <v>2016</v>
      </c>
      <c r="D5285" s="5" t="s">
        <v>249</v>
      </c>
      <c r="E5285" s="5" t="s">
        <v>247</v>
      </c>
      <c r="F5285" s="62">
        <v>7.5445895711328479</v>
      </c>
      <c r="G5285" s="63">
        <v>56422274</v>
      </c>
      <c r="H5285" s="63">
        <v>6.9521719608847974</v>
      </c>
      <c r="I5285" s="63">
        <v>70.673819883329102</v>
      </c>
      <c r="J5285" s="63">
        <v>2215307020.3954101</v>
      </c>
      <c r="K5285" s="63">
        <v>55.861257504878189</v>
      </c>
      <c r="L5285" s="63">
        <v>5735.0667871784217</v>
      </c>
      <c r="M5285" s="63">
        <f>(M4941+M4726+M4984)/3</f>
        <v>62.915493353981816</v>
      </c>
      <c r="N5285" s="62">
        <v>65.340999999999994</v>
      </c>
    </row>
    <row r="5286" spans="1:14" x14ac:dyDescent="0.4">
      <c r="A5286" s="69">
        <v>125</v>
      </c>
      <c r="B5286" s="5" t="s">
        <v>207</v>
      </c>
      <c r="C5286" s="5">
        <v>2017</v>
      </c>
      <c r="D5286" s="5" t="s">
        <v>249</v>
      </c>
      <c r="E5286" s="5" t="s">
        <v>247</v>
      </c>
      <c r="F5286" s="62">
        <v>7.683707810686033</v>
      </c>
      <c r="G5286" s="63">
        <v>56641209</v>
      </c>
      <c r="H5286" s="63">
        <v>5.4733219754919276</v>
      </c>
      <c r="I5286" s="63">
        <v>79.646317515888398</v>
      </c>
      <c r="J5286" s="63">
        <v>2058579911.05235</v>
      </c>
      <c r="K5286" s="63">
        <v>53.535931829298022</v>
      </c>
      <c r="L5286" s="63">
        <v>6734.4751531454767</v>
      </c>
      <c r="M5286" s="63">
        <f>(M4942+M4985+M4727)/3</f>
        <v>62.649080607470459</v>
      </c>
      <c r="N5286" s="62">
        <v>65.849999999999994</v>
      </c>
    </row>
    <row r="5287" spans="1:14" x14ac:dyDescent="0.4">
      <c r="A5287" s="69">
        <v>125</v>
      </c>
      <c r="B5287" s="5" t="s">
        <v>207</v>
      </c>
      <c r="C5287" s="5">
        <v>2018</v>
      </c>
      <c r="D5287" s="5" t="s">
        <v>249</v>
      </c>
      <c r="E5287" s="5" t="s">
        <v>247</v>
      </c>
      <c r="F5287" s="62">
        <v>7.6673770246357513</v>
      </c>
      <c r="G5287" s="63">
        <v>57339635</v>
      </c>
      <c r="H5287" s="63">
        <v>3.9932950855769604</v>
      </c>
      <c r="I5287" s="63">
        <v>80.825570345556997</v>
      </c>
      <c r="J5287" s="63">
        <v>5569462350.15205</v>
      </c>
      <c r="K5287" s="63">
        <v>54.48554512757228</v>
      </c>
      <c r="L5287" s="63">
        <v>7067.7241648445824</v>
      </c>
      <c r="M5287" s="63">
        <f>(M4943+M4728+M4986)/3</f>
        <v>62.917890335762337</v>
      </c>
      <c r="N5287" s="62">
        <v>66.355000000000004</v>
      </c>
    </row>
    <row r="5288" spans="1:14" x14ac:dyDescent="0.4">
      <c r="A5288" s="69">
        <v>125</v>
      </c>
      <c r="B5288" s="5" t="s">
        <v>207</v>
      </c>
      <c r="C5288" s="5">
        <v>2019</v>
      </c>
      <c r="D5288" s="5" t="s">
        <v>249</v>
      </c>
      <c r="E5288" s="5" t="s">
        <v>247</v>
      </c>
      <c r="F5288" s="62">
        <v>7.6889076232217315</v>
      </c>
      <c r="G5288" s="63">
        <v>58087055</v>
      </c>
      <c r="H5288" s="63">
        <v>4.6135246893716158</v>
      </c>
      <c r="I5288" s="63">
        <v>78.270054214688201</v>
      </c>
      <c r="J5288" s="63">
        <v>5116098443.4871502</v>
      </c>
      <c r="K5288" s="63">
        <v>53.897996408610297</v>
      </c>
      <c r="L5288" s="63">
        <v>6702.5266166630436</v>
      </c>
      <c r="M5288" s="63">
        <f>(M4729+M4944+M4987)/3</f>
        <v>62.827488099071537</v>
      </c>
      <c r="N5288" s="62">
        <v>66.855999999999995</v>
      </c>
    </row>
    <row r="5289" spans="1:14" x14ac:dyDescent="0.4">
      <c r="A5289" s="69">
        <v>125</v>
      </c>
      <c r="B5289" s="5" t="s">
        <v>207</v>
      </c>
      <c r="C5289" s="5">
        <v>2020</v>
      </c>
      <c r="D5289" s="5" t="s">
        <v>249</v>
      </c>
      <c r="E5289" s="5" t="s">
        <v>247</v>
      </c>
      <c r="F5289" s="62">
        <v>6.6875631473778059</v>
      </c>
      <c r="G5289" s="63">
        <v>58801927</v>
      </c>
      <c r="H5289" s="63">
        <v>5.2595678971009079</v>
      </c>
      <c r="I5289" s="63">
        <v>71.050108980407302</v>
      </c>
      <c r="J5289" s="63">
        <v>3153552569.39325</v>
      </c>
      <c r="K5289" s="63">
        <v>50.686843337492924</v>
      </c>
      <c r="L5289" s="63">
        <v>5753.0664943336942</v>
      </c>
      <c r="M5289" s="63">
        <f>(M4730+M4945+M4988)/3</f>
        <v>62.798153014101452</v>
      </c>
      <c r="N5289" s="62">
        <v>67.353999999999999</v>
      </c>
    </row>
    <row r="5290" spans="1:14" x14ac:dyDescent="0.4">
      <c r="A5290" s="69">
        <v>125</v>
      </c>
      <c r="B5290" s="5" t="s">
        <v>207</v>
      </c>
      <c r="C5290" s="5">
        <v>2021</v>
      </c>
      <c r="D5290" s="5" t="s">
        <v>249</v>
      </c>
      <c r="E5290" s="5" t="s">
        <v>247</v>
      </c>
      <c r="F5290" s="62">
        <f>(F5287+F5288+F5289)/3</f>
        <v>7.3479492650784293</v>
      </c>
      <c r="G5290" s="63">
        <v>59392255</v>
      </c>
      <c r="H5290" s="63">
        <v>6.5001283767391413</v>
      </c>
      <c r="I5290" s="63">
        <v>77.653427206219106</v>
      </c>
      <c r="J5290" s="63">
        <v>40658789144.938202</v>
      </c>
      <c r="K5290" s="63">
        <v>56.084624744104872</v>
      </c>
      <c r="L5290" s="63">
        <v>7073.6127541182068</v>
      </c>
      <c r="M5290" s="63">
        <f>(M4731+M4946+M4989)/3</f>
        <v>62.84784381631178</v>
      </c>
      <c r="N5290" s="62">
        <v>67.846999999999994</v>
      </c>
    </row>
    <row r="5291" spans="1:14" x14ac:dyDescent="0.4">
      <c r="A5291" s="69">
        <v>125</v>
      </c>
      <c r="B5291" s="5" t="s">
        <v>207</v>
      </c>
      <c r="C5291" s="5">
        <v>2022</v>
      </c>
      <c r="D5291" s="5" t="s">
        <v>249</v>
      </c>
      <c r="E5291" s="5" t="s">
        <v>247</v>
      </c>
      <c r="F5291" s="62">
        <f>(F5288+F5289+F5290)/3</f>
        <v>7.2414733452259883</v>
      </c>
      <c r="G5291" s="63">
        <v>59893885</v>
      </c>
      <c r="H5291" s="63">
        <v>4.759484162645137</v>
      </c>
      <c r="I5291" s="63">
        <v>75.964365161211404</v>
      </c>
      <c r="J5291" s="63">
        <v>9194808415.5922794</v>
      </c>
      <c r="K5291" s="63">
        <v>65.06073541910331</v>
      </c>
      <c r="L5291" s="63">
        <v>6766.4812542947766</v>
      </c>
      <c r="M5291" s="63">
        <f>(M4732+M4947+M4990)/3</f>
        <v>62.824494976494918</v>
      </c>
      <c r="N5291" s="62">
        <v>68.334999999999994</v>
      </c>
    </row>
    <row r="5292" spans="1:14" x14ac:dyDescent="0.4">
      <c r="A5292" s="69">
        <v>125</v>
      </c>
      <c r="B5292" s="5" t="s">
        <v>208</v>
      </c>
      <c r="C5292" s="5">
        <v>1980</v>
      </c>
      <c r="D5292" s="5" t="s">
        <v>246</v>
      </c>
      <c r="E5292" s="5" t="s">
        <v>254</v>
      </c>
      <c r="F5292" s="62">
        <f t="shared" ref="F5292:F5300" si="568">(F5293*0.95)</f>
        <v>5.4681770578161586E-2</v>
      </c>
      <c r="G5292" s="63">
        <v>4192012</v>
      </c>
      <c r="H5292" s="63">
        <f t="shared" ref="H5292:M5293" si="569">(H5206+H4991+H4131)/3</f>
        <v>38.663087383669293</v>
      </c>
      <c r="I5292" s="63">
        <f t="shared" si="569"/>
        <v>236.87455554136886</v>
      </c>
      <c r="J5292" s="63">
        <f t="shared" si="569"/>
        <v>10139830.099513134</v>
      </c>
      <c r="K5292" s="63">
        <f t="shared" si="569"/>
        <v>81.819713540959242</v>
      </c>
      <c r="L5292" s="63">
        <f t="shared" si="569"/>
        <v>278.53103238325207</v>
      </c>
      <c r="M5292" s="63">
        <f t="shared" si="569"/>
        <v>16.645944834248475</v>
      </c>
      <c r="N5292" s="62">
        <v>8.5190000000000001</v>
      </c>
    </row>
    <row r="5293" spans="1:14" x14ac:dyDescent="0.4">
      <c r="A5293" s="69">
        <v>125</v>
      </c>
      <c r="B5293" s="5" t="s">
        <v>208</v>
      </c>
      <c r="C5293" s="5">
        <v>1981</v>
      </c>
      <c r="D5293" s="5" t="s">
        <v>246</v>
      </c>
      <c r="E5293" s="5" t="s">
        <v>254</v>
      </c>
      <c r="F5293" s="62">
        <f t="shared" si="568"/>
        <v>5.7559758503327986E-2</v>
      </c>
      <c r="G5293" s="63">
        <v>4293866</v>
      </c>
      <c r="H5293" s="63">
        <f t="shared" si="569"/>
        <v>13.441440590588661</v>
      </c>
      <c r="I5293" s="63">
        <f t="shared" si="569"/>
        <v>253.87925504403361</v>
      </c>
      <c r="J5293" s="63">
        <f t="shared" si="569"/>
        <v>501060.22445334651</v>
      </c>
      <c r="K5293" s="63">
        <f t="shared" si="569"/>
        <v>72.10116756628976</v>
      </c>
      <c r="L5293" s="63">
        <f t="shared" si="569"/>
        <v>261.05834729040407</v>
      </c>
      <c r="M5293" s="63">
        <f t="shared" si="569"/>
        <v>19.907959271842042</v>
      </c>
      <c r="N5293" s="62">
        <v>8.5079999999999991</v>
      </c>
    </row>
    <row r="5294" spans="1:14" x14ac:dyDescent="0.4">
      <c r="A5294" s="69">
        <v>125</v>
      </c>
      <c r="B5294" s="5" t="s">
        <v>208</v>
      </c>
      <c r="C5294" s="5">
        <v>1982</v>
      </c>
      <c r="D5294" s="5" t="s">
        <v>246</v>
      </c>
      <c r="E5294" s="5" t="s">
        <v>254</v>
      </c>
      <c r="F5294" s="62">
        <f t="shared" si="568"/>
        <v>6.0589219477187359E-2</v>
      </c>
      <c r="G5294" s="63">
        <v>4398297</v>
      </c>
      <c r="H5294" s="63">
        <f>(H5208+H4993+H4133)/3</f>
        <v>18.444079441116074</v>
      </c>
      <c r="I5294" s="63">
        <f>(I5208+I4993+I4133)/3</f>
        <v>282.13454247609337</v>
      </c>
      <c r="J5294" s="63">
        <f>(J5208+J4993+J4133)/3</f>
        <v>10712885.183079591</v>
      </c>
      <c r="K5294" s="63">
        <f>(K5208+K4993+K4133)/3</f>
        <v>64.258428166400648</v>
      </c>
      <c r="L5294" s="63">
        <f>(L5208+L4993+L4133)/3</f>
        <v>268.83293281726571</v>
      </c>
      <c r="M5294" s="63">
        <f>(M5380+M5466+M5681)/3</f>
        <v>12.977353815417452</v>
      </c>
      <c r="N5294" s="62">
        <v>8.4969999999999999</v>
      </c>
    </row>
    <row r="5295" spans="1:14" x14ac:dyDescent="0.4">
      <c r="A5295" s="69">
        <v>125</v>
      </c>
      <c r="B5295" s="5" t="s">
        <v>208</v>
      </c>
      <c r="C5295" s="5">
        <v>1983</v>
      </c>
      <c r="D5295" s="5" t="s">
        <v>246</v>
      </c>
      <c r="E5295" s="5" t="s">
        <v>254</v>
      </c>
      <c r="F5295" s="62">
        <f t="shared" si="568"/>
        <v>6.3778125765460381E-2</v>
      </c>
      <c r="G5295" s="63">
        <v>4502541</v>
      </c>
      <c r="H5295" s="63">
        <f>(H5209+H4994+H4134)/3</f>
        <v>19.748101826102985</v>
      </c>
      <c r="I5295" s="63">
        <f>(I4994+I5209+I4134)/3</f>
        <v>315.20408196220916</v>
      </c>
      <c r="J5295" s="63">
        <f t="shared" ref="J5295:L5297" si="570">(J5209+J4994+J4134)/3</f>
        <v>-1772557.3500878836</v>
      </c>
      <c r="K5295" s="63">
        <f t="shared" si="570"/>
        <v>59.052298248595356</v>
      </c>
      <c r="L5295" s="63">
        <f t="shared" si="570"/>
        <v>221.17082725122154</v>
      </c>
      <c r="M5295" s="63">
        <f>(M5381+M5467+M5682)/3</f>
        <v>16.2975845410628</v>
      </c>
      <c r="N5295" s="62">
        <v>8.7080000000000002</v>
      </c>
    </row>
    <row r="5296" spans="1:14" x14ac:dyDescent="0.4">
      <c r="A5296" s="69">
        <v>125</v>
      </c>
      <c r="B5296" s="5" t="s">
        <v>208</v>
      </c>
      <c r="C5296" s="5">
        <v>1984</v>
      </c>
      <c r="D5296" s="5" t="s">
        <v>246</v>
      </c>
      <c r="E5296" s="5" t="s">
        <v>254</v>
      </c>
      <c r="F5296" s="62">
        <f t="shared" si="568"/>
        <v>6.7134869226800398E-2</v>
      </c>
      <c r="G5296" s="63">
        <v>4603039</v>
      </c>
      <c r="H5296" s="63">
        <f>(H5210+H4995+H4135)</f>
        <v>123.15527199845411</v>
      </c>
      <c r="I5296" s="63">
        <f t="shared" ref="I5296:I5315" si="571">(I5210+I4995+I4135)/3</f>
        <v>368.76268312188262</v>
      </c>
      <c r="J5296" s="63">
        <f t="shared" si="570"/>
        <v>-2545647.3147736965</v>
      </c>
      <c r="K5296" s="63">
        <f t="shared" si="570"/>
        <v>49.524630106881197</v>
      </c>
      <c r="L5296" s="63">
        <f t="shared" si="570"/>
        <v>209.97134206112719</v>
      </c>
      <c r="M5296" s="63">
        <f t="shared" ref="M5296:M5306" si="572">(M5210+M4995+M4135)/3</f>
        <v>23.598222174566548</v>
      </c>
      <c r="N5296" s="62">
        <v>9.2609999999999992</v>
      </c>
    </row>
    <row r="5297" spans="1:14" x14ac:dyDescent="0.4">
      <c r="A5297" s="69">
        <v>125</v>
      </c>
      <c r="B5297" s="5" t="s">
        <v>208</v>
      </c>
      <c r="C5297" s="5">
        <v>1985</v>
      </c>
      <c r="D5297" s="5" t="s">
        <v>246</v>
      </c>
      <c r="E5297" s="5" t="s">
        <v>254</v>
      </c>
      <c r="F5297" s="62">
        <f t="shared" si="568"/>
        <v>7.0668283396632003E-2</v>
      </c>
      <c r="G5297" s="63">
        <v>4706975</v>
      </c>
      <c r="H5297" s="63">
        <f t="shared" ref="H5297:H5306" si="573">(H5211+H4996+H4136)/3</f>
        <v>30.866167442923032</v>
      </c>
      <c r="I5297" s="63">
        <f t="shared" si="571"/>
        <v>336.03899336177761</v>
      </c>
      <c r="J5297" s="63">
        <f t="shared" si="570"/>
        <v>-13683011.794830961</v>
      </c>
      <c r="K5297" s="63">
        <f t="shared" si="570"/>
        <v>36.865165377462816</v>
      </c>
      <c r="L5297" s="63">
        <f t="shared" si="570"/>
        <v>187.04667616740969</v>
      </c>
      <c r="M5297" s="63">
        <f t="shared" si="572"/>
        <v>24.235444210354121</v>
      </c>
      <c r="N5297" s="62">
        <v>9.8439999999999994</v>
      </c>
    </row>
    <row r="5298" spans="1:14" x14ac:dyDescent="0.4">
      <c r="A5298" s="69">
        <v>125</v>
      </c>
      <c r="B5298" s="5" t="s">
        <v>208</v>
      </c>
      <c r="C5298" s="5">
        <v>1986</v>
      </c>
      <c r="D5298" s="5" t="s">
        <v>246</v>
      </c>
      <c r="E5298" s="5" t="s">
        <v>254</v>
      </c>
      <c r="F5298" s="62">
        <f t="shared" si="568"/>
        <v>7.4387666733296845E-2</v>
      </c>
      <c r="G5298" s="63">
        <v>4819667</v>
      </c>
      <c r="H5298" s="63">
        <f t="shared" si="573"/>
        <v>35.943444922050837</v>
      </c>
      <c r="I5298" s="63">
        <f t="shared" si="571"/>
        <v>246.18629784320262</v>
      </c>
      <c r="J5298" s="63">
        <f>(J5384+J5470+J5685)/3</f>
        <v>5981030.8457557755</v>
      </c>
      <c r="K5298" s="63">
        <f t="shared" ref="K5298:L5302" si="574">(K5212+K4997+K4137)/3</f>
        <v>34.659197094795402</v>
      </c>
      <c r="L5298" s="63">
        <f t="shared" si="574"/>
        <v>173.07859939389689</v>
      </c>
      <c r="M5298" s="63">
        <f t="shared" si="572"/>
        <v>25.621406985363524</v>
      </c>
      <c r="N5298" s="62">
        <v>10.461</v>
      </c>
    </row>
    <row r="5299" spans="1:14" x14ac:dyDescent="0.4">
      <c r="A5299" s="69">
        <v>125</v>
      </c>
      <c r="B5299" s="5" t="s">
        <v>208</v>
      </c>
      <c r="C5299" s="5">
        <v>1987</v>
      </c>
      <c r="D5299" s="5" t="s">
        <v>246</v>
      </c>
      <c r="E5299" s="5" t="s">
        <v>254</v>
      </c>
      <c r="F5299" s="62">
        <f t="shared" si="568"/>
        <v>7.8302807087680892E-2</v>
      </c>
      <c r="G5299" s="63">
        <v>4893809</v>
      </c>
      <c r="H5299" s="63">
        <f t="shared" si="573"/>
        <v>66.671990965953299</v>
      </c>
      <c r="I5299" s="63">
        <f t="shared" si="571"/>
        <v>162.71760085395195</v>
      </c>
      <c r="J5299" s="63">
        <f>(J5213+J4998+J4138)/3</f>
        <v>36718247.772866599</v>
      </c>
      <c r="K5299" s="63">
        <f t="shared" si="574"/>
        <v>46.347704669128859</v>
      </c>
      <c r="L5299" s="63">
        <f t="shared" si="574"/>
        <v>200.22883013147444</v>
      </c>
      <c r="M5299" s="63">
        <f t="shared" si="572"/>
        <v>26.269992164741211</v>
      </c>
      <c r="N5299" s="62">
        <v>11.111000000000001</v>
      </c>
    </row>
    <row r="5300" spans="1:14" x14ac:dyDescent="0.4">
      <c r="A5300" s="69">
        <v>125</v>
      </c>
      <c r="B5300" s="5" t="s">
        <v>208</v>
      </c>
      <c r="C5300" s="5">
        <v>1988</v>
      </c>
      <c r="D5300" s="5" t="s">
        <v>246</v>
      </c>
      <c r="E5300" s="5" t="s">
        <v>254</v>
      </c>
      <c r="F5300" s="62">
        <f t="shared" si="568"/>
        <v>8.2424007460716736E-2</v>
      </c>
      <c r="G5300" s="63">
        <v>4814879</v>
      </c>
      <c r="H5300" s="63">
        <f t="shared" si="573"/>
        <v>42.945206793499644</v>
      </c>
      <c r="I5300" s="63">
        <f t="shared" si="571"/>
        <v>182.98880772037219</v>
      </c>
      <c r="J5300" s="63">
        <f>(J5214+J4999+J4139)/3</f>
        <v>-21440998.759287998</v>
      </c>
      <c r="K5300" s="63">
        <f t="shared" si="574"/>
        <v>37.337322288264261</v>
      </c>
      <c r="L5300" s="63">
        <f t="shared" si="574"/>
        <v>231.59630807791009</v>
      </c>
      <c r="M5300" s="63">
        <f t="shared" si="572"/>
        <v>27.341820931606744</v>
      </c>
      <c r="N5300" s="62">
        <v>11.797000000000001</v>
      </c>
    </row>
    <row r="5301" spans="1:14" x14ac:dyDescent="0.4">
      <c r="A5301" s="69">
        <v>125</v>
      </c>
      <c r="B5301" s="5" t="s">
        <v>208</v>
      </c>
      <c r="C5301" s="5">
        <v>1989</v>
      </c>
      <c r="D5301" s="5" t="s">
        <v>246</v>
      </c>
      <c r="E5301" s="5" t="s">
        <v>254</v>
      </c>
      <c r="F5301" s="62">
        <f>(F5302*0.95)</f>
        <v>8.6762113116543943E-2</v>
      </c>
      <c r="G5301" s="63">
        <v>4706626</v>
      </c>
      <c r="H5301" s="63">
        <f t="shared" si="573"/>
        <v>53.435978611788187</v>
      </c>
      <c r="I5301" s="63">
        <f t="shared" si="571"/>
        <v>168.27668729705101</v>
      </c>
      <c r="J5301" s="63">
        <f>(J5215+J5000+J4140)/3</f>
        <v>-6789262.7531015957</v>
      </c>
      <c r="K5301" s="63">
        <f t="shared" si="574"/>
        <v>44.688804563774134</v>
      </c>
      <c r="L5301" s="63">
        <f t="shared" si="574"/>
        <v>216.04620985988581</v>
      </c>
      <c r="M5301" s="63">
        <f t="shared" si="572"/>
        <v>28.466452978189846</v>
      </c>
      <c r="N5301" s="62">
        <v>12.516999999999999</v>
      </c>
    </row>
    <row r="5302" spans="1:14" x14ac:dyDescent="0.4">
      <c r="A5302" s="69">
        <v>125</v>
      </c>
      <c r="B5302" s="5" t="s">
        <v>208</v>
      </c>
      <c r="C5302" s="5">
        <v>1990</v>
      </c>
      <c r="D5302" s="5" t="s">
        <v>246</v>
      </c>
      <c r="E5302" s="5" t="s">
        <v>254</v>
      </c>
      <c r="F5302" s="62">
        <v>9.132854012267784E-2</v>
      </c>
      <c r="G5302" s="63">
        <v>4750817</v>
      </c>
      <c r="H5302" s="63">
        <f t="shared" si="573"/>
        <v>108.4727680607748</v>
      </c>
      <c r="I5302" s="63">
        <f t="shared" si="571"/>
        <v>155.74654270520776</v>
      </c>
      <c r="J5302" s="63">
        <f>(J5216+J5001+J4141)/3</f>
        <v>26278078.667702902</v>
      </c>
      <c r="K5302" s="63">
        <f t="shared" si="574"/>
        <v>50.611864311498771</v>
      </c>
      <c r="L5302" s="63">
        <f t="shared" si="574"/>
        <v>233.60679606218264</v>
      </c>
      <c r="M5302" s="63">
        <f t="shared" si="572"/>
        <v>23.663893465113006</v>
      </c>
      <c r="N5302" s="62">
        <v>13.276</v>
      </c>
    </row>
    <row r="5303" spans="1:14" x14ac:dyDescent="0.4">
      <c r="A5303" s="69">
        <v>125</v>
      </c>
      <c r="B5303" s="5" t="s">
        <v>208</v>
      </c>
      <c r="C5303" s="5">
        <v>1991</v>
      </c>
      <c r="D5303" s="5" t="s">
        <v>246</v>
      </c>
      <c r="E5303" s="5" t="s">
        <v>254</v>
      </c>
      <c r="F5303" s="62">
        <v>8.350290650550575E-2</v>
      </c>
      <c r="G5303" s="63">
        <v>4867185</v>
      </c>
      <c r="H5303" s="63">
        <f t="shared" si="573"/>
        <v>60.044817205975257</v>
      </c>
      <c r="I5303" s="63">
        <f t="shared" si="571"/>
        <v>159.03074484281228</v>
      </c>
      <c r="J5303" s="63">
        <f>(J5217+J5002+J4142)/3</f>
        <v>6198294.8779027658</v>
      </c>
      <c r="K5303" s="63">
        <f>(K5002+K5217+K4142)/3</f>
        <v>38.515578296397905</v>
      </c>
      <c r="L5303" s="63">
        <f>(L5217+L5002+L4142)/3</f>
        <v>279.90219576331879</v>
      </c>
      <c r="M5303" s="63">
        <f t="shared" si="572"/>
        <v>25.606025603851766</v>
      </c>
      <c r="N5303" s="62">
        <v>14.074</v>
      </c>
    </row>
    <row r="5304" spans="1:14" x14ac:dyDescent="0.4">
      <c r="A5304" s="69">
        <v>125</v>
      </c>
      <c r="B5304" s="5" t="s">
        <v>208</v>
      </c>
      <c r="C5304" s="5">
        <v>1992</v>
      </c>
      <c r="D5304" s="5" t="s">
        <v>246</v>
      </c>
      <c r="E5304" s="5" t="s">
        <v>254</v>
      </c>
      <c r="F5304" s="62">
        <v>7.3311276104409781E-2</v>
      </c>
      <c r="G5304" s="63">
        <v>4956969</v>
      </c>
      <c r="H5304" s="63">
        <f t="shared" si="573"/>
        <v>38.344082312998275</v>
      </c>
      <c r="I5304" s="63">
        <f t="shared" si="571"/>
        <v>149.93239364334212</v>
      </c>
      <c r="J5304" s="63">
        <f>(J5218+J5003+J4143)</f>
        <v>50731060.498511992</v>
      </c>
      <c r="K5304" s="63">
        <f>(K5218+K4143+K5003)/3</f>
        <v>39.826685958463891</v>
      </c>
      <c r="L5304" s="63">
        <f>(L5218+L5003+L4143)/3</f>
        <v>261.71984298475746</v>
      </c>
      <c r="M5304" s="63">
        <f t="shared" si="572"/>
        <v>24.759408560341758</v>
      </c>
      <c r="N5304" s="62">
        <v>14.912000000000001</v>
      </c>
    </row>
    <row r="5305" spans="1:14" x14ac:dyDescent="0.4">
      <c r="A5305" s="69">
        <v>125</v>
      </c>
      <c r="B5305" s="5" t="s">
        <v>208</v>
      </c>
      <c r="C5305" s="5">
        <v>1993</v>
      </c>
      <c r="D5305" s="5" t="s">
        <v>246</v>
      </c>
      <c r="E5305" s="5" t="s">
        <v>254</v>
      </c>
      <c r="F5305" s="62">
        <v>4.9919799879318605E-2</v>
      </c>
      <c r="G5305" s="63">
        <v>5018172</v>
      </c>
      <c r="H5305" s="63">
        <f t="shared" si="573"/>
        <v>14.93625863784286</v>
      </c>
      <c r="I5305" s="63">
        <f t="shared" si="571"/>
        <v>163.46868997497322</v>
      </c>
      <c r="J5305" s="63">
        <f>(J5219+J5004+J4144)/3</f>
        <v>-13206659.735030277</v>
      </c>
      <c r="K5305" s="63">
        <f>(K5219+K5004+K4144)/3</f>
        <v>35.540831281368149</v>
      </c>
      <c r="L5305" s="63">
        <f>(L5219+L5004+L4144)/3</f>
        <v>249.67678191625933</v>
      </c>
      <c r="M5305" s="63">
        <f t="shared" si="572"/>
        <v>24.225813375601305</v>
      </c>
      <c r="N5305" s="62">
        <v>15.625999999999999</v>
      </c>
    </row>
    <row r="5306" spans="1:14" x14ac:dyDescent="0.4">
      <c r="A5306" s="69">
        <v>125</v>
      </c>
      <c r="B5306" s="5" t="s">
        <v>208</v>
      </c>
      <c r="C5306" s="5">
        <v>1994</v>
      </c>
      <c r="D5306" s="5" t="s">
        <v>246</v>
      </c>
      <c r="E5306" s="5" t="s">
        <v>254</v>
      </c>
      <c r="F5306" s="62">
        <v>6.6982940241651384E-2</v>
      </c>
      <c r="G5306" s="63">
        <v>5142863</v>
      </c>
      <c r="H5306" s="63">
        <f t="shared" si="573"/>
        <v>26.594077655999012</v>
      </c>
      <c r="I5306" s="63">
        <f t="shared" si="571"/>
        <v>150.51632043214704</v>
      </c>
      <c r="J5306" s="63">
        <f>(J5005+J5220+J4145)/3</f>
        <v>733928.8541931134</v>
      </c>
      <c r="K5306" s="63">
        <f t="shared" ref="K5306:K5316" si="575">(K5220+K5005+K4145)/3</f>
        <v>39.307433310778499</v>
      </c>
      <c r="L5306" s="63">
        <f>(L5005+L5220+L4145)/3</f>
        <v>206.70133107619725</v>
      </c>
      <c r="M5306" s="63">
        <f t="shared" si="572"/>
        <v>24.208137675167503</v>
      </c>
      <c r="N5306" s="62">
        <v>15.749000000000001</v>
      </c>
    </row>
    <row r="5307" spans="1:14" x14ac:dyDescent="0.4">
      <c r="A5307" s="69">
        <v>125</v>
      </c>
      <c r="B5307" s="5" t="s">
        <v>208</v>
      </c>
      <c r="C5307" s="5">
        <v>1995</v>
      </c>
      <c r="D5307" s="5" t="s">
        <v>246</v>
      </c>
      <c r="E5307" s="5" t="s">
        <v>254</v>
      </c>
      <c r="F5307" s="62">
        <v>6.7158797874479301E-2</v>
      </c>
      <c r="G5307" s="63">
        <v>5302042</v>
      </c>
      <c r="H5307" s="63">
        <f>(H5221+H4146+H5006)/3</f>
        <v>22.538850583012007</v>
      </c>
      <c r="I5307" s="63">
        <f t="shared" si="571"/>
        <v>135.0788476046811</v>
      </c>
      <c r="J5307" s="63">
        <f>(J5221+J5006+J4146)/3</f>
        <v>3506953.4693220765</v>
      </c>
      <c r="K5307" s="63">
        <f t="shared" si="575"/>
        <v>36.819701974350217</v>
      </c>
      <c r="L5307" s="63">
        <f>(L5221+L5006+L4146)/3</f>
        <v>215.58748270777411</v>
      </c>
      <c r="M5307" s="63">
        <f>(M5221+M4146+M5006)/3</f>
        <v>37.327735256796622</v>
      </c>
      <c r="N5307" s="62">
        <v>15.872999999999999</v>
      </c>
    </row>
    <row r="5308" spans="1:14" x14ac:dyDescent="0.4">
      <c r="A5308" s="69">
        <v>125</v>
      </c>
      <c r="B5308" s="5" t="s">
        <v>208</v>
      </c>
      <c r="C5308" s="5">
        <v>1996</v>
      </c>
      <c r="D5308" s="5" t="s">
        <v>246</v>
      </c>
      <c r="E5308" s="5" t="s">
        <v>254</v>
      </c>
      <c r="F5308" s="62">
        <v>6.7594386385456645E-2</v>
      </c>
      <c r="G5308" s="63">
        <v>5434894</v>
      </c>
      <c r="H5308" s="63">
        <f>(H5222+H5007+H4147)/3</f>
        <v>21.668272048479125</v>
      </c>
      <c r="I5308" s="63">
        <f t="shared" si="571"/>
        <v>150.97039101095672</v>
      </c>
      <c r="J5308" s="63">
        <f>(J5222+J5007+J4147)/3</f>
        <v>3531506.4315838437</v>
      </c>
      <c r="K5308" s="63">
        <f t="shared" si="575"/>
        <v>39.467042690679797</v>
      </c>
      <c r="L5308" s="63">
        <f>(L5222+L5007+L4147)/3</f>
        <v>229.46571917652577</v>
      </c>
      <c r="M5308" s="63">
        <f>(M5222+M4147+M5007)/3</f>
        <v>25.271722940484732</v>
      </c>
      <c r="N5308" s="62">
        <v>15.997</v>
      </c>
    </row>
    <row r="5309" spans="1:14" x14ac:dyDescent="0.4">
      <c r="A5309" s="69">
        <v>125</v>
      </c>
      <c r="B5309" s="5" t="s">
        <v>208</v>
      </c>
      <c r="C5309" s="5">
        <v>1997</v>
      </c>
      <c r="D5309" s="5" t="s">
        <v>246</v>
      </c>
      <c r="E5309" s="5" t="s">
        <v>254</v>
      </c>
      <c r="F5309" s="62">
        <v>8.0464948357697852E-2</v>
      </c>
      <c r="G5309" s="63">
        <v>5589410</v>
      </c>
      <c r="H5309" s="63">
        <f>(H5223+H5008+H4148)/3</f>
        <v>5.2803163793718575</v>
      </c>
      <c r="I5309" s="63">
        <f t="shared" si="571"/>
        <v>161.48825330891097</v>
      </c>
      <c r="J5309" s="63">
        <f>(J5223+J5008+J4148)/3</f>
        <v>7286465.3155973405</v>
      </c>
      <c r="K5309" s="63">
        <f t="shared" si="575"/>
        <v>31.805386220955615</v>
      </c>
      <c r="L5309" s="63">
        <f>(L5008+L5223+L4148)/3</f>
        <v>215.55700132953257</v>
      </c>
      <c r="M5309" s="63">
        <f t="shared" ref="M5309:M5315" si="576">(M5223+M5008+M4148)/3</f>
        <v>26.194054081866497</v>
      </c>
      <c r="N5309" s="62">
        <v>16.123000000000001</v>
      </c>
    </row>
    <row r="5310" spans="1:14" x14ac:dyDescent="0.4">
      <c r="A5310" s="69">
        <v>125</v>
      </c>
      <c r="B5310" s="5" t="s">
        <v>208</v>
      </c>
      <c r="C5310" s="5">
        <v>1998</v>
      </c>
      <c r="D5310" s="5" t="s">
        <v>246</v>
      </c>
      <c r="E5310" s="5" t="s">
        <v>254</v>
      </c>
      <c r="F5310" s="62">
        <v>6.8418601594964837E-2</v>
      </c>
      <c r="G5310" s="63">
        <v>5699436</v>
      </c>
      <c r="H5310" s="63">
        <f>(H5224+H5009+H4149)/3</f>
        <v>13.952400561293551</v>
      </c>
      <c r="I5310" s="63">
        <f t="shared" si="571"/>
        <v>139.43162167954898</v>
      </c>
      <c r="J5310" s="63">
        <f>(J5224+J5009+J4149)/3</f>
        <v>-539888.68595025968</v>
      </c>
      <c r="K5310" s="63">
        <f t="shared" si="575"/>
        <v>35.367908730999496</v>
      </c>
      <c r="L5310" s="63">
        <f>(L5224+L5009+L4149)/3</f>
        <v>211.83053098766587</v>
      </c>
      <c r="M5310" s="63">
        <f t="shared" si="576"/>
        <v>27.061622966120364</v>
      </c>
      <c r="N5310" s="62">
        <v>16.248999999999999</v>
      </c>
    </row>
    <row r="5311" spans="1:14" x14ac:dyDescent="0.4">
      <c r="A5311" s="69">
        <v>125</v>
      </c>
      <c r="B5311" s="5" t="s">
        <v>208</v>
      </c>
      <c r="C5311" s="5">
        <v>1999</v>
      </c>
      <c r="D5311" s="5" t="s">
        <v>246</v>
      </c>
      <c r="E5311" s="5" t="s">
        <v>254</v>
      </c>
      <c r="F5311" s="62">
        <v>7.2288934034968375E-2</v>
      </c>
      <c r="G5311" s="63">
        <v>5850145</v>
      </c>
      <c r="H5311" s="63">
        <f>(H5225+H5010+H4150)/3</f>
        <v>8.8035759198670167</v>
      </c>
      <c r="I5311" s="63">
        <f t="shared" si="571"/>
        <v>156.51609698435354</v>
      </c>
      <c r="J5311" s="63">
        <f>(J5225+J5010+J4150)/3</f>
        <v>442823.44004722033</v>
      </c>
      <c r="K5311" s="63">
        <f t="shared" si="575"/>
        <v>34.252469296969856</v>
      </c>
      <c r="L5311" s="63">
        <f>(L5225+L5010+L4150)/3</f>
        <v>207.18231844963702</v>
      </c>
      <c r="M5311" s="63">
        <f t="shared" si="576"/>
        <v>27.885197556247807</v>
      </c>
      <c r="N5311" s="62">
        <v>16.376000000000001</v>
      </c>
    </row>
    <row r="5312" spans="1:14" x14ac:dyDescent="0.4">
      <c r="A5312" s="69">
        <v>125</v>
      </c>
      <c r="B5312" s="5" t="s">
        <v>208</v>
      </c>
      <c r="C5312" s="5">
        <v>2000</v>
      </c>
      <c r="D5312" s="5" t="s">
        <v>246</v>
      </c>
      <c r="E5312" s="5" t="s">
        <v>254</v>
      </c>
      <c r="F5312" s="62">
        <v>7.5202414611967736E-2</v>
      </c>
      <c r="G5312" s="63">
        <v>6114440</v>
      </c>
      <c r="H5312" s="63">
        <f>(H5226+H4151+H5011)/3</f>
        <v>4.1615214590263703</v>
      </c>
      <c r="I5312" s="63">
        <f t="shared" si="571"/>
        <v>160.25594476663267</v>
      </c>
      <c r="J5312" s="63">
        <f>(J5226+J4151+J5011)/3</f>
        <v>18346012.296502434</v>
      </c>
      <c r="K5312" s="63">
        <f t="shared" si="575"/>
        <v>43.952145222552566</v>
      </c>
      <c r="L5312" s="63">
        <f>(L5011+L5226+L4151)/3</f>
        <v>184.46020088521755</v>
      </c>
      <c r="M5312" s="63">
        <f t="shared" si="576"/>
        <v>30.226293425182764</v>
      </c>
      <c r="N5312" s="62">
        <v>16.504000000000001</v>
      </c>
    </row>
    <row r="5313" spans="1:14" x14ac:dyDescent="0.4">
      <c r="A5313" s="69">
        <v>125</v>
      </c>
      <c r="B5313" s="5" t="s">
        <v>208</v>
      </c>
      <c r="C5313" s="5">
        <v>2001</v>
      </c>
      <c r="D5313" s="5" t="s">
        <v>246</v>
      </c>
      <c r="E5313" s="5" t="s">
        <v>254</v>
      </c>
      <c r="F5313" s="62">
        <v>8.2741313026913579E-2</v>
      </c>
      <c r="G5313" s="63">
        <v>6394431</v>
      </c>
      <c r="H5313" s="63">
        <f>(H5227+H5012+H4152)/3</f>
        <v>35.582220403957741</v>
      </c>
      <c r="I5313" s="63">
        <f t="shared" si="571"/>
        <v>149.5719194308742</v>
      </c>
      <c r="J5313" s="63">
        <f>(J5227+J5012+J4152)/3</f>
        <v>10821065.702061241</v>
      </c>
      <c r="K5313" s="63">
        <f t="shared" si="575"/>
        <v>36.883483494040213</v>
      </c>
      <c r="L5313" s="63">
        <f>(L5227+L5012+L4152)/3</f>
        <v>223.26459560719169</v>
      </c>
      <c r="M5313" s="63">
        <f t="shared" si="576"/>
        <v>27.936242334905987</v>
      </c>
      <c r="N5313" s="62">
        <v>16.632000000000001</v>
      </c>
    </row>
    <row r="5314" spans="1:14" x14ac:dyDescent="0.4">
      <c r="A5314" s="69">
        <v>125</v>
      </c>
      <c r="B5314" s="5" t="s">
        <v>208</v>
      </c>
      <c r="C5314" s="5">
        <v>2002</v>
      </c>
      <c r="D5314" s="5" t="s">
        <v>246</v>
      </c>
      <c r="E5314" s="5" t="s">
        <v>254</v>
      </c>
      <c r="F5314" s="62">
        <v>0.10085434812521502</v>
      </c>
      <c r="G5314" s="63">
        <v>6686100</v>
      </c>
      <c r="H5314" s="63">
        <f>(H5228+H4153+H5013)/3</f>
        <v>0.48715748100496309</v>
      </c>
      <c r="I5314" s="63">
        <f t="shared" si="571"/>
        <v>133.17108700687868</v>
      </c>
      <c r="J5314" s="63">
        <f>(J5228+J5013+J4153)/3</f>
        <v>6126950.4661748968</v>
      </c>
      <c r="K5314" s="63">
        <f t="shared" si="575"/>
        <v>37.881528535815342</v>
      </c>
      <c r="L5314" s="63">
        <f>(L5228+L5013+L4153)/3</f>
        <v>241.52762679984957</v>
      </c>
      <c r="M5314" s="63">
        <f t="shared" si="576"/>
        <v>29.440144535977705</v>
      </c>
      <c r="N5314" s="62">
        <v>16.760999999999999</v>
      </c>
    </row>
    <row r="5315" spans="1:14" x14ac:dyDescent="0.4">
      <c r="A5315" s="69">
        <v>125</v>
      </c>
      <c r="B5315" s="5" t="s">
        <v>208</v>
      </c>
      <c r="C5315" s="5">
        <v>2003</v>
      </c>
      <c r="D5315" s="5" t="s">
        <v>246</v>
      </c>
      <c r="E5315" s="5" t="s">
        <v>254</v>
      </c>
      <c r="F5315" s="62">
        <v>0.10773879059837677</v>
      </c>
      <c r="G5315" s="63">
        <v>6992367</v>
      </c>
      <c r="H5315" s="63">
        <f t="shared" ref="H5315:H5320" si="577">(H5229+H5014+H4154)/3</f>
        <v>6.1863298479921847</v>
      </c>
      <c r="I5315" s="63">
        <f t="shared" si="571"/>
        <v>102.48726796690455</v>
      </c>
      <c r="J5315" s="63">
        <f>(J5014+J5229+J4154)/3</f>
        <v>8764729.547123028</v>
      </c>
      <c r="K5315" s="63">
        <f t="shared" si="575"/>
        <v>42.010896922293561</v>
      </c>
      <c r="L5315" s="63">
        <f>(L5229+L5014+L4154)/3</f>
        <v>268.82046096219023</v>
      </c>
      <c r="M5315" s="63">
        <f t="shared" si="576"/>
        <v>27.873991232960549</v>
      </c>
      <c r="N5315" s="62">
        <v>16.890999999999998</v>
      </c>
    </row>
    <row r="5316" spans="1:14" x14ac:dyDescent="0.4">
      <c r="A5316" s="69">
        <v>125</v>
      </c>
      <c r="B5316" s="5" t="s">
        <v>208</v>
      </c>
      <c r="C5316" s="5">
        <v>2004</v>
      </c>
      <c r="D5316" s="5" t="s">
        <v>246</v>
      </c>
      <c r="E5316" s="5" t="s">
        <v>254</v>
      </c>
      <c r="F5316" s="62">
        <v>0.13010373250779883</v>
      </c>
      <c r="G5316" s="63">
        <v>7317118</v>
      </c>
      <c r="H5316" s="63">
        <f t="shared" si="577"/>
        <v>6.5164269695608903</v>
      </c>
      <c r="I5316" s="63">
        <f>(I5015+I5230+I4155)/3</f>
        <v>93.527157742801705</v>
      </c>
      <c r="J5316" s="63">
        <f>(J5230+J5015+J4155)/3</f>
        <v>26924867.031393632</v>
      </c>
      <c r="K5316" s="63">
        <f t="shared" si="575"/>
        <v>43.923775304369826</v>
      </c>
      <c r="L5316" s="63">
        <f>(L5313+L5314+L5315)/3</f>
        <v>244.53756112307715</v>
      </c>
      <c r="M5316" s="63">
        <f>(M5313+M5314+M5315)/3</f>
        <v>28.416792701281413</v>
      </c>
      <c r="N5316" s="62">
        <v>17.023</v>
      </c>
    </row>
    <row r="5317" spans="1:14" x14ac:dyDescent="0.4">
      <c r="A5317" s="69">
        <v>125</v>
      </c>
      <c r="B5317" s="5" t="s">
        <v>208</v>
      </c>
      <c r="C5317" s="5">
        <v>2005</v>
      </c>
      <c r="D5317" s="5" t="s">
        <v>246</v>
      </c>
      <c r="E5317" s="5" t="s">
        <v>254</v>
      </c>
      <c r="F5317" s="62">
        <v>0.11902054105535759</v>
      </c>
      <c r="G5317" s="63">
        <v>7662654</v>
      </c>
      <c r="H5317" s="63">
        <f t="shared" si="577"/>
        <v>12.014850590242595</v>
      </c>
      <c r="I5317" s="63">
        <f>(I5231+I5016+I4156)/3</f>
        <v>95.462338576679471</v>
      </c>
      <c r="J5317" s="63">
        <f>(J5231+J5016+J4156)/3</f>
        <v>54828422.188912429</v>
      </c>
      <c r="K5317" s="63">
        <f>(K5231+K4156+K5016)/3</f>
        <v>45.696898548014275</v>
      </c>
      <c r="L5317" s="63">
        <f t="shared" ref="L5317:M5319" si="578">(L5231+L5016+L4156)/3</f>
        <v>316.59996537531396</v>
      </c>
      <c r="M5317" s="63">
        <f t="shared" si="578"/>
        <v>28.882046290920886</v>
      </c>
      <c r="N5317" s="62">
        <v>17.154</v>
      </c>
    </row>
    <row r="5318" spans="1:14" x14ac:dyDescent="0.4">
      <c r="A5318" s="69">
        <v>125</v>
      </c>
      <c r="B5318" s="5" t="s">
        <v>208</v>
      </c>
      <c r="C5318" s="5">
        <v>2006</v>
      </c>
      <c r="D5318" s="5" t="s">
        <v>246</v>
      </c>
      <c r="E5318" s="5" t="s">
        <v>254</v>
      </c>
      <c r="F5318" s="62">
        <v>0.12437463075300795</v>
      </c>
      <c r="G5318" s="63">
        <v>8029517</v>
      </c>
      <c r="H5318" s="63">
        <f t="shared" si="577"/>
        <v>7.0464551233982826</v>
      </c>
      <c r="I5318" s="63">
        <f>(I5232+I5017+I4157)/3</f>
        <v>96.423377695280124</v>
      </c>
      <c r="J5318" s="63">
        <f>(J5232+J4157+J5017)/3</f>
        <v>65059729.349460788</v>
      </c>
      <c r="K5318" s="63">
        <f>(K5232+K5017+K4157)/3</f>
        <v>44.283736438698817</v>
      </c>
      <c r="L5318" s="63">
        <f t="shared" si="578"/>
        <v>340.56531857074606</v>
      </c>
      <c r="M5318" s="63">
        <f t="shared" si="578"/>
        <v>26.424245828638735</v>
      </c>
      <c r="N5318" s="62">
        <v>17.286999999999999</v>
      </c>
    </row>
    <row r="5319" spans="1:14" x14ac:dyDescent="0.4">
      <c r="A5319" s="69">
        <v>125</v>
      </c>
      <c r="B5319" s="5" t="s">
        <v>208</v>
      </c>
      <c r="C5319" s="5">
        <v>2007</v>
      </c>
      <c r="D5319" s="5" t="s">
        <v>246</v>
      </c>
      <c r="E5319" s="5" t="s">
        <v>254</v>
      </c>
      <c r="F5319" s="62">
        <v>0.13937079444412173</v>
      </c>
      <c r="G5319" s="63">
        <v>8417823</v>
      </c>
      <c r="H5319" s="63">
        <f t="shared" si="577"/>
        <v>6.8878887543121659</v>
      </c>
      <c r="I5319" s="63">
        <f>(I5233+I5018+I4158)/3</f>
        <v>97.063474595456867</v>
      </c>
      <c r="J5319" s="63">
        <f>(J5233+J5018+J4158)/3</f>
        <v>111847947.74938302</v>
      </c>
      <c r="K5319" s="63">
        <f>(K5233+K5018+K4158)/3</f>
        <v>44.375592271415535</v>
      </c>
      <c r="L5319" s="63">
        <f t="shared" si="578"/>
        <v>386.58083774620445</v>
      </c>
      <c r="M5319" s="63">
        <f t="shared" si="578"/>
        <v>23.540397754441653</v>
      </c>
      <c r="N5319" s="62">
        <v>17.420000000000002</v>
      </c>
    </row>
    <row r="5320" spans="1:14" x14ac:dyDescent="0.4">
      <c r="A5320" s="69">
        <v>125</v>
      </c>
      <c r="B5320" s="5" t="s">
        <v>208</v>
      </c>
      <c r="C5320" s="5">
        <v>2008</v>
      </c>
      <c r="D5320" s="5" t="s">
        <v>246</v>
      </c>
      <c r="E5320" s="5" t="s">
        <v>254</v>
      </c>
      <c r="F5320" s="62">
        <v>0.14042622571818683</v>
      </c>
      <c r="G5320" s="63">
        <v>8823888</v>
      </c>
      <c r="H5320" s="63">
        <f t="shared" si="577"/>
        <v>9.169348544452161</v>
      </c>
      <c r="I5320" s="63">
        <f>(I5234+I5019+I4159)/3</f>
        <v>101.24073444918123</v>
      </c>
      <c r="J5320" s="63">
        <f>(J5234+J5019+J4159)/3</f>
        <v>141057091.65129873</v>
      </c>
      <c r="K5320" s="63">
        <v>97.266297318348776</v>
      </c>
      <c r="L5320" s="63">
        <v>1653.0415371390898</v>
      </c>
      <c r="M5320" s="63">
        <f>(M5234+M5019+M4159)/3</f>
        <v>24.231856197326763</v>
      </c>
      <c r="N5320" s="62">
        <v>17.555</v>
      </c>
    </row>
    <row r="5321" spans="1:14" x14ac:dyDescent="0.4">
      <c r="A5321" s="69">
        <v>125</v>
      </c>
      <c r="B5321" s="5" t="s">
        <v>208</v>
      </c>
      <c r="C5321" s="5">
        <v>2009</v>
      </c>
      <c r="D5321" s="5" t="s">
        <v>246</v>
      </c>
      <c r="E5321" s="5" t="s">
        <v>254</v>
      </c>
      <c r="F5321" s="62">
        <v>0.13984606814850259</v>
      </c>
      <c r="G5321" s="63">
        <v>9229227</v>
      </c>
      <c r="H5321" s="63">
        <v>-11.829329539105316</v>
      </c>
      <c r="I5321" s="63">
        <f>(I5235+I5020+I4160)/3</f>
        <v>104.00357667046376</v>
      </c>
      <c r="J5321" s="63">
        <f>(J5235+J5020+J4160)/3</f>
        <v>284083133.21748334</v>
      </c>
      <c r="K5321" s="63">
        <v>94.835764087996338</v>
      </c>
      <c r="L5321" s="63">
        <v>1325.2750772157954</v>
      </c>
      <c r="M5321" s="63">
        <f>(M5235+M5020+M4160)/3</f>
        <v>22.204534165262505</v>
      </c>
      <c r="N5321" s="62">
        <v>17.701000000000001</v>
      </c>
    </row>
    <row r="5322" spans="1:14" x14ac:dyDescent="0.4">
      <c r="A5322" s="69">
        <v>125</v>
      </c>
      <c r="B5322" s="5" t="s">
        <v>208</v>
      </c>
      <c r="C5322" s="5">
        <v>2010</v>
      </c>
      <c r="D5322" s="5" t="s">
        <v>246</v>
      </c>
      <c r="E5322" s="5" t="s">
        <v>254</v>
      </c>
      <c r="F5322" s="62">
        <v>0.1351856682319344</v>
      </c>
      <c r="G5322" s="63">
        <v>9714419</v>
      </c>
      <c r="H5322" s="63">
        <v>12.926402431149171</v>
      </c>
      <c r="I5322" s="63">
        <v>100</v>
      </c>
      <c r="J5322" s="63">
        <f>(J5236+J5021+J4161)/3</f>
        <v>382346789.07536</v>
      </c>
      <c r="K5322" s="63">
        <v>90.943448366113103</v>
      </c>
      <c r="L5322" s="63">
        <v>1503.1338890108184</v>
      </c>
      <c r="M5322" s="63">
        <f>(M5236+M4161+M5021)/3</f>
        <v>23.603187409241489</v>
      </c>
      <c r="N5322" s="62">
        <v>17.86</v>
      </c>
    </row>
    <row r="5323" spans="1:14" x14ac:dyDescent="0.4">
      <c r="A5323" s="69">
        <v>125</v>
      </c>
      <c r="B5323" s="5" t="s">
        <v>208</v>
      </c>
      <c r="C5323" s="5">
        <v>2011</v>
      </c>
      <c r="D5323" s="5" t="s">
        <v>246</v>
      </c>
      <c r="E5323" s="5" t="s">
        <v>254</v>
      </c>
      <c r="F5323" s="62">
        <v>0.12508113198705464</v>
      </c>
      <c r="G5323" s="63">
        <v>10243050</v>
      </c>
      <c r="H5323" s="63">
        <v>38.833342972193122</v>
      </c>
      <c r="I5323" s="63">
        <f>(I5237+I5022+I4162)/3</f>
        <v>99.315644709513165</v>
      </c>
      <c r="J5323" s="63">
        <f>(J5237+J5022+J4162)/3</f>
        <v>706554642.47686231</v>
      </c>
      <c r="K5323" s="63">
        <v>93.226859754919047</v>
      </c>
      <c r="L5323" s="63">
        <v>1455.3584071886235</v>
      </c>
      <c r="M5323" s="63">
        <f>(M5409+M5495+M5710)/3</f>
        <v>22.747296291300756</v>
      </c>
      <c r="N5323" s="62">
        <v>18.032</v>
      </c>
    </row>
    <row r="5324" spans="1:14" x14ac:dyDescent="0.4">
      <c r="A5324" s="69">
        <v>125</v>
      </c>
      <c r="B5324" s="5" t="s">
        <v>208</v>
      </c>
      <c r="C5324" s="5">
        <v>2012</v>
      </c>
      <c r="D5324" s="5" t="s">
        <v>246</v>
      </c>
      <c r="E5324" s="5" t="s">
        <v>254</v>
      </c>
      <c r="F5324" s="62">
        <v>0.1325595677059252</v>
      </c>
      <c r="G5324" s="63">
        <v>10701604</v>
      </c>
      <c r="H5324" s="63">
        <v>46.50690475548015</v>
      </c>
      <c r="I5324" s="63">
        <f>(I5238+I5023+I4163)/3</f>
        <v>100.65718385762716</v>
      </c>
      <c r="J5324" s="63">
        <v>161000000</v>
      </c>
      <c r="K5324" s="63">
        <v>71.619811394748851</v>
      </c>
      <c r="L5324" s="63">
        <v>1114.9237226019134</v>
      </c>
      <c r="M5324" s="63">
        <v>26.388888888888889</v>
      </c>
      <c r="N5324" s="62">
        <v>18.216999999999999</v>
      </c>
    </row>
    <row r="5325" spans="1:14" x14ac:dyDescent="0.4">
      <c r="A5325" s="69">
        <v>125</v>
      </c>
      <c r="B5325" s="5" t="s">
        <v>208</v>
      </c>
      <c r="C5325" s="5">
        <v>2013</v>
      </c>
      <c r="D5325" s="5" t="s">
        <v>246</v>
      </c>
      <c r="E5325" s="5" t="s">
        <v>254</v>
      </c>
      <c r="F5325" s="62">
        <v>0.13083882081726586</v>
      </c>
      <c r="G5325" s="63">
        <v>11106031</v>
      </c>
      <c r="H5325" s="63">
        <v>36.512158499485736</v>
      </c>
      <c r="I5325" s="63">
        <f>(I5239+I5024+I4164)/3</f>
        <v>168.20451923512911</v>
      </c>
      <c r="J5325" s="63">
        <v>-793000000</v>
      </c>
      <c r="K5325" s="63">
        <v>50.811246590746265</v>
      </c>
      <c r="L5325" s="63">
        <v>1659.1407872847781</v>
      </c>
      <c r="M5325" s="63">
        <v>30.612244897959183</v>
      </c>
      <c r="N5325" s="62">
        <v>18.414999999999999</v>
      </c>
    </row>
    <row r="5326" spans="1:14" x14ac:dyDescent="0.4">
      <c r="A5326" s="69">
        <v>125</v>
      </c>
      <c r="B5326" s="5" t="s">
        <v>208</v>
      </c>
      <c r="C5326" s="5">
        <v>2014</v>
      </c>
      <c r="D5326" s="5" t="s">
        <v>246</v>
      </c>
      <c r="E5326" s="5" t="s">
        <v>254</v>
      </c>
      <c r="F5326" s="62">
        <v>0.13551783759334018</v>
      </c>
      <c r="G5326" s="63">
        <v>11213284</v>
      </c>
      <c r="H5326" s="63">
        <v>-26.700284582256671</v>
      </c>
      <c r="I5326" s="63">
        <f>(I5240+I5025+I4165)/3</f>
        <v>390660.158919351</v>
      </c>
      <c r="J5326" s="63">
        <v>1035825.73</v>
      </c>
      <c r="K5326" s="63">
        <v>64.63451780708094</v>
      </c>
      <c r="L5326" s="63">
        <v>1245.1493110722627</v>
      </c>
      <c r="M5326" s="63">
        <v>30.921052631578949</v>
      </c>
      <c r="N5326" s="62">
        <v>18.626000000000001</v>
      </c>
    </row>
    <row r="5327" spans="1:14" x14ac:dyDescent="0.4">
      <c r="A5327" s="69">
        <v>125</v>
      </c>
      <c r="B5327" s="5" t="s">
        <v>208</v>
      </c>
      <c r="C5327" s="5">
        <v>2015</v>
      </c>
      <c r="D5327" s="5" t="s">
        <v>246</v>
      </c>
      <c r="E5327" s="5" t="s">
        <v>254</v>
      </c>
      <c r="F5327" s="62">
        <v>0.17592883663371867</v>
      </c>
      <c r="G5327" s="63">
        <v>11194299</v>
      </c>
      <c r="H5327" s="63">
        <v>17.689332139315056</v>
      </c>
      <c r="I5327" s="63">
        <f>(I5241+I4166+I5026)/3</f>
        <v>111.24839408508474</v>
      </c>
      <c r="J5327" s="63">
        <v>150000</v>
      </c>
      <c r="K5327" s="63">
        <v>65.551349184500282</v>
      </c>
      <c r="L5327" s="63">
        <v>1071.7777647554512</v>
      </c>
      <c r="M5327" s="63">
        <f>(M5241+M5026+M4166)/3</f>
        <v>24.961554174483847</v>
      </c>
      <c r="N5327" s="62">
        <v>18.852</v>
      </c>
    </row>
    <row r="5328" spans="1:14" x14ac:dyDescent="0.4">
      <c r="A5328" s="69">
        <v>125</v>
      </c>
      <c r="B5328" s="5" t="s">
        <v>208</v>
      </c>
      <c r="C5328" s="5">
        <v>2016</v>
      </c>
      <c r="D5328" s="5" t="s">
        <v>246</v>
      </c>
      <c r="E5328" s="5" t="s">
        <v>254</v>
      </c>
      <c r="F5328" s="62">
        <v>0.15635130879383488</v>
      </c>
      <c r="G5328" s="63">
        <v>11066105</v>
      </c>
      <c r="H5328" s="63">
        <f>(H5327)</f>
        <v>17.689332139315056</v>
      </c>
      <c r="I5328" s="63">
        <f>(I5027+I5242+I4167)/3</f>
        <v>103.95354821516578</v>
      </c>
      <c r="J5328" s="63">
        <v>-7850000</v>
      </c>
      <c r="K5328" s="63">
        <f>(K5242+K5027+K4167)/3</f>
        <v>61.076134560509125</v>
      </c>
      <c r="L5328" s="63">
        <f>(L5242+L4167+L5027)/3</f>
        <v>509.86051398007095</v>
      </c>
      <c r="M5328" s="63">
        <f>(M5242+M5027+M4167)/3</f>
        <v>25.545081591472577</v>
      </c>
      <c r="N5328" s="62">
        <v>19.091999999999999</v>
      </c>
    </row>
    <row r="5329" spans="1:14" x14ac:dyDescent="0.4">
      <c r="A5329" s="69">
        <v>125</v>
      </c>
      <c r="B5329" s="5" t="s">
        <v>208</v>
      </c>
      <c r="C5329" s="5">
        <v>2017</v>
      </c>
      <c r="D5329" s="5" t="s">
        <v>246</v>
      </c>
      <c r="E5329" s="5" t="s">
        <v>254</v>
      </c>
      <c r="F5329" s="62">
        <v>0.14187163980197079</v>
      </c>
      <c r="G5329" s="63">
        <v>10658226</v>
      </c>
      <c r="H5329" s="63">
        <f t="shared" ref="H5329:H5334" si="579">(H5328+H5327+H5326)/3</f>
        <v>2.8927932321244803</v>
      </c>
      <c r="I5329" s="63">
        <f>(I5326+I5327+I5328)/3</f>
        <v>130291.78695388375</v>
      </c>
      <c r="J5329" s="63">
        <v>1420000</v>
      </c>
      <c r="K5329" s="63">
        <f>(K5326+K5327+K5328)/3</f>
        <v>63.754000517363458</v>
      </c>
      <c r="L5329" s="63">
        <f>(L5326+L5327+L5328)/3</f>
        <v>942.26252993592834</v>
      </c>
      <c r="M5329" s="63">
        <f>(M5326+M5327+M5328)/3</f>
        <v>27.14256279917846</v>
      </c>
      <c r="N5329" s="62">
        <v>19.346</v>
      </c>
    </row>
    <row r="5330" spans="1:14" x14ac:dyDescent="0.4">
      <c r="A5330" s="69">
        <v>125</v>
      </c>
      <c r="B5330" s="5" t="s">
        <v>208</v>
      </c>
      <c r="C5330" s="5">
        <v>2018</v>
      </c>
      <c r="D5330" s="5" t="s">
        <v>246</v>
      </c>
      <c r="E5330" s="5" t="s">
        <v>254</v>
      </c>
      <c r="F5330" s="62">
        <v>0.17016296453916946</v>
      </c>
      <c r="G5330" s="63">
        <v>10395329</v>
      </c>
      <c r="H5330" s="63">
        <f t="shared" si="579"/>
        <v>12.757152503584862</v>
      </c>
      <c r="I5330" s="63">
        <f>(I5244+I5029+I4169)/3</f>
        <v>93.755864705618592</v>
      </c>
      <c r="J5330" s="63">
        <v>60140000</v>
      </c>
      <c r="K5330" s="63">
        <f>(K5244+K5029+K4169)/3</f>
        <v>56.541785300289888</v>
      </c>
      <c r="L5330" s="63">
        <f>(L5327+L5328+L5329)/3</f>
        <v>841.30026955715005</v>
      </c>
      <c r="M5330" s="63">
        <f>(M5327+M5328+M5329)/3</f>
        <v>25.883066188378294</v>
      </c>
      <c r="N5330" s="62">
        <v>19.614999999999998</v>
      </c>
    </row>
    <row r="5331" spans="1:14" x14ac:dyDescent="0.4">
      <c r="A5331" s="69">
        <v>125</v>
      </c>
      <c r="B5331" s="5" t="s">
        <v>208</v>
      </c>
      <c r="C5331" s="5">
        <v>2019</v>
      </c>
      <c r="D5331" s="5" t="s">
        <v>246</v>
      </c>
      <c r="E5331" s="5" t="s">
        <v>254</v>
      </c>
      <c r="F5331" s="62">
        <v>0.17464187695127315</v>
      </c>
      <c r="G5331" s="63">
        <v>10447666</v>
      </c>
      <c r="H5331" s="63">
        <f t="shared" si="579"/>
        <v>11.113092625008134</v>
      </c>
      <c r="I5331" s="63">
        <f>(I5245+I5030+I4170)/3</f>
        <v>99.248769412487334</v>
      </c>
      <c r="J5331" s="63">
        <v>-2210000</v>
      </c>
      <c r="K5331" s="63">
        <f>(K5245+K5030+K4170)/3</f>
        <v>54.28846725223115</v>
      </c>
      <c r="L5331" s="63">
        <f>(L5245+L5030+L4170)/3</f>
        <v>548.62964448715832</v>
      </c>
      <c r="M5331" s="63">
        <f>(M5245+M5030+M4170)/3</f>
        <v>25.767994663916571</v>
      </c>
      <c r="N5331" s="62">
        <v>19.899000000000001</v>
      </c>
    </row>
    <row r="5332" spans="1:14" x14ac:dyDescent="0.4">
      <c r="A5332" s="69">
        <v>125</v>
      </c>
      <c r="B5332" s="5" t="s">
        <v>208</v>
      </c>
      <c r="C5332" s="5">
        <v>2020</v>
      </c>
      <c r="D5332" s="5" t="s">
        <v>246</v>
      </c>
      <c r="E5332" s="5" t="s">
        <v>254</v>
      </c>
      <c r="F5332" s="62">
        <v>0.1643091365100898</v>
      </c>
      <c r="G5332" s="63">
        <v>10606227</v>
      </c>
      <c r="H5332" s="63">
        <f t="shared" si="579"/>
        <v>8.9210127869058251</v>
      </c>
      <c r="I5332" s="63">
        <f>(I5246+I5031+I4171)/3</f>
        <v>102.790217114676</v>
      </c>
      <c r="J5332" s="63">
        <v>17500000</v>
      </c>
      <c r="K5332" s="63">
        <f>(K5246+K5031+K4171)/3</f>
        <v>54.360066443226721</v>
      </c>
      <c r="L5332" s="63">
        <f>(L5246+L5031+L4171)/3</f>
        <v>538.28398963273855</v>
      </c>
      <c r="M5332" s="63">
        <f>(M5031+M5246+M4171)/3</f>
        <v>25.842299021397903</v>
      </c>
      <c r="N5332" s="62">
        <v>20.199000000000002</v>
      </c>
    </row>
    <row r="5333" spans="1:14" x14ac:dyDescent="0.4">
      <c r="A5333" s="69">
        <v>125</v>
      </c>
      <c r="B5333" s="5" t="s">
        <v>208</v>
      </c>
      <c r="C5333" s="5">
        <v>2021</v>
      </c>
      <c r="D5333" s="5" t="s">
        <v>246</v>
      </c>
      <c r="E5333" s="5" t="s">
        <v>254</v>
      </c>
      <c r="F5333" s="62">
        <f>(F5330+F5331+F5332)/3</f>
        <v>0.16970465933351078</v>
      </c>
      <c r="G5333" s="63">
        <v>10748272</v>
      </c>
      <c r="H5333" s="63">
        <f t="shared" si="579"/>
        <v>10.930419305166273</v>
      </c>
      <c r="I5333" s="63">
        <f>(I5247+I5032+I4172)/3</f>
        <v>100.86044608307151</v>
      </c>
      <c r="J5333" s="63">
        <v>67500000</v>
      </c>
      <c r="K5333" s="63">
        <f>(K5247+K5032+K4172)/3</f>
        <v>59.16354690649316</v>
      </c>
      <c r="L5333" s="63">
        <f>(L5247+L5032+L4172)/3</f>
        <v>557.25815353879227</v>
      </c>
      <c r="M5333" s="63">
        <f>(M5247+M5032+M4172)/3</f>
        <v>25.725559408957622</v>
      </c>
      <c r="N5333" s="62">
        <v>20.513999999999999</v>
      </c>
    </row>
    <row r="5334" spans="1:14" x14ac:dyDescent="0.4">
      <c r="A5334" s="69">
        <v>125</v>
      </c>
      <c r="B5334" s="5" t="s">
        <v>208</v>
      </c>
      <c r="C5334" s="5">
        <v>2022</v>
      </c>
      <c r="D5334" s="5" t="s">
        <v>246</v>
      </c>
      <c r="E5334" s="5" t="s">
        <v>254</v>
      </c>
      <c r="F5334" s="62">
        <f>(F5331+F5332+F5333)/3</f>
        <v>0.16955189093162457</v>
      </c>
      <c r="G5334" s="63">
        <v>10913164</v>
      </c>
      <c r="H5334" s="63">
        <f t="shared" si="579"/>
        <v>10.321508239026743</v>
      </c>
      <c r="I5334" s="63">
        <f>(I5248+I5033+I4173)/3</f>
        <v>101.68895469799672</v>
      </c>
      <c r="J5334" s="63">
        <v>121500000</v>
      </c>
      <c r="K5334" s="63">
        <f>(K5248+K5033+K4173)/3</f>
        <v>73.07669897113901</v>
      </c>
      <c r="L5334" s="63">
        <f>(L5248+L5033+L4173)/3</f>
        <v>551.10125966257885</v>
      </c>
      <c r="M5334" s="63">
        <f>(M5248+M5033+M4173)/3</f>
        <v>25.778617698090699</v>
      </c>
      <c r="N5334" s="62">
        <v>20.846</v>
      </c>
    </row>
    <row r="5335" spans="1:14" x14ac:dyDescent="0.4">
      <c r="A5335" s="36">
        <v>126</v>
      </c>
      <c r="B5335" s="5" t="s">
        <v>9</v>
      </c>
      <c r="C5335" s="5">
        <v>1980</v>
      </c>
      <c r="D5335" s="5" t="s">
        <v>250</v>
      </c>
      <c r="E5335" s="5" t="s">
        <v>247</v>
      </c>
      <c r="F5335" s="62">
        <f>F5336*0.95</f>
        <v>0.13361185175598222</v>
      </c>
      <c r="G5335" s="63">
        <v>14943645</v>
      </c>
      <c r="H5335" s="63">
        <v>19.97751200604641</v>
      </c>
      <c r="I5335" s="63">
        <f>(I5163+I5179+I4878)/3</f>
        <v>111.5880684807189</v>
      </c>
      <c r="J5335" s="63">
        <v>43010507.244900003</v>
      </c>
      <c r="K5335" s="63">
        <v>87.017301246110605</v>
      </c>
      <c r="L5335" s="63">
        <v>269.31996173467229</v>
      </c>
      <c r="M5335" s="63">
        <v>12.430939226519335</v>
      </c>
      <c r="N5335" s="62">
        <v>18.606999999999999</v>
      </c>
    </row>
    <row r="5336" spans="1:14" x14ac:dyDescent="0.4">
      <c r="A5336" s="36">
        <v>126</v>
      </c>
      <c r="B5336" s="5" t="s">
        <v>9</v>
      </c>
      <c r="C5336" s="5">
        <v>1981</v>
      </c>
      <c r="D5336" s="5" t="s">
        <v>250</v>
      </c>
      <c r="E5336" s="5" t="s">
        <v>247</v>
      </c>
      <c r="F5336" s="62">
        <f t="shared" ref="F5336:F5344" si="580">F5337*0.95</f>
        <v>0.1406440544799813</v>
      </c>
      <c r="G5336" s="63">
        <v>15198918</v>
      </c>
      <c r="H5336" s="63">
        <v>20.885301332364833</v>
      </c>
      <c r="I5336" s="63">
        <f>(I5179+I5164+I4878)/3</f>
        <v>114.68367225934458</v>
      </c>
      <c r="J5336" s="63">
        <v>49264554.420199998</v>
      </c>
      <c r="K5336" s="63">
        <v>76.995470854655608</v>
      </c>
      <c r="L5336" s="63">
        <v>290.536744513271</v>
      </c>
      <c r="M5336" s="63">
        <v>12.76595744680851</v>
      </c>
      <c r="N5336" s="62">
        <v>18.675999999999998</v>
      </c>
    </row>
    <row r="5337" spans="1:14" x14ac:dyDescent="0.4">
      <c r="A5337" s="36">
        <v>126</v>
      </c>
      <c r="B5337" s="5" t="s">
        <v>9</v>
      </c>
      <c r="C5337" s="5">
        <v>1982</v>
      </c>
      <c r="D5337" s="5" t="s">
        <v>250</v>
      </c>
      <c r="E5337" s="5" t="s">
        <v>247</v>
      </c>
      <c r="F5337" s="62">
        <f t="shared" si="580"/>
        <v>0.14804637313682242</v>
      </c>
      <c r="G5337" s="63">
        <v>15438753</v>
      </c>
      <c r="H5337" s="63">
        <v>12.101060360545063</v>
      </c>
      <c r="I5337" s="63">
        <f>(I5165+I4864+I4778)/3</f>
        <v>132.38818555450899</v>
      </c>
      <c r="J5337" s="63">
        <v>63567608.832999997</v>
      </c>
      <c r="K5337" s="63">
        <v>73.613938209153744</v>
      </c>
      <c r="L5337" s="63">
        <v>308.88278456290072</v>
      </c>
      <c r="M5337" s="63">
        <v>16.350710900473935</v>
      </c>
      <c r="N5337" s="62">
        <v>18.66</v>
      </c>
    </row>
    <row r="5338" spans="1:14" x14ac:dyDescent="0.4">
      <c r="A5338" s="36">
        <v>126</v>
      </c>
      <c r="B5338" s="5" t="s">
        <v>9</v>
      </c>
      <c r="C5338" s="5">
        <v>1983</v>
      </c>
      <c r="D5338" s="5" t="s">
        <v>250</v>
      </c>
      <c r="E5338" s="5" t="s">
        <v>247</v>
      </c>
      <c r="F5338" s="62">
        <f t="shared" si="580"/>
        <v>0.15583828751244466</v>
      </c>
      <c r="G5338" s="63">
        <v>15658442</v>
      </c>
      <c r="H5338" s="63">
        <v>16.906830272525923</v>
      </c>
      <c r="I5338" s="63">
        <f>(I5166+I4779+I4865)/3</f>
        <v>120.52552379719845</v>
      </c>
      <c r="J5338" s="63">
        <v>37778897.501100004</v>
      </c>
      <c r="K5338" s="63">
        <v>67.760133551533301</v>
      </c>
      <c r="L5338" s="63">
        <v>330.04007053622865</v>
      </c>
      <c r="M5338" s="63">
        <v>24.549549549549543</v>
      </c>
      <c r="N5338" s="62">
        <v>18.643999999999998</v>
      </c>
    </row>
    <row r="5339" spans="1:14" x14ac:dyDescent="0.4">
      <c r="A5339" s="36">
        <v>126</v>
      </c>
      <c r="B5339" s="5" t="s">
        <v>9</v>
      </c>
      <c r="C5339" s="5">
        <v>1984</v>
      </c>
      <c r="D5339" s="5" t="s">
        <v>250</v>
      </c>
      <c r="E5339" s="5" t="s">
        <v>247</v>
      </c>
      <c r="F5339" s="62">
        <f t="shared" si="580"/>
        <v>0.16404030264467859</v>
      </c>
      <c r="G5339" s="63">
        <v>15872577</v>
      </c>
      <c r="H5339" s="63">
        <v>20.300515888101216</v>
      </c>
      <c r="I5339" s="63">
        <f>(I4780+I4866+I5167)/3</f>
        <v>118.93682097087712</v>
      </c>
      <c r="J5339" s="63">
        <v>32612391.054200001</v>
      </c>
      <c r="K5339" s="63">
        <v>63.547669532865889</v>
      </c>
      <c r="L5339" s="63">
        <v>380.74944243567347</v>
      </c>
      <c r="M5339" s="63">
        <v>8.9005235602094235</v>
      </c>
      <c r="N5339" s="62">
        <v>18.629000000000001</v>
      </c>
    </row>
    <row r="5340" spans="1:14" x14ac:dyDescent="0.4">
      <c r="A5340" s="36">
        <v>126</v>
      </c>
      <c r="B5340" s="5" t="s">
        <v>9</v>
      </c>
      <c r="C5340" s="5">
        <v>1985</v>
      </c>
      <c r="D5340" s="5" t="s">
        <v>250</v>
      </c>
      <c r="E5340" s="5" t="s">
        <v>247</v>
      </c>
      <c r="F5340" s="62">
        <f t="shared" si="580"/>
        <v>0.17267400278387221</v>
      </c>
      <c r="G5340" s="63">
        <v>16092338</v>
      </c>
      <c r="H5340" s="63">
        <v>0.58390555949357292</v>
      </c>
      <c r="I5340" s="63">
        <f>(I4781+I4867+I5168)/3</f>
        <v>111.32832044733944</v>
      </c>
      <c r="J5340" s="63">
        <v>26162080.160399999</v>
      </c>
      <c r="K5340" s="63">
        <v>63.977213240954576</v>
      </c>
      <c r="L5340" s="63">
        <v>371.50978136412954</v>
      </c>
      <c r="M5340" s="63">
        <v>5.1724137931034493</v>
      </c>
      <c r="N5340" s="62">
        <v>18.613</v>
      </c>
    </row>
    <row r="5341" spans="1:14" x14ac:dyDescent="0.4">
      <c r="A5341" s="36">
        <v>126</v>
      </c>
      <c r="B5341" s="5" t="s">
        <v>9</v>
      </c>
      <c r="C5341" s="5">
        <v>1986</v>
      </c>
      <c r="D5341" s="5" t="s">
        <v>250</v>
      </c>
      <c r="E5341" s="5" t="s">
        <v>247</v>
      </c>
      <c r="F5341" s="62">
        <f t="shared" si="580"/>
        <v>0.18176210819354971</v>
      </c>
      <c r="G5341" s="63">
        <v>16317995</v>
      </c>
      <c r="H5341" s="63">
        <v>5.9172849327499222</v>
      </c>
      <c r="I5341" s="63">
        <f>(I5169+I4868+I4782)/3</f>
        <v>98.187606922459238</v>
      </c>
      <c r="J5341" s="63">
        <v>29723119.860300001</v>
      </c>
      <c r="K5341" s="63">
        <v>59.047550062961761</v>
      </c>
      <c r="L5341" s="63">
        <v>392.52436122715699</v>
      </c>
      <c r="M5341" s="63">
        <v>4.6647230320699711</v>
      </c>
      <c r="N5341" s="62">
        <v>18.597000000000001</v>
      </c>
    </row>
    <row r="5342" spans="1:14" x14ac:dyDescent="0.4">
      <c r="A5342" s="36">
        <v>126</v>
      </c>
      <c r="B5342" s="5" t="s">
        <v>9</v>
      </c>
      <c r="C5342" s="5">
        <v>1987</v>
      </c>
      <c r="D5342" s="5" t="s">
        <v>250</v>
      </c>
      <c r="E5342" s="5" t="s">
        <v>247</v>
      </c>
      <c r="F5342" s="62">
        <f t="shared" si="580"/>
        <v>0.19132853494057864</v>
      </c>
      <c r="G5342" s="63">
        <v>16547139</v>
      </c>
      <c r="H5342" s="63">
        <v>7.7514915940813722</v>
      </c>
      <c r="I5342" s="63">
        <f>(I4869+I4783+I5170)/3</f>
        <v>90.775556952535439</v>
      </c>
      <c r="J5342" s="63">
        <v>59504201.900799997</v>
      </c>
      <c r="K5342" s="63">
        <v>60.888660705662275</v>
      </c>
      <c r="L5342" s="63">
        <v>403.82613088372659</v>
      </c>
      <c r="M5342" s="63">
        <v>16.414141414141415</v>
      </c>
      <c r="N5342" s="62">
        <v>18.582000000000001</v>
      </c>
    </row>
    <row r="5343" spans="1:14" x14ac:dyDescent="0.4">
      <c r="A5343" s="36">
        <v>126</v>
      </c>
      <c r="B5343" s="5" t="s">
        <v>9</v>
      </c>
      <c r="C5343" s="5">
        <v>1988</v>
      </c>
      <c r="D5343" s="5" t="s">
        <v>250</v>
      </c>
      <c r="E5343" s="5" t="s">
        <v>247</v>
      </c>
      <c r="F5343" s="62">
        <f t="shared" si="580"/>
        <v>0.20139845783218804</v>
      </c>
      <c r="G5343" s="63">
        <v>16773736</v>
      </c>
      <c r="H5343" s="63">
        <v>10.117034033173567</v>
      </c>
      <c r="I5343" s="63">
        <f>(I4784+I4870+I5171)/3</f>
        <v>91.836285899090697</v>
      </c>
      <c r="J5343" s="63">
        <v>45722528.596199997</v>
      </c>
      <c r="K5343" s="63">
        <v>62.913209179122632</v>
      </c>
      <c r="L5343" s="63">
        <v>416.02965381497324</v>
      </c>
      <c r="M5343" s="63">
        <v>8.4880636604774526</v>
      </c>
      <c r="N5343" s="62">
        <v>18.565999999999999</v>
      </c>
    </row>
    <row r="5344" spans="1:14" x14ac:dyDescent="0.4">
      <c r="A5344" s="36">
        <v>126</v>
      </c>
      <c r="B5344" s="5" t="s">
        <v>9</v>
      </c>
      <c r="C5344" s="5">
        <v>1989</v>
      </c>
      <c r="D5344" s="5" t="s">
        <v>250</v>
      </c>
      <c r="E5344" s="5" t="s">
        <v>247</v>
      </c>
      <c r="F5344" s="62">
        <f t="shared" si="580"/>
        <v>0.21199837666546112</v>
      </c>
      <c r="G5344" s="63">
        <v>16990575</v>
      </c>
      <c r="H5344" s="63">
        <v>10.923157256773109</v>
      </c>
      <c r="I5344" s="63">
        <f>(I4785+I4871+I5172)/3</f>
        <v>92.774829170632685</v>
      </c>
      <c r="J5344" s="63">
        <v>19741313.056000002</v>
      </c>
      <c r="K5344" s="63">
        <v>64.016975596587415</v>
      </c>
      <c r="L5344" s="63">
        <v>411.24374447436531</v>
      </c>
      <c r="M5344" s="63">
        <v>4.7353760445682456</v>
      </c>
      <c r="N5344" s="62">
        <v>18.550999999999998</v>
      </c>
    </row>
    <row r="5345" spans="1:14" x14ac:dyDescent="0.4">
      <c r="A5345" s="36">
        <v>126</v>
      </c>
      <c r="B5345" s="5" t="s">
        <v>9</v>
      </c>
      <c r="C5345" s="5">
        <v>1990</v>
      </c>
      <c r="D5345" s="5" t="s">
        <v>250</v>
      </c>
      <c r="E5345" s="5" t="s">
        <v>247</v>
      </c>
      <c r="F5345" s="62">
        <v>0.22315618596364328</v>
      </c>
      <c r="G5345" s="63">
        <v>17204094</v>
      </c>
      <c r="H5345" s="63">
        <v>20.063275288455173</v>
      </c>
      <c r="I5345" s="63">
        <f>(I4872+I4786+I5173)/3</f>
        <v>89.927386829010416</v>
      </c>
      <c r="J5345" s="63">
        <v>43355119.723099999</v>
      </c>
      <c r="K5345" s="63">
        <v>68.243915172911016</v>
      </c>
      <c r="L5345" s="63">
        <v>466.89765664150281</v>
      </c>
      <c r="M5345" s="63">
        <v>4.0871934604904636</v>
      </c>
      <c r="N5345" s="62">
        <v>18.535</v>
      </c>
    </row>
    <row r="5346" spans="1:14" x14ac:dyDescent="0.4">
      <c r="A5346" s="36">
        <v>126</v>
      </c>
      <c r="B5346" s="5" t="s">
        <v>9</v>
      </c>
      <c r="C5346" s="5">
        <v>1991</v>
      </c>
      <c r="D5346" s="5" t="s">
        <v>250</v>
      </c>
      <c r="E5346" s="5" t="s">
        <v>247</v>
      </c>
      <c r="F5346" s="62">
        <v>0.22882772270769788</v>
      </c>
      <c r="G5346" s="63">
        <v>17416596</v>
      </c>
      <c r="H5346" s="63">
        <v>10.624023164388461</v>
      </c>
      <c r="I5346" s="63">
        <f>(I4873+I4787+I5174)/3</f>
        <v>87.906351184184018</v>
      </c>
      <c r="J5346" s="63">
        <v>48349173.731899999</v>
      </c>
      <c r="K5346" s="63">
        <v>67.595912393076318</v>
      </c>
      <c r="L5346" s="63">
        <v>516.76932631272246</v>
      </c>
      <c r="M5346" s="63">
        <v>8.6387434554973836</v>
      </c>
      <c r="N5346" s="62">
        <v>18.52</v>
      </c>
    </row>
    <row r="5347" spans="1:14" x14ac:dyDescent="0.4">
      <c r="A5347" s="36">
        <v>126</v>
      </c>
      <c r="B5347" s="5" t="s">
        <v>9</v>
      </c>
      <c r="C5347" s="5">
        <v>1992</v>
      </c>
      <c r="D5347" s="5" t="s">
        <v>250</v>
      </c>
      <c r="E5347" s="5" t="s">
        <v>247</v>
      </c>
      <c r="F5347" s="62">
        <v>0.2977850608390375</v>
      </c>
      <c r="G5347" s="63">
        <v>17624457</v>
      </c>
      <c r="H5347" s="63">
        <v>9.4037061158059601</v>
      </c>
      <c r="I5347" s="63">
        <f>(I4788+I4874+I5175)/3</f>
        <v>89.733187956326788</v>
      </c>
      <c r="J5347" s="63">
        <v>122625843.12899999</v>
      </c>
      <c r="K5347" s="63">
        <v>72.803756557398245</v>
      </c>
      <c r="L5347" s="63">
        <v>550.54244427875688</v>
      </c>
      <c r="M5347" s="63">
        <v>16.08961303462322</v>
      </c>
      <c r="N5347" s="62">
        <v>18.504000000000001</v>
      </c>
    </row>
    <row r="5348" spans="1:14" x14ac:dyDescent="0.4">
      <c r="A5348" s="36">
        <v>126</v>
      </c>
      <c r="B5348" s="5" t="s">
        <v>9</v>
      </c>
      <c r="C5348" s="5">
        <v>1993</v>
      </c>
      <c r="D5348" s="5" t="s">
        <v>250</v>
      </c>
      <c r="E5348" s="5" t="s">
        <v>247</v>
      </c>
      <c r="F5348" s="62">
        <v>0.28561713817271117</v>
      </c>
      <c r="G5348" s="63">
        <v>17825611</v>
      </c>
      <c r="H5348" s="63">
        <v>9.8843943106280392</v>
      </c>
      <c r="I5348" s="63">
        <f>(I4789+I4875+I5176)/3</f>
        <v>89.387379095187342</v>
      </c>
      <c r="J5348" s="63">
        <v>194479070.23879999</v>
      </c>
      <c r="K5348" s="63">
        <v>77.147518340956637</v>
      </c>
      <c r="L5348" s="63">
        <v>579.99019701269083</v>
      </c>
      <c r="M5348" s="63">
        <v>8.7318087318087318</v>
      </c>
      <c r="N5348" s="62">
        <v>18.489000000000001</v>
      </c>
    </row>
    <row r="5349" spans="1:14" x14ac:dyDescent="0.4">
      <c r="A5349" s="36">
        <v>126</v>
      </c>
      <c r="B5349" s="5" t="s">
        <v>9</v>
      </c>
      <c r="C5349" s="5">
        <v>1994</v>
      </c>
      <c r="D5349" s="5" t="s">
        <v>250</v>
      </c>
      <c r="E5349" s="5" t="s">
        <v>247</v>
      </c>
      <c r="F5349" s="62">
        <v>0.32016888536723598</v>
      </c>
      <c r="G5349" s="63">
        <v>18011744</v>
      </c>
      <c r="H5349" s="63">
        <v>9.7705848200750438</v>
      </c>
      <c r="I5349" s="63">
        <f>(I4790+I4876+I5177)/3</f>
        <v>93.339886054336887</v>
      </c>
      <c r="J5349" s="63">
        <v>166412940.10080001</v>
      </c>
      <c r="K5349" s="63">
        <v>79.430790697031867</v>
      </c>
      <c r="L5349" s="63">
        <v>650.55356154419792</v>
      </c>
      <c r="M5349" s="63">
        <v>8.1632653061224509</v>
      </c>
      <c r="N5349" s="62">
        <v>18.472999999999999</v>
      </c>
    </row>
    <row r="5350" spans="1:14" x14ac:dyDescent="0.4">
      <c r="A5350" s="36">
        <v>126</v>
      </c>
      <c r="B5350" s="5" t="s">
        <v>9</v>
      </c>
      <c r="C5350" s="5">
        <v>1995</v>
      </c>
      <c r="D5350" s="5" t="s">
        <v>250</v>
      </c>
      <c r="E5350" s="5" t="s">
        <v>247</v>
      </c>
      <c r="F5350" s="62">
        <v>0.31997672736490879</v>
      </c>
      <c r="G5350" s="63">
        <v>18177572</v>
      </c>
      <c r="H5350" s="63">
        <v>9.3034396278522991</v>
      </c>
      <c r="I5350" s="63">
        <f>(I4877+I4791+I5178)/3</f>
        <v>87.616037340371193</v>
      </c>
      <c r="J5350" s="63">
        <v>55995587.566</v>
      </c>
      <c r="K5350" s="63">
        <v>81.635049088611083</v>
      </c>
      <c r="L5350" s="63">
        <v>716.80076750490161</v>
      </c>
      <c r="M5350" s="63">
        <v>6.6055045871559619</v>
      </c>
      <c r="N5350" s="62">
        <v>18.457999999999998</v>
      </c>
    </row>
    <row r="5351" spans="1:14" x14ac:dyDescent="0.4">
      <c r="A5351" s="36">
        <v>126</v>
      </c>
      <c r="B5351" s="5" t="s">
        <v>9</v>
      </c>
      <c r="C5351" s="5">
        <v>1996</v>
      </c>
      <c r="D5351" s="5" t="s">
        <v>250</v>
      </c>
      <c r="E5351" s="5" t="s">
        <v>247</v>
      </c>
      <c r="F5351" s="62">
        <v>0.45601294932036041</v>
      </c>
      <c r="G5351" s="63">
        <v>18322506</v>
      </c>
      <c r="H5351" s="63">
        <v>10.817455797097494</v>
      </c>
      <c r="I5351" s="63">
        <f>(I5335+I5179+I5163)/3</f>
        <v>116.48088439749586</v>
      </c>
      <c r="J5351" s="63">
        <v>119874349.69930001</v>
      </c>
      <c r="K5351" s="63">
        <v>78.873963714380935</v>
      </c>
      <c r="L5351" s="63">
        <v>758.50641693056491</v>
      </c>
      <c r="M5351" s="63">
        <v>15.162907268170425</v>
      </c>
      <c r="N5351" s="62">
        <v>18.442</v>
      </c>
    </row>
    <row r="5352" spans="1:14" x14ac:dyDescent="0.4">
      <c r="A5352" s="36">
        <v>126</v>
      </c>
      <c r="B5352" s="5" t="s">
        <v>9</v>
      </c>
      <c r="C5352" s="5">
        <v>1997</v>
      </c>
      <c r="D5352" s="5" t="s">
        <v>250</v>
      </c>
      <c r="E5352" s="5" t="s">
        <v>247</v>
      </c>
      <c r="F5352" s="62">
        <v>0.45208110976332044</v>
      </c>
      <c r="G5352" s="63">
        <v>18449123</v>
      </c>
      <c r="H5352" s="63">
        <v>8.9244688196033195</v>
      </c>
      <c r="I5352" s="63">
        <f>(I4793+I4879+I5180)/3</f>
        <v>97.288646215158792</v>
      </c>
      <c r="J5352" s="63">
        <v>430056151.833</v>
      </c>
      <c r="K5352" s="63">
        <v>80.137553309550341</v>
      </c>
      <c r="L5352" s="63">
        <v>818.02879647499253</v>
      </c>
      <c r="M5352" s="63">
        <v>18.867924528301884</v>
      </c>
      <c r="N5352" s="62">
        <v>18.427</v>
      </c>
    </row>
    <row r="5353" spans="1:14" x14ac:dyDescent="0.4">
      <c r="A5353" s="36">
        <v>126</v>
      </c>
      <c r="B5353" s="5" t="s">
        <v>9</v>
      </c>
      <c r="C5353" s="5">
        <v>1998</v>
      </c>
      <c r="D5353" s="5" t="s">
        <v>250</v>
      </c>
      <c r="E5353" s="5" t="s">
        <v>247</v>
      </c>
      <c r="F5353" s="62">
        <v>0.46379471399882699</v>
      </c>
      <c r="G5353" s="63">
        <v>18560798</v>
      </c>
      <c r="H5353" s="63">
        <v>9.2141601259812234</v>
      </c>
      <c r="I5353" s="63">
        <f>(I4794+I4880+I5181)/3</f>
        <v>92.456384035236894</v>
      </c>
      <c r="J5353" s="63">
        <v>193424023.1433</v>
      </c>
      <c r="K5353" s="63">
        <v>78.494989125587182</v>
      </c>
      <c r="L5353" s="63">
        <v>850.98565520557611</v>
      </c>
      <c r="M5353" s="63">
        <v>16.121212121212121</v>
      </c>
      <c r="N5353" s="62">
        <v>18.411000000000001</v>
      </c>
    </row>
    <row r="5354" spans="1:14" x14ac:dyDescent="0.4">
      <c r="A5354" s="36">
        <v>126</v>
      </c>
      <c r="B5354" s="5" t="s">
        <v>9</v>
      </c>
      <c r="C5354" s="5">
        <v>1999</v>
      </c>
      <c r="D5354" s="5" t="s">
        <v>250</v>
      </c>
      <c r="E5354" s="5" t="s">
        <v>247</v>
      </c>
      <c r="F5354" s="62">
        <v>0.5086283317490975</v>
      </c>
      <c r="G5354" s="63">
        <v>18670411</v>
      </c>
      <c r="H5354" s="63">
        <v>4.162701158847625</v>
      </c>
      <c r="I5354" s="63">
        <f>(I4795+I4881+I5182)/3</f>
        <v>91.120621172991562</v>
      </c>
      <c r="J5354" s="63">
        <v>176410171.3141</v>
      </c>
      <c r="K5354" s="63">
        <v>78.751478349637367</v>
      </c>
      <c r="L5354" s="63">
        <v>838.56364273767986</v>
      </c>
      <c r="M5354" s="63">
        <v>17.142857142857142</v>
      </c>
      <c r="N5354" s="62">
        <v>18.396000000000001</v>
      </c>
    </row>
    <row r="5355" spans="1:14" x14ac:dyDescent="0.4">
      <c r="A5355" s="36">
        <v>126</v>
      </c>
      <c r="B5355" s="5" t="s">
        <v>9</v>
      </c>
      <c r="C5355" s="5">
        <v>2000</v>
      </c>
      <c r="D5355" s="5" t="s">
        <v>250</v>
      </c>
      <c r="E5355" s="5" t="s">
        <v>247</v>
      </c>
      <c r="F5355" s="62">
        <v>0.58205603202024503</v>
      </c>
      <c r="G5355" s="63">
        <v>18776371</v>
      </c>
      <c r="H5355" s="63">
        <v>7.2774302093247627</v>
      </c>
      <c r="I5355" s="63">
        <f>(I4796+I4882+I5183)/3</f>
        <v>90.994617146939746</v>
      </c>
      <c r="J5355" s="63">
        <v>172941409.83050001</v>
      </c>
      <c r="K5355" s="63">
        <v>88.636441704913025</v>
      </c>
      <c r="L5355" s="63">
        <v>869.75348857223935</v>
      </c>
      <c r="M5355" s="63">
        <v>31.558935361216729</v>
      </c>
      <c r="N5355" s="62">
        <v>18.38</v>
      </c>
    </row>
    <row r="5356" spans="1:14" x14ac:dyDescent="0.4">
      <c r="A5356" s="36">
        <v>126</v>
      </c>
      <c r="B5356" s="5" t="s">
        <v>9</v>
      </c>
      <c r="C5356" s="5">
        <v>2001</v>
      </c>
      <c r="D5356" s="5" t="s">
        <v>250</v>
      </c>
      <c r="E5356" s="5" t="s">
        <v>247</v>
      </c>
      <c r="F5356" s="62">
        <v>0.57335318857680451</v>
      </c>
      <c r="G5356" s="63">
        <v>18920275</v>
      </c>
      <c r="H5356" s="63">
        <v>13.66480016244293</v>
      </c>
      <c r="I5356" s="63">
        <f>(I4883+I4797+I5184)/3</f>
        <v>93.775804925560848</v>
      </c>
      <c r="J5356" s="63">
        <v>171790000</v>
      </c>
      <c r="K5356" s="63">
        <v>80.898601532757624</v>
      </c>
      <c r="L5356" s="63">
        <v>832.42731962587106</v>
      </c>
      <c r="M5356" s="63">
        <v>29.519230769230763</v>
      </c>
      <c r="N5356" s="62">
        <v>18.364999999999998</v>
      </c>
    </row>
    <row r="5357" spans="1:14" x14ac:dyDescent="0.4">
      <c r="A5357" s="36">
        <v>126</v>
      </c>
      <c r="B5357" s="5" t="s">
        <v>9</v>
      </c>
      <c r="C5357" s="5">
        <v>2002</v>
      </c>
      <c r="D5357" s="5" t="s">
        <v>250</v>
      </c>
      <c r="E5357" s="5" t="s">
        <v>247</v>
      </c>
      <c r="F5357" s="62">
        <v>0.5957498066398067</v>
      </c>
      <c r="G5357" s="63">
        <v>19110707</v>
      </c>
      <c r="H5357" s="63">
        <v>8.1115702573062691</v>
      </c>
      <c r="I5357" s="63">
        <f>(I5185+I4884+I4798)/3</f>
        <v>88.448502173869429</v>
      </c>
      <c r="J5357" s="63">
        <v>196500000</v>
      </c>
      <c r="K5357" s="63">
        <v>76.335131782651715</v>
      </c>
      <c r="L5357" s="63">
        <v>865.30213911413227</v>
      </c>
      <c r="M5357" s="63">
        <v>31.996353691886963</v>
      </c>
      <c r="N5357" s="62">
        <v>18.349</v>
      </c>
    </row>
    <row r="5358" spans="1:14" x14ac:dyDescent="0.4">
      <c r="A5358" s="36">
        <v>126</v>
      </c>
      <c r="B5358" s="5" t="s">
        <v>9</v>
      </c>
      <c r="C5358" s="5">
        <v>2003</v>
      </c>
      <c r="D5358" s="5" t="s">
        <v>250</v>
      </c>
      <c r="E5358" s="5" t="s">
        <v>247</v>
      </c>
      <c r="F5358" s="62">
        <v>0.6430184042214806</v>
      </c>
      <c r="G5358" s="63">
        <v>19303180</v>
      </c>
      <c r="H5358" s="63">
        <v>8.7486643975612282</v>
      </c>
      <c r="I5358" s="63">
        <f>(I4885+I4799+I5186)/3</f>
        <v>83.804338202949197</v>
      </c>
      <c r="J5358" s="63">
        <v>228720000</v>
      </c>
      <c r="K5358" s="63">
        <v>75.336247330542989</v>
      </c>
      <c r="L5358" s="63">
        <v>978.16864564362368</v>
      </c>
      <c r="M5358" s="63">
        <v>33.138075313807533</v>
      </c>
      <c r="N5358" s="62">
        <v>18.334</v>
      </c>
    </row>
    <row r="5359" spans="1:14" x14ac:dyDescent="0.4">
      <c r="A5359" s="36">
        <v>126</v>
      </c>
      <c r="B5359" s="5" t="s">
        <v>9</v>
      </c>
      <c r="C5359" s="5">
        <v>2004</v>
      </c>
      <c r="D5359" s="5" t="s">
        <v>250</v>
      </c>
      <c r="E5359" s="5" t="s">
        <v>247</v>
      </c>
      <c r="F5359" s="62">
        <v>0.66023167984330366</v>
      </c>
      <c r="G5359" s="63">
        <v>19490431</v>
      </c>
      <c r="H5359" s="63">
        <v>8.8014924613156325</v>
      </c>
      <c r="I5359" s="63">
        <f>(I4886+I4800+I5187)/3</f>
        <v>87.283916009208724</v>
      </c>
      <c r="J5359" s="63">
        <v>232800000</v>
      </c>
      <c r="K5359" s="63">
        <v>79.482944901118742</v>
      </c>
      <c r="L5359" s="63">
        <v>1060.1369431644969</v>
      </c>
      <c r="M5359" s="63">
        <v>36.149471974004868</v>
      </c>
      <c r="N5359" s="62">
        <v>18.318999999999999</v>
      </c>
    </row>
    <row r="5360" spans="1:14" x14ac:dyDescent="0.4">
      <c r="A5360" s="36">
        <v>126</v>
      </c>
      <c r="B5360" s="5" t="s">
        <v>9</v>
      </c>
      <c r="C5360" s="5">
        <v>2005</v>
      </c>
      <c r="D5360" s="5" t="s">
        <v>250</v>
      </c>
      <c r="E5360" s="5" t="s">
        <v>247</v>
      </c>
      <c r="F5360" s="62">
        <v>0.71081098143089916</v>
      </c>
      <c r="G5360" s="63">
        <v>19673866</v>
      </c>
      <c r="H5360" s="63">
        <v>10.41872675165159</v>
      </c>
      <c r="I5360" s="63">
        <f>(I4887+I4801+I5188)/3</f>
        <v>88.051875852706146</v>
      </c>
      <c r="J5360" s="63">
        <v>272400000</v>
      </c>
      <c r="K5360" s="63">
        <v>73.603972958053347</v>
      </c>
      <c r="L5360" s="63">
        <v>1240.5183122003637</v>
      </c>
      <c r="M5360" s="63">
        <v>34.65272591486184</v>
      </c>
      <c r="N5360" s="62">
        <v>18.303000000000001</v>
      </c>
    </row>
    <row r="5361" spans="1:14" x14ac:dyDescent="0.4">
      <c r="A5361" s="36">
        <v>126</v>
      </c>
      <c r="B5361" s="5" t="s">
        <v>9</v>
      </c>
      <c r="C5361" s="5">
        <v>2006</v>
      </c>
      <c r="D5361" s="5" t="s">
        <v>250</v>
      </c>
      <c r="E5361" s="5" t="s">
        <v>247</v>
      </c>
      <c r="F5361" s="62">
        <v>0.62428078801024989</v>
      </c>
      <c r="G5361" s="63">
        <v>19870706</v>
      </c>
      <c r="H5361" s="63">
        <v>11.277029447260077</v>
      </c>
      <c r="I5361" s="63">
        <f>(I4888+I4802+I5189)/3</f>
        <v>81.286544512413485</v>
      </c>
      <c r="J5361" s="63">
        <v>479700000</v>
      </c>
      <c r="K5361" s="63">
        <v>71.261178488300871</v>
      </c>
      <c r="L5361" s="63">
        <v>1423.190620701338</v>
      </c>
      <c r="M5361" s="63">
        <v>28.862478777589139</v>
      </c>
      <c r="N5361" s="62">
        <v>18.288</v>
      </c>
    </row>
    <row r="5362" spans="1:14" x14ac:dyDescent="0.4">
      <c r="A5362" s="36">
        <v>126</v>
      </c>
      <c r="B5362" s="5" t="s">
        <v>9</v>
      </c>
      <c r="C5362" s="5">
        <v>2007</v>
      </c>
      <c r="D5362" s="5" t="s">
        <v>250</v>
      </c>
      <c r="E5362" s="5" t="s">
        <v>247</v>
      </c>
      <c r="F5362" s="62">
        <v>0.67691785132022042</v>
      </c>
      <c r="G5362" s="63">
        <v>20078655</v>
      </c>
      <c r="H5362" s="63">
        <v>14.028442824711206</v>
      </c>
      <c r="I5362" s="63">
        <f>(I4803+I4889+I5190)/3</f>
        <v>91.376506407780752</v>
      </c>
      <c r="J5362" s="63">
        <v>603000000</v>
      </c>
      <c r="K5362" s="63">
        <v>68.606511660139134</v>
      </c>
      <c r="L5362" s="63">
        <v>1611.1755872305123</v>
      </c>
      <c r="M5362" s="63">
        <v>31.7092034029389</v>
      </c>
      <c r="N5362" s="62">
        <v>18.271999999999998</v>
      </c>
    </row>
    <row r="5363" spans="1:14" x14ac:dyDescent="0.4">
      <c r="A5363" s="36">
        <v>126</v>
      </c>
      <c r="B5363" s="5" t="s">
        <v>9</v>
      </c>
      <c r="C5363" s="5">
        <v>2008</v>
      </c>
      <c r="D5363" s="5" t="s">
        <v>250</v>
      </c>
      <c r="E5363" s="5" t="s">
        <v>247</v>
      </c>
      <c r="F5363" s="62">
        <v>0.63151559948087421</v>
      </c>
      <c r="G5363" s="63">
        <v>20285643</v>
      </c>
      <c r="H5363" s="63">
        <v>16.327016024828083</v>
      </c>
      <c r="I5363" s="63">
        <f>(I4804+I4890+I5191)/3</f>
        <v>96.193720092074159</v>
      </c>
      <c r="J5363" s="63">
        <v>752200000</v>
      </c>
      <c r="K5363" s="63">
        <v>63.369043608222043</v>
      </c>
      <c r="L5363" s="63">
        <v>2007.0266550096171</v>
      </c>
      <c r="M5363" s="63">
        <v>33.250825082508257</v>
      </c>
      <c r="N5363" s="62">
        <v>18.257000000000001</v>
      </c>
    </row>
    <row r="5364" spans="1:14" x14ac:dyDescent="0.4">
      <c r="A5364" s="36">
        <v>126</v>
      </c>
      <c r="B5364" s="5" t="s">
        <v>9</v>
      </c>
      <c r="C5364" s="5">
        <v>2009</v>
      </c>
      <c r="D5364" s="5" t="s">
        <v>250</v>
      </c>
      <c r="E5364" s="5" t="s">
        <v>247</v>
      </c>
      <c r="F5364" s="62">
        <v>0.60009343596480047</v>
      </c>
      <c r="G5364" s="63">
        <v>20482477</v>
      </c>
      <c r="H5364" s="63">
        <v>5.8798826358662239</v>
      </c>
      <c r="I5364" s="63">
        <f>(I4891+I4805+I5192)/3</f>
        <v>102.47305285105217</v>
      </c>
      <c r="J5364" s="63">
        <v>404000000</v>
      </c>
      <c r="K5364" s="63">
        <v>49.149141530823471</v>
      </c>
      <c r="L5364" s="63">
        <v>2053.7664508548678</v>
      </c>
      <c r="M5364" s="63">
        <v>35.553633217993081</v>
      </c>
      <c r="N5364" s="62">
        <v>18.242000000000001</v>
      </c>
    </row>
    <row r="5365" spans="1:14" x14ac:dyDescent="0.4">
      <c r="A5365" s="36">
        <v>126</v>
      </c>
      <c r="B5365" s="5" t="s">
        <v>9</v>
      </c>
      <c r="C5365" s="5">
        <v>2010</v>
      </c>
      <c r="D5365" s="5" t="s">
        <v>250</v>
      </c>
      <c r="E5365" s="5" t="s">
        <v>247</v>
      </c>
      <c r="F5365" s="62">
        <v>0.63244860296729954</v>
      </c>
      <c r="G5365" s="63">
        <v>20668557</v>
      </c>
      <c r="H5365" s="63">
        <v>26.934876176157303</v>
      </c>
      <c r="I5365" s="63">
        <v>100</v>
      </c>
      <c r="J5365" s="63">
        <v>477559000</v>
      </c>
      <c r="K5365" s="63">
        <f>(K4806+K4892+K5193)/3</f>
        <v>75.725220550222602</v>
      </c>
      <c r="L5365" s="63">
        <v>2836.9741091123078</v>
      </c>
      <c r="M5365" s="63">
        <v>27.500000000000004</v>
      </c>
      <c r="N5365" s="62">
        <v>18.225999999999999</v>
      </c>
    </row>
    <row r="5366" spans="1:14" x14ac:dyDescent="0.4">
      <c r="A5366" s="36">
        <v>126</v>
      </c>
      <c r="B5366" s="5" t="s">
        <v>9</v>
      </c>
      <c r="C5366" s="5">
        <v>2011</v>
      </c>
      <c r="D5366" s="5" t="s">
        <v>250</v>
      </c>
      <c r="E5366" s="5" t="s">
        <v>247</v>
      </c>
      <c r="F5366" s="62">
        <v>0.7387531092784797</v>
      </c>
      <c r="G5366" s="63">
        <v>20859743</v>
      </c>
      <c r="H5366" s="63">
        <v>3.9799293429318539</v>
      </c>
      <c r="I5366" s="63">
        <f>(I4893+I4807+I5194)/3</f>
        <v>102.93776609519666</v>
      </c>
      <c r="J5366" s="63">
        <v>955920000</v>
      </c>
      <c r="K5366" s="63">
        <f>(K4807+K4893+K5194)/3</f>
        <v>82.141836805642683</v>
      </c>
      <c r="L5366" s="63">
        <v>3248.0402104631958</v>
      </c>
      <c r="M5366" s="63">
        <v>35.31015678254942</v>
      </c>
      <c r="N5366" s="62">
        <v>18.210999999999999</v>
      </c>
    </row>
    <row r="5367" spans="1:14" x14ac:dyDescent="0.4">
      <c r="A5367" s="36">
        <v>126</v>
      </c>
      <c r="B5367" s="5" t="s">
        <v>9</v>
      </c>
      <c r="C5367" s="5">
        <v>2012</v>
      </c>
      <c r="D5367" s="5" t="s">
        <v>250</v>
      </c>
      <c r="E5367" s="5" t="s">
        <v>247</v>
      </c>
      <c r="F5367" s="62">
        <v>0.82981767220831637</v>
      </c>
      <c r="G5367" s="63">
        <v>21017147</v>
      </c>
      <c r="H5367" s="63">
        <v>10.46344717678582</v>
      </c>
      <c r="I5367" s="63">
        <f>(I4808+I4894+I5195)/3</f>
        <v>108.83072670655122</v>
      </c>
      <c r="J5367" s="63">
        <v>941116591.23040795</v>
      </c>
      <c r="K5367" s="63">
        <f>(K4808+K4894+K5195)/3</f>
        <v>83.177638477403249</v>
      </c>
      <c r="L5367" s="63">
        <v>3351.8924757645068</v>
      </c>
      <c r="M5367" s="63">
        <v>40.535491905354917</v>
      </c>
      <c r="N5367" s="62">
        <v>18.196000000000002</v>
      </c>
    </row>
    <row r="5368" spans="1:14" x14ac:dyDescent="0.4">
      <c r="A5368" s="36">
        <v>126</v>
      </c>
      <c r="B5368" s="5" t="s">
        <v>9</v>
      </c>
      <c r="C5368" s="5">
        <v>2013</v>
      </c>
      <c r="D5368" s="5" t="s">
        <v>250</v>
      </c>
      <c r="E5368" s="5" t="s">
        <v>247</v>
      </c>
      <c r="F5368" s="62">
        <v>0.68372926509278253</v>
      </c>
      <c r="G5368" s="63">
        <v>21131756</v>
      </c>
      <c r="H5368" s="63">
        <v>6.2528852591672717</v>
      </c>
      <c r="I5368" s="63">
        <f>(I4895+I4809+I5196)/3</f>
        <v>111.23359560466288</v>
      </c>
      <c r="J5368" s="63">
        <v>932551317.58288097</v>
      </c>
      <c r="K5368" s="63">
        <f>(K4809+K4895+K5196)/3</f>
        <v>79.370514315926599</v>
      </c>
      <c r="L5368" s="63">
        <v>3643.832446643476</v>
      </c>
      <c r="M5368" s="63">
        <v>29.694323144104807</v>
      </c>
      <c r="N5368" s="62">
        <v>18.198</v>
      </c>
    </row>
    <row r="5369" spans="1:14" x14ac:dyDescent="0.4">
      <c r="A5369" s="36">
        <v>126</v>
      </c>
      <c r="B5369" s="5" t="s">
        <v>9</v>
      </c>
      <c r="C5369" s="5">
        <v>2014</v>
      </c>
      <c r="D5369" s="5" t="s">
        <v>250</v>
      </c>
      <c r="E5369" s="5" t="s">
        <v>247</v>
      </c>
      <c r="F5369" s="62">
        <v>0.82197487440474581</v>
      </c>
      <c r="G5369" s="63">
        <v>21239457</v>
      </c>
      <c r="H5369" s="63">
        <v>1.9206288110165275</v>
      </c>
      <c r="I5369" s="63">
        <f>(I4896+I4810+I5197)/3</f>
        <v>112.0694007856891</v>
      </c>
      <c r="J5369" s="63">
        <v>893628980.28706503</v>
      </c>
      <c r="K5369" s="63">
        <f>(K5197+K4810+K4896)/3</f>
        <v>77.465770625868529</v>
      </c>
      <c r="L5369" s="63">
        <v>3885.6236161746515</v>
      </c>
      <c r="M5369" s="63">
        <v>40.800477897252094</v>
      </c>
      <c r="N5369" s="62">
        <v>18.218</v>
      </c>
    </row>
    <row r="5370" spans="1:14" x14ac:dyDescent="0.4">
      <c r="A5370" s="36">
        <v>126</v>
      </c>
      <c r="B5370" s="5" t="s">
        <v>9</v>
      </c>
      <c r="C5370" s="5">
        <v>2015</v>
      </c>
      <c r="D5370" s="5" t="s">
        <v>250</v>
      </c>
      <c r="E5370" s="5" t="s">
        <v>247</v>
      </c>
      <c r="F5370" s="62">
        <v>0.90177500294445767</v>
      </c>
      <c r="G5370" s="63">
        <v>21336697</v>
      </c>
      <c r="H5370" s="63">
        <v>3.0143807983594115</v>
      </c>
      <c r="I5370" s="63">
        <f>(I4811+I4897+I5198)/3</f>
        <v>115.16330674465856</v>
      </c>
      <c r="J5370" s="63">
        <v>679655644.244789</v>
      </c>
      <c r="K5370" s="63">
        <v>46.917970809275467</v>
      </c>
      <c r="L5370" s="63">
        <v>3990.3531173944552</v>
      </c>
      <c r="M5370" s="63">
        <f>(M4897+M4811+M5198)/3</f>
        <v>39.363230718442786</v>
      </c>
      <c r="N5370" s="62">
        <v>18.256</v>
      </c>
    </row>
    <row r="5371" spans="1:14" x14ac:dyDescent="0.4">
      <c r="A5371" s="36">
        <v>126</v>
      </c>
      <c r="B5371" s="5" t="s">
        <v>9</v>
      </c>
      <c r="C5371" s="5">
        <v>2016</v>
      </c>
      <c r="D5371" s="5" t="s">
        <v>250</v>
      </c>
      <c r="E5371" s="5" t="s">
        <v>247</v>
      </c>
      <c r="F5371" s="62">
        <v>1.0813099571939857</v>
      </c>
      <c r="G5371" s="63">
        <v>21425494</v>
      </c>
      <c r="H5371" s="63">
        <v>5.4432217152607763</v>
      </c>
      <c r="I5371" s="63">
        <f>(I4898+I4812+I5199)/3</f>
        <v>114.9219386128688</v>
      </c>
      <c r="J5371" s="63">
        <v>897049375.883533</v>
      </c>
      <c r="K5371" s="63">
        <v>46.471537025801489</v>
      </c>
      <c r="L5371" s="63">
        <v>4107.8297753991437</v>
      </c>
      <c r="M5371" s="63">
        <f>(M4812+M4898+M5199)/3</f>
        <v>39.077815766494361</v>
      </c>
      <c r="N5371" s="62">
        <v>18.311</v>
      </c>
    </row>
    <row r="5372" spans="1:14" x14ac:dyDescent="0.4">
      <c r="A5372" s="36">
        <v>126</v>
      </c>
      <c r="B5372" s="5" t="s">
        <v>9</v>
      </c>
      <c r="C5372" s="5">
        <v>2017</v>
      </c>
      <c r="D5372" s="5" t="s">
        <v>250</v>
      </c>
      <c r="E5372" s="5" t="s">
        <v>247</v>
      </c>
      <c r="F5372" s="62">
        <v>1.0759613709385951</v>
      </c>
      <c r="G5372" s="63">
        <v>21506813</v>
      </c>
      <c r="H5372" s="63">
        <v>5.4728452947040154</v>
      </c>
      <c r="I5372" s="63">
        <f>(I4813+I4899+I5200)/3</f>
        <v>113.72429379635935</v>
      </c>
      <c r="J5372" s="63">
        <v>1372723043.1340201</v>
      </c>
      <c r="K5372" s="63">
        <v>47.140409801460038</v>
      </c>
      <c r="L5372" s="63">
        <v>4388.2019059372833</v>
      </c>
      <c r="M5372" s="63">
        <f>(M4813+M4899+M5200)/3</f>
        <v>38.783172294581988</v>
      </c>
      <c r="N5372" s="62">
        <v>18.384</v>
      </c>
    </row>
    <row r="5373" spans="1:14" x14ac:dyDescent="0.4">
      <c r="A5373" s="36">
        <v>126</v>
      </c>
      <c r="B5373" s="5" t="s">
        <v>9</v>
      </c>
      <c r="C5373" s="5">
        <v>2018</v>
      </c>
      <c r="D5373" s="5" t="s">
        <v>250</v>
      </c>
      <c r="E5373" s="5" t="s">
        <v>247</v>
      </c>
      <c r="F5373" s="62">
        <v>1.0009367789570836</v>
      </c>
      <c r="G5373" s="63">
        <v>21670000</v>
      </c>
      <c r="H5373" s="63">
        <v>4.2953062020184802</v>
      </c>
      <c r="I5373" s="63">
        <f>(I4814+I4900+I5201)/3</f>
        <v>113.5108954255121</v>
      </c>
      <c r="J5373" s="63">
        <v>1614044009.2288401</v>
      </c>
      <c r="K5373" s="63">
        <v>49.809396750745854</v>
      </c>
      <c r="L5373" s="63">
        <v>4360.5847346925184</v>
      </c>
      <c r="M5373" s="63">
        <f>(M4814+M4900+M5201)/3</f>
        <v>38.484018831177934</v>
      </c>
      <c r="N5373" s="62">
        <v>18.475999999999999</v>
      </c>
    </row>
    <row r="5374" spans="1:14" x14ac:dyDescent="0.4">
      <c r="A5374" s="36">
        <v>126</v>
      </c>
      <c r="B5374" s="5" t="s">
        <v>9</v>
      </c>
      <c r="C5374" s="5">
        <v>2019</v>
      </c>
      <c r="D5374" s="5" t="s">
        <v>250</v>
      </c>
      <c r="E5374" s="5" t="s">
        <v>247</v>
      </c>
      <c r="F5374" s="62">
        <v>1.0745264413154154</v>
      </c>
      <c r="G5374" s="63">
        <v>21803000</v>
      </c>
      <c r="H5374" s="63">
        <v>3.8705276117724026</v>
      </c>
      <c r="I5374" s="63">
        <f>(I4815+I4901+I5202)/3</f>
        <v>115.00918657976324</v>
      </c>
      <c r="J5374" s="63">
        <v>743466231.46803105</v>
      </c>
      <c r="K5374" s="63">
        <v>49.425525854372204</v>
      </c>
      <c r="L5374" s="63">
        <v>4082.6940487153324</v>
      </c>
      <c r="M5374" s="63">
        <f>(M4815+M4901+M5202)/3</f>
        <v>38.2204842401894</v>
      </c>
      <c r="N5374" s="62">
        <v>18.585000000000001</v>
      </c>
    </row>
    <row r="5375" spans="1:14" x14ac:dyDescent="0.4">
      <c r="A5375" s="36">
        <v>126</v>
      </c>
      <c r="B5375" s="5" t="s">
        <v>9</v>
      </c>
      <c r="C5375" s="5">
        <v>2020</v>
      </c>
      <c r="D5375" s="5" t="s">
        <v>250</v>
      </c>
      <c r="E5375" s="5" t="s">
        <v>247</v>
      </c>
      <c r="F5375" s="62">
        <v>0.99668324284867016</v>
      </c>
      <c r="G5375" s="63">
        <v>21919000</v>
      </c>
      <c r="H5375" s="63">
        <v>3.2709021053862273</v>
      </c>
      <c r="I5375" s="63">
        <f>(I4816+I4902+I5203)/3</f>
        <v>115.37376533515423</v>
      </c>
      <c r="J5375" s="63">
        <v>434075668.46641999</v>
      </c>
      <c r="K5375" s="63">
        <v>37.029289090060416</v>
      </c>
      <c r="L5375" s="63">
        <v>3852.3890910219397</v>
      </c>
      <c r="M5375" s="63">
        <f>(M5203+M4816+M4902)/3</f>
        <v>37.962766300949191</v>
      </c>
      <c r="N5375" s="62">
        <v>18.713000000000001</v>
      </c>
    </row>
    <row r="5376" spans="1:14" x14ac:dyDescent="0.4">
      <c r="A5376" s="36">
        <v>126</v>
      </c>
      <c r="B5376" s="5" t="s">
        <v>9</v>
      </c>
      <c r="C5376" s="5">
        <v>2021</v>
      </c>
      <c r="D5376" s="5" t="s">
        <v>250</v>
      </c>
      <c r="E5376" s="5" t="s">
        <v>247</v>
      </c>
      <c r="F5376" s="62">
        <f>(F5373+F5374+F5375)/3</f>
        <v>1.0240488210403897</v>
      </c>
      <c r="G5376" s="63">
        <v>22156000</v>
      </c>
      <c r="H5376" s="63">
        <v>8.4961186364112393</v>
      </c>
      <c r="I5376" s="63">
        <f>(I4817+I5204+I4903)/3</f>
        <v>112.64852950077589</v>
      </c>
      <c r="J5376" s="63">
        <v>592289969.90296996</v>
      </c>
      <c r="K5376" s="63">
        <v>41.258506796886465</v>
      </c>
      <c r="L5376" s="63">
        <v>3996.5719950125103</v>
      </c>
      <c r="M5376" s="63">
        <f>(M4817+M4903+M5204)/3</f>
        <v>37.715953910789956</v>
      </c>
      <c r="N5376" s="62">
        <v>18.86</v>
      </c>
    </row>
    <row r="5377" spans="1:14" x14ac:dyDescent="0.4">
      <c r="A5377" s="36">
        <v>126</v>
      </c>
      <c r="B5377" s="5" t="s">
        <v>9</v>
      </c>
      <c r="C5377" s="5">
        <v>2022</v>
      </c>
      <c r="D5377" s="5" t="s">
        <v>250</v>
      </c>
      <c r="E5377" s="5" t="s">
        <v>247</v>
      </c>
      <c r="F5377" s="62">
        <f>(F5374+F5375+F5376)/3</f>
        <v>1.0317528350681584</v>
      </c>
      <c r="G5377" s="63">
        <v>22181000</v>
      </c>
      <c r="H5377" s="63">
        <v>48.847276882634333</v>
      </c>
      <c r="I5377" s="63">
        <f>(I4818+I5205+I4904)/3</f>
        <v>118.79463911776755</v>
      </c>
      <c r="J5377" s="63">
        <v>898295213.76949894</v>
      </c>
      <c r="K5377" s="63">
        <v>46.519245745955537</v>
      </c>
      <c r="L5377" s="63">
        <v>3354.383407575649</v>
      </c>
      <c r="M5377" s="63">
        <f>(M4818+M4904+M5205)/3</f>
        <v>37.485255731326411</v>
      </c>
      <c r="N5377" s="62">
        <v>19.026</v>
      </c>
    </row>
    <row r="5378" spans="1:14" x14ac:dyDescent="0.4">
      <c r="A5378" s="69">
        <v>127</v>
      </c>
      <c r="B5378" s="5" t="s">
        <v>209</v>
      </c>
      <c r="C5378" s="5">
        <v>1980</v>
      </c>
      <c r="D5378" s="5" t="s">
        <v>250</v>
      </c>
      <c r="E5378" s="5" t="s">
        <v>247</v>
      </c>
      <c r="F5378" s="62">
        <f>F5379*0.95</f>
        <v>0.15232346367535127</v>
      </c>
      <c r="G5378" s="63">
        <v>16673586</v>
      </c>
      <c r="H5378" s="63">
        <v>22.026565154541842</v>
      </c>
      <c r="I5378" s="63">
        <f>(I5292+I5206+I4991)/3</f>
        <v>245.12363843437825</v>
      </c>
      <c r="J5378" s="63">
        <v>8849999.9000000004</v>
      </c>
      <c r="K5378" s="63">
        <v>33.736231819298915</v>
      </c>
      <c r="L5378" s="63">
        <v>429.02197265625</v>
      </c>
      <c r="M5378" s="63">
        <v>6.8119891008174394</v>
      </c>
      <c r="N5378" s="62">
        <v>19.959</v>
      </c>
    </row>
    <row r="5379" spans="1:14" x14ac:dyDescent="0.4">
      <c r="A5379" s="69">
        <v>127</v>
      </c>
      <c r="B5379" s="5" t="s">
        <v>209</v>
      </c>
      <c r="C5379" s="5">
        <v>1981</v>
      </c>
      <c r="D5379" s="5" t="s">
        <v>250</v>
      </c>
      <c r="E5379" s="5" t="s">
        <v>247</v>
      </c>
      <c r="F5379" s="62">
        <f t="shared" ref="F5379:F5387" si="581">F5380*0.95</f>
        <v>0.16034048807931714</v>
      </c>
      <c r="G5379" s="63">
        <v>17404336</v>
      </c>
      <c r="H5379" s="63">
        <v>24.977179544119991</v>
      </c>
      <c r="I5379" s="63">
        <f>I5380*0.95</f>
        <v>291.4988947644444</v>
      </c>
      <c r="J5379" s="63">
        <v>19329999.899999999</v>
      </c>
      <c r="K5379" s="63">
        <v>33.278423933842497</v>
      </c>
      <c r="L5379" s="63">
        <v>495.48635864257801</v>
      </c>
      <c r="M5379" s="63">
        <v>6.983240223463687</v>
      </c>
      <c r="N5379" s="62">
        <v>20.166</v>
      </c>
    </row>
    <row r="5380" spans="1:14" x14ac:dyDescent="0.4">
      <c r="A5380" s="69">
        <v>127</v>
      </c>
      <c r="B5380" s="5" t="s">
        <v>209</v>
      </c>
      <c r="C5380" s="5">
        <v>1982</v>
      </c>
      <c r="D5380" s="5" t="s">
        <v>250</v>
      </c>
      <c r="E5380" s="5" t="s">
        <v>247</v>
      </c>
      <c r="F5380" s="62">
        <f t="shared" si="581"/>
        <v>0.16877946113612333</v>
      </c>
      <c r="G5380" s="63">
        <v>18128631</v>
      </c>
      <c r="H5380" s="63">
        <v>30.590249363859527</v>
      </c>
      <c r="I5380" s="63">
        <f>(I5294+I5208+I4993)/3</f>
        <v>306.84094185730993</v>
      </c>
      <c r="J5380" s="63">
        <v>16789999.899999999</v>
      </c>
      <c r="K5380" s="63">
        <v>34.391534391534393</v>
      </c>
      <c r="L5380" s="63">
        <v>387.77120971679699</v>
      </c>
      <c r="M5380" s="63">
        <v>7.3369565217391308</v>
      </c>
      <c r="N5380" s="62">
        <v>20.376000000000001</v>
      </c>
    </row>
    <row r="5381" spans="1:14" x14ac:dyDescent="0.4">
      <c r="A5381" s="69">
        <v>127</v>
      </c>
      <c r="B5381" s="5" t="s">
        <v>209</v>
      </c>
      <c r="C5381" s="5">
        <v>1983</v>
      </c>
      <c r="D5381" s="5" t="s">
        <v>250</v>
      </c>
      <c r="E5381" s="5" t="s">
        <v>247</v>
      </c>
      <c r="F5381" s="62">
        <f t="shared" si="581"/>
        <v>0.17766259066960352</v>
      </c>
      <c r="G5381" s="63">
        <v>18733995</v>
      </c>
      <c r="H5381" s="63">
        <v>26.058059053626124</v>
      </c>
      <c r="I5381" s="63">
        <f>(I5295+I5209+I4994)/3</f>
        <v>350.0162840315532</v>
      </c>
      <c r="J5381" s="63">
        <v>6320000</v>
      </c>
      <c r="K5381" s="63">
        <v>31.778076865560038</v>
      </c>
      <c r="L5381" s="63">
        <v>354.19021606445301</v>
      </c>
      <c r="M5381" s="63">
        <v>7.7333333333333334</v>
      </c>
      <c r="N5381" s="62">
        <v>20.901</v>
      </c>
    </row>
    <row r="5382" spans="1:14" x14ac:dyDescent="0.4">
      <c r="A5382" s="69">
        <v>127</v>
      </c>
      <c r="B5382" s="5" t="s">
        <v>209</v>
      </c>
      <c r="C5382" s="5">
        <v>1984</v>
      </c>
      <c r="D5382" s="5" t="s">
        <v>250</v>
      </c>
      <c r="E5382" s="5" t="s">
        <v>247</v>
      </c>
      <c r="F5382" s="62">
        <f t="shared" si="581"/>
        <v>0.18701325333642477</v>
      </c>
      <c r="G5382" s="63">
        <v>19165837</v>
      </c>
      <c r="H5382" s="63">
        <v>33.636882803720312</v>
      </c>
      <c r="I5382" s="63">
        <f>(I5296+I5210+I4995)/3</f>
        <v>420.14471928140284</v>
      </c>
      <c r="J5382" s="63">
        <v>9076923.0769230798</v>
      </c>
      <c r="K5382" s="63">
        <v>24.959688997857445</v>
      </c>
      <c r="L5382" s="63">
        <v>439.55026245117199</v>
      </c>
      <c r="M5382" s="63">
        <v>9.0090090090090094</v>
      </c>
      <c r="N5382" s="62">
        <v>21.902999999999999</v>
      </c>
    </row>
    <row r="5383" spans="1:14" x14ac:dyDescent="0.4">
      <c r="A5383" s="69">
        <v>127</v>
      </c>
      <c r="B5383" s="5" t="s">
        <v>209</v>
      </c>
      <c r="C5383" s="5">
        <v>1985</v>
      </c>
      <c r="D5383" s="5" t="s">
        <v>250</v>
      </c>
      <c r="E5383" s="5" t="s">
        <v>247</v>
      </c>
      <c r="F5383" s="62">
        <f t="shared" si="581"/>
        <v>0.19685605614360502</v>
      </c>
      <c r="G5383" s="63">
        <v>19517196</v>
      </c>
      <c r="H5383" s="63">
        <v>46.169145241842756</v>
      </c>
      <c r="I5383" s="63">
        <f>(I5297+I4996+I5211)/3</f>
        <v>377.77951641277713</v>
      </c>
      <c r="J5383" s="63">
        <v>-3040000</v>
      </c>
      <c r="K5383" s="63">
        <v>17.629100915853289</v>
      </c>
      <c r="L5383" s="63">
        <v>333.35906982421898</v>
      </c>
      <c r="M5383" s="63">
        <v>12.311557788944723</v>
      </c>
      <c r="N5383" s="62">
        <v>22.937000000000001</v>
      </c>
    </row>
    <row r="5384" spans="1:14" x14ac:dyDescent="0.4">
      <c r="A5384" s="69">
        <v>127</v>
      </c>
      <c r="B5384" s="5" t="s">
        <v>209</v>
      </c>
      <c r="C5384" s="5">
        <v>1986</v>
      </c>
      <c r="D5384" s="5" t="s">
        <v>250</v>
      </c>
      <c r="E5384" s="5" t="s">
        <v>247</v>
      </c>
      <c r="F5384" s="62">
        <f t="shared" si="581"/>
        <v>0.20721690120379477</v>
      </c>
      <c r="G5384" s="63">
        <v>19887452</v>
      </c>
      <c r="H5384" s="63">
        <v>28.642556644302175</v>
      </c>
      <c r="I5384" s="63">
        <f t="shared" ref="I5384:I5407" si="582">(I5298+I5212+I4997)/3</f>
        <v>268.48364096197412</v>
      </c>
      <c r="J5384" s="63">
        <v>-8169999.9000000004</v>
      </c>
      <c r="K5384" s="63">
        <v>12.96050415172113</v>
      </c>
      <c r="L5384" s="63">
        <v>408.47335815429699</v>
      </c>
      <c r="M5384" s="63">
        <v>11.989795918367347</v>
      </c>
      <c r="N5384" s="62">
        <v>24.004999999999999</v>
      </c>
    </row>
    <row r="5385" spans="1:14" x14ac:dyDescent="0.4">
      <c r="A5385" s="69">
        <v>127</v>
      </c>
      <c r="B5385" s="5" t="s">
        <v>209</v>
      </c>
      <c r="C5385" s="5">
        <v>1987</v>
      </c>
      <c r="D5385" s="5" t="s">
        <v>250</v>
      </c>
      <c r="E5385" s="5" t="s">
        <v>247</v>
      </c>
      <c r="F5385" s="62">
        <f t="shared" si="581"/>
        <v>0.21812305389873135</v>
      </c>
      <c r="G5385" s="63">
        <v>20230532</v>
      </c>
      <c r="H5385" s="63">
        <v>25.891353251574586</v>
      </c>
      <c r="I5385" s="63">
        <f t="shared" si="582"/>
        <v>160.00632636237876</v>
      </c>
      <c r="J5385" s="63">
        <v>11650000</v>
      </c>
      <c r="K5385" s="63">
        <v>16.648291069459759</v>
      </c>
      <c r="L5385" s="63">
        <v>481.33932495117199</v>
      </c>
      <c r="M5385" s="63">
        <v>16.333333333333332</v>
      </c>
      <c r="N5385" s="62">
        <v>25.106999999999999</v>
      </c>
    </row>
    <row r="5386" spans="1:14" x14ac:dyDescent="0.4">
      <c r="A5386" s="69">
        <v>127</v>
      </c>
      <c r="B5386" s="5" t="s">
        <v>209</v>
      </c>
      <c r="C5386" s="5">
        <v>1988</v>
      </c>
      <c r="D5386" s="5" t="s">
        <v>250</v>
      </c>
      <c r="E5386" s="5" t="s">
        <v>247</v>
      </c>
      <c r="F5386" s="62">
        <f t="shared" si="581"/>
        <v>0.22960321463024355</v>
      </c>
      <c r="G5386" s="63">
        <v>20453819</v>
      </c>
      <c r="H5386" s="63">
        <v>78.862596335615308</v>
      </c>
      <c r="I5386" s="63">
        <f t="shared" si="582"/>
        <v>182.02427880087524</v>
      </c>
      <c r="J5386" s="63">
        <v>2020000</v>
      </c>
      <c r="K5386" s="63">
        <v>11.487943843590793</v>
      </c>
      <c r="L5386" s="63">
        <v>568.78894042968795</v>
      </c>
      <c r="M5386" s="63">
        <v>12.785388127853883</v>
      </c>
      <c r="N5386" s="62">
        <v>26.244</v>
      </c>
    </row>
    <row r="5387" spans="1:14" x14ac:dyDescent="0.4">
      <c r="A5387" s="69">
        <v>127</v>
      </c>
      <c r="B5387" s="5" t="s">
        <v>209</v>
      </c>
      <c r="C5387" s="5">
        <v>1989</v>
      </c>
      <c r="D5387" s="5" t="s">
        <v>250</v>
      </c>
      <c r="E5387" s="5" t="s">
        <v>247</v>
      </c>
      <c r="F5387" s="62">
        <f t="shared" si="581"/>
        <v>0.2416875943476248</v>
      </c>
      <c r="G5387" s="63">
        <v>20718709</v>
      </c>
      <c r="H5387" s="63">
        <v>36.738651930724274</v>
      </c>
      <c r="I5387" s="63">
        <f t="shared" si="582"/>
        <v>150.33654938325444</v>
      </c>
      <c r="J5387" s="63">
        <v>3488888.8888888899</v>
      </c>
      <c r="K5387" s="63">
        <v>14.688098488111983</v>
      </c>
      <c r="L5387" s="63">
        <v>841.99914550781295</v>
      </c>
      <c r="M5387" s="63">
        <v>11.139240506329113</v>
      </c>
      <c r="N5387" s="62">
        <v>27.41</v>
      </c>
    </row>
    <row r="5388" spans="1:14" x14ac:dyDescent="0.4">
      <c r="A5388" s="69">
        <v>127</v>
      </c>
      <c r="B5388" s="5" t="s">
        <v>209</v>
      </c>
      <c r="C5388" s="5">
        <v>1990</v>
      </c>
      <c r="D5388" s="5" t="s">
        <v>250</v>
      </c>
      <c r="E5388" s="5" t="s">
        <v>247</v>
      </c>
      <c r="F5388" s="62">
        <v>0.25440799405013137</v>
      </c>
      <c r="G5388" s="63">
        <v>21090886</v>
      </c>
      <c r="H5388" s="63">
        <v>66.235588352029509</v>
      </c>
      <c r="I5388" s="63">
        <f t="shared" si="582"/>
        <v>145.20533176664469</v>
      </c>
      <c r="J5388" s="63">
        <v>-31129999.899999999</v>
      </c>
      <c r="K5388" s="63">
        <v>11.090890474979439</v>
      </c>
      <c r="L5388" s="63">
        <v>1301.81909179688</v>
      </c>
      <c r="M5388" s="63">
        <v>9.640831758034027</v>
      </c>
      <c r="N5388" s="62">
        <v>28.61</v>
      </c>
    </row>
    <row r="5389" spans="1:14" x14ac:dyDescent="0.4">
      <c r="A5389" s="69">
        <v>127</v>
      </c>
      <c r="B5389" s="5" t="s">
        <v>209</v>
      </c>
      <c r="C5389" s="5">
        <v>1991</v>
      </c>
      <c r="D5389" s="5" t="s">
        <v>250</v>
      </c>
      <c r="E5389" s="5" t="s">
        <v>247</v>
      </c>
      <c r="F5389" s="62">
        <v>0.22389972532024877</v>
      </c>
      <c r="G5389" s="63">
        <v>21453711</v>
      </c>
      <c r="H5389" s="63">
        <v>88.772846262837163</v>
      </c>
      <c r="I5389" s="63">
        <f t="shared" si="582"/>
        <v>147.78652466845043</v>
      </c>
      <c r="J5389" s="63">
        <v>-620000</v>
      </c>
      <c r="K5389" s="63">
        <v>15.072956232769929</v>
      </c>
      <c r="L5389" s="63">
        <v>1678.09326171875</v>
      </c>
      <c r="M5389" s="63">
        <v>12.262156448202958</v>
      </c>
      <c r="N5389" s="62">
        <v>29.84</v>
      </c>
    </row>
    <row r="5390" spans="1:14" x14ac:dyDescent="0.4">
      <c r="A5390" s="69">
        <v>127</v>
      </c>
      <c r="B5390" s="5" t="s">
        <v>209</v>
      </c>
      <c r="C5390" s="5">
        <v>1992</v>
      </c>
      <c r="D5390" s="5" t="s">
        <v>250</v>
      </c>
      <c r="E5390" s="5" t="s">
        <v>247</v>
      </c>
      <c r="F5390" s="62">
        <v>0.20802055678545223</v>
      </c>
      <c r="G5390" s="63">
        <v>21780059</v>
      </c>
      <c r="H5390" s="63">
        <v>109.23365516194514</v>
      </c>
      <c r="I5390" s="63">
        <f t="shared" si="582"/>
        <v>138.36349456033639</v>
      </c>
      <c r="J5390" s="63">
        <v>90000</v>
      </c>
      <c r="K5390" s="63">
        <v>19.670633293097836</v>
      </c>
      <c r="L5390" s="63">
        <v>263.00265502929699</v>
      </c>
      <c r="M5390" s="63">
        <v>11.512415349887133</v>
      </c>
      <c r="N5390" s="62">
        <v>31.103000000000002</v>
      </c>
    </row>
    <row r="5391" spans="1:14" x14ac:dyDescent="0.4">
      <c r="A5391" s="69">
        <v>127</v>
      </c>
      <c r="B5391" s="5" t="s">
        <v>209</v>
      </c>
      <c r="C5391" s="5">
        <v>1993</v>
      </c>
      <c r="D5391" s="5" t="s">
        <v>250</v>
      </c>
      <c r="E5391" s="5" t="s">
        <v>247</v>
      </c>
      <c r="F5391" s="62">
        <v>0.14487044342005603</v>
      </c>
      <c r="G5391" s="63">
        <v>22163251</v>
      </c>
      <c r="H5391" s="63">
        <v>97.487348250858986</v>
      </c>
      <c r="I5391" s="63">
        <f t="shared" si="582"/>
        <v>151.54760209776953</v>
      </c>
      <c r="J5391" s="63">
        <v>-160000</v>
      </c>
      <c r="K5391" s="63">
        <v>11.466083243778485</v>
      </c>
      <c r="L5391" s="63">
        <v>326.730712890625</v>
      </c>
      <c r="M5391" s="63">
        <v>28.802588996763756</v>
      </c>
      <c r="N5391" s="62">
        <v>32.127000000000002</v>
      </c>
    </row>
    <row r="5392" spans="1:14" x14ac:dyDescent="0.4">
      <c r="A5392" s="69">
        <v>127</v>
      </c>
      <c r="B5392" s="5" t="s">
        <v>209</v>
      </c>
      <c r="C5392" s="5">
        <v>1994</v>
      </c>
      <c r="D5392" s="5" t="s">
        <v>250</v>
      </c>
      <c r="E5392" s="5" t="s">
        <v>247</v>
      </c>
      <c r="F5392" s="62">
        <v>0.20685722032744452</v>
      </c>
      <c r="G5392" s="63">
        <v>22703631</v>
      </c>
      <c r="H5392" s="63">
        <v>159.26697258904983</v>
      </c>
      <c r="I5392" s="63">
        <f t="shared" si="582"/>
        <v>147.27152932532783</v>
      </c>
      <c r="J5392" s="63">
        <v>99180000</v>
      </c>
      <c r="K5392" s="63">
        <v>14.610015048857983</v>
      </c>
      <c r="L5392" s="63">
        <v>459.44006347656301</v>
      </c>
      <c r="M5392" s="63">
        <v>14.59694989106754</v>
      </c>
      <c r="N5392" s="62">
        <v>32.179000000000002</v>
      </c>
    </row>
    <row r="5393" spans="1:14" x14ac:dyDescent="0.4">
      <c r="A5393" s="69">
        <v>127</v>
      </c>
      <c r="B5393" s="5" t="s">
        <v>209</v>
      </c>
      <c r="C5393" s="5">
        <v>1995</v>
      </c>
      <c r="D5393" s="5" t="s">
        <v>250</v>
      </c>
      <c r="E5393" s="5" t="s">
        <v>247</v>
      </c>
      <c r="F5393" s="62">
        <v>0.19355017100889016</v>
      </c>
      <c r="G5393" s="63">
        <v>23290602</v>
      </c>
      <c r="H5393" s="63">
        <v>104.55502878741774</v>
      </c>
      <c r="I5393" s="63">
        <f t="shared" si="582"/>
        <v>132.45481174943828</v>
      </c>
      <c r="J5393" s="63">
        <v>12000000</v>
      </c>
      <c r="K5393" s="63">
        <v>14.772398487232309</v>
      </c>
      <c r="L5393" s="63">
        <v>483.70355224609398</v>
      </c>
      <c r="M5393" s="63">
        <v>20.649651972157777</v>
      </c>
      <c r="N5393" s="62">
        <v>32.231999999999999</v>
      </c>
    </row>
    <row r="5394" spans="1:14" x14ac:dyDescent="0.4">
      <c r="A5394" s="69">
        <v>127</v>
      </c>
      <c r="B5394" s="5" t="s">
        <v>209</v>
      </c>
      <c r="C5394" s="5">
        <v>1996</v>
      </c>
      <c r="D5394" s="5" t="s">
        <v>250</v>
      </c>
      <c r="E5394" s="5" t="s">
        <v>247</v>
      </c>
      <c r="F5394" s="62">
        <v>0.18049842558906204</v>
      </c>
      <c r="G5394" s="63">
        <v>23862258</v>
      </c>
      <c r="H5394" s="63">
        <v>32.562255134583836</v>
      </c>
      <c r="I5394" s="63">
        <f t="shared" si="582"/>
        <v>143.74029837657642</v>
      </c>
      <c r="J5394" s="63">
        <v>400000</v>
      </c>
      <c r="K5394" s="63">
        <v>20.029843213730928</v>
      </c>
      <c r="L5394" s="63">
        <v>307.82174682617199</v>
      </c>
      <c r="M5394" s="63">
        <v>24.878048780487809</v>
      </c>
      <c r="N5394" s="62">
        <v>32.283999999999999</v>
      </c>
    </row>
    <row r="5395" spans="1:14" x14ac:dyDescent="0.4">
      <c r="A5395" s="69">
        <v>127</v>
      </c>
      <c r="B5395" s="5" t="s">
        <v>209</v>
      </c>
      <c r="C5395" s="5">
        <v>1997</v>
      </c>
      <c r="D5395" s="5" t="s">
        <v>250</v>
      </c>
      <c r="E5395" s="5" t="s">
        <v>247</v>
      </c>
      <c r="F5395" s="62">
        <v>0.21460784190246229</v>
      </c>
      <c r="G5395" s="63">
        <v>24454372</v>
      </c>
      <c r="H5395" s="63">
        <v>37.921169977766965</v>
      </c>
      <c r="I5395" s="63">
        <f t="shared" si="582"/>
        <v>156.14772514293745</v>
      </c>
      <c r="J5395" s="63">
        <v>97900000</v>
      </c>
      <c r="K5395" s="63">
        <v>17.858606720307009</v>
      </c>
      <c r="L5395" s="63">
        <v>388.80511474609398</v>
      </c>
      <c r="M5395" s="63">
        <v>22.090729783037478</v>
      </c>
      <c r="N5395" s="62">
        <v>32.337000000000003</v>
      </c>
    </row>
    <row r="5396" spans="1:14" x14ac:dyDescent="0.4">
      <c r="A5396" s="69">
        <v>127</v>
      </c>
      <c r="B5396" s="5" t="s">
        <v>209</v>
      </c>
      <c r="C5396" s="5">
        <v>1998</v>
      </c>
      <c r="D5396" s="5" t="s">
        <v>250</v>
      </c>
      <c r="E5396" s="5" t="s">
        <v>247</v>
      </c>
      <c r="F5396" s="62">
        <v>0.19047155587901848</v>
      </c>
      <c r="G5396" s="63">
        <v>25029144</v>
      </c>
      <c r="H5396" s="63">
        <v>17.662270765756219</v>
      </c>
      <c r="I5396" s="63">
        <f t="shared" si="582"/>
        <v>134.91554910984618</v>
      </c>
      <c r="J5396" s="63">
        <v>370700000</v>
      </c>
      <c r="K5396" s="63">
        <v>21.875147987053374</v>
      </c>
      <c r="L5396" s="63">
        <v>366.11590576171898</v>
      </c>
      <c r="M5396" s="63">
        <v>20.129870129870131</v>
      </c>
      <c r="N5396" s="62">
        <v>32.39</v>
      </c>
    </row>
    <row r="5397" spans="1:14" x14ac:dyDescent="0.4">
      <c r="A5397" s="69">
        <v>127</v>
      </c>
      <c r="B5397" s="5" t="s">
        <v>209</v>
      </c>
      <c r="C5397" s="5">
        <v>1999</v>
      </c>
      <c r="D5397" s="5" t="s">
        <v>250</v>
      </c>
      <c r="E5397" s="5" t="s">
        <v>247</v>
      </c>
      <c r="F5397" s="62">
        <v>0.20695507814922912</v>
      </c>
      <c r="G5397" s="63">
        <v>25634162</v>
      </c>
      <c r="H5397" s="63">
        <v>15.823578015665959</v>
      </c>
      <c r="I5397" s="63">
        <f t="shared" si="582"/>
        <v>153.59318544551331</v>
      </c>
      <c r="J5397" s="63">
        <v>370800000</v>
      </c>
      <c r="K5397" s="63">
        <v>24.714368233299911</v>
      </c>
      <c r="L5397" s="63">
        <v>339.28103637695301</v>
      </c>
      <c r="M5397" s="63">
        <v>22.200392927308453</v>
      </c>
      <c r="N5397" s="62">
        <v>32.442</v>
      </c>
    </row>
    <row r="5398" spans="1:14" x14ac:dyDescent="0.4">
      <c r="A5398" s="69">
        <v>127</v>
      </c>
      <c r="B5398" s="5" t="s">
        <v>209</v>
      </c>
      <c r="C5398" s="5">
        <v>2000</v>
      </c>
      <c r="D5398" s="5" t="s">
        <v>250</v>
      </c>
      <c r="E5398" s="5" t="s">
        <v>247</v>
      </c>
      <c r="F5398" s="62">
        <v>0.21638804213413301</v>
      </c>
      <c r="G5398" s="63">
        <v>26298773</v>
      </c>
      <c r="H5398" s="63">
        <v>9.8531369204178958</v>
      </c>
      <c r="I5398" s="63">
        <f t="shared" si="582"/>
        <v>153.3977938973085</v>
      </c>
      <c r="J5398" s="63">
        <v>392200000</v>
      </c>
      <c r="K5398" s="63">
        <v>29.404234459949169</v>
      </c>
      <c r="L5398" s="63">
        <v>378.15750122070301</v>
      </c>
      <c r="M5398" s="63">
        <v>26.824817518248175</v>
      </c>
      <c r="N5398" s="62">
        <v>32.494999999999997</v>
      </c>
    </row>
    <row r="5399" spans="1:14" x14ac:dyDescent="0.4">
      <c r="A5399" s="69">
        <v>127</v>
      </c>
      <c r="B5399" s="5" t="s">
        <v>209</v>
      </c>
      <c r="C5399" s="5">
        <v>2001</v>
      </c>
      <c r="D5399" s="5" t="s">
        <v>250</v>
      </c>
      <c r="E5399" s="5" t="s">
        <v>247</v>
      </c>
      <c r="F5399" s="62">
        <v>0.23211753717531061</v>
      </c>
      <c r="G5399" s="63">
        <v>26947253</v>
      </c>
      <c r="H5399" s="63">
        <v>21.133991045710701</v>
      </c>
      <c r="I5399" s="63">
        <f t="shared" si="582"/>
        <v>147.97076389545688</v>
      </c>
      <c r="J5399" s="63">
        <v>574000000</v>
      </c>
      <c r="K5399" s="63">
        <v>20.293345622341057</v>
      </c>
      <c r="L5399" s="63">
        <v>471.37277221679699</v>
      </c>
      <c r="M5399" s="63">
        <v>25.249169435215951</v>
      </c>
      <c r="N5399" s="62">
        <v>32.548000000000002</v>
      </c>
    </row>
    <row r="5400" spans="1:14" x14ac:dyDescent="0.4">
      <c r="A5400" s="69">
        <v>127</v>
      </c>
      <c r="B5400" s="5" t="s">
        <v>209</v>
      </c>
      <c r="C5400" s="5">
        <v>2002</v>
      </c>
      <c r="D5400" s="5" t="s">
        <v>250</v>
      </c>
      <c r="E5400" s="5" t="s">
        <v>247</v>
      </c>
      <c r="F5400" s="62">
        <v>0.27979002636095818</v>
      </c>
      <c r="G5400" s="63">
        <v>27570318</v>
      </c>
      <c r="H5400" s="63">
        <v>10.801235231863487</v>
      </c>
      <c r="I5400" s="63">
        <f t="shared" si="582"/>
        <v>130.21627786635</v>
      </c>
      <c r="J5400" s="63">
        <v>713180000</v>
      </c>
      <c r="K5400" s="63">
        <v>25.625561721305157</v>
      </c>
      <c r="L5400" s="63">
        <v>529.45196533203102</v>
      </c>
      <c r="M5400" s="63">
        <v>28.820375335120641</v>
      </c>
      <c r="N5400" s="62">
        <v>32.600999999999999</v>
      </c>
    </row>
    <row r="5401" spans="1:14" x14ac:dyDescent="0.4">
      <c r="A5401" s="69">
        <v>127</v>
      </c>
      <c r="B5401" s="5" t="s">
        <v>209</v>
      </c>
      <c r="C5401" s="5">
        <v>2003</v>
      </c>
      <c r="D5401" s="5" t="s">
        <v>250</v>
      </c>
      <c r="E5401" s="5" t="s">
        <v>247</v>
      </c>
      <c r="F5401" s="62">
        <v>0.28138303848344692</v>
      </c>
      <c r="G5401" s="63">
        <v>28188977</v>
      </c>
      <c r="H5401" s="63">
        <v>9.7999241039694169</v>
      </c>
      <c r="I5401" s="63">
        <f t="shared" si="582"/>
        <v>102.21067684703968</v>
      </c>
      <c r="J5401" s="63">
        <v>1349190000</v>
      </c>
      <c r="K5401" s="63">
        <v>26.440228067055344</v>
      </c>
      <c r="L5401" s="63">
        <v>607.00634765625</v>
      </c>
      <c r="M5401" s="63">
        <v>30.890052356020941</v>
      </c>
      <c r="N5401" s="62">
        <v>32.654000000000003</v>
      </c>
    </row>
    <row r="5402" spans="1:14" x14ac:dyDescent="0.4">
      <c r="A5402" s="69">
        <v>127</v>
      </c>
      <c r="B5402" s="5" t="s">
        <v>209</v>
      </c>
      <c r="C5402" s="5">
        <v>2004</v>
      </c>
      <c r="D5402" s="5" t="s">
        <v>250</v>
      </c>
      <c r="E5402" s="5" t="s">
        <v>247</v>
      </c>
      <c r="F5402" s="62">
        <v>0.30618541146764566</v>
      </c>
      <c r="G5402" s="63">
        <v>28831550</v>
      </c>
      <c r="H5402" s="63">
        <v>17.273997918608089</v>
      </c>
      <c r="I5402" s="63">
        <f t="shared" si="582"/>
        <v>92.87396473072674</v>
      </c>
      <c r="J5402" s="63">
        <v>1511070000</v>
      </c>
      <c r="K5402" s="63">
        <v>30.432337619505194</v>
      </c>
      <c r="L5402" s="63">
        <v>737.122802734375</v>
      </c>
      <c r="M5402" s="63">
        <v>29.678188319427889</v>
      </c>
      <c r="N5402" s="62">
        <v>32.707000000000001</v>
      </c>
    </row>
    <row r="5403" spans="1:14" x14ac:dyDescent="0.4">
      <c r="A5403" s="69">
        <v>127</v>
      </c>
      <c r="B5403" s="5" t="s">
        <v>209</v>
      </c>
      <c r="C5403" s="5">
        <v>2005</v>
      </c>
      <c r="D5403" s="5" t="s">
        <v>250</v>
      </c>
      <c r="E5403" s="5" t="s">
        <v>247</v>
      </c>
      <c r="F5403" s="62">
        <v>0.35530788718175677</v>
      </c>
      <c r="G5403" s="63">
        <v>29540577</v>
      </c>
      <c r="H5403" s="63">
        <v>18.054402868471996</v>
      </c>
      <c r="I5403" s="63">
        <f t="shared" si="582"/>
        <v>94.697919164527477</v>
      </c>
      <c r="J5403" s="63">
        <v>1561689996.8943501</v>
      </c>
      <c r="K5403" s="63">
        <v>35.871591402194589</v>
      </c>
      <c r="L5403" s="63">
        <v>945.689697265625</v>
      </c>
      <c r="M5403" s="63">
        <v>27.890466531440161</v>
      </c>
      <c r="N5403" s="62">
        <v>32.76</v>
      </c>
    </row>
    <row r="5404" spans="1:14" x14ac:dyDescent="0.4">
      <c r="A5404" s="69">
        <v>127</v>
      </c>
      <c r="B5404" s="5" t="s">
        <v>209</v>
      </c>
      <c r="C5404" s="5">
        <v>2006</v>
      </c>
      <c r="D5404" s="5" t="s">
        <v>250</v>
      </c>
      <c r="E5404" s="5" t="s">
        <v>247</v>
      </c>
      <c r="F5404" s="62">
        <v>0.42528808918401917</v>
      </c>
      <c r="G5404" s="63">
        <v>30332968</v>
      </c>
      <c r="H5404" s="63">
        <v>7.6522543052652878</v>
      </c>
      <c r="I5404" s="63">
        <f t="shared" si="582"/>
        <v>96.327214362923641</v>
      </c>
      <c r="J5404" s="63">
        <v>1841833814.0836699</v>
      </c>
      <c r="K5404" s="63">
        <v>36.20259361727026</v>
      </c>
      <c r="L5404" s="63">
        <v>1179.89831542969</v>
      </c>
      <c r="M5404" s="63">
        <v>27.94476035743298</v>
      </c>
      <c r="N5404" s="62">
        <v>32.813000000000002</v>
      </c>
    </row>
    <row r="5405" spans="1:14" x14ac:dyDescent="0.4">
      <c r="A5405" s="69">
        <v>127</v>
      </c>
      <c r="B5405" s="5" t="s">
        <v>209</v>
      </c>
      <c r="C5405" s="5">
        <v>2007</v>
      </c>
      <c r="D5405" s="5" t="s">
        <v>250</v>
      </c>
      <c r="E5405" s="5" t="s">
        <v>247</v>
      </c>
      <c r="F5405" s="62">
        <v>0.44788006141354847</v>
      </c>
      <c r="G5405" s="63">
        <v>31191163</v>
      </c>
      <c r="H5405" s="63">
        <v>15.306621479385768</v>
      </c>
      <c r="I5405" s="63">
        <f t="shared" si="582"/>
        <v>97.018249372875346</v>
      </c>
      <c r="J5405" s="63">
        <v>1504379838.3858399</v>
      </c>
      <c r="K5405" s="63">
        <v>34.403336161563189</v>
      </c>
      <c r="L5405" s="63">
        <v>1500.67309570313</v>
      </c>
      <c r="M5405" s="63">
        <v>26.490566037735846</v>
      </c>
      <c r="N5405" s="62">
        <v>32.866</v>
      </c>
    </row>
    <row r="5406" spans="1:14" x14ac:dyDescent="0.4">
      <c r="A5406" s="69">
        <v>127</v>
      </c>
      <c r="B5406" s="5" t="s">
        <v>209</v>
      </c>
      <c r="C5406" s="5">
        <v>2008</v>
      </c>
      <c r="D5406" s="5" t="s">
        <v>250</v>
      </c>
      <c r="E5406" s="5" t="s">
        <v>247</v>
      </c>
      <c r="F5406" s="62">
        <v>0.46653508701213253</v>
      </c>
      <c r="G5406" s="63">
        <v>32065241</v>
      </c>
      <c r="H5406" s="63">
        <v>8.8910166131140898</v>
      </c>
      <c r="I5406" s="63">
        <f t="shared" si="582"/>
        <v>101.37695784933597</v>
      </c>
      <c r="J5406" s="63">
        <v>1653120315.4749999</v>
      </c>
      <c r="K5406" s="63">
        <v>36.741097827383513</v>
      </c>
      <c r="L5406" s="63">
        <v>1585.58239746094</v>
      </c>
      <c r="M5406" s="63">
        <v>27.126917712691768</v>
      </c>
      <c r="N5406" s="62">
        <v>32.918999999999997</v>
      </c>
    </row>
    <row r="5407" spans="1:14" x14ac:dyDescent="0.4">
      <c r="A5407" s="69">
        <v>127</v>
      </c>
      <c r="B5407" s="5" t="s">
        <v>209</v>
      </c>
      <c r="C5407" s="5">
        <v>2009</v>
      </c>
      <c r="D5407" s="5" t="s">
        <v>250</v>
      </c>
      <c r="E5407" s="5" t="s">
        <v>247</v>
      </c>
      <c r="F5407" s="62">
        <v>0.47014165133070424</v>
      </c>
      <c r="G5407" s="63">
        <v>32948155</v>
      </c>
      <c r="H5407" s="63">
        <v>1.8621318930236868</v>
      </c>
      <c r="I5407" s="63">
        <f t="shared" si="582"/>
        <v>103.8513645396539</v>
      </c>
      <c r="J5407" s="63">
        <v>1726298402.9514501</v>
      </c>
      <c r="K5407" s="63">
        <v>32.780878334483305</v>
      </c>
      <c r="L5407" s="63">
        <v>1382.62145996094</v>
      </c>
      <c r="M5407" s="63">
        <v>22.389078498293514</v>
      </c>
      <c r="N5407" s="62">
        <v>32.993000000000002</v>
      </c>
    </row>
    <row r="5408" spans="1:14" x14ac:dyDescent="0.4">
      <c r="A5408" s="69">
        <v>127</v>
      </c>
      <c r="B5408" s="5" t="s">
        <v>209</v>
      </c>
      <c r="C5408" s="5">
        <v>2010</v>
      </c>
      <c r="D5408" s="5" t="s">
        <v>250</v>
      </c>
      <c r="E5408" s="5" t="s">
        <v>247</v>
      </c>
      <c r="F5408" s="62">
        <v>0.48688300596210438</v>
      </c>
      <c r="G5408" s="63">
        <v>33739933</v>
      </c>
      <c r="H5408" s="63">
        <v>22.669419211621914</v>
      </c>
      <c r="I5408" s="63">
        <v>100</v>
      </c>
      <c r="J5408" s="63">
        <v>2063730997.6621301</v>
      </c>
      <c r="K5408" s="63">
        <v>32.728309950034969</v>
      </c>
      <c r="L5408" s="63">
        <v>1706.41491699219</v>
      </c>
      <c r="M5408" s="63">
        <v>11.022044088176353</v>
      </c>
      <c r="N5408" s="62">
        <v>33.088999999999999</v>
      </c>
    </row>
    <row r="5409" spans="1:14" x14ac:dyDescent="0.4">
      <c r="A5409" s="69">
        <v>127</v>
      </c>
      <c r="B5409" s="5" t="s">
        <v>209</v>
      </c>
      <c r="C5409" s="5">
        <v>2011</v>
      </c>
      <c r="D5409" s="5" t="s">
        <v>250</v>
      </c>
      <c r="E5409" s="5" t="s">
        <v>247</v>
      </c>
      <c r="F5409" s="62">
        <v>0.46300912525947407</v>
      </c>
      <c r="G5409" s="63">
        <v>34419624</v>
      </c>
      <c r="H5409" s="63">
        <v>26.328349965047693</v>
      </c>
      <c r="I5409" s="63">
        <f>(I5323+I5237+I5022)/3</f>
        <v>100.03146108014943</v>
      </c>
      <c r="J5409" s="63">
        <v>1734376994.48388</v>
      </c>
      <c r="K5409" s="63">
        <v>27.512339023517988</v>
      </c>
      <c r="L5409" s="63">
        <v>1982.81616210938</v>
      </c>
      <c r="M5409" s="63">
        <v>15.691868758915836</v>
      </c>
      <c r="N5409" s="62">
        <v>33.207000000000001</v>
      </c>
    </row>
    <row r="5410" spans="1:14" x14ac:dyDescent="0.4">
      <c r="A5410" s="69">
        <v>127</v>
      </c>
      <c r="B5410" s="5" t="s">
        <v>209</v>
      </c>
      <c r="C5410" s="5">
        <v>2012</v>
      </c>
      <c r="D5410" s="5" t="s">
        <v>250</v>
      </c>
      <c r="E5410" s="5" t="s">
        <v>247</v>
      </c>
      <c r="F5410" s="62">
        <v>0.44955612934228956</v>
      </c>
      <c r="G5410" s="63">
        <v>35159792</v>
      </c>
      <c r="H5410" s="63">
        <v>30.128593139555818</v>
      </c>
      <c r="I5410" s="63">
        <f>(I5324+I5238+I5023)/3</f>
        <v>105.48034665717203</v>
      </c>
      <c r="J5410" s="63">
        <v>2311460739.7595301</v>
      </c>
      <c r="K5410" s="63">
        <v>21.8561745247301</v>
      </c>
      <c r="L5410" s="63">
        <v>1797.40087890625</v>
      </c>
      <c r="M5410" s="63">
        <v>15.457875457875456</v>
      </c>
      <c r="N5410" s="62">
        <v>33.345999999999997</v>
      </c>
    </row>
    <row r="5411" spans="1:14" x14ac:dyDescent="0.4">
      <c r="A5411" s="69">
        <v>127</v>
      </c>
      <c r="B5411" s="5" t="s">
        <v>209</v>
      </c>
      <c r="C5411" s="5">
        <v>2013</v>
      </c>
      <c r="D5411" s="5" t="s">
        <v>250</v>
      </c>
      <c r="E5411" s="5" t="s">
        <v>247</v>
      </c>
      <c r="F5411" s="62">
        <v>0.44048040849659403</v>
      </c>
      <c r="G5411" s="63">
        <v>35990704</v>
      </c>
      <c r="H5411" s="63">
        <v>36.428629117693276</v>
      </c>
      <c r="I5411" s="63">
        <f>(I5325+I5239+I5024)/3</f>
        <v>147.15440957233528</v>
      </c>
      <c r="J5411" s="63">
        <v>1687884178.79722</v>
      </c>
      <c r="K5411" s="63">
        <v>26.85852450201342</v>
      </c>
      <c r="L5411" s="63">
        <v>1834.56103515625</v>
      </c>
      <c r="M5411" s="63">
        <v>15.742793791574281</v>
      </c>
      <c r="N5411" s="62">
        <v>33.506999999999998</v>
      </c>
    </row>
    <row r="5412" spans="1:14" x14ac:dyDescent="0.4">
      <c r="A5412" s="69">
        <v>127</v>
      </c>
      <c r="B5412" s="5" t="s">
        <v>209</v>
      </c>
      <c r="C5412" s="5">
        <v>2014</v>
      </c>
      <c r="D5412" s="5" t="s">
        <v>250</v>
      </c>
      <c r="E5412" s="5" t="s">
        <v>247</v>
      </c>
      <c r="F5412" s="62">
        <v>0.45019024682835246</v>
      </c>
      <c r="G5412" s="63">
        <v>37003245</v>
      </c>
      <c r="H5412" s="63">
        <v>34.066985518911139</v>
      </c>
      <c r="I5412" s="63">
        <f>(I5326+I5240+I5025)/3</f>
        <v>353472.15751043853</v>
      </c>
      <c r="J5412" s="63">
        <v>1251280889.37784</v>
      </c>
      <c r="K5412" s="63">
        <v>20.845109004131313</v>
      </c>
      <c r="L5412" s="63">
        <v>2076.0009765625</v>
      </c>
      <c r="M5412" s="63">
        <v>16.491754122938531</v>
      </c>
      <c r="N5412" s="62">
        <v>33.689</v>
      </c>
    </row>
    <row r="5413" spans="1:14" x14ac:dyDescent="0.4">
      <c r="A5413" s="69">
        <v>127</v>
      </c>
      <c r="B5413" s="5" t="s">
        <v>209</v>
      </c>
      <c r="C5413" s="5">
        <v>2015</v>
      </c>
      <c r="D5413" s="5" t="s">
        <v>250</v>
      </c>
      <c r="E5413" s="5" t="s">
        <v>247</v>
      </c>
      <c r="F5413" s="62">
        <v>0.50454822222148865</v>
      </c>
      <c r="G5413" s="63">
        <v>38171178</v>
      </c>
      <c r="H5413" s="63">
        <v>14.022557439230084</v>
      </c>
      <c r="I5413" s="63">
        <f>(I5327+I5026+I5241)/3</f>
        <v>119.72033214599334</v>
      </c>
      <c r="J5413" s="63">
        <v>1728373403.43067</v>
      </c>
      <c r="K5413" s="63">
        <v>18.378272854654139</v>
      </c>
      <c r="L5413" s="63">
        <v>2226.40942382813</v>
      </c>
      <c r="M5413" s="63">
        <f>(M5327+M5241+M5026)/3</f>
        <v>25.747366147282829</v>
      </c>
      <c r="N5413" s="62">
        <v>33.893999999999998</v>
      </c>
    </row>
    <row r="5414" spans="1:14" x14ac:dyDescent="0.4">
      <c r="A5414" s="69">
        <v>127</v>
      </c>
      <c r="B5414" s="5" t="s">
        <v>209</v>
      </c>
      <c r="C5414" s="5">
        <v>2016</v>
      </c>
      <c r="D5414" s="5" t="s">
        <v>250</v>
      </c>
      <c r="E5414" s="5" t="s">
        <v>247</v>
      </c>
      <c r="F5414" s="62">
        <v>0.54608039496186223</v>
      </c>
      <c r="G5414" s="63">
        <v>39377169</v>
      </c>
      <c r="H5414" s="63">
        <v>20.685587730624519</v>
      </c>
      <c r="I5414" s="63">
        <f>(I5242+I5027+I5328)/3</f>
        <v>111.20563678597387</v>
      </c>
      <c r="J5414" s="63">
        <v>1063767535.33587</v>
      </c>
      <c r="K5414" s="63">
        <v>15.281669890346109</v>
      </c>
      <c r="L5414" s="63">
        <v>2614.29443359375</v>
      </c>
      <c r="M5414" s="63">
        <f>(M5328+M5242+M5027)/3</f>
        <v>26.56879538663782</v>
      </c>
      <c r="N5414" s="62">
        <v>34.121000000000002</v>
      </c>
    </row>
    <row r="5415" spans="1:14" x14ac:dyDescent="0.4">
      <c r="A5415" s="69">
        <v>127</v>
      </c>
      <c r="B5415" s="5" t="s">
        <v>209</v>
      </c>
      <c r="C5415" s="5">
        <v>2017</v>
      </c>
      <c r="D5415" s="5" t="s">
        <v>250</v>
      </c>
      <c r="E5415" s="5" t="s">
        <v>247</v>
      </c>
      <c r="F5415" s="62">
        <v>0.5304717610900419</v>
      </c>
      <c r="G5415" s="63">
        <v>40679828</v>
      </c>
      <c r="H5415" s="63">
        <v>34.622370731531618</v>
      </c>
      <c r="I5415" s="63">
        <f>(I5412+I5413+I5414)/3</f>
        <v>117901.02782645682</v>
      </c>
      <c r="J5415" s="63">
        <v>1065298481.4186701</v>
      </c>
      <c r="K5415" s="63">
        <v>17.83138982971024</v>
      </c>
      <c r="L5415" s="63">
        <v>3188.76928710938</v>
      </c>
      <c r="M5415" s="63">
        <f>(M5413+M5412+M5414)/3</f>
        <v>22.935971885619725</v>
      </c>
      <c r="N5415" s="62">
        <v>34.369999999999997</v>
      </c>
    </row>
    <row r="5416" spans="1:14" x14ac:dyDescent="0.4">
      <c r="A5416" s="69">
        <v>127</v>
      </c>
      <c r="B5416" s="5" t="s">
        <v>209</v>
      </c>
      <c r="C5416" s="5">
        <v>2018</v>
      </c>
      <c r="D5416" s="5" t="s">
        <v>250</v>
      </c>
      <c r="E5416" s="5" t="s">
        <v>247</v>
      </c>
      <c r="F5416" s="62">
        <v>0.51597108401881098</v>
      </c>
      <c r="G5416" s="63">
        <v>41999059</v>
      </c>
      <c r="H5416" s="63">
        <v>55.97532544375693</v>
      </c>
      <c r="I5416" s="63">
        <f>(I5330+I5244+I5029)/3</f>
        <v>95.819569783189493</v>
      </c>
      <c r="J5416" s="63">
        <v>1135787164.0494101</v>
      </c>
      <c r="K5416" s="63">
        <v>21.867918727432269</v>
      </c>
      <c r="L5416" s="63">
        <v>769.869140625</v>
      </c>
      <c r="M5416" s="63">
        <f>(M5414+M5413+M5415)/3</f>
        <v>25.084044473180125</v>
      </c>
      <c r="N5416" s="62">
        <v>34.642000000000003</v>
      </c>
    </row>
    <row r="5417" spans="1:14" x14ac:dyDescent="0.4">
      <c r="A5417" s="69">
        <v>127</v>
      </c>
      <c r="B5417" s="5" t="s">
        <v>209</v>
      </c>
      <c r="C5417" s="5">
        <v>2019</v>
      </c>
      <c r="D5417" s="5" t="s">
        <v>250</v>
      </c>
      <c r="E5417" s="5" t="s">
        <v>247</v>
      </c>
      <c r="F5417" s="62">
        <v>0.51192293650922704</v>
      </c>
      <c r="G5417" s="63">
        <v>43232093</v>
      </c>
      <c r="H5417" s="63">
        <v>51.978893346545163</v>
      </c>
      <c r="I5417" s="63">
        <f>(I5331+I5245+I5030)/3</f>
        <v>100.66393405862567</v>
      </c>
      <c r="J5417" s="63">
        <v>825354992.31027305</v>
      </c>
      <c r="K5417" s="63">
        <v>26.119620455262481</v>
      </c>
      <c r="L5417" s="63">
        <v>748.01092529296898</v>
      </c>
      <c r="M5417" s="63">
        <f>(M5331+M5245+M5030)/3</f>
        <v>26.805604957954859</v>
      </c>
      <c r="N5417" s="62">
        <v>34.936</v>
      </c>
    </row>
    <row r="5418" spans="1:14" x14ac:dyDescent="0.4">
      <c r="A5418" s="69">
        <v>127</v>
      </c>
      <c r="B5418" s="5" t="s">
        <v>209</v>
      </c>
      <c r="C5418" s="5">
        <v>2020</v>
      </c>
      <c r="D5418" s="5" t="s">
        <v>250</v>
      </c>
      <c r="E5418" s="5" t="s">
        <v>247</v>
      </c>
      <c r="F5418" s="62">
        <v>0.46795392831662552</v>
      </c>
      <c r="G5418" s="63">
        <v>44440486</v>
      </c>
      <c r="H5418" s="63">
        <v>115.65291501439003</v>
      </c>
      <c r="I5418" s="63">
        <f>(I5246+I5031+I5332)/3</f>
        <v>104.08261507927539</v>
      </c>
      <c r="J5418" s="63">
        <v>716939710.59487998</v>
      </c>
      <c r="K5418" s="63">
        <v>9.9551450762615055</v>
      </c>
      <c r="L5418" s="63">
        <v>608.33251953125</v>
      </c>
      <c r="M5418" s="63">
        <f>(M5332+M5246+M5031)/3</f>
        <v>26.884541481727208</v>
      </c>
      <c r="N5418" s="62">
        <v>35.253</v>
      </c>
    </row>
    <row r="5419" spans="1:14" x14ac:dyDescent="0.4">
      <c r="A5419" s="69">
        <v>127</v>
      </c>
      <c r="B5419" s="5" t="s">
        <v>209</v>
      </c>
      <c r="C5419" s="5">
        <v>2021</v>
      </c>
      <c r="D5419" s="5" t="s">
        <v>250</v>
      </c>
      <c r="E5419" s="5" t="s">
        <v>247</v>
      </c>
      <c r="F5419" s="62">
        <f>(F5416+F5417+F5418)/3</f>
        <v>0.49861598294822124</v>
      </c>
      <c r="G5419" s="63">
        <v>45657202</v>
      </c>
      <c r="H5419" s="63">
        <v>235.51544357231825</v>
      </c>
      <c r="I5419" s="63">
        <f>(I5333+I5247+I5032)/3</f>
        <v>102.55525288646781</v>
      </c>
      <c r="J5419" s="63">
        <v>522869616.85592097</v>
      </c>
      <c r="K5419" s="63">
        <v>4.1275486384075872</v>
      </c>
      <c r="L5419" s="63">
        <v>749.706787109375</v>
      </c>
      <c r="M5419" s="63">
        <f>(M5333+M5247+M5032)/3</f>
        <v>26.743730564989637</v>
      </c>
      <c r="N5419" s="62">
        <v>35.593000000000004</v>
      </c>
    </row>
    <row r="5420" spans="1:14" x14ac:dyDescent="0.4">
      <c r="A5420" s="69">
        <v>127</v>
      </c>
      <c r="B5420" s="5" t="s">
        <v>209</v>
      </c>
      <c r="C5420" s="5">
        <v>2022</v>
      </c>
      <c r="D5420" s="5" t="s">
        <v>250</v>
      </c>
      <c r="E5420" s="5" t="s">
        <v>247</v>
      </c>
      <c r="F5420" s="62">
        <f>(F5417+F5418+F5419)/3</f>
        <v>0.49283094925802456</v>
      </c>
      <c r="G5420" s="63">
        <v>46874204</v>
      </c>
      <c r="H5420" s="63">
        <v>116.8644486120578</v>
      </c>
      <c r="I5420" s="63">
        <f>(I5334+I5248+I5033)/3</f>
        <v>102.29845316693452</v>
      </c>
      <c r="J5420" s="63">
        <v>573504494.77600002</v>
      </c>
      <c r="K5420" s="63">
        <v>2.6988340540145068</v>
      </c>
      <c r="L5420" s="63">
        <v>1102.146484375</v>
      </c>
      <c r="M5420" s="63">
        <f>(M5334+M5248+M5033)/3</f>
        <v>26.811292334890567</v>
      </c>
      <c r="N5420" s="62">
        <v>35.956000000000003</v>
      </c>
    </row>
    <row r="5421" spans="1:14" x14ac:dyDescent="0.4">
      <c r="A5421" s="59">
        <v>128</v>
      </c>
      <c r="B5421" s="5" t="s">
        <v>210</v>
      </c>
      <c r="C5421" s="5">
        <v>1980</v>
      </c>
      <c r="D5421" s="5" t="s">
        <v>249</v>
      </c>
      <c r="E5421" s="5" t="s">
        <v>247</v>
      </c>
      <c r="F5421" s="62">
        <f>F5422*0.95</f>
        <v>2.5530092507286595</v>
      </c>
      <c r="G5421" s="63">
        <v>375112</v>
      </c>
      <c r="H5421" s="63">
        <v>11.400706238478648</v>
      </c>
      <c r="I5421" s="63">
        <f>(I4948+I4905+I5249)/3</f>
        <v>91.817007464492136</v>
      </c>
      <c r="J5421" s="63">
        <v>18100000</v>
      </c>
      <c r="K5421" s="63">
        <f>(K4905+K5249+K4948)/3</f>
        <v>46.618125490357102</v>
      </c>
      <c r="L5421" s="63">
        <v>2119.3670157179722</v>
      </c>
      <c r="M5421" s="63">
        <f>(M4905+M4948+M54038)/3</f>
        <v>23.634035786262121</v>
      </c>
      <c r="N5421" s="62">
        <v>64.959999999999994</v>
      </c>
    </row>
    <row r="5422" spans="1:14" x14ac:dyDescent="0.4">
      <c r="A5422" s="59">
        <v>128</v>
      </c>
      <c r="B5422" s="5" t="s">
        <v>210</v>
      </c>
      <c r="C5422" s="5">
        <v>1981</v>
      </c>
      <c r="D5422" s="5" t="s">
        <v>249</v>
      </c>
      <c r="E5422" s="5" t="s">
        <v>247</v>
      </c>
      <c r="F5422" s="62">
        <f t="shared" ref="F5422:F5430" si="583">F5423*0.95</f>
        <v>2.6873781586617471</v>
      </c>
      <c r="G5422" s="63">
        <v>375859</v>
      </c>
      <c r="H5422" s="63">
        <v>4.4107370417036122</v>
      </c>
      <c r="I5422" s="63">
        <f>(I4906+I4949+I5250)/3</f>
        <v>96.147709597285044</v>
      </c>
      <c r="J5422" s="63">
        <v>61700000</v>
      </c>
      <c r="K5422" s="63">
        <f>(K4906+K5250+K4949)/3</f>
        <v>42.073985633742758</v>
      </c>
      <c r="L5422" s="63">
        <v>2365.2486703790519</v>
      </c>
      <c r="M5422" s="63">
        <f>(M4906+M4949+M5250)/3</f>
        <v>41.030398711418364</v>
      </c>
      <c r="N5422" s="62">
        <v>65.034999999999997</v>
      </c>
    </row>
    <row r="5423" spans="1:14" x14ac:dyDescent="0.4">
      <c r="A5423" s="59">
        <v>128</v>
      </c>
      <c r="B5423" s="5" t="s">
        <v>210</v>
      </c>
      <c r="C5423" s="5">
        <v>1982</v>
      </c>
      <c r="D5423" s="5" t="s">
        <v>249</v>
      </c>
      <c r="E5423" s="5" t="s">
        <v>247</v>
      </c>
      <c r="F5423" s="62">
        <f t="shared" si="583"/>
        <v>2.8288191143807864</v>
      </c>
      <c r="G5423" s="63">
        <v>377288</v>
      </c>
      <c r="H5423" s="63">
        <v>7.4369879131164822</v>
      </c>
      <c r="I5423" s="63">
        <f>(I4950+I4907+I5251)/3</f>
        <v>104.75557254878879</v>
      </c>
      <c r="J5423" s="63">
        <v>-11100000</v>
      </c>
      <c r="K5423" s="63">
        <f>(K4907+K4950+K5251)/3</f>
        <v>42.124910061991898</v>
      </c>
      <c r="L5423" s="63">
        <v>2425.2030279256164</v>
      </c>
      <c r="M5423" s="63">
        <f>(M4907+M4950+M5251)/3</f>
        <v>43.55747646008674</v>
      </c>
      <c r="N5423" s="62">
        <v>65.11</v>
      </c>
    </row>
    <row r="5424" spans="1:14" x14ac:dyDescent="0.4">
      <c r="A5424" s="59">
        <v>128</v>
      </c>
      <c r="B5424" s="5" t="s">
        <v>210</v>
      </c>
      <c r="C5424" s="5">
        <v>1983</v>
      </c>
      <c r="D5424" s="5" t="s">
        <v>249</v>
      </c>
      <c r="E5424" s="5" t="s">
        <v>247</v>
      </c>
      <c r="F5424" s="62">
        <f t="shared" si="583"/>
        <v>2.9777043309271436</v>
      </c>
      <c r="G5424" s="63">
        <v>379409</v>
      </c>
      <c r="H5424" s="63">
        <v>0.47593865677187353</v>
      </c>
      <c r="I5424" s="63">
        <f>(I4908+I4951+I5252)/3</f>
        <v>102.62930903504605</v>
      </c>
      <c r="J5424" s="63">
        <v>81500000</v>
      </c>
      <c r="K5424" s="63">
        <f>(K4908+K4951+K5252)/3</f>
        <v>39.11280771040397</v>
      </c>
      <c r="L5424" s="63">
        <v>2328.6216194133508</v>
      </c>
      <c r="M5424" s="63">
        <f>(M4908+M4951+M5252)/3</f>
        <v>45.732768940332967</v>
      </c>
      <c r="N5424" s="62">
        <v>65.183999999999997</v>
      </c>
    </row>
    <row r="5425" spans="1:14" x14ac:dyDescent="0.4">
      <c r="A5425" s="59">
        <v>128</v>
      </c>
      <c r="B5425" s="5" t="s">
        <v>210</v>
      </c>
      <c r="C5425" s="5">
        <v>1984</v>
      </c>
      <c r="D5425" s="5" t="s">
        <v>249</v>
      </c>
      <c r="E5425" s="5" t="s">
        <v>247</v>
      </c>
      <c r="F5425" s="62">
        <f t="shared" si="583"/>
        <v>3.1344256115022566</v>
      </c>
      <c r="G5425" s="63">
        <v>382617</v>
      </c>
      <c r="H5425" s="63">
        <v>-0.31307923517105962</v>
      </c>
      <c r="I5425" s="63">
        <f>(I4952+I4909+I5253)/3</f>
        <v>97.484973276718407</v>
      </c>
      <c r="J5425" s="63">
        <v>-70900000</v>
      </c>
      <c r="K5425" s="63">
        <f>(K4909+K4952+K5253)/3</f>
        <v>40.728093896492531</v>
      </c>
      <c r="L5425" s="63">
        <v>2258.1328064356785</v>
      </c>
      <c r="M5425" s="63">
        <f>(M4909+M4952+M5253)/3</f>
        <v>47.533983572820922</v>
      </c>
      <c r="N5425" s="62">
        <v>65.259</v>
      </c>
    </row>
    <row r="5426" spans="1:14" x14ac:dyDescent="0.4">
      <c r="A5426" s="59">
        <v>128</v>
      </c>
      <c r="B5426" s="5" t="s">
        <v>210</v>
      </c>
      <c r="C5426" s="5">
        <v>1985</v>
      </c>
      <c r="D5426" s="5" t="s">
        <v>249</v>
      </c>
      <c r="E5426" s="5" t="s">
        <v>247</v>
      </c>
      <c r="F5426" s="62">
        <f t="shared" si="583"/>
        <v>3.2993953805286913</v>
      </c>
      <c r="G5426" s="63">
        <v>387171</v>
      </c>
      <c r="H5426" s="63">
        <v>-0.93954248392435602</v>
      </c>
      <c r="I5426" s="63">
        <f>(I4910+I4953+I5254)/3</f>
        <v>85.608288491935923</v>
      </c>
      <c r="J5426" s="63">
        <v>21300000</v>
      </c>
      <c r="K5426" s="63">
        <f>(K4910+K5254+K4953)/3</f>
        <v>42.418676998798325</v>
      </c>
      <c r="L5426" s="63">
        <v>2254.8176387177759</v>
      </c>
      <c r="M5426" s="63">
        <f>(M4910+M4953+M5254)</f>
        <v>146.10370440410833</v>
      </c>
      <c r="N5426" s="62">
        <v>65.334000000000003</v>
      </c>
    </row>
    <row r="5427" spans="1:14" x14ac:dyDescent="0.4">
      <c r="A5427" s="59">
        <v>128</v>
      </c>
      <c r="B5427" s="5" t="s">
        <v>210</v>
      </c>
      <c r="C5427" s="5">
        <v>1986</v>
      </c>
      <c r="D5427" s="5" t="s">
        <v>249</v>
      </c>
      <c r="E5427" s="5" t="s">
        <v>247</v>
      </c>
      <c r="F5427" s="62">
        <f t="shared" si="583"/>
        <v>3.4730477689775698</v>
      </c>
      <c r="G5427" s="63">
        <v>392372</v>
      </c>
      <c r="H5427" s="63">
        <v>1.2518409419820244</v>
      </c>
      <c r="I5427" s="63">
        <f>(I4954+I4911+I5255)/3</f>
        <v>88.651767660930645</v>
      </c>
      <c r="J5427" s="63">
        <v>-60399999.899999999</v>
      </c>
      <c r="K5427" s="63">
        <f>(K4954+K5255+K4911)/3</f>
        <v>37.177762741702054</v>
      </c>
      <c r="L5427" s="63">
        <v>2270.8042367956937</v>
      </c>
      <c r="M5427" s="63">
        <f>(M4954+M5255+M4911)/3</f>
        <v>50.449018290217786</v>
      </c>
      <c r="N5427" s="62">
        <v>65.408000000000001</v>
      </c>
    </row>
    <row r="5428" spans="1:14" x14ac:dyDescent="0.4">
      <c r="A5428" s="59">
        <v>128</v>
      </c>
      <c r="B5428" s="5" t="s">
        <v>210</v>
      </c>
      <c r="C5428" s="5">
        <v>1987</v>
      </c>
      <c r="D5428" s="5" t="s">
        <v>249</v>
      </c>
      <c r="E5428" s="5" t="s">
        <v>247</v>
      </c>
      <c r="F5428" s="62">
        <f t="shared" si="583"/>
        <v>3.6558397568184948</v>
      </c>
      <c r="G5428" s="63">
        <v>396867</v>
      </c>
      <c r="H5428" s="63">
        <v>17.25882372631726</v>
      </c>
      <c r="I5428" s="63">
        <f>(I4955+I4912+I5256)/3</f>
        <v>88.049985236237887</v>
      </c>
      <c r="J5428" s="63">
        <v>-129599999.90000001</v>
      </c>
      <c r="K5428" s="63">
        <f>(K4912+K4955+K5256)/3</f>
        <v>35.095710959939275</v>
      </c>
      <c r="L5428" s="63">
        <v>2469.341114277579</v>
      </c>
      <c r="M5428" s="63">
        <f>(M4912+M4955+M5256)/3</f>
        <v>52.232681949951733</v>
      </c>
      <c r="N5428" s="62">
        <v>65.483000000000004</v>
      </c>
    </row>
    <row r="5429" spans="1:14" x14ac:dyDescent="0.4">
      <c r="A5429" s="59">
        <v>128</v>
      </c>
      <c r="B5429" s="5" t="s">
        <v>210</v>
      </c>
      <c r="C5429" s="5">
        <v>1988</v>
      </c>
      <c r="D5429" s="5" t="s">
        <v>249</v>
      </c>
      <c r="E5429" s="5" t="s">
        <v>247</v>
      </c>
      <c r="F5429" s="62">
        <f t="shared" si="583"/>
        <v>3.8482523755984159</v>
      </c>
      <c r="G5429" s="63">
        <v>402139</v>
      </c>
      <c r="H5429" s="63">
        <v>9.8973912393739454</v>
      </c>
      <c r="I5429" s="63">
        <f>(I4913+I4956+I5257)/3</f>
        <v>86.732306701234009</v>
      </c>
      <c r="J5429" s="63">
        <v>-171000000</v>
      </c>
      <c r="K5429" s="63">
        <f>(K4913+K4956+K5257)/3</f>
        <v>39.644524777599976</v>
      </c>
      <c r="L5429" s="63">
        <v>2887.061438955187</v>
      </c>
      <c r="M5429" s="63">
        <f>(M4913+M4956+M5257)/3</f>
        <v>53.207621937022054</v>
      </c>
      <c r="N5429" s="62">
        <v>65.557000000000002</v>
      </c>
    </row>
    <row r="5430" spans="1:14" x14ac:dyDescent="0.4">
      <c r="A5430" s="59">
        <v>128</v>
      </c>
      <c r="B5430" s="5" t="s">
        <v>210</v>
      </c>
      <c r="C5430" s="5">
        <v>1989</v>
      </c>
      <c r="D5430" s="5" t="s">
        <v>249</v>
      </c>
      <c r="E5430" s="5" t="s">
        <v>247</v>
      </c>
      <c r="F5430" s="62">
        <f t="shared" si="583"/>
        <v>4.0507919743141221</v>
      </c>
      <c r="G5430" s="63">
        <v>408360</v>
      </c>
      <c r="H5430" s="63">
        <v>12.129493238722503</v>
      </c>
      <c r="I5430" s="63">
        <f>(I4914+I4957+I5258)/3</f>
        <v>89.114807062211241</v>
      </c>
      <c r="J5430" s="63">
        <v>-299699999.89999998</v>
      </c>
      <c r="K5430" s="63">
        <f>(K4957+K4914+K5258)/3</f>
        <v>38.137520943131761</v>
      </c>
      <c r="L5430" s="63">
        <v>1328.7295523557646</v>
      </c>
      <c r="M5430" s="63">
        <f>(M4914+M4957+M5258)/3</f>
        <v>55.504495181576949</v>
      </c>
      <c r="N5430" s="62">
        <v>65.632000000000005</v>
      </c>
    </row>
    <row r="5431" spans="1:14" x14ac:dyDescent="0.4">
      <c r="A5431" s="59">
        <v>128</v>
      </c>
      <c r="B5431" s="5" t="s">
        <v>210</v>
      </c>
      <c r="C5431" s="5">
        <v>1990</v>
      </c>
      <c r="D5431" s="5" t="s">
        <v>249</v>
      </c>
      <c r="E5431" s="5" t="s">
        <v>247</v>
      </c>
      <c r="F5431" s="62">
        <v>4.2639915519096023</v>
      </c>
      <c r="G5431" s="63">
        <v>412756</v>
      </c>
      <c r="H5431" s="63">
        <v>49.908430034259425</v>
      </c>
      <c r="I5431" s="63">
        <f>(I4958+I4915+I5259)/3</f>
        <v>91.759866285937832</v>
      </c>
      <c r="J5431" s="63">
        <v>-76799999.900000006</v>
      </c>
      <c r="K5431" s="63">
        <f>(K4915+K4958+K5259)/3</f>
        <v>37.049280625122741</v>
      </c>
      <c r="L5431" s="63">
        <v>940.99177237883885</v>
      </c>
      <c r="M5431" s="63">
        <f>(M4958+M4915+M5259)/3</f>
        <v>57.606659207538023</v>
      </c>
      <c r="N5431" s="62">
        <v>65.706000000000003</v>
      </c>
    </row>
    <row r="5432" spans="1:14" x14ac:dyDescent="0.4">
      <c r="A5432" s="59">
        <v>128</v>
      </c>
      <c r="B5432" s="5" t="s">
        <v>210</v>
      </c>
      <c r="C5432" s="5">
        <v>1991</v>
      </c>
      <c r="D5432" s="5" t="s">
        <v>249</v>
      </c>
      <c r="E5432" s="5" t="s">
        <v>247</v>
      </c>
      <c r="F5432" s="62">
        <v>4.9178738259680133</v>
      </c>
      <c r="G5432" s="63">
        <v>415981</v>
      </c>
      <c r="H5432" s="63">
        <v>12.337636586953948</v>
      </c>
      <c r="I5432" s="63">
        <f>(I4916+I4959+I5260)/3</f>
        <v>94.835784993220784</v>
      </c>
      <c r="J5432" s="63">
        <v>18500000</v>
      </c>
      <c r="K5432" s="63">
        <f>(K5260+K4959+K4916)/3</f>
        <v>33.948442665853996</v>
      </c>
      <c r="L5432" s="63">
        <v>1077.2126611551969</v>
      </c>
      <c r="M5432" s="63">
        <f>(M4959+M4916+M5260)/3</f>
        <v>59.53158930440285</v>
      </c>
      <c r="N5432" s="62">
        <v>65.78</v>
      </c>
    </row>
    <row r="5433" spans="1:14" x14ac:dyDescent="0.4">
      <c r="A5433" s="59">
        <v>128</v>
      </c>
      <c r="B5433" s="5" t="s">
        <v>210</v>
      </c>
      <c r="C5433" s="5">
        <v>1992</v>
      </c>
      <c r="D5433" s="5" t="s">
        <v>249</v>
      </c>
      <c r="E5433" s="5" t="s">
        <v>247</v>
      </c>
      <c r="F5433" s="62">
        <v>4.8937527489684669</v>
      </c>
      <c r="G5433" s="63">
        <v>419521</v>
      </c>
      <c r="H5433" s="63">
        <v>34.898922486443496</v>
      </c>
      <c r="I5433" s="63">
        <f>(I5261+I4960+I4917)/3</f>
        <v>98.693388375682787</v>
      </c>
      <c r="J5433" s="63">
        <v>-54299999.899999999</v>
      </c>
      <c r="K5433" s="63">
        <f>(K4917+K5261+K4960)/3</f>
        <v>32.731876269591673</v>
      </c>
      <c r="L5433" s="63">
        <v>964.43324648825683</v>
      </c>
      <c r="M5433" s="63">
        <f>(M5261+M4917+M4960)/3</f>
        <v>61.83113522953429</v>
      </c>
      <c r="N5433" s="62">
        <v>65.853999999999999</v>
      </c>
    </row>
    <row r="5434" spans="1:14" x14ac:dyDescent="0.4">
      <c r="A5434" s="59">
        <v>128</v>
      </c>
      <c r="B5434" s="5" t="s">
        <v>210</v>
      </c>
      <c r="C5434" s="5">
        <v>1993</v>
      </c>
      <c r="D5434" s="5" t="s">
        <v>249</v>
      </c>
      <c r="E5434" s="5" t="s">
        <v>247</v>
      </c>
      <c r="F5434" s="62">
        <v>4.8779450062148557</v>
      </c>
      <c r="G5434" s="63">
        <v>422375</v>
      </c>
      <c r="H5434" s="63">
        <v>157.45371088670862</v>
      </c>
      <c r="I5434" s="63">
        <f>(I4961+I4918+I5262)/3</f>
        <v>100.19860490805199</v>
      </c>
      <c r="J5434" s="63">
        <v>-46600000</v>
      </c>
      <c r="K5434" s="63">
        <f>(K4918+K4961+K5262)/3</f>
        <v>35.224300385020207</v>
      </c>
      <c r="L5434" s="63">
        <v>1015.1280399700571</v>
      </c>
      <c r="M5434" s="63">
        <f>(M4961+M4918+M5262)/3</f>
        <v>63.468535031682428</v>
      </c>
      <c r="N5434" s="62">
        <v>65.927999999999997</v>
      </c>
    </row>
    <row r="5435" spans="1:14" x14ac:dyDescent="0.4">
      <c r="A5435" s="59">
        <v>128</v>
      </c>
      <c r="B5435" s="5" t="s">
        <v>210</v>
      </c>
      <c r="C5435" s="5">
        <v>1994</v>
      </c>
      <c r="D5435" s="5" t="s">
        <v>249</v>
      </c>
      <c r="E5435" s="5" t="s">
        <v>247</v>
      </c>
      <c r="F5435" s="62">
        <v>4.8512776920768585</v>
      </c>
      <c r="G5435" s="63">
        <v>426548</v>
      </c>
      <c r="H5435" s="63">
        <v>438.26372577275924</v>
      </c>
      <c r="I5435" s="63">
        <f>(I4962+I4919+I5263)/3</f>
        <v>99.784746522194766</v>
      </c>
      <c r="J5435" s="63">
        <v>-30199999.899999999</v>
      </c>
      <c r="K5435" s="63">
        <f>(K4919+K4962+K5263)/3</f>
        <v>33.301924894945067</v>
      </c>
      <c r="L5435" s="63">
        <v>1419.5179377547961</v>
      </c>
      <c r="M5435" s="63">
        <f>(M4919+M4962+M5263)/3</f>
        <v>63.712110469838187</v>
      </c>
      <c r="N5435" s="62">
        <v>66.001999999999995</v>
      </c>
    </row>
    <row r="5436" spans="1:14" x14ac:dyDescent="0.4">
      <c r="A5436" s="59">
        <v>128</v>
      </c>
      <c r="B5436" s="5" t="s">
        <v>210</v>
      </c>
      <c r="C5436" s="5">
        <v>1995</v>
      </c>
      <c r="D5436" s="5" t="s">
        <v>249</v>
      </c>
      <c r="E5436" s="5" t="s">
        <v>247</v>
      </c>
      <c r="F5436" s="62">
        <v>4.8046702271628803</v>
      </c>
      <c r="G5436" s="63">
        <v>434490</v>
      </c>
      <c r="H5436" s="63">
        <v>276.75384539538555</v>
      </c>
      <c r="I5436" s="63">
        <f>(I4963+I4920+I5264)/3</f>
        <v>104.86676765614042</v>
      </c>
      <c r="J5436" s="63">
        <v>-20600000</v>
      </c>
      <c r="K5436" s="63">
        <f>(K4920+K4963+K5264)/3</f>
        <v>35.419614857180868</v>
      </c>
      <c r="L5436" s="63">
        <v>1591.7293786682239</v>
      </c>
      <c r="M5436" s="63">
        <f>(M4920+M4963+M5264)/3</f>
        <v>67.087452527747146</v>
      </c>
      <c r="N5436" s="62">
        <v>66.075999999999993</v>
      </c>
    </row>
    <row r="5437" spans="1:14" x14ac:dyDescent="0.4">
      <c r="A5437" s="59">
        <v>128</v>
      </c>
      <c r="B5437" s="5" t="s">
        <v>210</v>
      </c>
      <c r="C5437" s="5">
        <v>1996</v>
      </c>
      <c r="D5437" s="5" t="s">
        <v>249</v>
      </c>
      <c r="E5437" s="5" t="s">
        <v>247</v>
      </c>
      <c r="F5437" s="62">
        <v>4.7529561435131154</v>
      </c>
      <c r="G5437" s="63">
        <v>443834</v>
      </c>
      <c r="H5437" s="63">
        <v>11.882550371910725</v>
      </c>
      <c r="I5437" s="63">
        <f>(I4964+I4921+I5265)/3</f>
        <v>103.47511555253425</v>
      </c>
      <c r="J5437" s="63">
        <v>19100000</v>
      </c>
      <c r="K5437" s="63">
        <f>(K4964+K4921+K5265)/3</f>
        <v>56.466995783314779</v>
      </c>
      <c r="L5437" s="63">
        <v>1940.7544401920543</v>
      </c>
      <c r="M5437" s="63">
        <f>(M4921+M4964+M5265)/3</f>
        <v>61.971587676581585</v>
      </c>
      <c r="N5437" s="62">
        <v>66.150000000000006</v>
      </c>
    </row>
    <row r="5438" spans="1:14" x14ac:dyDescent="0.4">
      <c r="A5438" s="59">
        <v>128</v>
      </c>
      <c r="B5438" s="5" t="s">
        <v>210</v>
      </c>
      <c r="C5438" s="5">
        <v>1997</v>
      </c>
      <c r="D5438" s="5" t="s">
        <v>249</v>
      </c>
      <c r="E5438" s="5" t="s">
        <v>247</v>
      </c>
      <c r="F5438" s="62">
        <v>4.7063967545988286</v>
      </c>
      <c r="G5438" s="63">
        <v>452887</v>
      </c>
      <c r="H5438" s="63">
        <v>1.4936997685117888</v>
      </c>
      <c r="I5438" s="63">
        <f>(I4922+I4965+I5266)/3</f>
        <v>103.70296728648941</v>
      </c>
      <c r="J5438" s="63">
        <v>-9199999.9000000004</v>
      </c>
      <c r="K5438" s="63">
        <f>(K4922+K4965+K5266)/3</f>
        <v>51.168731218622874</v>
      </c>
      <c r="L5438" s="63">
        <v>2045.5930508051676</v>
      </c>
      <c r="M5438" s="63">
        <f>(M4965+M4922+M5266)/3</f>
        <v>61.850940504512771</v>
      </c>
      <c r="N5438" s="62">
        <v>66.222999999999999</v>
      </c>
    </row>
    <row r="5439" spans="1:14" x14ac:dyDescent="0.4">
      <c r="A5439" s="59">
        <v>128</v>
      </c>
      <c r="B5439" s="5" t="s">
        <v>210</v>
      </c>
      <c r="C5439" s="5">
        <v>1998</v>
      </c>
      <c r="D5439" s="5" t="s">
        <v>249</v>
      </c>
      <c r="E5439" s="5" t="s">
        <v>247</v>
      </c>
      <c r="F5439" s="62">
        <v>4.6159802771635681</v>
      </c>
      <c r="G5439" s="63">
        <v>461749</v>
      </c>
      <c r="H5439" s="63">
        <v>17.211624316665947</v>
      </c>
      <c r="I5439" s="63">
        <f>(I4966+I4923+I5267)/3</f>
        <v>94.617660855495799</v>
      </c>
      <c r="J5439" s="63">
        <v>9099999.9000000004</v>
      </c>
      <c r="K5439" s="63">
        <f>(K4923+K4966+K5267)/3</f>
        <v>55.096270532664086</v>
      </c>
      <c r="L5439" s="63">
        <v>2405.7442463329644</v>
      </c>
      <c r="M5439" s="63">
        <f>(M4923+M4966+M5267)/3</f>
        <v>61.666734602313625</v>
      </c>
      <c r="N5439" s="62">
        <v>66.296999999999997</v>
      </c>
    </row>
    <row r="5440" spans="1:14" x14ac:dyDescent="0.4">
      <c r="A5440" s="59">
        <v>128</v>
      </c>
      <c r="B5440" s="5" t="s">
        <v>210</v>
      </c>
      <c r="C5440" s="5">
        <v>1999</v>
      </c>
      <c r="D5440" s="5" t="s">
        <v>249</v>
      </c>
      <c r="E5440" s="5" t="s">
        <v>247</v>
      </c>
      <c r="F5440" s="62">
        <v>4.5693614456550851</v>
      </c>
      <c r="G5440" s="63">
        <v>470458</v>
      </c>
      <c r="H5440" s="63">
        <v>73.973186759317315</v>
      </c>
      <c r="I5440" s="63">
        <f>(I4967+I4924+I5268)/3</f>
        <v>85.587185502478334</v>
      </c>
      <c r="J5440" s="63">
        <v>-61500000</v>
      </c>
      <c r="K5440" s="63">
        <f>(K4967+K5268+K4924)/3</f>
        <v>52.22673126951878</v>
      </c>
      <c r="L5440" s="63">
        <v>1883.8890988662506</v>
      </c>
      <c r="M5440" s="63">
        <f>(M4924+M4967+M5268)/3</f>
        <v>63.156556187429921</v>
      </c>
      <c r="N5440" s="62">
        <v>66.370999999999995</v>
      </c>
    </row>
    <row r="5441" spans="1:14" x14ac:dyDescent="0.4">
      <c r="A5441" s="59">
        <v>128</v>
      </c>
      <c r="B5441" s="5" t="s">
        <v>210</v>
      </c>
      <c r="C5441" s="5">
        <v>2000</v>
      </c>
      <c r="D5441" s="5" t="s">
        <v>249</v>
      </c>
      <c r="E5441" s="5" t="s">
        <v>247</v>
      </c>
      <c r="F5441" s="62">
        <v>3.0906600862634082</v>
      </c>
      <c r="G5441" s="63">
        <v>478998</v>
      </c>
      <c r="H5441" s="63">
        <v>60.742821379891723</v>
      </c>
      <c r="I5441" s="63">
        <f>(I4968+I4925+I5269)/3</f>
        <v>87.614255302103473</v>
      </c>
      <c r="J5441" s="63">
        <v>-97200000</v>
      </c>
      <c r="K5441" s="63">
        <f>(K4925+K4968+K5269)/3</f>
        <v>73.338448993115108</v>
      </c>
      <c r="L5441" s="63">
        <v>1978.4466108354725</v>
      </c>
      <c r="M5441" s="63">
        <v>18.493150684931507</v>
      </c>
      <c r="N5441" s="62">
        <v>66.444000000000003</v>
      </c>
    </row>
    <row r="5442" spans="1:14" x14ac:dyDescent="0.4">
      <c r="A5442" s="59">
        <v>128</v>
      </c>
      <c r="B5442" s="5" t="s">
        <v>210</v>
      </c>
      <c r="C5442" s="5">
        <v>2001</v>
      </c>
      <c r="D5442" s="5" t="s">
        <v>249</v>
      </c>
      <c r="E5442" s="5" t="s">
        <v>247</v>
      </c>
      <c r="F5442" s="62">
        <v>3.1197757871455125</v>
      </c>
      <c r="G5442" s="63">
        <v>487394</v>
      </c>
      <c r="H5442" s="63">
        <v>39.530228233386993</v>
      </c>
      <c r="I5442" s="63">
        <f>(I4926+I4969+I5270)/3</f>
        <v>86.07082737775751</v>
      </c>
      <c r="J5442" s="63">
        <v>-26800000</v>
      </c>
      <c r="K5442" s="63">
        <f>(K4969+K4926+K5270)/3</f>
        <v>95.201224496121824</v>
      </c>
      <c r="L5442" s="63">
        <v>1711.714460576382</v>
      </c>
      <c r="M5442" s="63">
        <v>21.476510067114095</v>
      </c>
      <c r="N5442" s="62">
        <v>66.516999999999996</v>
      </c>
    </row>
    <row r="5443" spans="1:14" x14ac:dyDescent="0.4">
      <c r="A5443" s="59">
        <v>128</v>
      </c>
      <c r="B5443" s="5" t="s">
        <v>210</v>
      </c>
      <c r="C5443" s="5">
        <v>2002</v>
      </c>
      <c r="D5443" s="5" t="s">
        <v>249</v>
      </c>
      <c r="E5443" s="5" t="s">
        <v>247</v>
      </c>
      <c r="F5443" s="62">
        <v>2.2508301961401429</v>
      </c>
      <c r="G5443" s="63">
        <v>495666</v>
      </c>
      <c r="H5443" s="63">
        <v>37.453282319257909</v>
      </c>
      <c r="I5443" s="63">
        <f>(I4970+I4927+I5271)/3</f>
        <v>81.759643656095776</v>
      </c>
      <c r="J5443" s="63">
        <v>-73599999.900000006</v>
      </c>
      <c r="K5443" s="63">
        <f>(K4927+K4970+K5271)/3</f>
        <v>89.087259361877045</v>
      </c>
      <c r="L5443" s="63">
        <v>2206.2729097519427</v>
      </c>
      <c r="M5443" s="63">
        <v>25.925925925925924</v>
      </c>
      <c r="N5443" s="62">
        <v>66.590999999999994</v>
      </c>
    </row>
    <row r="5444" spans="1:14" x14ac:dyDescent="0.4">
      <c r="A5444" s="59">
        <v>128</v>
      </c>
      <c r="B5444" s="5" t="s">
        <v>210</v>
      </c>
      <c r="C5444" s="5">
        <v>2003</v>
      </c>
      <c r="D5444" s="5" t="s">
        <v>249</v>
      </c>
      <c r="E5444" s="5" t="s">
        <v>247</v>
      </c>
      <c r="F5444" s="62">
        <v>2.449402516971694</v>
      </c>
      <c r="G5444" s="63">
        <v>503780</v>
      </c>
      <c r="H5444" s="63">
        <v>21.317978216122896</v>
      </c>
      <c r="I5444" s="63">
        <f>(I4928+I4971+I5272)/3</f>
        <v>83.438153834012994</v>
      </c>
      <c r="J5444" s="63">
        <v>-76099999.900000006</v>
      </c>
      <c r="K5444" s="63">
        <f>(K4928+K4971+K5272)/3</f>
        <v>91.91281570048011</v>
      </c>
      <c r="L5444" s="63">
        <v>2529.2594216099988</v>
      </c>
      <c r="M5444" s="63">
        <v>30</v>
      </c>
      <c r="N5444" s="62">
        <v>66.664000000000001</v>
      </c>
    </row>
    <row r="5445" spans="1:14" x14ac:dyDescent="0.4">
      <c r="A5445" s="59">
        <v>128</v>
      </c>
      <c r="B5445" s="5" t="s">
        <v>210</v>
      </c>
      <c r="C5445" s="5">
        <v>2004</v>
      </c>
      <c r="D5445" s="5" t="s">
        <v>249</v>
      </c>
      <c r="E5445" s="5" t="s">
        <v>247</v>
      </c>
      <c r="F5445" s="62">
        <v>2.728234215742344</v>
      </c>
      <c r="G5445" s="63">
        <v>510572</v>
      </c>
      <c r="H5445" s="63">
        <v>12.837927847588844</v>
      </c>
      <c r="I5445" s="63">
        <f>(I4929+I4972+I5273)/3</f>
        <v>93.92531271799696</v>
      </c>
      <c r="J5445" s="63">
        <v>-37300000</v>
      </c>
      <c r="K5445" s="63">
        <f>(K4929+K4972+K5273)/3</f>
        <v>89.804762000443361</v>
      </c>
      <c r="L5445" s="63">
        <v>2906.7252775421821</v>
      </c>
      <c r="M5445" s="63">
        <v>34.558823529411761</v>
      </c>
      <c r="N5445" s="62">
        <v>66.736999999999995</v>
      </c>
    </row>
    <row r="5446" spans="1:14" x14ac:dyDescent="0.4">
      <c r="A5446" s="59">
        <v>128</v>
      </c>
      <c r="B5446" s="5" t="s">
        <v>210</v>
      </c>
      <c r="C5446" s="5">
        <v>2005</v>
      </c>
      <c r="D5446" s="5" t="s">
        <v>249</v>
      </c>
      <c r="E5446" s="5" t="s">
        <v>247</v>
      </c>
      <c r="F5446" s="62">
        <v>3.268490178606021</v>
      </c>
      <c r="G5446" s="63">
        <v>516220</v>
      </c>
      <c r="H5446" s="63">
        <v>15.539811940085514</v>
      </c>
      <c r="I5446" s="63">
        <f>(I4930+I4973+I5274)/3</f>
        <v>97.962565339736429</v>
      </c>
      <c r="J5446" s="63">
        <v>28000000</v>
      </c>
      <c r="K5446" s="63">
        <f>(K4930+K4973+K5274)/3</f>
        <v>97.182148968422283</v>
      </c>
      <c r="L5446" s="63">
        <v>3474.1203312296752</v>
      </c>
      <c r="M5446" s="63">
        <v>42.424242424242422</v>
      </c>
      <c r="N5446" s="62">
        <v>66.682000000000002</v>
      </c>
    </row>
    <row r="5447" spans="1:14" x14ac:dyDescent="0.4">
      <c r="A5447" s="59">
        <v>128</v>
      </c>
      <c r="B5447" s="5" t="s">
        <v>210</v>
      </c>
      <c r="C5447" s="5">
        <v>2006</v>
      </c>
      <c r="D5447" s="5" t="s">
        <v>249</v>
      </c>
      <c r="E5447" s="5" t="s">
        <v>247</v>
      </c>
      <c r="F5447" s="62">
        <v>2.9295069374337914</v>
      </c>
      <c r="G5447" s="63">
        <v>522023</v>
      </c>
      <c r="H5447" s="63">
        <v>39.036124631904812</v>
      </c>
      <c r="I5447" s="63">
        <f>(I5275+I4974+I4931)/3</f>
        <v>94.786303852163982</v>
      </c>
      <c r="J5447" s="63">
        <v>-163400000</v>
      </c>
      <c r="K5447" s="63">
        <v>98.168193172356368</v>
      </c>
      <c r="L5447" s="63">
        <v>5031.1584646246865</v>
      </c>
      <c r="M5447" s="63">
        <v>34</v>
      </c>
      <c r="N5447" s="62">
        <v>66.614999999999995</v>
      </c>
    </row>
    <row r="5448" spans="1:14" x14ac:dyDescent="0.4">
      <c r="A5448" s="59">
        <v>128</v>
      </c>
      <c r="B5448" s="5" t="s">
        <v>210</v>
      </c>
      <c r="C5448" s="5">
        <v>2007</v>
      </c>
      <c r="D5448" s="5" t="s">
        <v>249</v>
      </c>
      <c r="E5448" s="5" t="s">
        <v>247</v>
      </c>
      <c r="F5448" s="62">
        <v>2.6731521784424923</v>
      </c>
      <c r="G5448" s="63">
        <v>527946</v>
      </c>
      <c r="H5448" s="63">
        <v>6.4252012519073958</v>
      </c>
      <c r="I5448" s="63">
        <f>(I5276+I4975+I4932)/3</f>
        <v>94.508453665922005</v>
      </c>
      <c r="J5448" s="63">
        <v>-246700000</v>
      </c>
      <c r="K5448" s="63">
        <v>101.37700037216226</v>
      </c>
      <c r="L5448" s="63">
        <v>5562.3340679878693</v>
      </c>
      <c r="M5448" s="63">
        <v>29.710144927536238</v>
      </c>
      <c r="N5448" s="62">
        <v>66.546999999999997</v>
      </c>
    </row>
    <row r="5449" spans="1:14" x14ac:dyDescent="0.4">
      <c r="A5449" s="59">
        <v>128</v>
      </c>
      <c r="B5449" s="5" t="s">
        <v>210</v>
      </c>
      <c r="C5449" s="5">
        <v>2008</v>
      </c>
      <c r="D5449" s="5" t="s">
        <v>249</v>
      </c>
      <c r="E5449" s="5" t="s">
        <v>247</v>
      </c>
      <c r="F5449" s="62">
        <v>2.7259532005588665</v>
      </c>
      <c r="G5449" s="63">
        <v>533938</v>
      </c>
      <c r="H5449" s="63">
        <v>15.521143220118233</v>
      </c>
      <c r="I5449" s="63">
        <f>(I4933+I4976+I5277)/3</f>
        <v>94.258000582919237</v>
      </c>
      <c r="J5449" s="63">
        <v>-231400000</v>
      </c>
      <c r="K5449" s="63">
        <v>109.16683852340689</v>
      </c>
      <c r="L5449" s="63">
        <v>6616.8151257419004</v>
      </c>
      <c r="M5449" s="63">
        <v>28.873239436619723</v>
      </c>
      <c r="N5449" s="62">
        <v>66.478999999999999</v>
      </c>
    </row>
    <row r="5450" spans="1:14" x14ac:dyDescent="0.4">
      <c r="A5450" s="59">
        <v>128</v>
      </c>
      <c r="B5450" s="5" t="s">
        <v>210</v>
      </c>
      <c r="C5450" s="5">
        <v>2009</v>
      </c>
      <c r="D5450" s="5" t="s">
        <v>249</v>
      </c>
      <c r="E5450" s="5" t="s">
        <v>247</v>
      </c>
      <c r="F5450" s="62">
        <v>2.6792682046049259</v>
      </c>
      <c r="G5450" s="63">
        <v>539987</v>
      </c>
      <c r="H5450" s="63">
        <v>6.4836242478257589</v>
      </c>
      <c r="I5450" s="63">
        <f>(I4934+I4977+I5278)/3</f>
        <v>94.777286043406278</v>
      </c>
      <c r="J5450" s="63">
        <v>-93400000</v>
      </c>
      <c r="K5450" s="63">
        <v>87.920661778529791</v>
      </c>
      <c r="L5450" s="63">
        <v>7176.8576578057873</v>
      </c>
      <c r="M5450" s="63">
        <v>30.281690140845068</v>
      </c>
      <c r="N5450" s="62">
        <v>66.412000000000006</v>
      </c>
    </row>
    <row r="5451" spans="1:14" x14ac:dyDescent="0.4">
      <c r="A5451" s="59">
        <v>128</v>
      </c>
      <c r="B5451" s="5" t="s">
        <v>210</v>
      </c>
      <c r="C5451" s="5">
        <v>2010</v>
      </c>
      <c r="D5451" s="5" t="s">
        <v>249</v>
      </c>
      <c r="E5451" s="5" t="s">
        <v>247</v>
      </c>
      <c r="F5451" s="62">
        <v>3.1952644301201287</v>
      </c>
      <c r="G5451" s="63">
        <v>546080</v>
      </c>
      <c r="H5451" s="63">
        <v>7.1965541906269266</v>
      </c>
      <c r="I5451" s="63">
        <v>100</v>
      </c>
      <c r="J5451" s="63">
        <v>-255700000</v>
      </c>
      <c r="K5451" s="63">
        <v>90.961394146585505</v>
      </c>
      <c r="L5451" s="63">
        <v>7999.5073943767629</v>
      </c>
      <c r="M5451" s="63">
        <v>32.352941176470587</v>
      </c>
      <c r="N5451" s="62">
        <v>66.343999999999994</v>
      </c>
    </row>
    <row r="5452" spans="1:14" x14ac:dyDescent="0.4">
      <c r="A5452" s="59">
        <v>128</v>
      </c>
      <c r="B5452" s="5" t="s">
        <v>210</v>
      </c>
      <c r="C5452" s="5">
        <v>2011</v>
      </c>
      <c r="D5452" s="5" t="s">
        <v>249</v>
      </c>
      <c r="E5452" s="5" t="s">
        <v>247</v>
      </c>
      <c r="F5452" s="62">
        <v>3.536618937744727</v>
      </c>
      <c r="G5452" s="63">
        <v>552146</v>
      </c>
      <c r="H5452" s="63">
        <v>13.844446845950557</v>
      </c>
      <c r="I5452" s="63">
        <f>(I4936+I4979+I5280)/3</f>
        <v>101.057872386496</v>
      </c>
      <c r="J5452" s="63">
        <v>145288761.19999999</v>
      </c>
      <c r="K5452" s="63">
        <f>(K4979+K4936+K5280)/3</f>
        <v>114.48502746447529</v>
      </c>
      <c r="L5452" s="63">
        <v>8009.2523024472266</v>
      </c>
      <c r="M5452" s="63">
        <v>43.575418994413404</v>
      </c>
      <c r="N5452" s="62">
        <v>66.275999999999996</v>
      </c>
    </row>
    <row r="5453" spans="1:14" x14ac:dyDescent="0.4">
      <c r="A5453" s="59">
        <v>128</v>
      </c>
      <c r="B5453" s="5" t="s">
        <v>210</v>
      </c>
      <c r="C5453" s="5">
        <v>2012</v>
      </c>
      <c r="D5453" s="5" t="s">
        <v>249</v>
      </c>
      <c r="E5453" s="5" t="s">
        <v>247</v>
      </c>
      <c r="F5453" s="62">
        <v>4.3748107455326988</v>
      </c>
      <c r="G5453" s="63">
        <v>558111</v>
      </c>
      <c r="H5453" s="63">
        <v>10.735200604833082</v>
      </c>
      <c r="I5453" s="63">
        <f>(I4937+I4980+I5281)/3</f>
        <v>99.608479540215001</v>
      </c>
      <c r="J5453" s="63">
        <v>169442185.07279301</v>
      </c>
      <c r="K5453" s="63">
        <f>(K4937+K5281+K4980)/3</f>
        <v>121.04510226459693</v>
      </c>
      <c r="L5453" s="63">
        <v>8922.9561861350157</v>
      </c>
      <c r="M5453" s="63">
        <v>37.313432835820898</v>
      </c>
      <c r="N5453" s="62">
        <v>66.207999999999998</v>
      </c>
    </row>
    <row r="5454" spans="1:14" x14ac:dyDescent="0.4">
      <c r="A5454" s="59">
        <v>128</v>
      </c>
      <c r="B5454" s="5" t="s">
        <v>210</v>
      </c>
      <c r="C5454" s="5">
        <v>2013</v>
      </c>
      <c r="D5454" s="5" t="s">
        <v>249</v>
      </c>
      <c r="E5454" s="5" t="s">
        <v>247</v>
      </c>
      <c r="F5454" s="62">
        <v>4.0603283641902523</v>
      </c>
      <c r="G5454" s="63">
        <v>563947</v>
      </c>
      <c r="H5454" s="63">
        <v>0.38376616817397746</v>
      </c>
      <c r="I5454" s="63">
        <f>(I4938+I4981+I5282)/3</f>
        <v>96.788494747858451</v>
      </c>
      <c r="J5454" s="63">
        <v>186765030.570088</v>
      </c>
      <c r="K5454" s="63">
        <f>(K4938+K4981+K5282)/3</f>
        <v>114.40818874238384</v>
      </c>
      <c r="L5454" s="63">
        <v>9124.5410929707505</v>
      </c>
      <c r="M5454" s="63">
        <v>46.192893401015226</v>
      </c>
      <c r="N5454" s="62">
        <v>66.14</v>
      </c>
    </row>
    <row r="5455" spans="1:14" x14ac:dyDescent="0.4">
      <c r="A5455" s="59">
        <v>128</v>
      </c>
      <c r="B5455" s="5" t="s">
        <v>210</v>
      </c>
      <c r="C5455" s="5">
        <v>2014</v>
      </c>
      <c r="D5455" s="5" t="s">
        <v>249</v>
      </c>
      <c r="E5455" s="5" t="s">
        <v>247</v>
      </c>
      <c r="F5455" s="62">
        <v>4.5990570177748289</v>
      </c>
      <c r="G5455" s="63">
        <v>569682</v>
      </c>
      <c r="H5455" s="63">
        <v>1.5836871581602168</v>
      </c>
      <c r="I5455" s="63">
        <f>(I4982+I4939+I5283)/3</f>
        <v>91.696313499468928</v>
      </c>
      <c r="J5455" s="63">
        <v>-59673138.084193401</v>
      </c>
      <c r="K5455" s="63">
        <f>(K4939+K4982+K5283)/3</f>
        <v>121.63003774057326</v>
      </c>
      <c r="L5455" s="63">
        <v>9199.1778932914513</v>
      </c>
      <c r="M5455" s="63">
        <v>41.708542713567837</v>
      </c>
      <c r="N5455" s="62">
        <v>66.088999999999999</v>
      </c>
    </row>
    <row r="5456" spans="1:14" x14ac:dyDescent="0.4">
      <c r="A5456" s="59">
        <v>128</v>
      </c>
      <c r="B5456" s="5" t="s">
        <v>210</v>
      </c>
      <c r="C5456" s="5">
        <v>2015</v>
      </c>
      <c r="D5456" s="5" t="s">
        <v>249</v>
      </c>
      <c r="E5456" s="5" t="s">
        <v>247</v>
      </c>
      <c r="F5456" s="62">
        <v>4.7336548068986488</v>
      </c>
      <c r="G5456" s="63">
        <v>575475</v>
      </c>
      <c r="H5456" s="63">
        <v>4.8524773539369477</v>
      </c>
      <c r="I5456" s="63">
        <f>(I4940+I4983+I5284)/3</f>
        <v>85.161343653542033</v>
      </c>
      <c r="J5456" s="63">
        <v>183665852.69756001</v>
      </c>
      <c r="K5456" s="63">
        <f>(K4940+K4983+K5284)/3</f>
        <v>115.70641596549278</v>
      </c>
      <c r="L5456" s="63">
        <v>8907.8372583009113</v>
      </c>
      <c r="M5456" s="63">
        <f>(M4940+M5198+M5413)/3</f>
        <v>46.1406048432166</v>
      </c>
      <c r="N5456" s="62">
        <v>66.055999999999997</v>
      </c>
    </row>
    <row r="5457" spans="1:14" x14ac:dyDescent="0.4">
      <c r="A5457" s="59">
        <v>128</v>
      </c>
      <c r="B5457" s="5" t="s">
        <v>210</v>
      </c>
      <c r="C5457" s="5">
        <v>2016</v>
      </c>
      <c r="D5457" s="5" t="s">
        <v>249</v>
      </c>
      <c r="E5457" s="5" t="s">
        <v>247</v>
      </c>
      <c r="F5457" s="62">
        <v>5.0818999987961195</v>
      </c>
      <c r="G5457" s="63">
        <v>581453</v>
      </c>
      <c r="H5457" s="63">
        <v>24.074747529167254</v>
      </c>
      <c r="I5457" s="63">
        <f>(I5285+I4941+I4984)/3</f>
        <v>83.594054780201461</v>
      </c>
      <c r="J5457" s="63">
        <v>231666845.65376601</v>
      </c>
      <c r="K5457" s="63">
        <f>(K4984+K4941+K5285)/3</f>
        <v>117.38956103312712</v>
      </c>
      <c r="L5457" s="63">
        <v>5705.3994873174288</v>
      </c>
      <c r="M5457" s="63">
        <f>(M4941+M5199+M5414)/3</f>
        <v>46.42847619789368</v>
      </c>
      <c r="N5457" s="62">
        <v>66.040000000000006</v>
      </c>
    </row>
    <row r="5458" spans="1:14" x14ac:dyDescent="0.4">
      <c r="A5458" s="59">
        <v>128</v>
      </c>
      <c r="B5458" s="5" t="s">
        <v>210</v>
      </c>
      <c r="C5458" s="5">
        <v>2017</v>
      </c>
      <c r="D5458" s="5" t="s">
        <v>249</v>
      </c>
      <c r="E5458" s="5" t="s">
        <v>247</v>
      </c>
      <c r="F5458" s="62">
        <v>4.1601439174619061</v>
      </c>
      <c r="G5458" s="63">
        <v>587559</v>
      </c>
      <c r="H5458" s="63">
        <v>28.142127817392549</v>
      </c>
      <c r="I5458" s="63">
        <f>(I4985+I4942+I5286)/3</f>
        <v>90.519472392474015</v>
      </c>
      <c r="J5458" s="63">
        <v>96075554.741453707</v>
      </c>
      <c r="K5458" s="63">
        <f>(K4942+K4985+K5286)/3</f>
        <v>125.76675387555746</v>
      </c>
      <c r="L5458" s="63">
        <v>6112.8830143013392</v>
      </c>
      <c r="M5458" s="63">
        <f>(M5114+M5157+M4899)/3</f>
        <v>38.112201249573566</v>
      </c>
      <c r="N5458" s="62">
        <v>66.040999999999997</v>
      </c>
    </row>
    <row r="5459" spans="1:14" x14ac:dyDescent="0.4">
      <c r="A5459" s="59">
        <v>128</v>
      </c>
      <c r="B5459" s="5" t="s">
        <v>210</v>
      </c>
      <c r="C5459" s="5">
        <v>2018</v>
      </c>
      <c r="D5459" s="5" t="s">
        <v>249</v>
      </c>
      <c r="E5459" s="5" t="s">
        <v>247</v>
      </c>
      <c r="F5459" s="62">
        <v>3.6154215406381853</v>
      </c>
      <c r="G5459" s="63">
        <v>593715</v>
      </c>
      <c r="H5459" s="63">
        <v>5.6605937708962557</v>
      </c>
      <c r="I5459" s="63">
        <f>(I4986+I4943+I5287)/3</f>
        <v>90.302986423791253</v>
      </c>
      <c r="J5459" s="63">
        <v>130960766.326423</v>
      </c>
      <c r="K5459" s="63">
        <f>(K4986+K4943+K5287)/3</f>
        <v>124.22388575587253</v>
      </c>
      <c r="L5459" s="63">
        <v>6730.8369614622079</v>
      </c>
      <c r="M5459" s="63">
        <f>(M4986+M4943+M5287)/3</f>
        <v>63.008510369002643</v>
      </c>
      <c r="N5459" s="62">
        <v>66.06</v>
      </c>
    </row>
    <row r="5460" spans="1:14" x14ac:dyDescent="0.4">
      <c r="A5460" s="59">
        <v>128</v>
      </c>
      <c r="B5460" s="5" t="s">
        <v>210</v>
      </c>
      <c r="C5460" s="5">
        <v>2019</v>
      </c>
      <c r="D5460" s="5" t="s">
        <v>249</v>
      </c>
      <c r="E5460" s="5" t="s">
        <v>247</v>
      </c>
      <c r="F5460" s="62">
        <v>4.4258130504530229</v>
      </c>
      <c r="G5460" s="63">
        <v>600301</v>
      </c>
      <c r="H5460" s="63">
        <v>5.1789085915781641</v>
      </c>
      <c r="I5460" s="63">
        <f>(I4944+I5288+I4987)/3</f>
        <v>88.591877623688347</v>
      </c>
      <c r="J5460" s="63">
        <v>84160363.825740695</v>
      </c>
      <c r="K5460" s="63">
        <f>(K5288+K4944+K4987)/3</f>
        <v>120.94164087444183</v>
      </c>
      <c r="L5460" s="63">
        <v>6690.0447860122822</v>
      </c>
      <c r="M5460" s="63">
        <f>(M4944+M5202+M5417)/3</f>
        <v>46.19996283178719</v>
      </c>
      <c r="N5460" s="62">
        <v>66.094999999999999</v>
      </c>
    </row>
    <row r="5461" spans="1:14" x14ac:dyDescent="0.4">
      <c r="A5461" s="59">
        <v>128</v>
      </c>
      <c r="B5461" s="5" t="s">
        <v>210</v>
      </c>
      <c r="C5461" s="5">
        <v>2020</v>
      </c>
      <c r="D5461" s="5" t="s">
        <v>249</v>
      </c>
      <c r="E5461" s="5" t="s">
        <v>247</v>
      </c>
      <c r="F5461" s="62">
        <v>4.2850765568761169</v>
      </c>
      <c r="G5461" s="63">
        <v>607065</v>
      </c>
      <c r="H5461" s="63">
        <v>45.217756349246372</v>
      </c>
      <c r="I5461" s="63">
        <f>(I4988+I4945+I5289)/3</f>
        <v>86.329796087206716</v>
      </c>
      <c r="J5461" s="63">
        <v>1039899.70549925</v>
      </c>
      <c r="K5461" s="63">
        <f>(K4945+K4988+K5289)/3</f>
        <v>111.5660757571376</v>
      </c>
      <c r="L5461" s="63">
        <v>4796.5333138992783</v>
      </c>
      <c r="M5461" s="63">
        <f>(M4945+M5203+M5418)/3</f>
        <v>46.130806518800391</v>
      </c>
      <c r="N5461" s="62">
        <v>66.149000000000001</v>
      </c>
    </row>
    <row r="5462" spans="1:14" x14ac:dyDescent="0.4">
      <c r="A5462" s="59">
        <v>128</v>
      </c>
      <c r="B5462" s="5" t="s">
        <v>210</v>
      </c>
      <c r="C5462" s="5">
        <v>2021</v>
      </c>
      <c r="D5462" s="5" t="s">
        <v>249</v>
      </c>
      <c r="E5462" s="5" t="s">
        <v>247</v>
      </c>
      <c r="F5462" s="62">
        <f>(F5459+F5460+F5461)/3</f>
        <v>4.1087703826557744</v>
      </c>
      <c r="G5462" s="63">
        <v>612985</v>
      </c>
      <c r="H5462" s="63">
        <v>60.691469930917066</v>
      </c>
      <c r="I5462" s="63">
        <f>(I4946+I4989+I5290)/3</f>
        <v>89.050775678258489</v>
      </c>
      <c r="J5462" s="63">
        <v>-132705617.4897</v>
      </c>
      <c r="K5462" s="63">
        <f>(K4989+K4946+K5290)/3</f>
        <v>136.55929639066392</v>
      </c>
      <c r="L5462" s="63">
        <v>5026.8794927907293</v>
      </c>
      <c r="M5462" s="63">
        <f>(M4946+M5204+M5419)/3</f>
        <v>46.043500922700588</v>
      </c>
      <c r="N5462" s="62">
        <v>66.218999999999994</v>
      </c>
    </row>
    <row r="5463" spans="1:14" x14ac:dyDescent="0.4">
      <c r="A5463" s="59">
        <v>128</v>
      </c>
      <c r="B5463" s="5" t="s">
        <v>210</v>
      </c>
      <c r="C5463" s="5">
        <v>2022</v>
      </c>
      <c r="D5463" s="5" t="s">
        <v>249</v>
      </c>
      <c r="E5463" s="5" t="s">
        <v>247</v>
      </c>
      <c r="F5463" s="62">
        <f>(F5460+F5461+F5462)/3</f>
        <v>4.2732199966616378</v>
      </c>
      <c r="G5463" s="63">
        <v>618040</v>
      </c>
      <c r="H5463" s="63">
        <v>43.889075336149148</v>
      </c>
      <c r="I5463" s="63">
        <f>(I4947+I5291+I4990)/3</f>
        <v>99.515591899340635</v>
      </c>
      <c r="J5463" s="63">
        <v>-9305315.3695988003</v>
      </c>
      <c r="K5463" s="63">
        <f>(K4947+K4990+K5291)/3</f>
        <v>145.5938009528341</v>
      </c>
      <c r="L5463" s="63">
        <v>5858.8246607442334</v>
      </c>
      <c r="M5463" s="63">
        <f>(M4947+M5205+M5420)/3</f>
        <v>46.004470319600273</v>
      </c>
      <c r="N5463" s="62">
        <v>66.307000000000002</v>
      </c>
    </row>
    <row r="5464" spans="1:14" x14ac:dyDescent="0.4">
      <c r="A5464" s="69">
        <v>129</v>
      </c>
      <c r="B5464" s="5" t="s">
        <v>211</v>
      </c>
      <c r="C5464" s="5">
        <v>1980</v>
      </c>
      <c r="D5464" s="5" t="s">
        <v>246</v>
      </c>
      <c r="E5464" s="5" t="s">
        <v>247</v>
      </c>
      <c r="F5464" s="62">
        <f>F5465*0.95</f>
        <v>1.5627333477862777</v>
      </c>
      <c r="G5464" s="63">
        <v>8898954</v>
      </c>
      <c r="H5464" s="63">
        <v>14.882020116728327</v>
      </c>
      <c r="I5464" s="63">
        <f>(I5378+I5292+I5206)/3</f>
        <v>238.03072857615902</v>
      </c>
      <c r="J5464" s="63">
        <v>-40000</v>
      </c>
      <c r="K5464" s="63">
        <v>53.662960795787008</v>
      </c>
      <c r="L5464" s="63">
        <v>1467.8601981947097</v>
      </c>
      <c r="M5464" s="63">
        <v>20.86038961038961</v>
      </c>
      <c r="N5464" s="62">
        <v>46.707999999999998</v>
      </c>
    </row>
    <row r="5465" spans="1:14" x14ac:dyDescent="0.4">
      <c r="A5465" s="69">
        <v>129</v>
      </c>
      <c r="B5465" s="5" t="s">
        <v>211</v>
      </c>
      <c r="C5465" s="5">
        <v>1981</v>
      </c>
      <c r="D5465" s="5" t="s">
        <v>246</v>
      </c>
      <c r="E5465" s="5" t="s">
        <v>247</v>
      </c>
      <c r="F5465" s="62">
        <f t="shared" ref="F5465:F5473" si="584">F5466*0.95</f>
        <v>1.6449824713539767</v>
      </c>
      <c r="G5465" s="63">
        <v>9203635</v>
      </c>
      <c r="H5465" s="63">
        <v>19.061658377275876</v>
      </c>
      <c r="I5465" s="63">
        <f>(I5379+I5207+I5293)/3</f>
        <v>263.27322703069404</v>
      </c>
      <c r="J5465" s="63">
        <v>40000</v>
      </c>
      <c r="K5465" s="63">
        <v>48.614257263177095</v>
      </c>
      <c r="L5465" s="63">
        <v>1820.8535364103006</v>
      </c>
      <c r="M5465" s="63">
        <v>25.613275613275615</v>
      </c>
      <c r="N5465" s="62">
        <v>47.037999999999997</v>
      </c>
    </row>
    <row r="5466" spans="1:14" x14ac:dyDescent="0.4">
      <c r="A5466" s="69">
        <v>129</v>
      </c>
      <c r="B5466" s="5" t="s">
        <v>211</v>
      </c>
      <c r="C5466" s="5">
        <v>1982</v>
      </c>
      <c r="D5466" s="5" t="s">
        <v>246</v>
      </c>
      <c r="E5466" s="5" t="s">
        <v>247</v>
      </c>
      <c r="F5466" s="62">
        <f t="shared" si="584"/>
        <v>1.7315604961620807</v>
      </c>
      <c r="G5466" s="63">
        <v>9510754</v>
      </c>
      <c r="H5466" s="63">
        <v>1.7399719374211315</v>
      </c>
      <c r="I5466" s="63">
        <f t="shared" ref="I5466:I5477" si="585">(I5380+I5294+I5208)/3</f>
        <v>284.59553233290825</v>
      </c>
      <c r="J5466" s="63">
        <v>95000</v>
      </c>
      <c r="K5466" s="63">
        <v>38.845438157818222</v>
      </c>
      <c r="L5466" s="63">
        <v>1842.7145834642974</v>
      </c>
      <c r="M5466" s="63">
        <v>26.94394213381555</v>
      </c>
      <c r="N5466" s="62">
        <v>47.268000000000001</v>
      </c>
    </row>
    <row r="5467" spans="1:14" x14ac:dyDescent="0.4">
      <c r="A5467" s="69">
        <v>129</v>
      </c>
      <c r="B5467" s="5" t="s">
        <v>211</v>
      </c>
      <c r="C5467" s="5">
        <v>1983</v>
      </c>
      <c r="D5467" s="5" t="s">
        <v>246</v>
      </c>
      <c r="E5467" s="5" t="s">
        <v>247</v>
      </c>
      <c r="F5467" s="62">
        <f t="shared" si="584"/>
        <v>1.8226952591179799</v>
      </c>
      <c r="G5467" s="63">
        <v>9835461</v>
      </c>
      <c r="H5467" s="63">
        <v>4.1300292629697708</v>
      </c>
      <c r="I5467" s="63">
        <f t="shared" si="585"/>
        <v>318.46394951654128</v>
      </c>
      <c r="J5467" s="63">
        <v>-20000</v>
      </c>
      <c r="K5467" s="63">
        <v>39.927139757951181</v>
      </c>
      <c r="L5467" s="63">
        <v>1898.5247607649724</v>
      </c>
      <c r="M5467" s="63">
        <v>27.826086956521735</v>
      </c>
      <c r="N5467" s="62">
        <v>47.475999999999999</v>
      </c>
    </row>
    <row r="5468" spans="1:14" x14ac:dyDescent="0.4">
      <c r="A5468" s="69">
        <v>129</v>
      </c>
      <c r="B5468" s="5" t="s">
        <v>211</v>
      </c>
      <c r="C5468" s="5">
        <v>1984</v>
      </c>
      <c r="D5468" s="5" t="s">
        <v>246</v>
      </c>
      <c r="E5468" s="5" t="s">
        <v>247</v>
      </c>
      <c r="F5468" s="62">
        <f t="shared" si="584"/>
        <v>1.918626588545242</v>
      </c>
      <c r="G5468" s="63">
        <v>10183138</v>
      </c>
      <c r="H5468" s="63">
        <v>11.266516783241315</v>
      </c>
      <c r="I5468" s="63">
        <f t="shared" si="585"/>
        <v>373.13064040066843</v>
      </c>
      <c r="J5468" s="63">
        <v>50000</v>
      </c>
      <c r="K5468" s="63">
        <v>36.424570624618404</v>
      </c>
      <c r="L5468" s="63">
        <v>1885.0195305944842</v>
      </c>
      <c r="M5468" s="63">
        <v>29.31034482758621</v>
      </c>
      <c r="N5468" s="62">
        <v>47.683999999999997</v>
      </c>
    </row>
    <row r="5469" spans="1:14" x14ac:dyDescent="0.4">
      <c r="A5469" s="69">
        <v>129</v>
      </c>
      <c r="B5469" s="5" t="s">
        <v>211</v>
      </c>
      <c r="C5469" s="5">
        <v>1985</v>
      </c>
      <c r="D5469" s="5" t="s">
        <v>246</v>
      </c>
      <c r="E5469" s="5" t="s">
        <v>247</v>
      </c>
      <c r="F5469" s="62">
        <f t="shared" si="584"/>
        <v>2.0196069353107813</v>
      </c>
      <c r="G5469" s="63">
        <v>10540926</v>
      </c>
      <c r="H5469" s="63">
        <v>1.017046224465858</v>
      </c>
      <c r="I5469" s="63">
        <f t="shared" si="585"/>
        <v>339.8357014859302</v>
      </c>
      <c r="J5469" s="63">
        <v>15000000</v>
      </c>
      <c r="K5469" s="63">
        <v>37.397416641634123</v>
      </c>
      <c r="L5469" s="63">
        <v>2011.5710570447943</v>
      </c>
      <c r="M5469" s="63">
        <v>26.779313876088068</v>
      </c>
      <c r="N5469" s="62">
        <v>47.890999999999998</v>
      </c>
    </row>
    <row r="5470" spans="1:14" x14ac:dyDescent="0.4">
      <c r="A5470" s="69">
        <v>129</v>
      </c>
      <c r="B5470" s="5" t="s">
        <v>211</v>
      </c>
      <c r="C5470" s="5">
        <v>1986</v>
      </c>
      <c r="D5470" s="5" t="s">
        <v>246</v>
      </c>
      <c r="E5470" s="5" t="s">
        <v>247</v>
      </c>
      <c r="F5470" s="62">
        <f t="shared" si="584"/>
        <v>2.1259020371692436</v>
      </c>
      <c r="G5470" s="63">
        <v>10907619</v>
      </c>
      <c r="H5470" s="63">
        <v>30.450319651993539</v>
      </c>
      <c r="I5470" s="63">
        <f t="shared" si="585"/>
        <v>247.98092519088016</v>
      </c>
      <c r="J5470" s="63">
        <v>20000000</v>
      </c>
      <c r="K5470" s="63">
        <v>33.510452002841909</v>
      </c>
      <c r="L5470" s="63">
        <v>2334.2066625791713</v>
      </c>
      <c r="M5470" s="63">
        <v>24.701955174058181</v>
      </c>
      <c r="N5470" s="62">
        <v>48.098999999999997</v>
      </c>
    </row>
    <row r="5471" spans="1:14" x14ac:dyDescent="0.4">
      <c r="A5471" s="69">
        <v>129</v>
      </c>
      <c r="B5471" s="5" t="s">
        <v>211</v>
      </c>
      <c r="C5471" s="5">
        <v>1987</v>
      </c>
      <c r="D5471" s="5" t="s">
        <v>246</v>
      </c>
      <c r="E5471" s="5" t="s">
        <v>247</v>
      </c>
      <c r="F5471" s="62">
        <f t="shared" si="584"/>
        <v>2.2377916180728881</v>
      </c>
      <c r="G5471" s="63">
        <v>11281107</v>
      </c>
      <c r="H5471" s="63">
        <v>25.683276830967671</v>
      </c>
      <c r="I5471" s="63">
        <f t="shared" si="585"/>
        <v>162.72059364656766</v>
      </c>
      <c r="J5471" s="63">
        <v>22000000</v>
      </c>
      <c r="K5471" s="63">
        <v>44.598784765722876</v>
      </c>
      <c r="L5471" s="63">
        <v>2884.2993131768476</v>
      </c>
      <c r="M5471" s="63">
        <v>22.992854140395124</v>
      </c>
      <c r="N5471" s="62">
        <v>48.307000000000002</v>
      </c>
    </row>
    <row r="5472" spans="1:14" x14ac:dyDescent="0.4">
      <c r="A5472" s="69">
        <v>129</v>
      </c>
      <c r="B5472" s="5" t="s">
        <v>211</v>
      </c>
      <c r="C5472" s="5">
        <v>1988</v>
      </c>
      <c r="D5472" s="5" t="s">
        <v>246</v>
      </c>
      <c r="E5472" s="5" t="s">
        <v>247</v>
      </c>
      <c r="F5472" s="62">
        <f t="shared" si="584"/>
        <v>2.3555701242872509</v>
      </c>
      <c r="G5472" s="63">
        <v>11657772</v>
      </c>
      <c r="H5472" s="63">
        <v>23.443423949844956</v>
      </c>
      <c r="I5472" s="63">
        <f t="shared" si="585"/>
        <v>183.13998025576799</v>
      </c>
      <c r="J5472" s="63">
        <v>27000000</v>
      </c>
      <c r="K5472" s="63">
        <v>42.774675216477561</v>
      </c>
      <c r="L5472" s="63">
        <v>1421.7419061214955</v>
      </c>
      <c r="M5472" s="63">
        <v>25.378632828489561</v>
      </c>
      <c r="N5472" s="62">
        <v>48.515000000000001</v>
      </c>
    </row>
    <row r="5473" spans="1:14" x14ac:dyDescent="0.4">
      <c r="A5473" s="69">
        <v>129</v>
      </c>
      <c r="B5473" s="5" t="s">
        <v>211</v>
      </c>
      <c r="C5473" s="5">
        <v>1989</v>
      </c>
      <c r="D5473" s="5" t="s">
        <v>246</v>
      </c>
      <c r="E5473" s="5" t="s">
        <v>247</v>
      </c>
      <c r="F5473" s="62">
        <f t="shared" si="584"/>
        <v>2.4795474992497377</v>
      </c>
      <c r="G5473" s="63">
        <v>12034097</v>
      </c>
      <c r="H5473" s="63">
        <v>30.023881236707865</v>
      </c>
      <c r="I5473" s="63">
        <f t="shared" si="585"/>
        <v>148.27358405103124</v>
      </c>
      <c r="J5473" s="63">
        <v>30000000</v>
      </c>
      <c r="K5473" s="63">
        <v>60.168891101621888</v>
      </c>
      <c r="L5473" s="63">
        <v>1546.4003899907602</v>
      </c>
      <c r="M5473" s="63">
        <v>28.295549958018473</v>
      </c>
      <c r="N5473" s="62">
        <v>48.722999999999999</v>
      </c>
    </row>
    <row r="5474" spans="1:14" x14ac:dyDescent="0.4">
      <c r="A5474" s="69">
        <v>129</v>
      </c>
      <c r="B5474" s="5" t="s">
        <v>211</v>
      </c>
      <c r="C5474" s="5">
        <v>1990</v>
      </c>
      <c r="D5474" s="5" t="s">
        <v>246</v>
      </c>
      <c r="E5474" s="5" t="s">
        <v>247</v>
      </c>
      <c r="F5474" s="62">
        <v>2.6100499992102502</v>
      </c>
      <c r="G5474" s="63">
        <v>12408996</v>
      </c>
      <c r="H5474" s="63">
        <v>23.822566397385401</v>
      </c>
      <c r="I5474" s="63">
        <f t="shared" si="585"/>
        <v>154.91227329275821</v>
      </c>
      <c r="J5474" s="63">
        <v>40000000</v>
      </c>
      <c r="K5474" s="63">
        <v>56.290062908082646</v>
      </c>
      <c r="L5474" s="63">
        <v>1926.3846072973392</v>
      </c>
      <c r="M5474" s="63">
        <v>29.206465833945629</v>
      </c>
      <c r="N5474" s="62">
        <v>48.930999999999997</v>
      </c>
    </row>
    <row r="5475" spans="1:14" x14ac:dyDescent="0.4">
      <c r="A5475" s="69">
        <v>129</v>
      </c>
      <c r="B5475" s="5" t="s">
        <v>211</v>
      </c>
      <c r="C5475" s="5">
        <v>1991</v>
      </c>
      <c r="D5475" s="5" t="s">
        <v>246</v>
      </c>
      <c r="E5475" s="5" t="s">
        <v>247</v>
      </c>
      <c r="F5475" s="62">
        <v>2.7980921402056484</v>
      </c>
      <c r="G5475" s="63">
        <v>12782281</v>
      </c>
      <c r="H5475" s="63">
        <v>7.8451975316286848</v>
      </c>
      <c r="I5475" s="63">
        <f t="shared" si="585"/>
        <v>157.94883288070389</v>
      </c>
      <c r="J5475" s="63">
        <v>54000000</v>
      </c>
      <c r="K5475" s="63">
        <v>56.479246639534729</v>
      </c>
      <c r="L5475" s="63">
        <v>2171.4636340644597</v>
      </c>
      <c r="M5475" s="63">
        <v>26.964405641370043</v>
      </c>
      <c r="N5475" s="62">
        <v>49.139000000000003</v>
      </c>
    </row>
    <row r="5476" spans="1:14" x14ac:dyDescent="0.4">
      <c r="A5476" s="69">
        <v>129</v>
      </c>
      <c r="B5476" s="5" t="s">
        <v>211</v>
      </c>
      <c r="C5476" s="5">
        <v>1992</v>
      </c>
      <c r="D5476" s="5" t="s">
        <v>246</v>
      </c>
      <c r="E5476" s="5" t="s">
        <v>247</v>
      </c>
      <c r="F5476" s="62">
        <v>2.6718162999834454</v>
      </c>
      <c r="G5476" s="63">
        <v>13156406</v>
      </c>
      <c r="H5476" s="63">
        <v>5.5819405550841168</v>
      </c>
      <c r="I5476" s="63">
        <f t="shared" si="585"/>
        <v>149.06619632235018</v>
      </c>
      <c r="J5476" s="63">
        <v>57000000</v>
      </c>
      <c r="K5476" s="63">
        <v>63.888006888571965</v>
      </c>
      <c r="L5476" s="63">
        <v>2516.4432950704227</v>
      </c>
      <c r="M5476" s="63">
        <v>29.773691654879777</v>
      </c>
      <c r="N5476" s="62">
        <v>49.347000000000001</v>
      </c>
    </row>
    <row r="5477" spans="1:14" x14ac:dyDescent="0.4">
      <c r="A5477" s="69">
        <v>129</v>
      </c>
      <c r="B5477" s="5" t="s">
        <v>211</v>
      </c>
      <c r="C5477" s="5">
        <v>1993</v>
      </c>
      <c r="D5477" s="5" t="s">
        <v>246</v>
      </c>
      <c r="E5477" s="5" t="s">
        <v>247</v>
      </c>
      <c r="F5477" s="62">
        <v>2.6506789509686741</v>
      </c>
      <c r="G5477" s="63">
        <v>13537060</v>
      </c>
      <c r="H5477" s="63">
        <v>4.8838998363137449</v>
      </c>
      <c r="I5477" s="63">
        <f t="shared" si="585"/>
        <v>162.85715832014435</v>
      </c>
      <c r="J5477" s="63">
        <v>109000000</v>
      </c>
      <c r="K5477" s="63">
        <v>68.76919916375634</v>
      </c>
      <c r="L5477" s="63">
        <v>2722.9053893747637</v>
      </c>
      <c r="M5477" s="63">
        <v>30.714791224345362</v>
      </c>
      <c r="N5477" s="62">
        <v>49.555</v>
      </c>
    </row>
    <row r="5478" spans="1:14" x14ac:dyDescent="0.4">
      <c r="A5478" s="69">
        <v>129</v>
      </c>
      <c r="B5478" s="5" t="s">
        <v>211</v>
      </c>
      <c r="C5478" s="5">
        <v>1994</v>
      </c>
      <c r="D5478" s="5" t="s">
        <v>246</v>
      </c>
      <c r="E5478" s="5" t="s">
        <v>247</v>
      </c>
      <c r="F5478" s="62">
        <v>2.6892771521694256</v>
      </c>
      <c r="G5478" s="63">
        <v>13922626</v>
      </c>
      <c r="H5478" s="63">
        <v>14.089683049808684</v>
      </c>
      <c r="I5478" s="63">
        <f>(I5306+I5392+I5220)/3</f>
        <v>151.09444387730113</v>
      </c>
      <c r="J5478" s="63">
        <v>251000000</v>
      </c>
      <c r="K5478" s="63">
        <v>78.454498212807323</v>
      </c>
      <c r="L5478" s="63">
        <v>3238.3940195661135</v>
      </c>
      <c r="M5478" s="63">
        <v>35.590336849268461</v>
      </c>
      <c r="N5478" s="62">
        <v>49.764000000000003</v>
      </c>
    </row>
    <row r="5479" spans="1:14" x14ac:dyDescent="0.4">
      <c r="A5479" s="69">
        <v>129</v>
      </c>
      <c r="B5479" s="5" t="s">
        <v>211</v>
      </c>
      <c r="C5479" s="5">
        <v>1995</v>
      </c>
      <c r="D5479" s="5" t="s">
        <v>246</v>
      </c>
      <c r="E5479" s="5" t="s">
        <v>247</v>
      </c>
      <c r="F5479" s="62">
        <v>2.7232218647495885</v>
      </c>
      <c r="G5479" s="63">
        <v>14313450</v>
      </c>
      <c r="H5479" s="63">
        <v>5.4115528550942429</v>
      </c>
      <c r="I5479" s="63">
        <f t="shared" ref="I5479:I5490" si="586">(I5393+I5307+I5221)/3</f>
        <v>135.71204123164136</v>
      </c>
      <c r="J5479" s="63">
        <v>100000000</v>
      </c>
      <c r="K5479" s="63">
        <v>68.976575156530501</v>
      </c>
      <c r="L5479" s="63">
        <v>3553.746281327542</v>
      </c>
      <c r="M5479" s="63">
        <v>36.921593830334189</v>
      </c>
      <c r="N5479" s="62">
        <v>50.103999999999999</v>
      </c>
    </row>
    <row r="5480" spans="1:14" x14ac:dyDescent="0.4">
      <c r="A5480" s="69">
        <v>129</v>
      </c>
      <c r="B5480" s="5" t="s">
        <v>211</v>
      </c>
      <c r="C5480" s="5">
        <v>1996</v>
      </c>
      <c r="D5480" s="5" t="s">
        <v>246</v>
      </c>
      <c r="E5480" s="5" t="s">
        <v>247</v>
      </c>
      <c r="F5480" s="62">
        <v>2.8569750284844959</v>
      </c>
      <c r="G5480" s="63">
        <v>14708879</v>
      </c>
      <c r="H5480" s="63">
        <v>10.171079688646543</v>
      </c>
      <c r="I5480" s="63">
        <f t="shared" si="586"/>
        <v>150.56847918163589</v>
      </c>
      <c r="J5480" s="63">
        <v>89000000</v>
      </c>
      <c r="K5480" s="63">
        <v>69.914179055868289</v>
      </c>
      <c r="L5480" s="63">
        <v>4184.2944403586444</v>
      </c>
      <c r="M5480" s="63">
        <v>36.955886649138186</v>
      </c>
      <c r="N5480" s="62">
        <v>50.472999999999999</v>
      </c>
    </row>
    <row r="5481" spans="1:14" x14ac:dyDescent="0.4">
      <c r="A5481" s="69">
        <v>129</v>
      </c>
      <c r="B5481" s="5" t="s">
        <v>211</v>
      </c>
      <c r="C5481" s="5">
        <v>1997</v>
      </c>
      <c r="D5481" s="5" t="s">
        <v>246</v>
      </c>
      <c r="E5481" s="5" t="s">
        <v>247</v>
      </c>
      <c r="F5481" s="62">
        <v>2.7855343711690601</v>
      </c>
      <c r="G5481" s="63">
        <v>15103996</v>
      </c>
      <c r="H5481" s="63">
        <v>2.7571222493304219</v>
      </c>
      <c r="I5481" s="63">
        <f t="shared" si="586"/>
        <v>161.19541156101056</v>
      </c>
      <c r="J5481" s="63">
        <v>80000000</v>
      </c>
      <c r="K5481" s="63">
        <v>66.222978691442378</v>
      </c>
      <c r="L5481" s="63">
        <v>4397.5382998557861</v>
      </c>
      <c r="M5481" s="63">
        <v>39.206027238481603</v>
      </c>
      <c r="N5481" s="62">
        <v>50.841000000000001</v>
      </c>
    </row>
    <row r="5482" spans="1:14" x14ac:dyDescent="0.4">
      <c r="A5482" s="69">
        <v>129</v>
      </c>
      <c r="B5482" s="5" t="s">
        <v>211</v>
      </c>
      <c r="C5482" s="5">
        <v>1998</v>
      </c>
      <c r="D5482" s="5" t="s">
        <v>246</v>
      </c>
      <c r="E5482" s="5" t="s">
        <v>247</v>
      </c>
      <c r="F5482" s="62">
        <v>2.8793057687918271</v>
      </c>
      <c r="G5482" s="63">
        <v>15500542</v>
      </c>
      <c r="H5482" s="63">
        <v>-0.71771258681474137</v>
      </c>
      <c r="I5482" s="63">
        <f t="shared" si="586"/>
        <v>139.78729010450124</v>
      </c>
      <c r="J5482" s="63">
        <v>82000000</v>
      </c>
      <c r="K5482" s="63">
        <v>61.424844770787047</v>
      </c>
      <c r="L5482" s="63">
        <v>4542.9491252226144</v>
      </c>
      <c r="M5482" s="63">
        <v>39.179104477611943</v>
      </c>
      <c r="N5482" s="62">
        <v>51.21</v>
      </c>
    </row>
    <row r="5483" spans="1:14" x14ac:dyDescent="0.4">
      <c r="A5483" s="69">
        <v>129</v>
      </c>
      <c r="B5483" s="5" t="s">
        <v>211</v>
      </c>
      <c r="C5483" s="5">
        <v>1999</v>
      </c>
      <c r="D5483" s="5" t="s">
        <v>246</v>
      </c>
      <c r="E5483" s="5" t="s">
        <v>247</v>
      </c>
      <c r="F5483" s="62">
        <v>2.7590494579623259</v>
      </c>
      <c r="G5483" s="63">
        <v>15901201</v>
      </c>
      <c r="H5483" s="63">
        <v>7.4421967726855769</v>
      </c>
      <c r="I5483" s="63">
        <f t="shared" si="586"/>
        <v>157.26326008745175</v>
      </c>
      <c r="J5483" s="63">
        <v>263000000</v>
      </c>
      <c r="K5483" s="63">
        <v>64.308404916663818</v>
      </c>
      <c r="L5483" s="63">
        <v>4588.9825602307546</v>
      </c>
      <c r="M5483" s="63">
        <v>43.052516411378555</v>
      </c>
      <c r="N5483" s="62">
        <v>51.578000000000003</v>
      </c>
    </row>
    <row r="5484" spans="1:14" x14ac:dyDescent="0.4">
      <c r="A5484" s="69">
        <v>129</v>
      </c>
      <c r="B5484" s="5" t="s">
        <v>211</v>
      </c>
      <c r="C5484" s="5">
        <v>2000</v>
      </c>
      <c r="D5484" s="5" t="s">
        <v>246</v>
      </c>
      <c r="E5484" s="5" t="s">
        <v>247</v>
      </c>
      <c r="F5484" s="62">
        <v>2.722715358076643</v>
      </c>
      <c r="G5484" s="63">
        <v>16307654</v>
      </c>
      <c r="H5484" s="63">
        <v>9.7009859698300289</v>
      </c>
      <c r="I5484" s="63">
        <f t="shared" si="586"/>
        <v>160.89864185629435</v>
      </c>
      <c r="J5484" s="63">
        <v>270000000</v>
      </c>
      <c r="K5484" s="63">
        <v>65.284986121290302</v>
      </c>
      <c r="L5484" s="63">
        <v>4941.8525970513556</v>
      </c>
      <c r="M5484" s="63">
        <v>43.988111321264526</v>
      </c>
      <c r="N5484" s="62">
        <v>51.947000000000003</v>
      </c>
    </row>
    <row r="5485" spans="1:14" x14ac:dyDescent="0.4">
      <c r="A5485" s="69">
        <v>129</v>
      </c>
      <c r="B5485" s="5" t="s">
        <v>211</v>
      </c>
      <c r="C5485" s="5">
        <v>2001</v>
      </c>
      <c r="D5485" s="5" t="s">
        <v>246</v>
      </c>
      <c r="E5485" s="5" t="s">
        <v>247</v>
      </c>
      <c r="F5485" s="62">
        <v>2.6739023818103691</v>
      </c>
      <c r="G5485" s="63">
        <v>16727948</v>
      </c>
      <c r="H5485" s="63">
        <v>6.5541184360084372</v>
      </c>
      <c r="I5485" s="63">
        <f t="shared" si="586"/>
        <v>149.68188623571254</v>
      </c>
      <c r="J5485" s="63">
        <v>110000000</v>
      </c>
      <c r="K5485" s="63">
        <v>67.368132499938397</v>
      </c>
      <c r="L5485" s="63">
        <v>5187.2061074783596</v>
      </c>
      <c r="M5485" s="63">
        <v>43.918745178709187</v>
      </c>
      <c r="N5485" s="62">
        <v>52.314</v>
      </c>
    </row>
    <row r="5486" spans="1:14" x14ac:dyDescent="0.4">
      <c r="A5486" s="69">
        <v>129</v>
      </c>
      <c r="B5486" s="5" t="s">
        <v>211</v>
      </c>
      <c r="C5486" s="5">
        <v>2002</v>
      </c>
      <c r="D5486" s="5" t="s">
        <v>246</v>
      </c>
      <c r="E5486" s="5" t="s">
        <v>247</v>
      </c>
      <c r="F5486" s="62">
        <v>2.5790751479504719</v>
      </c>
      <c r="G5486" s="63">
        <v>17164021</v>
      </c>
      <c r="H5486" s="63">
        <v>0.39412432535841901</v>
      </c>
      <c r="I5486" s="63">
        <f t="shared" si="586"/>
        <v>132.46168291666501</v>
      </c>
      <c r="J5486" s="63">
        <v>115000000</v>
      </c>
      <c r="K5486" s="63">
        <v>71.64430768141078</v>
      </c>
      <c r="L5486" s="63">
        <v>5276.0647125394044</v>
      </c>
      <c r="M5486" s="63">
        <v>47.23618090452262</v>
      </c>
      <c r="N5486" s="62">
        <v>52.682000000000002</v>
      </c>
    </row>
    <row r="5487" spans="1:14" x14ac:dyDescent="0.4">
      <c r="A5487" s="69">
        <v>129</v>
      </c>
      <c r="B5487" s="5" t="s">
        <v>211</v>
      </c>
      <c r="C5487" s="5">
        <v>2003</v>
      </c>
      <c r="D5487" s="5" t="s">
        <v>246</v>
      </c>
      <c r="E5487" s="5" t="s">
        <v>247</v>
      </c>
      <c r="F5487" s="62">
        <v>2.5198911429648003</v>
      </c>
      <c r="G5487" s="63">
        <v>17611356</v>
      </c>
      <c r="H5487" s="63">
        <v>-1.430640218417949</v>
      </c>
      <c r="I5487" s="63">
        <f t="shared" si="586"/>
        <v>102.24742544095658</v>
      </c>
      <c r="J5487" s="63">
        <v>160000000</v>
      </c>
      <c r="K5487" s="63">
        <v>61.546990540541799</v>
      </c>
      <c r="L5487" s="63">
        <v>5433.6422739539012</v>
      </c>
      <c r="M5487" s="63">
        <v>50.799600199900055</v>
      </c>
      <c r="N5487" s="62">
        <v>53.048999999999999</v>
      </c>
    </row>
    <row r="5488" spans="1:14" x14ac:dyDescent="0.4">
      <c r="A5488" s="69">
        <v>129</v>
      </c>
      <c r="B5488" s="5" t="s">
        <v>211</v>
      </c>
      <c r="C5488" s="5">
        <v>2004</v>
      </c>
      <c r="D5488" s="5" t="s">
        <v>246</v>
      </c>
      <c r="E5488" s="5" t="s">
        <v>247</v>
      </c>
      <c r="F5488" s="62">
        <v>2.563828912474984</v>
      </c>
      <c r="G5488" s="63">
        <v>18084007</v>
      </c>
      <c r="H5488" s="63">
        <v>10.326371239865153</v>
      </c>
      <c r="I5488" s="63">
        <f t="shared" si="586"/>
        <v>93.381222761734421</v>
      </c>
      <c r="J5488" s="63">
        <v>275000000</v>
      </c>
      <c r="K5488" s="63">
        <v>78.11492859290972</v>
      </c>
      <c r="L5488" s="63">
        <v>6241.0582321295451</v>
      </c>
      <c r="M5488" s="63">
        <v>47.716572504708111</v>
      </c>
      <c r="N5488" s="62">
        <v>53.417000000000002</v>
      </c>
    </row>
    <row r="5489" spans="1:14" x14ac:dyDescent="0.4">
      <c r="A5489" s="69">
        <v>129</v>
      </c>
      <c r="B5489" s="5" t="s">
        <v>211</v>
      </c>
      <c r="C5489" s="5">
        <v>2005</v>
      </c>
      <c r="D5489" s="5" t="s">
        <v>246</v>
      </c>
      <c r="E5489" s="5" t="s">
        <v>247</v>
      </c>
      <c r="F5489" s="62">
        <v>3.0790822230641854</v>
      </c>
      <c r="G5489" s="63">
        <v>18583557</v>
      </c>
      <c r="H5489" s="63">
        <v>11.950448970805326</v>
      </c>
      <c r="I5489" s="63">
        <f t="shared" si="586"/>
        <v>95.327982992145095</v>
      </c>
      <c r="J5489" s="63">
        <v>500000000</v>
      </c>
      <c r="K5489" s="63">
        <v>80.133002486660587</v>
      </c>
      <c r="L5489" s="63">
        <v>7221.6438830825873</v>
      </c>
      <c r="M5489" s="63">
        <v>43.498596819457433</v>
      </c>
      <c r="N5489" s="62">
        <v>53.781999999999996</v>
      </c>
    </row>
    <row r="5490" spans="1:14" x14ac:dyDescent="0.4">
      <c r="A5490" s="69">
        <v>129</v>
      </c>
      <c r="B5490" s="5" t="s">
        <v>211</v>
      </c>
      <c r="C5490" s="5">
        <v>2006</v>
      </c>
      <c r="D5490" s="5" t="s">
        <v>246</v>
      </c>
      <c r="E5490" s="5" t="s">
        <v>247</v>
      </c>
      <c r="F5490" s="62">
        <v>3.0986965887057791</v>
      </c>
      <c r="G5490" s="63">
        <v>19432009</v>
      </c>
      <c r="H5490" s="63">
        <v>9.0965063238064374</v>
      </c>
      <c r="I5490" s="63">
        <f t="shared" si="586"/>
        <v>96.40825102374896</v>
      </c>
      <c r="J5490" s="63">
        <v>659000000</v>
      </c>
      <c r="K5490" s="63">
        <v>74.205226586592715</v>
      </c>
      <c r="L5490" s="63">
        <v>7914.7714944522886</v>
      </c>
      <c r="M5490" s="63">
        <v>43.74448561849303</v>
      </c>
      <c r="N5490" s="62">
        <v>54.146000000000001</v>
      </c>
    </row>
    <row r="5491" spans="1:14" x14ac:dyDescent="0.4">
      <c r="A5491" s="69">
        <v>129</v>
      </c>
      <c r="B5491" s="5" t="s">
        <v>211</v>
      </c>
      <c r="C5491" s="5">
        <v>2007</v>
      </c>
      <c r="D5491" s="5" t="s">
        <v>246</v>
      </c>
      <c r="E5491" s="5" t="s">
        <v>247</v>
      </c>
      <c r="F5491" s="62">
        <v>3.0722351658611875</v>
      </c>
      <c r="G5491" s="63">
        <v>20703005</v>
      </c>
      <c r="H5491" s="63">
        <v>10.769064374043495</v>
      </c>
      <c r="I5491" s="63">
        <f>(I5319+I5405+I5233)/3</f>
        <v>97.139359782572924</v>
      </c>
      <c r="J5491" s="63">
        <v>1241959115.1104801</v>
      </c>
      <c r="K5491" s="63">
        <v>76.379353515719714</v>
      </c>
      <c r="L5491" s="63">
        <v>8695.8444611579143</v>
      </c>
      <c r="M5491" s="63">
        <v>44.436986071488505</v>
      </c>
      <c r="N5491" s="62">
        <v>54.511000000000003</v>
      </c>
    </row>
    <row r="5492" spans="1:14" x14ac:dyDescent="0.4">
      <c r="A5492" s="69">
        <v>129</v>
      </c>
      <c r="B5492" s="5" t="s">
        <v>211</v>
      </c>
      <c r="C5492" s="5">
        <v>2008</v>
      </c>
      <c r="D5492" s="5" t="s">
        <v>246</v>
      </c>
      <c r="E5492" s="5" t="s">
        <v>247</v>
      </c>
      <c r="F5492" s="62">
        <v>3.0397560144544635</v>
      </c>
      <c r="G5492" s="63">
        <v>21474059</v>
      </c>
      <c r="H5492" s="63">
        <v>15.950125977090295</v>
      </c>
      <c r="I5492" s="63">
        <f>(I5406+I5320+I5234)/3</f>
        <v>101.36012598910395</v>
      </c>
      <c r="J5492" s="63">
        <v>1465623386.27635</v>
      </c>
      <c r="K5492" s="63">
        <v>74.227960099017182</v>
      </c>
      <c r="L5492" s="63">
        <v>10155.973667031702</v>
      </c>
      <c r="M5492" s="63">
        <v>45.745027714378864</v>
      </c>
      <c r="N5492" s="62">
        <v>54.875</v>
      </c>
    </row>
    <row r="5493" spans="1:14" x14ac:dyDescent="0.4">
      <c r="A5493" s="69">
        <v>129</v>
      </c>
      <c r="B5493" s="5" t="s">
        <v>211</v>
      </c>
      <c r="C5493" s="5">
        <v>2009</v>
      </c>
      <c r="D5493" s="5" t="s">
        <v>246</v>
      </c>
      <c r="E5493" s="5" t="s">
        <v>247</v>
      </c>
      <c r="F5493" s="62">
        <v>2.7807801451582015</v>
      </c>
      <c r="G5493" s="63">
        <v>21827220</v>
      </c>
      <c r="H5493" s="63">
        <v>-2.7802230393940306</v>
      </c>
      <c r="I5493" s="63">
        <f>(I5407+I5321+I5235)/3</f>
        <v>103.91280792185755</v>
      </c>
      <c r="J5493" s="63">
        <v>2569548271.5307102</v>
      </c>
      <c r="K5493" s="63">
        <v>59.943825239367555</v>
      </c>
      <c r="L5493" s="63">
        <v>10288.149047397428</v>
      </c>
      <c r="M5493" s="63">
        <v>52.135545358277447</v>
      </c>
      <c r="N5493" s="62">
        <v>55.237000000000002</v>
      </c>
    </row>
    <row r="5494" spans="1:14" x14ac:dyDescent="0.4">
      <c r="A5494" s="69">
        <v>129</v>
      </c>
      <c r="B5494" s="5" t="s">
        <v>211</v>
      </c>
      <c r="C5494" s="5">
        <v>2010</v>
      </c>
      <c r="D5494" s="5" t="s">
        <v>246</v>
      </c>
      <c r="E5494" s="5" t="s">
        <v>247</v>
      </c>
      <c r="F5494" s="62">
        <v>2.7348865227598913</v>
      </c>
      <c r="G5494" s="63">
        <v>22337563</v>
      </c>
      <c r="H5494" s="63">
        <v>6.8992650940543001</v>
      </c>
      <c r="I5494" s="63">
        <v>100</v>
      </c>
      <c r="J5494" s="63">
        <v>1469196863.4814601</v>
      </c>
      <c r="K5494" s="63">
        <v>64.010164694725773</v>
      </c>
      <c r="L5494" s="63">
        <v>11304.644927596008</v>
      </c>
      <c r="M5494" s="63">
        <v>52.278820375335123</v>
      </c>
      <c r="N5494" s="62">
        <v>55.6</v>
      </c>
    </row>
    <row r="5495" spans="1:14" x14ac:dyDescent="0.4">
      <c r="A5495" s="69">
        <v>129</v>
      </c>
      <c r="B5495" s="5" t="s">
        <v>211</v>
      </c>
      <c r="C5495" s="5">
        <v>2011</v>
      </c>
      <c r="D5495" s="5" t="s">
        <v>246</v>
      </c>
      <c r="E5495" s="5" t="s">
        <v>247</v>
      </c>
      <c r="F5495" s="62">
        <v>2.5323644424489085</v>
      </c>
      <c r="G5495" s="63">
        <v>22730733</v>
      </c>
      <c r="H5495" s="63">
        <v>11.574077815584658</v>
      </c>
      <c r="I5495" s="63">
        <f>(I5409+I5323+I5237)/3</f>
        <v>99.374868148961909</v>
      </c>
      <c r="J5495" s="63">
        <v>804162635.29999995</v>
      </c>
      <c r="K5495" s="63">
        <v>50.696094345655332</v>
      </c>
      <c r="L5495" s="63">
        <v>2971.2824553192972</v>
      </c>
      <c r="M5495" s="63">
        <v>51.491819056785374</v>
      </c>
      <c r="N5495" s="62">
        <v>54.58</v>
      </c>
    </row>
    <row r="5496" spans="1:14" x14ac:dyDescent="0.4">
      <c r="A5496" s="69">
        <v>129</v>
      </c>
      <c r="B5496" s="5" t="s">
        <v>211</v>
      </c>
      <c r="C5496" s="5">
        <v>2012</v>
      </c>
      <c r="D5496" s="5" t="s">
        <v>246</v>
      </c>
      <c r="E5496" s="5" t="s">
        <v>247</v>
      </c>
      <c r="F5496" s="62">
        <v>1.9923932930356079</v>
      </c>
      <c r="G5496" s="63">
        <v>22605577</v>
      </c>
      <c r="H5496" s="63">
        <v>26.246255248555059</v>
      </c>
      <c r="I5496" s="63">
        <f>(I5410+I5324+I5238)/3</f>
        <v>101.27141733574537</v>
      </c>
      <c r="J5496" s="63">
        <f>(J5410+J5324+J5238)/3</f>
        <v>859930246.58651006</v>
      </c>
      <c r="K5496" s="63">
        <v>35.368690331594181</v>
      </c>
      <c r="L5496" s="63">
        <v>1910.6045394268278</v>
      </c>
      <c r="M5496" s="63">
        <v>52.971845672575604</v>
      </c>
      <c r="N5496" s="62">
        <v>53.555</v>
      </c>
    </row>
    <row r="5497" spans="1:14" x14ac:dyDescent="0.4">
      <c r="A5497" s="69">
        <v>129</v>
      </c>
      <c r="B5497" s="5" t="s">
        <v>211</v>
      </c>
      <c r="C5497" s="5">
        <v>2013</v>
      </c>
      <c r="D5497" s="5" t="s">
        <v>246</v>
      </c>
      <c r="E5497" s="5" t="s">
        <v>247</v>
      </c>
      <c r="F5497" s="62">
        <v>1.4280264056906689</v>
      </c>
      <c r="G5497" s="63">
        <v>21495821</v>
      </c>
      <c r="H5497" s="63">
        <v>31.770193913620858</v>
      </c>
      <c r="I5497" s="63">
        <f>(I5411+I5239+I5325)/3</f>
        <v>153.92441016662238</v>
      </c>
      <c r="J5497" s="63">
        <f>(J5411+J5325+J5239)/3</f>
        <v>384294726.26573998</v>
      </c>
      <c r="K5497" s="63">
        <v>44.705254783598967</v>
      </c>
      <c r="L5497" s="63">
        <v>993.73988250709738</v>
      </c>
      <c r="M5497" s="63">
        <v>48.328877005347586</v>
      </c>
      <c r="N5497" s="62">
        <v>52.529000000000003</v>
      </c>
    </row>
    <row r="5498" spans="1:14" x14ac:dyDescent="0.4">
      <c r="A5498" s="69">
        <v>129</v>
      </c>
      <c r="B5498" s="5" t="s">
        <v>211</v>
      </c>
      <c r="C5498" s="5">
        <v>2014</v>
      </c>
      <c r="D5498" s="5" t="s">
        <v>246</v>
      </c>
      <c r="E5498" s="5" t="s">
        <v>247</v>
      </c>
      <c r="F5498" s="62">
        <v>1.3254081559041369</v>
      </c>
      <c r="G5498" s="63">
        <v>20072232</v>
      </c>
      <c r="H5498" s="63">
        <v>37.094584025903856</v>
      </c>
      <c r="I5498" s="63">
        <f>(I5412+I5326+I5240)/3</f>
        <v>471252.2804030648</v>
      </c>
      <c r="J5498" s="63">
        <f>(J5412+J5326+J5240)/3</f>
        <v>504438905.03594667</v>
      </c>
      <c r="K5498" s="63">
        <v>54.26442252079854</v>
      </c>
      <c r="L5498" s="63">
        <v>1071.234203852717</v>
      </c>
      <c r="M5498" s="63">
        <v>44.468625317373956</v>
      </c>
      <c r="N5498" s="62">
        <v>51.5</v>
      </c>
    </row>
    <row r="5499" spans="1:14" x14ac:dyDescent="0.4">
      <c r="A5499" s="69">
        <v>129</v>
      </c>
      <c r="B5499" s="5" t="s">
        <v>211</v>
      </c>
      <c r="C5499" s="5">
        <v>2015</v>
      </c>
      <c r="D5499" s="5" t="s">
        <v>246</v>
      </c>
      <c r="E5499" s="5" t="s">
        <v>247</v>
      </c>
      <c r="F5499" s="62">
        <v>1.3153067365478206</v>
      </c>
      <c r="G5499" s="63">
        <v>19205178</v>
      </c>
      <c r="H5499" s="63">
        <v>38.214547753147855</v>
      </c>
      <c r="I5499" s="63">
        <f>(I5413+I5241+I5327)/3</f>
        <v>112.08502423659678</v>
      </c>
      <c r="J5499" s="63">
        <f>(J5413+J5327+J5241)/3</f>
        <v>677174467.81022334</v>
      </c>
      <c r="K5499" s="63">
        <v>51.086207822836947</v>
      </c>
      <c r="L5499" s="63">
        <v>857.49786713773551</v>
      </c>
      <c r="M5499" s="63">
        <f>(M5413+M5327+M5241)/3</f>
        <v>23.957399796169515</v>
      </c>
      <c r="N5499" s="62">
        <v>52.167999999999999</v>
      </c>
    </row>
    <row r="5500" spans="1:14" x14ac:dyDescent="0.4">
      <c r="A5500" s="69">
        <v>129</v>
      </c>
      <c r="B5500" s="5" t="s">
        <v>211</v>
      </c>
      <c r="C5500" s="5">
        <v>2016</v>
      </c>
      <c r="D5500" s="5" t="s">
        <v>246</v>
      </c>
      <c r="E5500" s="5" t="s">
        <v>247</v>
      </c>
      <c r="F5500" s="62">
        <v>1.2908022947596351</v>
      </c>
      <c r="G5500" s="63">
        <v>18964252</v>
      </c>
      <c r="H5500" s="63">
        <v>36.871041558711283</v>
      </c>
      <c r="I5500" s="63">
        <f>(I5414+I5328+I5242)/3</f>
        <v>104.92424081352749</v>
      </c>
      <c r="J5500" s="63">
        <f>(J5414+J5242+J5328)/3</f>
        <v>461972511.77862334</v>
      </c>
      <c r="K5500" s="63">
        <v>67.111936533092774</v>
      </c>
      <c r="L5500" s="63">
        <v>664.34167238830094</v>
      </c>
      <c r="M5500" s="63">
        <f>(M5414+M5328+M5242)/3</f>
        <v>24.77933324163233</v>
      </c>
      <c r="N5500" s="62">
        <v>52.835000000000001</v>
      </c>
    </row>
    <row r="5501" spans="1:14" x14ac:dyDescent="0.4">
      <c r="A5501" s="69">
        <v>129</v>
      </c>
      <c r="B5501" s="5" t="s">
        <v>211</v>
      </c>
      <c r="C5501" s="5">
        <v>2017</v>
      </c>
      <c r="D5501" s="5" t="s">
        <v>246</v>
      </c>
      <c r="E5501" s="5" t="s">
        <v>247</v>
      </c>
      <c r="F5501" s="62">
        <v>1.3587890834784735</v>
      </c>
      <c r="G5501" s="63">
        <v>18983373</v>
      </c>
      <c r="H5501" s="63">
        <v>37.220938223232082</v>
      </c>
      <c r="I5501" s="63">
        <f>(I5498+I5499+I5500)/3</f>
        <v>157156.42988937165</v>
      </c>
      <c r="J5501" s="63">
        <f>(J5498+J5499+J5500)/3</f>
        <v>547861961.54159772</v>
      </c>
      <c r="K5501" s="63">
        <v>61.050852171963122</v>
      </c>
      <c r="L5501" s="63">
        <v>862.31906333287054</v>
      </c>
      <c r="M5501" s="63">
        <f>(M5498+M5499+M5500)/3</f>
        <v>31.0684527850586</v>
      </c>
      <c r="N5501" s="62">
        <v>53.5</v>
      </c>
    </row>
    <row r="5502" spans="1:14" x14ac:dyDescent="0.4">
      <c r="A5502" s="69">
        <v>129</v>
      </c>
      <c r="B5502" s="5" t="s">
        <v>211</v>
      </c>
      <c r="C5502" s="5">
        <v>2018</v>
      </c>
      <c r="D5502" s="5" t="s">
        <v>246</v>
      </c>
      <c r="E5502" s="5" t="s">
        <v>247</v>
      </c>
      <c r="F5502" s="62">
        <v>1.4639436297573796</v>
      </c>
      <c r="G5502" s="63">
        <v>19333463</v>
      </c>
      <c r="H5502" s="63">
        <v>13.187940283029604</v>
      </c>
      <c r="I5502" s="63">
        <f>(I5416+I5330+I5244)/3</f>
        <v>94.190204868783994</v>
      </c>
      <c r="J5502" s="63">
        <f>(J5416+J5330+J5244)/3</f>
        <v>534642388.01647002</v>
      </c>
      <c r="K5502" s="63">
        <v>50.659099114482828</v>
      </c>
      <c r="L5502" s="63">
        <v>1111.8720918708423</v>
      </c>
      <c r="M5502" s="63">
        <f>(M5499+M5500+M5501)/3</f>
        <v>26.601728607620146</v>
      </c>
      <c r="N5502" s="62">
        <v>54.161999999999999</v>
      </c>
    </row>
    <row r="5503" spans="1:14" x14ac:dyDescent="0.4">
      <c r="A5503" s="69">
        <v>129</v>
      </c>
      <c r="B5503" s="5" t="s">
        <v>211</v>
      </c>
      <c r="C5503" s="5">
        <v>2019</v>
      </c>
      <c r="D5503" s="5" t="s">
        <v>246</v>
      </c>
      <c r="E5503" s="5" t="s">
        <v>247</v>
      </c>
      <c r="F5503" s="62">
        <v>1.3354594884898194</v>
      </c>
      <c r="G5503" s="63">
        <v>20098251</v>
      </c>
      <c r="H5503" s="63">
        <v>19.831354010022423</v>
      </c>
      <c r="I5503" s="63">
        <f>(I5417+I5331+I5245)/3</f>
        <v>99.552893930926572</v>
      </c>
      <c r="J5503" s="63">
        <f>(J5417+J5331+J53998)/3</f>
        <v>274381664.10342437</v>
      </c>
      <c r="K5503" s="63">
        <v>41.999471123616203</v>
      </c>
      <c r="L5503" s="63">
        <v>1124.5205537009117</v>
      </c>
      <c r="M5503" s="63">
        <f>(M5417+M5331+M5116)/3</f>
        <v>30.682169059300609</v>
      </c>
      <c r="N5503" s="62">
        <v>54.820999999999998</v>
      </c>
    </row>
    <row r="5504" spans="1:14" x14ac:dyDescent="0.4">
      <c r="A5504" s="69">
        <v>129</v>
      </c>
      <c r="B5504" s="5" t="s">
        <v>211</v>
      </c>
      <c r="C5504" s="5">
        <v>2020</v>
      </c>
      <c r="D5504" s="5" t="s">
        <v>246</v>
      </c>
      <c r="E5504" s="5" t="s">
        <v>247</v>
      </c>
      <c r="F5504" s="62">
        <v>1.2148024837532334</v>
      </c>
      <c r="G5504" s="63">
        <v>20772595</v>
      </c>
      <c r="H5504" s="63">
        <v>48.852882140084745</v>
      </c>
      <c r="I5504" s="63">
        <f>(I5418+I5332+I5246)/3</f>
        <v>103.02134577484985</v>
      </c>
      <c r="J5504" s="63">
        <f>(J5418+J5332+J5246)/3</f>
        <v>422813236.86496001</v>
      </c>
      <c r="K5504" s="63">
        <v>48.401362179255145</v>
      </c>
      <c r="L5504" s="63">
        <v>537.09023461144136</v>
      </c>
      <c r="M5504" s="63">
        <f>(M5418+M5332+M5246)/3</f>
        <v>25.111835445608648</v>
      </c>
      <c r="N5504" s="62">
        <v>55.475000000000001</v>
      </c>
    </row>
    <row r="5505" spans="1:14" x14ac:dyDescent="0.4">
      <c r="A5505" s="69">
        <v>129</v>
      </c>
      <c r="B5505" s="5" t="s">
        <v>211</v>
      </c>
      <c r="C5505" s="5">
        <v>2021</v>
      </c>
      <c r="D5505" s="5" t="s">
        <v>246</v>
      </c>
      <c r="E5505" s="5" t="s">
        <v>247</v>
      </c>
      <c r="F5505" s="62">
        <f>(F5502+F5503+F5504)/3</f>
        <v>1.3380685340001441</v>
      </c>
      <c r="G5505" s="63">
        <v>21324367</v>
      </c>
      <c r="H5505" s="63">
        <v>48.287689723036351</v>
      </c>
      <c r="I5505" s="63">
        <f>(I5419+I5333+I5247)/3</f>
        <v>101.16774453504009</v>
      </c>
      <c r="J5505" s="63">
        <f>(J5419+J5333+J5247)/3</f>
        <v>397123205.61864036</v>
      </c>
      <c r="K5505" s="63">
        <v>97.851254231197714</v>
      </c>
      <c r="L5505" s="63">
        <v>420.62270516110806</v>
      </c>
      <c r="M5505" s="63">
        <f>(M5419+M5333+M5247)/3</f>
        <v>24.967142570075506</v>
      </c>
      <c r="N5505" s="62">
        <v>56.124000000000002</v>
      </c>
    </row>
    <row r="5506" spans="1:14" x14ac:dyDescent="0.4">
      <c r="A5506" s="69">
        <v>129</v>
      </c>
      <c r="B5506" s="5" t="s">
        <v>211</v>
      </c>
      <c r="C5506" s="5">
        <v>2022</v>
      </c>
      <c r="D5506" s="5" t="s">
        <v>246</v>
      </c>
      <c r="E5506" s="5" t="s">
        <v>247</v>
      </c>
      <c r="F5506" s="62">
        <f>(F5503+F5504+F5505)/3</f>
        <v>1.2961101687477325</v>
      </c>
      <c r="G5506" s="63">
        <v>22125249</v>
      </c>
      <c r="H5506" s="63">
        <f>(H5420+H5334+H5248)/3</f>
        <v>44.574859984549938</v>
      </c>
      <c r="I5506" s="63">
        <f>(I5420+I5334+I5248)/3</f>
        <v>101.91916554511204</v>
      </c>
      <c r="J5506" s="63">
        <f>(J5420+J5334+J5248)/3</f>
        <v>443668164.92533332</v>
      </c>
      <c r="K5506" s="63">
        <f>(K5420+K5334+K5248)/3</f>
        <v>57.205035992315686</v>
      </c>
      <c r="L5506" s="63">
        <f>(L5420+L5334+L5248)/3</f>
        <v>748.45028866988912</v>
      </c>
      <c r="M5506" s="63">
        <f>(M5420+M5334+M5248)/3</f>
        <v>25.035895970099574</v>
      </c>
      <c r="N5506" s="62">
        <v>56.768999999999998</v>
      </c>
    </row>
    <row r="5507" spans="1:14" x14ac:dyDescent="0.4">
      <c r="A5507" s="36">
        <v>130</v>
      </c>
      <c r="B5507" s="5" t="s">
        <v>212</v>
      </c>
      <c r="C5507" s="5">
        <v>1980</v>
      </c>
      <c r="D5507" s="5" t="s">
        <v>246</v>
      </c>
      <c r="E5507" s="5" t="s">
        <v>247</v>
      </c>
      <c r="F5507" s="62">
        <f>F5508*0.95</f>
        <v>1.2176400541756902</v>
      </c>
      <c r="G5507" s="63">
        <v>4045965</v>
      </c>
      <c r="H5507" s="63">
        <f>(H5351+H5335+H5179)/3</f>
        <v>14.292953174351837</v>
      </c>
      <c r="I5507" s="63">
        <f>(I5351+I5335+I5179)/3</f>
        <v>109.19561818934115</v>
      </c>
      <c r="J5507" s="63">
        <f>(J5351+J5179+J5335)/3</f>
        <v>56276432.02209121</v>
      </c>
      <c r="K5507" s="63">
        <f>(K5351+K5335+K5179)/3</f>
        <v>88.228906094265838</v>
      </c>
      <c r="L5507" s="63">
        <f>(L5335+L5351+L5179)/3</f>
        <v>783.45091367522048</v>
      </c>
      <c r="M5507" s="63">
        <f>(M5351+M5335+M5179)/3</f>
        <v>21.430934779292404</v>
      </c>
      <c r="N5507" s="62">
        <v>34.289000000000001</v>
      </c>
    </row>
    <row r="5508" spans="1:14" x14ac:dyDescent="0.4">
      <c r="A5508" s="36">
        <v>130</v>
      </c>
      <c r="B5508" s="5" t="s">
        <v>212</v>
      </c>
      <c r="C5508" s="5">
        <v>1981</v>
      </c>
      <c r="D5508" s="5" t="s">
        <v>246</v>
      </c>
      <c r="E5508" s="5" t="s">
        <v>247</v>
      </c>
      <c r="F5508" s="62">
        <f t="shared" ref="F5508:F5516" si="587">F5509*0.95</f>
        <v>1.281726372816516</v>
      </c>
      <c r="G5508" s="63">
        <v>4160745</v>
      </c>
      <c r="H5508" s="63">
        <f t="shared" ref="H5508:M5508" si="588">(H5351+H5336+H5179)/3</f>
        <v>14.595549616457978</v>
      </c>
      <c r="I5508" s="63">
        <f t="shared" si="588"/>
        <v>110.22748611554971</v>
      </c>
      <c r="J5508" s="63">
        <f t="shared" si="588"/>
        <v>58361114.413857885</v>
      </c>
      <c r="K5508" s="63">
        <f t="shared" si="588"/>
        <v>84.888295963780863</v>
      </c>
      <c r="L5508" s="63">
        <f t="shared" si="588"/>
        <v>790.52317460142012</v>
      </c>
      <c r="M5508" s="63">
        <f t="shared" si="588"/>
        <v>21.542607519388799</v>
      </c>
      <c r="N5508" s="62">
        <v>34.078000000000003</v>
      </c>
    </row>
    <row r="5509" spans="1:14" x14ac:dyDescent="0.4">
      <c r="A5509" s="36">
        <v>130</v>
      </c>
      <c r="B5509" s="5" t="s">
        <v>212</v>
      </c>
      <c r="C5509" s="5">
        <v>1982</v>
      </c>
      <c r="D5509" s="5" t="s">
        <v>246</v>
      </c>
      <c r="E5509" s="5" t="s">
        <v>247</v>
      </c>
      <c r="F5509" s="62">
        <f t="shared" si="587"/>
        <v>1.3491856555963326</v>
      </c>
      <c r="G5509" s="63">
        <v>4278908</v>
      </c>
      <c r="H5509" s="63">
        <f>(H5337+H5165+H4864)/3</f>
        <v>11.606931806204102</v>
      </c>
      <c r="I5509" s="63">
        <f>(I5165+I5337+I4864)/3</f>
        <v>137.51544175177833</v>
      </c>
      <c r="J5509" s="63">
        <f>(J5165+J4864+J5337)/3</f>
        <v>30885086.686818123</v>
      </c>
      <c r="K5509" s="63">
        <f>(K4864+K5165+K5337)/3</f>
        <v>91.082784204011205</v>
      </c>
      <c r="L5509" s="63">
        <f>(L5337+L5165+L4864)/3</f>
        <v>582.59251318274107</v>
      </c>
      <c r="M5509" s="63">
        <f>(M4864+M5165+M5337)/3</f>
        <v>26.525479336703523</v>
      </c>
      <c r="N5509" s="62">
        <v>33.866</v>
      </c>
    </row>
    <row r="5510" spans="1:14" x14ac:dyDescent="0.4">
      <c r="A5510" s="36">
        <v>130</v>
      </c>
      <c r="B5510" s="5" t="s">
        <v>212</v>
      </c>
      <c r="C5510" s="5">
        <v>1983</v>
      </c>
      <c r="D5510" s="5" t="s">
        <v>246</v>
      </c>
      <c r="E5510" s="5" t="s">
        <v>247</v>
      </c>
      <c r="F5510" s="62">
        <f t="shared" si="587"/>
        <v>1.4201954269435082</v>
      </c>
      <c r="G5510" s="63">
        <v>4401502</v>
      </c>
      <c r="H5510" s="63">
        <f>(H5338+H4865+H5166)/3</f>
        <v>11.049668500274393</v>
      </c>
      <c r="I5510" s="63">
        <f>(I4865+I5166+I5338)/3</f>
        <v>124.92236572625859</v>
      </c>
      <c r="J5510" s="63">
        <f>(J4865+J5166+J5338)/3</f>
        <v>1174025.3566531688</v>
      </c>
      <c r="K5510" s="63">
        <f>(K4865+K5166+K5338)/3</f>
        <v>93.005133577356489</v>
      </c>
      <c r="L5510" s="63">
        <f>(L4865+L5166+L5338)/3</f>
        <v>536.0691650502423</v>
      </c>
      <c r="M5510" s="63">
        <f>(M4865+M5166+M5338)/3</f>
        <v>30.85378435975657</v>
      </c>
      <c r="N5510" s="62">
        <v>33.655000000000001</v>
      </c>
    </row>
    <row r="5511" spans="1:14" x14ac:dyDescent="0.4">
      <c r="A5511" s="36">
        <v>130</v>
      </c>
      <c r="B5511" s="5" t="s">
        <v>212</v>
      </c>
      <c r="C5511" s="5">
        <v>1984</v>
      </c>
      <c r="D5511" s="5" t="s">
        <v>246</v>
      </c>
      <c r="E5511" s="5" t="s">
        <v>247</v>
      </c>
      <c r="F5511" s="62">
        <f t="shared" si="587"/>
        <v>1.4949425546773771</v>
      </c>
      <c r="G5511" s="63">
        <v>4529501</v>
      </c>
      <c r="H5511" s="63">
        <f>(H5167+H4866+H5339)/3</f>
        <v>12.981767853530968</v>
      </c>
      <c r="I5511" s="63">
        <f>(I5167+I4866+I5339)/3</f>
        <v>124.31545815357282</v>
      </c>
      <c r="J5511" s="63">
        <f>(J5167+J4866+J5339)/3</f>
        <v>21220901.970342454</v>
      </c>
      <c r="K5511" s="63">
        <f>(K5167+K4866+K5339)/3</f>
        <v>93.295817561593879</v>
      </c>
      <c r="L5511" s="63">
        <f>(L4866+L5167+L5339)/3</f>
        <v>536.00858079037687</v>
      </c>
      <c r="M5511" s="63">
        <f>(M5339+M5167+M4866)/3</f>
        <v>24.996319511882401</v>
      </c>
      <c r="N5511" s="62">
        <v>33.445</v>
      </c>
    </row>
    <row r="5512" spans="1:14" x14ac:dyDescent="0.4">
      <c r="A5512" s="36">
        <v>130</v>
      </c>
      <c r="B5512" s="5" t="s">
        <v>212</v>
      </c>
      <c r="C5512" s="5">
        <v>1985</v>
      </c>
      <c r="D5512" s="5" t="s">
        <v>246</v>
      </c>
      <c r="E5512" s="5" t="s">
        <v>247</v>
      </c>
      <c r="F5512" s="62">
        <f t="shared" si="587"/>
        <v>1.5736237417656602</v>
      </c>
      <c r="G5512" s="63">
        <v>4660598</v>
      </c>
      <c r="H5512" s="63">
        <f>(H5340+H5168+H4867)/3</f>
        <v>6.2951025118556645</v>
      </c>
      <c r="I5512" s="63">
        <f>(I5168+I5340+I4867)/3</f>
        <v>117.2847412376431</v>
      </c>
      <c r="J5512" s="63">
        <f>(J5340+J5168+J4867)/3</f>
        <v>3677914.6771632954</v>
      </c>
      <c r="K5512" s="63">
        <f>(K4867+K5168+K5340)/3</f>
        <v>86.4691951612662</v>
      </c>
      <c r="L5512" s="63">
        <f>(L5340+L5168+L4867)/3</f>
        <v>518.13217393065486</v>
      </c>
      <c r="M5512" s="63">
        <f>(M4867+M5168+M5340)/3</f>
        <v>25.804643257600446</v>
      </c>
      <c r="N5512" s="62">
        <v>33.234999999999999</v>
      </c>
    </row>
    <row r="5513" spans="1:14" x14ac:dyDescent="0.4">
      <c r="A5513" s="36">
        <v>130</v>
      </c>
      <c r="B5513" s="5" t="s">
        <v>212</v>
      </c>
      <c r="C5513" s="5">
        <v>1986</v>
      </c>
      <c r="D5513" s="5" t="s">
        <v>246</v>
      </c>
      <c r="E5513" s="5" t="s">
        <v>247</v>
      </c>
      <c r="F5513" s="62">
        <f t="shared" si="587"/>
        <v>1.6564460439638529</v>
      </c>
      <c r="G5513" s="63">
        <v>4798281</v>
      </c>
      <c r="H5513" s="63">
        <v>-4.0290015735531597</v>
      </c>
      <c r="I5513" s="63">
        <f>(I4868+I5341+I5169)/3</f>
        <v>101.95868211639977</v>
      </c>
      <c r="J5513" s="63">
        <f>(J4868+J5169+J5341)/3</f>
        <v>8130681.1389283678</v>
      </c>
      <c r="K5513" s="63">
        <f>(K5341+K5169+K4868)/3</f>
        <v>87.266518448641193</v>
      </c>
      <c r="L5513" s="63">
        <f>(L5341+L4868+L5169)/3</f>
        <v>570.40457718638982</v>
      </c>
      <c r="M5513" s="63">
        <f>(M5169+M4868+M5341)/3</f>
        <v>24.999452668316255</v>
      </c>
      <c r="N5513" s="62">
        <v>33.026000000000003</v>
      </c>
    </row>
    <row r="5514" spans="1:14" x14ac:dyDescent="0.4">
      <c r="A5514" s="36">
        <v>130</v>
      </c>
      <c r="B5514" s="5" t="s">
        <v>212</v>
      </c>
      <c r="C5514" s="5">
        <v>1987</v>
      </c>
      <c r="D5514" s="5" t="s">
        <v>246</v>
      </c>
      <c r="E5514" s="5" t="s">
        <v>247</v>
      </c>
      <c r="F5514" s="62">
        <f t="shared" si="587"/>
        <v>1.7436274146987927</v>
      </c>
      <c r="G5514" s="63">
        <v>4946293</v>
      </c>
      <c r="H5514" s="63">
        <v>5.8229957260811886</v>
      </c>
      <c r="I5514" s="63">
        <f>(I5342+I4869+I5170)/3</f>
        <v>93.309550641579946</v>
      </c>
      <c r="J5514" s="63">
        <f>(J5342+J5170+J4869)/3</f>
        <v>22009121.420176003</v>
      </c>
      <c r="K5514" s="63">
        <f>(K4869+K5170+K5342)/3</f>
        <v>86.092169084815566</v>
      </c>
      <c r="L5514" s="63">
        <f>(L4869+L5170+L5342)/3</f>
        <v>622.35239751380811</v>
      </c>
      <c r="M5514" s="63">
        <f>(M5170+M4869+M5342)/3</f>
        <v>31.122339421613614</v>
      </c>
      <c r="N5514" s="62">
        <v>32.817999999999998</v>
      </c>
    </row>
    <row r="5515" spans="1:14" x14ac:dyDescent="0.4">
      <c r="A5515" s="36">
        <v>130</v>
      </c>
      <c r="B5515" s="5" t="s">
        <v>212</v>
      </c>
      <c r="C5515" s="5">
        <v>1988</v>
      </c>
      <c r="D5515" s="5" t="s">
        <v>246</v>
      </c>
      <c r="E5515" s="5" t="s">
        <v>247</v>
      </c>
      <c r="F5515" s="62">
        <f t="shared" si="587"/>
        <v>1.8353972786303081</v>
      </c>
      <c r="G5515" s="63">
        <v>5100020</v>
      </c>
      <c r="H5515" s="63">
        <v>-2.5744153913054078</v>
      </c>
      <c r="I5515" s="63">
        <f>(I4870+I5171+I5343)/3</f>
        <v>94.677482240271715</v>
      </c>
      <c r="J5515" s="63">
        <f>(J5171+J5343+J4870)/3</f>
        <v>20781227.668420549</v>
      </c>
      <c r="K5515" s="63">
        <f>(K5171+K4870+K5343)/3</f>
        <v>98.723526830110245</v>
      </c>
      <c r="L5515" s="63">
        <f>(L5343+L5171+L4870)/3</f>
        <v>632.23977651339601</v>
      </c>
      <c r="M5515" s="63">
        <f>(M4870+M5171+M5343)/3</f>
        <v>29.855975039489618</v>
      </c>
      <c r="N5515" s="62">
        <v>32.61</v>
      </c>
    </row>
    <row r="5516" spans="1:14" x14ac:dyDescent="0.4">
      <c r="A5516" s="36">
        <v>130</v>
      </c>
      <c r="B5516" s="5" t="s">
        <v>212</v>
      </c>
      <c r="C5516" s="5">
        <v>1989</v>
      </c>
      <c r="D5516" s="5" t="s">
        <v>246</v>
      </c>
      <c r="E5516" s="5" t="s">
        <v>247</v>
      </c>
      <c r="F5516" s="62">
        <f t="shared" si="587"/>
        <v>1.9319971354003245</v>
      </c>
      <c r="G5516" s="63">
        <v>5264332</v>
      </c>
      <c r="H5516" s="63">
        <v>7.2627790227431461</v>
      </c>
      <c r="I5516" s="63">
        <f>(I5172+I4871+I5344)/3</f>
        <v>96.825790644350022</v>
      </c>
      <c r="J5516" s="63">
        <f>(J5172+J4871+J5344)/3</f>
        <v>19380808.142993368</v>
      </c>
      <c r="K5516" s="63">
        <f>(K4871+K5172+K5344)/3</f>
        <v>100.14531589133202</v>
      </c>
      <c r="L5516" s="63">
        <f>(L5172+L4871+L5344)/3</f>
        <v>610.10146596797324</v>
      </c>
      <c r="M5516" s="63">
        <f>(M5344+M4871+M5172)/3</f>
        <v>28.204960671671785</v>
      </c>
      <c r="N5516" s="62">
        <v>32.231000000000002</v>
      </c>
    </row>
    <row r="5517" spans="1:14" x14ac:dyDescent="0.4">
      <c r="A5517" s="36">
        <v>130</v>
      </c>
      <c r="B5517" s="5" t="s">
        <v>212</v>
      </c>
      <c r="C5517" s="5">
        <v>1990</v>
      </c>
      <c r="D5517" s="5" t="s">
        <v>246</v>
      </c>
      <c r="E5517" s="5" t="s">
        <v>247</v>
      </c>
      <c r="F5517" s="62">
        <v>2.0336811951582363</v>
      </c>
      <c r="G5517" s="63">
        <v>5417860</v>
      </c>
      <c r="H5517" s="63">
        <v>6.2899129991866261</v>
      </c>
      <c r="I5517" s="63">
        <f>(I4872+I5173+I5345)/3</f>
        <v>91.698665568378217</v>
      </c>
      <c r="J5517" s="63">
        <f>(J4872+J5173+J5345)/3</f>
        <v>36896022.523991466</v>
      </c>
      <c r="K5517" s="63">
        <f>(K4872+K5345+K5173)/3</f>
        <v>85.158399066438449</v>
      </c>
      <c r="L5517" s="63">
        <v>485.3198617664857</v>
      </c>
      <c r="M5517" s="63">
        <v>13.883847549909255</v>
      </c>
      <c r="N5517" s="62">
        <v>31.658000000000001</v>
      </c>
    </row>
    <row r="5518" spans="1:14" x14ac:dyDescent="0.4">
      <c r="A5518" s="36">
        <v>130</v>
      </c>
      <c r="B5518" s="5" t="s">
        <v>212</v>
      </c>
      <c r="C5518" s="5">
        <v>1991</v>
      </c>
      <c r="D5518" s="5" t="s">
        <v>246</v>
      </c>
      <c r="E5518" s="5" t="s">
        <v>247</v>
      </c>
      <c r="F5518" s="62">
        <v>1.8306587146208291</v>
      </c>
      <c r="G5518" s="63">
        <v>5556306</v>
      </c>
      <c r="H5518" s="63">
        <v>99.633511090898253</v>
      </c>
      <c r="I5518" s="63">
        <f>(I4873+I5174+I5346)/3</f>
        <v>91.388517454467845</v>
      </c>
      <c r="J5518" s="63">
        <f>(J4873+J5174+J5346)/3</f>
        <v>18437383.858828511</v>
      </c>
      <c r="K5518" s="63">
        <f>(K4873+K5174+K5346)/3</f>
        <v>92.659740484709076</v>
      </c>
      <c r="L5518" s="63">
        <v>456.52369863244729</v>
      </c>
      <c r="M5518" s="63">
        <v>15.044247787610621</v>
      </c>
      <c r="N5518" s="62">
        <v>31.09</v>
      </c>
    </row>
    <row r="5519" spans="1:14" x14ac:dyDescent="0.4">
      <c r="A5519" s="36">
        <v>130</v>
      </c>
      <c r="B5519" s="5" t="s">
        <v>212</v>
      </c>
      <c r="C5519" s="5">
        <v>1992</v>
      </c>
      <c r="D5519" s="5" t="s">
        <v>246</v>
      </c>
      <c r="E5519" s="5" t="s">
        <v>247</v>
      </c>
      <c r="F5519" s="62">
        <v>1.3588962782132481</v>
      </c>
      <c r="G5519" s="63">
        <v>5656208</v>
      </c>
      <c r="H5519" s="63">
        <v>574.01451122796425</v>
      </c>
      <c r="I5519" s="63">
        <f>(I4874+I5175+I5347)/3</f>
        <v>92.987350869347551</v>
      </c>
      <c r="J5519" s="63">
        <v>9000000</v>
      </c>
      <c r="K5519" s="63">
        <f>(K4874+K5175+K5347)/3</f>
        <v>88.017465007051683</v>
      </c>
      <c r="L5519" s="63">
        <v>337.54887387114007</v>
      </c>
      <c r="M5519" s="63">
        <v>22.563417890520693</v>
      </c>
      <c r="N5519" s="62">
        <v>30.527000000000001</v>
      </c>
    </row>
    <row r="5520" spans="1:14" x14ac:dyDescent="0.4">
      <c r="A5520" s="36">
        <v>130</v>
      </c>
      <c r="B5520" s="5" t="s">
        <v>212</v>
      </c>
      <c r="C5520" s="5">
        <v>1993</v>
      </c>
      <c r="D5520" s="5" t="s">
        <v>246</v>
      </c>
      <c r="E5520" s="5" t="s">
        <v>247</v>
      </c>
      <c r="F5520" s="62">
        <v>0.90372076282406222</v>
      </c>
      <c r="G5520" s="63">
        <v>5717806</v>
      </c>
      <c r="H5520" s="63">
        <v>1207.2110489488982</v>
      </c>
      <c r="I5520" s="63">
        <f>(I4875+I5348+I5176)/3</f>
        <v>93.143999449230435</v>
      </c>
      <c r="J5520" s="63">
        <v>9000000</v>
      </c>
      <c r="K5520" s="63">
        <v>70.196305829773991</v>
      </c>
      <c r="L5520" s="63">
        <v>287.9939686868135</v>
      </c>
      <c r="M5520" s="63">
        <v>25.69721115537849</v>
      </c>
      <c r="N5520" s="62">
        <v>29.972000000000001</v>
      </c>
    </row>
    <row r="5521" spans="1:14" x14ac:dyDescent="0.4">
      <c r="A5521" s="36">
        <v>130</v>
      </c>
      <c r="B5521" s="5" t="s">
        <v>212</v>
      </c>
      <c r="C5521" s="5">
        <v>1994</v>
      </c>
      <c r="D5521" s="5" t="s">
        <v>246</v>
      </c>
      <c r="E5521" s="5" t="s">
        <v>247</v>
      </c>
      <c r="F5521" s="62">
        <v>0.52297961076107435</v>
      </c>
      <c r="G5521" s="63">
        <v>5803993</v>
      </c>
      <c r="H5521" s="63">
        <v>263.01147806415537</v>
      </c>
      <c r="I5521" s="63">
        <f>(I5177+I4876+I5349)/3</f>
        <v>96.541436736753823</v>
      </c>
      <c r="J5521" s="63">
        <v>12000000</v>
      </c>
      <c r="K5521" s="63">
        <v>86.365841584158417</v>
      </c>
      <c r="L5521" s="63">
        <v>262.23643545177362</v>
      </c>
      <c r="M5521" s="63">
        <v>24.489795918367346</v>
      </c>
      <c r="N5521" s="62">
        <v>29.420999999999999</v>
      </c>
    </row>
    <row r="5522" spans="1:14" x14ac:dyDescent="0.4">
      <c r="A5522" s="36">
        <v>130</v>
      </c>
      <c r="B5522" s="5" t="s">
        <v>212</v>
      </c>
      <c r="C5522" s="5">
        <v>1995</v>
      </c>
      <c r="D5522" s="5" t="s">
        <v>246</v>
      </c>
      <c r="E5522" s="5" t="s">
        <v>247</v>
      </c>
      <c r="F5522" s="62">
        <v>0.42402749209666452</v>
      </c>
      <c r="G5522" s="63">
        <v>5916173</v>
      </c>
      <c r="H5522" s="63">
        <v>294.53076561863315</v>
      </c>
      <c r="I5522" s="63">
        <f>(I5178+I4877+I5350)/3</f>
        <v>91.406113247255561</v>
      </c>
      <c r="J5522" s="63">
        <v>10000000</v>
      </c>
      <c r="K5522" s="63">
        <v>137.51590257879656</v>
      </c>
      <c r="L5522" s="63">
        <v>208.16956254735541</v>
      </c>
      <c r="M5522" s="63">
        <v>22.764227642276424</v>
      </c>
      <c r="N5522" s="62">
        <v>28.876999999999999</v>
      </c>
    </row>
    <row r="5523" spans="1:14" x14ac:dyDescent="0.4">
      <c r="A5523" s="36">
        <v>130</v>
      </c>
      <c r="B5523" s="5" t="s">
        <v>212</v>
      </c>
      <c r="C5523" s="5">
        <v>1996</v>
      </c>
      <c r="D5523" s="5" t="s">
        <v>246</v>
      </c>
      <c r="E5523" s="5" t="s">
        <v>247</v>
      </c>
      <c r="F5523" s="62">
        <v>0.37116442441513681</v>
      </c>
      <c r="G5523" s="63">
        <v>6035600</v>
      </c>
      <c r="H5523" s="63">
        <v>430.41272819818778</v>
      </c>
      <c r="I5523" s="63">
        <f>(I5507+I5351+I5335)/3</f>
        <v>112.42152368918529</v>
      </c>
      <c r="J5523" s="63">
        <v>18000000</v>
      </c>
      <c r="K5523" s="63">
        <v>156.67059014267187</v>
      </c>
      <c r="L5523" s="63">
        <v>172.91649916081673</v>
      </c>
      <c r="M5523" s="63">
        <v>26.12612612612612</v>
      </c>
      <c r="N5523" s="62">
        <v>28.338000000000001</v>
      </c>
    </row>
    <row r="5524" spans="1:14" x14ac:dyDescent="0.4">
      <c r="A5524" s="36">
        <v>130</v>
      </c>
      <c r="B5524" s="5" t="s">
        <v>212</v>
      </c>
      <c r="C5524" s="5">
        <v>1997</v>
      </c>
      <c r="D5524" s="5" t="s">
        <v>246</v>
      </c>
      <c r="E5524" s="5" t="s">
        <v>247</v>
      </c>
      <c r="F5524" s="62">
        <v>0.41088959434657352</v>
      </c>
      <c r="G5524" s="63">
        <v>6117069</v>
      </c>
      <c r="H5524" s="63">
        <v>65.251200190119079</v>
      </c>
      <c r="I5524" s="63">
        <f>(I4879+I5180+I5352)/3</f>
        <v>101.82363776257095</v>
      </c>
      <c r="J5524" s="63">
        <v>18000000</v>
      </c>
      <c r="K5524" s="63">
        <v>181.59011964492473</v>
      </c>
      <c r="L5524" s="63">
        <v>150.64690077358574</v>
      </c>
      <c r="M5524" s="63">
        <v>27.999999999999996</v>
      </c>
      <c r="N5524" s="62">
        <v>27.806000000000001</v>
      </c>
    </row>
    <row r="5525" spans="1:14" x14ac:dyDescent="0.4">
      <c r="A5525" s="36">
        <v>130</v>
      </c>
      <c r="B5525" s="5" t="s">
        <v>212</v>
      </c>
      <c r="C5525" s="5">
        <v>1998</v>
      </c>
      <c r="D5525" s="5" t="s">
        <v>246</v>
      </c>
      <c r="E5525" s="5" t="s">
        <v>247</v>
      </c>
      <c r="F5525" s="62">
        <v>0.44921270041848005</v>
      </c>
      <c r="G5525" s="63">
        <v>6156805</v>
      </c>
      <c r="H5525" s="63">
        <v>87.876348155003399</v>
      </c>
      <c r="I5525" s="63">
        <f>(I4880+I5181+I5353)/3</f>
        <v>95.530493339862758</v>
      </c>
      <c r="J5525" s="63">
        <v>29940400</v>
      </c>
      <c r="K5525" s="63">
        <v>106.89554276797035</v>
      </c>
      <c r="L5525" s="63">
        <v>214.42933169437944</v>
      </c>
      <c r="M5525" s="63">
        <v>25.362318840579711</v>
      </c>
      <c r="N5525" s="62">
        <v>27.28</v>
      </c>
    </row>
    <row r="5526" spans="1:14" x14ac:dyDescent="0.4">
      <c r="A5526" s="36">
        <v>130</v>
      </c>
      <c r="B5526" s="5" t="s">
        <v>212</v>
      </c>
      <c r="C5526" s="5">
        <v>1999</v>
      </c>
      <c r="D5526" s="5" t="s">
        <v>246</v>
      </c>
      <c r="E5526" s="5" t="s">
        <v>247</v>
      </c>
      <c r="F5526" s="62">
        <v>0.41110966602661092</v>
      </c>
      <c r="G5526" s="63">
        <v>6189565</v>
      </c>
      <c r="H5526" s="63">
        <v>26.50114375140609</v>
      </c>
      <c r="I5526" s="63">
        <f>(I4881+I5182+I5354)/3</f>
        <v>95.44930589605643</v>
      </c>
      <c r="J5526" s="63">
        <v>6702899.9000000004</v>
      </c>
      <c r="K5526" s="63">
        <v>133.60594795539035</v>
      </c>
      <c r="L5526" s="63">
        <v>175.555565352922</v>
      </c>
      <c r="M5526" s="63">
        <v>27.66798418972332</v>
      </c>
      <c r="N5526" s="62">
        <v>26.76</v>
      </c>
    </row>
    <row r="5527" spans="1:14" x14ac:dyDescent="0.4">
      <c r="A5527" s="36">
        <v>130</v>
      </c>
      <c r="B5527" s="5" t="s">
        <v>212</v>
      </c>
      <c r="C5527" s="5">
        <v>2000</v>
      </c>
      <c r="D5527" s="5" t="s">
        <v>246</v>
      </c>
      <c r="E5527" s="5" t="s">
        <v>247</v>
      </c>
      <c r="F5527" s="62">
        <v>0.35086413226976959</v>
      </c>
      <c r="G5527" s="63">
        <v>6272998</v>
      </c>
      <c r="H5527" s="63">
        <v>22.631873605947959</v>
      </c>
      <c r="I5527" s="63">
        <f>(I5183+I4882+I5355)/3</f>
        <v>96.432307612031764</v>
      </c>
      <c r="J5527" s="63">
        <v>23543299.899999999</v>
      </c>
      <c r="K5527" s="63">
        <v>175.3512061342139</v>
      </c>
      <c r="L5527" s="63">
        <v>137.18190923441975</v>
      </c>
      <c r="M5527" s="63">
        <v>26.14678899082568</v>
      </c>
      <c r="N5527" s="62">
        <v>26.501000000000001</v>
      </c>
    </row>
    <row r="5528" spans="1:14" x14ac:dyDescent="0.4">
      <c r="A5528" s="36">
        <v>130</v>
      </c>
      <c r="B5528" s="5" t="s">
        <v>212</v>
      </c>
      <c r="C5528" s="5">
        <v>2001</v>
      </c>
      <c r="D5528" s="5" t="s">
        <v>246</v>
      </c>
      <c r="E5528" s="5" t="s">
        <v>247</v>
      </c>
      <c r="F5528" s="62">
        <v>0.33548349849660081</v>
      </c>
      <c r="G5528" s="63">
        <v>6408810</v>
      </c>
      <c r="H5528" s="63">
        <v>30.947706315930986</v>
      </c>
      <c r="I5528" s="63">
        <f>(I4883+I5184+I5356)/3</f>
        <v>99.391022482720572</v>
      </c>
      <c r="J5528" s="63">
        <v>9495400</v>
      </c>
      <c r="K5528" s="63">
        <v>146.65730556205631</v>
      </c>
      <c r="L5528" s="63">
        <v>168.63859330298374</v>
      </c>
      <c r="M5528" s="63">
        <v>25.943396226415093</v>
      </c>
      <c r="N5528" s="62">
        <v>26.503</v>
      </c>
    </row>
    <row r="5529" spans="1:14" x14ac:dyDescent="0.4">
      <c r="A5529" s="36">
        <v>130</v>
      </c>
      <c r="B5529" s="5" t="s">
        <v>212</v>
      </c>
      <c r="C5529" s="5">
        <v>2002</v>
      </c>
      <c r="D5529" s="5" t="s">
        <v>246</v>
      </c>
      <c r="E5529" s="5" t="s">
        <v>247</v>
      </c>
      <c r="F5529" s="62">
        <v>0.32618311141276307</v>
      </c>
      <c r="G5529" s="63">
        <v>6541755</v>
      </c>
      <c r="H5529" s="63">
        <v>18.81970261470687</v>
      </c>
      <c r="I5529" s="63">
        <f>(I4884+I5185+I5357)/3</f>
        <v>90.826267603037806</v>
      </c>
      <c r="J5529" s="63">
        <v>36066400</v>
      </c>
      <c r="K5529" s="63">
        <v>138.6839688324001</v>
      </c>
      <c r="L5529" s="63">
        <v>186.66337596645738</v>
      </c>
      <c r="M5529" s="63">
        <v>22.596153846153843</v>
      </c>
      <c r="N5529" s="62">
        <v>26.504999999999999</v>
      </c>
    </row>
    <row r="5530" spans="1:14" x14ac:dyDescent="0.4">
      <c r="A5530" s="36">
        <v>130</v>
      </c>
      <c r="B5530" s="5" t="s">
        <v>212</v>
      </c>
      <c r="C5530" s="5">
        <v>2003</v>
      </c>
      <c r="D5530" s="5" t="s">
        <v>246</v>
      </c>
      <c r="E5530" s="5" t="s">
        <v>247</v>
      </c>
      <c r="F5530" s="62">
        <v>0.32598015853746998</v>
      </c>
      <c r="G5530" s="63">
        <v>6672492</v>
      </c>
      <c r="H5530" s="63">
        <v>27.086468911730861</v>
      </c>
      <c r="I5530" s="63">
        <f>(I4885+I5186+I5358)/3</f>
        <v>84.915263267690293</v>
      </c>
      <c r="J5530" s="63">
        <v>31649700</v>
      </c>
      <c r="K5530" s="63">
        <v>137.66959297685554</v>
      </c>
      <c r="L5530" s="63">
        <v>233.09408699917219</v>
      </c>
      <c r="M5530" s="63">
        <v>24.401913875598087</v>
      </c>
      <c r="N5530" s="62">
        <v>26.507000000000001</v>
      </c>
    </row>
    <row r="5531" spans="1:14" x14ac:dyDescent="0.4">
      <c r="A5531" s="36">
        <v>130</v>
      </c>
      <c r="B5531" s="5" t="s">
        <v>212</v>
      </c>
      <c r="C5531" s="5">
        <v>2004</v>
      </c>
      <c r="D5531" s="5" t="s">
        <v>246</v>
      </c>
      <c r="E5531" s="5" t="s">
        <v>247</v>
      </c>
      <c r="F5531" s="62">
        <v>0.38184709648468124</v>
      </c>
      <c r="G5531" s="63">
        <v>6801204</v>
      </c>
      <c r="H5531" s="63">
        <v>17.431578521081079</v>
      </c>
      <c r="I5531" s="63">
        <f>(I4886+I5187+I5359)/3</f>
        <v>86.440455552585647</v>
      </c>
      <c r="J5531" s="63">
        <v>272025100</v>
      </c>
      <c r="K5531" s="63">
        <v>128.33817067436317</v>
      </c>
      <c r="L5531" s="63">
        <v>305.26604355016815</v>
      </c>
      <c r="M5531" s="63">
        <v>23.599999999999998</v>
      </c>
      <c r="N5531" s="62">
        <v>26.507999999999999</v>
      </c>
    </row>
    <row r="5532" spans="1:14" x14ac:dyDescent="0.4">
      <c r="A5532" s="36">
        <v>130</v>
      </c>
      <c r="B5532" s="5" t="s">
        <v>212</v>
      </c>
      <c r="C5532" s="5">
        <v>2005</v>
      </c>
      <c r="D5532" s="5" t="s">
        <v>246</v>
      </c>
      <c r="E5532" s="5" t="s">
        <v>247</v>
      </c>
      <c r="F5532" s="62">
        <v>0.35663851745056568</v>
      </c>
      <c r="G5532" s="63">
        <v>6929145</v>
      </c>
      <c r="H5532" s="63">
        <v>9.5143246621006483</v>
      </c>
      <c r="I5532" s="63">
        <f>(I4887+I5188+I5360)/3</f>
        <v>87.76152331491015</v>
      </c>
      <c r="J5532" s="63">
        <v>54479300</v>
      </c>
      <c r="K5532" s="63">
        <v>126.99469930341631</v>
      </c>
      <c r="L5532" s="63">
        <v>333.71393843864956</v>
      </c>
      <c r="M5532" s="63">
        <v>25.106382978723403</v>
      </c>
      <c r="N5532" s="62">
        <v>26.51</v>
      </c>
    </row>
    <row r="5533" spans="1:14" x14ac:dyDescent="0.4">
      <c r="A5533" s="36">
        <v>130</v>
      </c>
      <c r="B5533" s="5" t="s">
        <v>212</v>
      </c>
      <c r="C5533" s="5">
        <v>2006</v>
      </c>
      <c r="D5533" s="5" t="s">
        <v>246</v>
      </c>
      <c r="E5533" s="5" t="s">
        <v>247</v>
      </c>
      <c r="F5533" s="62">
        <v>0.38066335034475074</v>
      </c>
      <c r="G5533" s="63">
        <v>7057417</v>
      </c>
      <c r="H5533" s="63">
        <v>21.06243886832857</v>
      </c>
      <c r="I5533" s="63">
        <f>(I5189+I4888+I5361)/3</f>
        <v>78.724859073800445</v>
      </c>
      <c r="J5533" s="63">
        <v>338627400</v>
      </c>
      <c r="K5533" s="63">
        <v>141.15391207472791</v>
      </c>
      <c r="L5533" s="63">
        <v>401.02682931032217</v>
      </c>
      <c r="M5533" s="63">
        <v>23.137254901960784</v>
      </c>
      <c r="N5533" s="62">
        <v>26.512</v>
      </c>
    </row>
    <row r="5534" spans="1:14" x14ac:dyDescent="0.4">
      <c r="A5534" s="36">
        <v>130</v>
      </c>
      <c r="B5534" s="5" t="s">
        <v>212</v>
      </c>
      <c r="C5534" s="5">
        <v>2007</v>
      </c>
      <c r="D5534" s="5" t="s">
        <v>246</v>
      </c>
      <c r="E5534" s="5" t="s">
        <v>247</v>
      </c>
      <c r="F5534" s="62">
        <v>0.45459408092854159</v>
      </c>
      <c r="G5534" s="63">
        <v>7188391</v>
      </c>
      <c r="H5534" s="63">
        <v>27.238003094103618</v>
      </c>
      <c r="I5534" s="63">
        <f>(I4889+I5190+I5362)/3</f>
        <v>91.822182563294902</v>
      </c>
      <c r="J5534" s="63">
        <v>359967400</v>
      </c>
      <c r="K5534" s="63">
        <v>145.5280997157227</v>
      </c>
      <c r="L5534" s="63">
        <v>517.43487252417128</v>
      </c>
      <c r="M5534" s="63">
        <v>9.9678456591639879</v>
      </c>
      <c r="N5534" s="62">
        <v>26.513999999999999</v>
      </c>
    </row>
    <row r="5535" spans="1:14" x14ac:dyDescent="0.4">
      <c r="A5535" s="36">
        <v>130</v>
      </c>
      <c r="B5535" s="5" t="s">
        <v>212</v>
      </c>
      <c r="C5535" s="5">
        <v>2008</v>
      </c>
      <c r="D5535" s="5" t="s">
        <v>246</v>
      </c>
      <c r="E5535" s="5" t="s">
        <v>247</v>
      </c>
      <c r="F5535" s="62">
        <v>0.41518291648161743</v>
      </c>
      <c r="G5535" s="63">
        <v>7324627</v>
      </c>
      <c r="H5535" s="63">
        <v>28.163487560191101</v>
      </c>
      <c r="I5535" s="63">
        <f>(I4890+I5191+I5363)/3</f>
        <v>97.340972572632396</v>
      </c>
      <c r="J5535" s="63">
        <v>486614340</v>
      </c>
      <c r="K5535" s="63">
        <v>114.48014909357882</v>
      </c>
      <c r="L5535" s="63">
        <v>704.65017881138897</v>
      </c>
      <c r="M5535" s="63">
        <v>6.7796610169491522</v>
      </c>
      <c r="N5535" s="62">
        <v>26.515999999999998</v>
      </c>
    </row>
    <row r="5536" spans="1:14" x14ac:dyDescent="0.4">
      <c r="A5536" s="36">
        <v>130</v>
      </c>
      <c r="B5536" s="5" t="s">
        <v>212</v>
      </c>
      <c r="C5536" s="5">
        <v>2009</v>
      </c>
      <c r="D5536" s="5" t="s">
        <v>246</v>
      </c>
      <c r="E5536" s="5" t="s">
        <v>247</v>
      </c>
      <c r="F5536" s="62">
        <v>0.32203509200390545</v>
      </c>
      <c r="G5536" s="63">
        <v>7468596</v>
      </c>
      <c r="H5536" s="63">
        <v>12.126201494193452</v>
      </c>
      <c r="I5536" s="63">
        <f>(I4891+I5192+I5364)/3</f>
        <v>103.29361789463792</v>
      </c>
      <c r="J5536" s="63">
        <v>149060550</v>
      </c>
      <c r="K5536" s="63">
        <v>85.978137043410811</v>
      </c>
      <c r="L5536" s="63">
        <v>666.72129056543815</v>
      </c>
      <c r="M5536" s="63">
        <v>3.4632034632034632</v>
      </c>
      <c r="N5536" s="62">
        <v>26.518000000000001</v>
      </c>
    </row>
    <row r="5537" spans="1:14" x14ac:dyDescent="0.4">
      <c r="A5537" s="36">
        <v>130</v>
      </c>
      <c r="B5537" s="5" t="s">
        <v>212</v>
      </c>
      <c r="C5537" s="5">
        <v>2010</v>
      </c>
      <c r="D5537" s="5" t="s">
        <v>246</v>
      </c>
      <c r="E5537" s="5" t="s">
        <v>247</v>
      </c>
      <c r="F5537" s="62">
        <v>0.32104053397507326</v>
      </c>
      <c r="G5537" s="63">
        <v>7621779</v>
      </c>
      <c r="H5537" s="63">
        <v>12.461667734970931</v>
      </c>
      <c r="I5537" s="63">
        <v>100</v>
      </c>
      <c r="J5537" s="63">
        <v>93940670</v>
      </c>
      <c r="K5537" s="63">
        <v>73.493044509472981</v>
      </c>
      <c r="L5537" s="63">
        <v>740.27619124461592</v>
      </c>
      <c r="M5537" s="63">
        <v>1.7391304347826086</v>
      </c>
      <c r="N5537" s="62">
        <v>26.52</v>
      </c>
    </row>
    <row r="5538" spans="1:14" x14ac:dyDescent="0.4">
      <c r="A5538" s="36">
        <v>130</v>
      </c>
      <c r="B5538" s="5" t="s">
        <v>212</v>
      </c>
      <c r="C5538" s="5">
        <v>2011</v>
      </c>
      <c r="D5538" s="5" t="s">
        <v>246</v>
      </c>
      <c r="E5538" s="5" t="s">
        <v>247</v>
      </c>
      <c r="F5538" s="62">
        <v>0.32938466520544663</v>
      </c>
      <c r="G5538" s="63">
        <v>7784819</v>
      </c>
      <c r="H5538" s="63">
        <v>13.32435556931469</v>
      </c>
      <c r="I5538" s="63">
        <f>(I4893+I5194+I5366)/3</f>
        <v>103.10412399502722</v>
      </c>
      <c r="J5538" s="63">
        <v>145883670</v>
      </c>
      <c r="K5538" s="63">
        <v>79.784244673457238</v>
      </c>
      <c r="L5538" s="63">
        <v>837.88149518180501</v>
      </c>
      <c r="M5538" s="63">
        <v>1.6528925619834711</v>
      </c>
      <c r="N5538" s="62">
        <v>26.521000000000001</v>
      </c>
    </row>
    <row r="5539" spans="1:14" x14ac:dyDescent="0.4">
      <c r="A5539" s="36">
        <v>130</v>
      </c>
      <c r="B5539" s="5" t="s">
        <v>212</v>
      </c>
      <c r="C5539" s="5">
        <v>2012</v>
      </c>
      <c r="D5539" s="5" t="s">
        <v>246</v>
      </c>
      <c r="E5539" s="5" t="s">
        <v>247</v>
      </c>
      <c r="F5539" s="62">
        <v>0.37896621856517193</v>
      </c>
      <c r="G5539" s="63">
        <v>7956382</v>
      </c>
      <c r="H5539" s="63">
        <v>11.868515588829325</v>
      </c>
      <c r="I5539" s="63">
        <f>(I5195+I4894+I5367)/3</f>
        <v>110.68438143083695</v>
      </c>
      <c r="J5539" s="63">
        <v>241736370</v>
      </c>
      <c r="K5539" s="63">
        <v>83.175944540152813</v>
      </c>
      <c r="L5539" s="63">
        <v>959.36021750697978</v>
      </c>
      <c r="M5539" s="63">
        <v>1.7605633802816902</v>
      </c>
      <c r="N5539" s="62">
        <v>26.545000000000002</v>
      </c>
    </row>
    <row r="5540" spans="1:14" x14ac:dyDescent="0.4">
      <c r="A5540" s="36">
        <v>130</v>
      </c>
      <c r="B5540" s="5" t="s">
        <v>212</v>
      </c>
      <c r="C5540" s="5">
        <v>2013</v>
      </c>
      <c r="D5540" s="5" t="s">
        <v>246</v>
      </c>
      <c r="E5540" s="5" t="s">
        <v>247</v>
      </c>
      <c r="F5540" s="62">
        <v>0.39268196460196564</v>
      </c>
      <c r="G5540" s="63">
        <v>8136610</v>
      </c>
      <c r="H5540" s="63">
        <v>3.6330094505449608</v>
      </c>
      <c r="I5540" s="63">
        <f>(I4895+I5196+I5368)/3</f>
        <v>114.05071733314952</v>
      </c>
      <c r="J5540" s="63">
        <v>283140730</v>
      </c>
      <c r="K5540" s="63">
        <v>71.743742888234095</v>
      </c>
      <c r="L5540" s="63">
        <v>1038.3207167620828</v>
      </c>
      <c r="M5540" s="63">
        <v>1.1331444759206799</v>
      </c>
      <c r="N5540" s="62">
        <v>26.588999999999999</v>
      </c>
    </row>
    <row r="5541" spans="1:14" x14ac:dyDescent="0.4">
      <c r="A5541" s="36">
        <v>130</v>
      </c>
      <c r="B5541" s="5" t="s">
        <v>212</v>
      </c>
      <c r="C5541" s="5">
        <v>2014</v>
      </c>
      <c r="D5541" s="5" t="s">
        <v>246</v>
      </c>
      <c r="E5541" s="5" t="s">
        <v>247</v>
      </c>
      <c r="F5541" s="62">
        <v>0.55049344562586155</v>
      </c>
      <c r="G5541" s="63">
        <v>8326348</v>
      </c>
      <c r="H5541" s="63">
        <v>4.7666613583367052</v>
      </c>
      <c r="I5541" s="63">
        <f>(I4896+I5197+I5369)/3</f>
        <v>115.6032408240178</v>
      </c>
      <c r="J5541" s="63">
        <v>326593810</v>
      </c>
      <c r="K5541" s="63">
        <v>54.607159605370484</v>
      </c>
      <c r="L5541" s="63">
        <v>1094.4301240418511</v>
      </c>
      <c r="M5541" s="63">
        <v>4.2918454935622314</v>
      </c>
      <c r="N5541" s="62">
        <v>26.655000000000001</v>
      </c>
    </row>
    <row r="5542" spans="1:14" x14ac:dyDescent="0.4">
      <c r="A5542" s="36">
        <v>130</v>
      </c>
      <c r="B5542" s="5" t="s">
        <v>212</v>
      </c>
      <c r="C5542" s="5">
        <v>2015</v>
      </c>
      <c r="D5542" s="5" t="s">
        <v>246</v>
      </c>
      <c r="E5542" s="5" t="s">
        <v>247</v>
      </c>
      <c r="F5542" s="62">
        <v>0.57540635258092299</v>
      </c>
      <c r="G5542" s="63">
        <v>8524063</v>
      </c>
      <c r="H5542" s="63">
        <v>6.8662509497970063</v>
      </c>
      <c r="I5542" s="63">
        <f>(I4897+I5198+I5370)/3</f>
        <v>119.05560495181241</v>
      </c>
      <c r="J5542" s="63">
        <v>454012320</v>
      </c>
      <c r="K5542" s="63">
        <v>49.937816068955506</v>
      </c>
      <c r="L5542" s="63">
        <v>970.36259966544651</v>
      </c>
      <c r="M5542" s="63">
        <f>(M5198+M4897+M5370)/3</f>
        <v>39.532429021988634</v>
      </c>
      <c r="N5542" s="62">
        <v>26.742000000000001</v>
      </c>
    </row>
    <row r="5543" spans="1:14" x14ac:dyDescent="0.4">
      <c r="A5543" s="36">
        <v>130</v>
      </c>
      <c r="B5543" s="5" t="s">
        <v>212</v>
      </c>
      <c r="C5543" s="5">
        <v>2016</v>
      </c>
      <c r="D5543" s="5" t="s">
        <v>246</v>
      </c>
      <c r="E5543" s="5" t="s">
        <v>247</v>
      </c>
      <c r="F5543" s="62">
        <v>0.62997130878209817</v>
      </c>
      <c r="G5543" s="63">
        <v>8725318</v>
      </c>
      <c r="H5543" s="63">
        <v>0.54138975684499258</v>
      </c>
      <c r="I5543" s="63">
        <f>(I4898+I5199+I5371)/3</f>
        <v>118.34248826994205</v>
      </c>
      <c r="J5543" s="63">
        <v>241616267.20903</v>
      </c>
      <c r="K5543" s="63">
        <v>55.724644690757309</v>
      </c>
      <c r="L5543" s="63">
        <v>801.3938399597796</v>
      </c>
      <c r="M5543" s="63">
        <f>(M4898+M5199+M5371)/3</f>
        <v>39.364483320201451</v>
      </c>
      <c r="N5543" s="62">
        <v>26.850999999999999</v>
      </c>
    </row>
    <row r="5544" spans="1:14" x14ac:dyDescent="0.4">
      <c r="A5544" s="36">
        <v>130</v>
      </c>
      <c r="B5544" s="5" t="s">
        <v>212</v>
      </c>
      <c r="C5544" s="5">
        <v>2017</v>
      </c>
      <c r="D5544" s="5" t="s">
        <v>246</v>
      </c>
      <c r="E5544" s="5" t="s">
        <v>247</v>
      </c>
      <c r="F5544" s="62">
        <v>0.75712072959293708</v>
      </c>
      <c r="G5544" s="63">
        <v>8925525</v>
      </c>
      <c r="H5544" s="63">
        <v>9.805467570061154</v>
      </c>
      <c r="I5544" s="63">
        <f>(I5200+I4899+I5372)/3</f>
        <v>117.03947776301779</v>
      </c>
      <c r="J5544" s="63">
        <v>185827080.70079499</v>
      </c>
      <c r="K5544" s="63">
        <v>53.786104605776742</v>
      </c>
      <c r="L5544" s="63">
        <v>844.36524984853975</v>
      </c>
      <c r="M5544" s="63">
        <f>(M4899+M5200+M5372)/3</f>
        <v>39.185884215553749</v>
      </c>
      <c r="N5544" s="62">
        <v>26.981999999999999</v>
      </c>
    </row>
    <row r="5545" spans="1:14" x14ac:dyDescent="0.4">
      <c r="A5545" s="36">
        <v>130</v>
      </c>
      <c r="B5545" s="5" t="s">
        <v>212</v>
      </c>
      <c r="C5545" s="5">
        <v>2018</v>
      </c>
      <c r="D5545" s="5" t="s">
        <v>246</v>
      </c>
      <c r="E5545" s="5" t="s">
        <v>247</v>
      </c>
      <c r="F5545" s="62">
        <v>0.88707087057899692</v>
      </c>
      <c r="G5545" s="63">
        <v>9128132</v>
      </c>
      <c r="H5545" s="63">
        <v>2.4922264993285665</v>
      </c>
      <c r="I5545" s="63">
        <f>(I4900+I5201+I5373)/3</f>
        <v>116.39973047378548</v>
      </c>
      <c r="J5545" s="63">
        <v>220862232.33770001</v>
      </c>
      <c r="K5545" s="63">
        <v>55.84611141133027</v>
      </c>
      <c r="L5545" s="63">
        <v>850.66695817563675</v>
      </c>
      <c r="M5545" s="63">
        <f>(M4900+M5201+M5373)/3</f>
        <v>39.016345074750795</v>
      </c>
      <c r="N5545" s="62">
        <v>27.134</v>
      </c>
    </row>
    <row r="5546" spans="1:14" x14ac:dyDescent="0.4">
      <c r="A5546" s="36">
        <v>130</v>
      </c>
      <c r="B5546" s="5" t="s">
        <v>212</v>
      </c>
      <c r="C5546" s="5">
        <v>2019</v>
      </c>
      <c r="D5546" s="5" t="s">
        <v>246</v>
      </c>
      <c r="E5546" s="5" t="s">
        <v>247</v>
      </c>
      <c r="F5546" s="62">
        <v>0.96023317117923179</v>
      </c>
      <c r="G5546" s="63">
        <v>9337003</v>
      </c>
      <c r="H5546" s="63">
        <v>3.6586841075091598</v>
      </c>
      <c r="I5546" s="63">
        <f>(I4901+I5202+I5374)/3</f>
        <v>118.14433992829498</v>
      </c>
      <c r="J5546" s="63">
        <v>212809730.69929701</v>
      </c>
      <c r="K5546" s="63">
        <v>56.045015914589591</v>
      </c>
      <c r="L5546" s="63">
        <v>889.02337180441634</v>
      </c>
      <c r="M5546" s="63">
        <f>(M4901+M5202+M5374)/3</f>
        <v>38.861546447896366</v>
      </c>
      <c r="N5546" s="62">
        <v>27.309000000000001</v>
      </c>
    </row>
    <row r="5547" spans="1:14" x14ac:dyDescent="0.4">
      <c r="A5547" s="36">
        <v>130</v>
      </c>
      <c r="B5547" s="5" t="s">
        <v>212</v>
      </c>
      <c r="C5547" s="5">
        <v>2020</v>
      </c>
      <c r="D5547" s="5" t="s">
        <v>246</v>
      </c>
      <c r="E5547" s="5" t="s">
        <v>247</v>
      </c>
      <c r="F5547" s="62">
        <v>0.97753302427580147</v>
      </c>
      <c r="G5547" s="63">
        <v>9543207</v>
      </c>
      <c r="H5547" s="63">
        <v>1.6559611903404772</v>
      </c>
      <c r="I5547" s="63">
        <f>(I4902+I5375+I5203)/3</f>
        <v>119.66639144970998</v>
      </c>
      <c r="J5547" s="63">
        <v>106534792.807917</v>
      </c>
      <c r="K5547" s="63">
        <v>55.749104019495391</v>
      </c>
      <c r="L5547" s="63">
        <v>852.33022956226853</v>
      </c>
      <c r="M5547" s="63">
        <f>(M4902+M5203+M5375)/3</f>
        <v>38.710268711574962</v>
      </c>
      <c r="N5547" s="62">
        <v>27.506</v>
      </c>
    </row>
    <row r="5548" spans="1:14" x14ac:dyDescent="0.4">
      <c r="A5548" s="36">
        <v>130</v>
      </c>
      <c r="B5548" s="5" t="s">
        <v>212</v>
      </c>
      <c r="C5548" s="5">
        <v>2021</v>
      </c>
      <c r="D5548" s="5" t="s">
        <v>246</v>
      </c>
      <c r="E5548" s="5" t="s">
        <v>247</v>
      </c>
      <c r="F5548" s="62">
        <f>(F5545+F5546+F5547)/3</f>
        <v>0.9416123553446768</v>
      </c>
      <c r="G5548" s="63">
        <v>9750064</v>
      </c>
      <c r="H5548" s="63">
        <v>10.044509102412874</v>
      </c>
      <c r="I5548" s="63">
        <f>(I5204+I4903+I5376)/3</f>
        <v>116.38125462448987</v>
      </c>
      <c r="J5548" s="63">
        <v>84038181.464961693</v>
      </c>
      <c r="K5548" s="63">
        <v>71.825937435382968</v>
      </c>
      <c r="L5548" s="63">
        <v>916.69196706192179</v>
      </c>
      <c r="M5548" s="63">
        <f>(M5204+M4903+M5376)/3</f>
        <v>38.567279703639969</v>
      </c>
      <c r="N5548" s="62">
        <v>27.725999999999999</v>
      </c>
    </row>
    <row r="5549" spans="1:14" x14ac:dyDescent="0.4">
      <c r="A5549" s="36">
        <v>130</v>
      </c>
      <c r="B5549" s="5" t="s">
        <v>212</v>
      </c>
      <c r="C5549" s="5">
        <v>2022</v>
      </c>
      <c r="D5549" s="5" t="s">
        <v>246</v>
      </c>
      <c r="E5549" s="5" t="s">
        <v>247</v>
      </c>
      <c r="F5549" s="62">
        <f>(F5546+F5547+F5548)/3</f>
        <v>0.95979285026657013</v>
      </c>
      <c r="G5549" s="63">
        <v>9952787</v>
      </c>
      <c r="H5549" s="63">
        <v>6.0249644189262597</v>
      </c>
      <c r="I5549" s="63">
        <f>(I5205+I4904+I5377)/3</f>
        <v>122.3615034969384</v>
      </c>
      <c r="J5549" s="63">
        <v>174305128.23998201</v>
      </c>
      <c r="K5549" s="63">
        <f>(K4904+K5205+K5377)/3</f>
        <v>66.625597185609791</v>
      </c>
      <c r="L5549" s="63">
        <v>1054.1894835881769</v>
      </c>
      <c r="M5549" s="63">
        <f>(M4904+M5205+M5377)/3</f>
        <v>38.432363265324739</v>
      </c>
      <c r="N5549" s="62">
        <v>27.968</v>
      </c>
    </row>
    <row r="5550" spans="1:14" x14ac:dyDescent="0.4">
      <c r="A5550" s="36">
        <v>131</v>
      </c>
      <c r="B5550" s="5" t="s">
        <v>213</v>
      </c>
      <c r="C5550" s="5">
        <v>1980</v>
      </c>
      <c r="D5550" s="5" t="s">
        <v>246</v>
      </c>
      <c r="E5550" s="5" t="s">
        <v>247</v>
      </c>
      <c r="F5550" s="62">
        <f>F5551*0.95</f>
        <v>4.3231684257294074E-2</v>
      </c>
      <c r="G5550" s="63">
        <v>19297659</v>
      </c>
      <c r="H5550" s="63">
        <f>(H5523+H5507+H5351)/3</f>
        <v>151.84104572321237</v>
      </c>
      <c r="I5550" s="63">
        <f>(I5523+I5507+I5351)/3</f>
        <v>112.69934209200744</v>
      </c>
      <c r="J5550" s="63">
        <v>4580000</v>
      </c>
      <c r="K5550" s="63">
        <f>(K5523+K5507+K5351)/3</f>
        <v>107.92448665043953</v>
      </c>
      <c r="L5550" s="63">
        <f>(L5523+L5507+L5351)/3</f>
        <v>571.62460992220065</v>
      </c>
      <c r="M5550" s="63">
        <v>16.107382550335569</v>
      </c>
      <c r="N5550" s="62">
        <v>14.555</v>
      </c>
    </row>
    <row r="5551" spans="1:14" x14ac:dyDescent="0.4">
      <c r="A5551" s="36">
        <v>131</v>
      </c>
      <c r="B5551" s="5" t="s">
        <v>213</v>
      </c>
      <c r="C5551" s="5">
        <v>1981</v>
      </c>
      <c r="D5551" s="5" t="s">
        <v>246</v>
      </c>
      <c r="E5551" s="5" t="s">
        <v>247</v>
      </c>
      <c r="F5551" s="62">
        <f t="shared" ref="F5551:F5559" si="589">F5552*0.95</f>
        <v>4.5507036060309557E-2</v>
      </c>
      <c r="G5551" s="63">
        <v>19890930</v>
      </c>
      <c r="H5551" s="63">
        <f>(H5523+H5508+H5351)/3</f>
        <v>151.9419112039144</v>
      </c>
      <c r="I5551" s="63">
        <f>(I5523+I5351+I5508)/3</f>
        <v>113.04329806741028</v>
      </c>
      <c r="J5551" s="63">
        <v>18920000</v>
      </c>
      <c r="K5551" s="63">
        <f>(K5523+K5508+K5351)/3</f>
        <v>106.81094994027789</v>
      </c>
      <c r="L5551" s="63">
        <f>(L5523+L5508+L5351)/3</f>
        <v>573.9820302309339</v>
      </c>
      <c r="M5551" s="63">
        <v>17.006802721088434</v>
      </c>
      <c r="N5551" s="62">
        <v>14.976000000000001</v>
      </c>
    </row>
    <row r="5552" spans="1:14" x14ac:dyDescent="0.4">
      <c r="A5552" s="36">
        <v>131</v>
      </c>
      <c r="B5552" s="5" t="s">
        <v>213</v>
      </c>
      <c r="C5552" s="5">
        <v>1982</v>
      </c>
      <c r="D5552" s="5" t="s">
        <v>246</v>
      </c>
      <c r="E5552" s="5" t="s">
        <v>247</v>
      </c>
      <c r="F5552" s="62">
        <f t="shared" si="589"/>
        <v>4.7902143221378486E-2</v>
      </c>
      <c r="G5552" s="63">
        <v>20499922</v>
      </c>
      <c r="H5552" s="63">
        <f>(H5509+H5337+H5165)/3</f>
        <v>12.235223847290891</v>
      </c>
      <c r="I5552" s="63">
        <f>(I5337+I5165+I5509)/3</f>
        <v>140.62221111830343</v>
      </c>
      <c r="J5552" s="63">
        <v>17309999.899999999</v>
      </c>
      <c r="K5552" s="63">
        <f>(K5509+K5337+K5165)/3</f>
        <v>102.40917665812844</v>
      </c>
      <c r="L5552" s="63">
        <f>(L5509+L5165+L5337)/3</f>
        <v>554.10417846668963</v>
      </c>
      <c r="M5552" s="63">
        <v>20</v>
      </c>
      <c r="N5552" s="62">
        <v>15.409000000000001</v>
      </c>
    </row>
    <row r="5553" spans="1:14" x14ac:dyDescent="0.4">
      <c r="A5553" s="36">
        <v>131</v>
      </c>
      <c r="B5553" s="5" t="s">
        <v>213</v>
      </c>
      <c r="C5553" s="5">
        <v>1983</v>
      </c>
      <c r="D5553" s="5" t="s">
        <v>246</v>
      </c>
      <c r="E5553" s="5" t="s">
        <v>247</v>
      </c>
      <c r="F5553" s="62">
        <f t="shared" si="589"/>
        <v>5.0423308654082621E-2</v>
      </c>
      <c r="G5553" s="63">
        <v>21170717</v>
      </c>
      <c r="H5553" s="63">
        <f>(H5166+H5338+H5510)/3</f>
        <v>11.635539771596152</v>
      </c>
      <c r="I5553" s="63">
        <f>(I5166+I5338+I5510)/3</f>
        <v>127.72045087817567</v>
      </c>
      <c r="J5553" s="63">
        <v>1520000</v>
      </c>
      <c r="K5553" s="63">
        <f>(K5166+K5338+K5510)/3</f>
        <v>101.15207308722648</v>
      </c>
      <c r="L5553" s="63">
        <f>(L5338+L5166+L5510)/3</f>
        <v>521.98350360412485</v>
      </c>
      <c r="M5553" s="63">
        <v>20.437956204379564</v>
      </c>
      <c r="N5553" s="62">
        <v>15.851000000000001</v>
      </c>
    </row>
    <row r="5554" spans="1:14" x14ac:dyDescent="0.4">
      <c r="A5554" s="36">
        <v>131</v>
      </c>
      <c r="B5554" s="5" t="s">
        <v>213</v>
      </c>
      <c r="C5554" s="5">
        <v>1984</v>
      </c>
      <c r="D5554" s="5" t="s">
        <v>246</v>
      </c>
      <c r="E5554" s="5" t="s">
        <v>247</v>
      </c>
      <c r="F5554" s="62">
        <f t="shared" si="589"/>
        <v>5.3077167004297501E-2</v>
      </c>
      <c r="G5554" s="63">
        <v>21857176</v>
      </c>
      <c r="H5554" s="63">
        <f>(H5339+H5167+H5511)/3</f>
        <v>14.734867123123886</v>
      </c>
      <c r="I5554" s="63">
        <f>(I5339+I5167+I5511)/3</f>
        <v>127.4433181953143</v>
      </c>
      <c r="J5554" s="63">
        <v>-8419999.9000000004</v>
      </c>
      <c r="K5554" s="63">
        <f>(K5167+K5339+K5511)/3</f>
        <v>102.5833278207934</v>
      </c>
      <c r="L5554" s="63">
        <f>(L5167+L5511+L5339)/3</f>
        <v>531.49326628962501</v>
      </c>
      <c r="M5554" s="63">
        <v>19.424460431654676</v>
      </c>
      <c r="N5554" s="62">
        <v>16.305</v>
      </c>
    </row>
    <row r="5555" spans="1:14" x14ac:dyDescent="0.4">
      <c r="A5555" s="36">
        <v>131</v>
      </c>
      <c r="B5555" s="5" t="s">
        <v>213</v>
      </c>
      <c r="C5555" s="5">
        <v>1985</v>
      </c>
      <c r="D5555" s="5" t="s">
        <v>246</v>
      </c>
      <c r="E5555" s="5" t="s">
        <v>247</v>
      </c>
      <c r="F5555" s="62">
        <f t="shared" si="589"/>
        <v>5.5870702109786848E-2</v>
      </c>
      <c r="G5555" s="63">
        <v>22569625</v>
      </c>
      <c r="H5555" s="63">
        <f>(H5340+H5168+H5512)/3</f>
        <v>5.4293990971249109</v>
      </c>
      <c r="I5555" s="63">
        <f>(I5168+I5340+I5512)/3</f>
        <v>118.51216074848084</v>
      </c>
      <c r="J5555" s="63">
        <v>14510000</v>
      </c>
      <c r="K5555" s="63">
        <f>(K5512+K5340+K5168)/3</f>
        <v>97.74766962319984</v>
      </c>
      <c r="L5555" s="63">
        <f>(L5168+L5340+L5512)/3</f>
        <v>495.62142494688487</v>
      </c>
      <c r="M5555" s="63">
        <v>19.17808219178082</v>
      </c>
      <c r="N5555" s="62">
        <v>16.766999999999999</v>
      </c>
    </row>
    <row r="5556" spans="1:14" x14ac:dyDescent="0.4">
      <c r="A5556" s="36">
        <v>131</v>
      </c>
      <c r="B5556" s="5" t="s">
        <v>213</v>
      </c>
      <c r="C5556" s="5">
        <v>1986</v>
      </c>
      <c r="D5556" s="5" t="s">
        <v>246</v>
      </c>
      <c r="E5556" s="5" t="s">
        <v>247</v>
      </c>
      <c r="F5556" s="62">
        <f t="shared" si="589"/>
        <v>5.8811265378722999E-2</v>
      </c>
      <c r="G5556" s="63">
        <v>23324270</v>
      </c>
      <c r="H5556" s="63">
        <f>(H5169+H5341+H5513)/3</f>
        <v>2.328750990222261</v>
      </c>
      <c r="I5556" s="63">
        <f>(I5341+I5513+I5169)/3</f>
        <v>102.48319404869933</v>
      </c>
      <c r="J5556" s="63">
        <v>-7490000</v>
      </c>
      <c r="K5556" s="63">
        <f>(K5169+K5341+K5513)/3</f>
        <v>101.41378992018163</v>
      </c>
      <c r="L5556" s="63">
        <f>(L5341+L5513+L5169)/3</f>
        <v>492.71120169572322</v>
      </c>
      <c r="M5556" s="63">
        <v>18.18181818181818</v>
      </c>
      <c r="N5556" s="62">
        <v>17.241</v>
      </c>
    </row>
    <row r="5557" spans="1:14" x14ac:dyDescent="0.4">
      <c r="A5557" s="36">
        <v>131</v>
      </c>
      <c r="B5557" s="5" t="s">
        <v>213</v>
      </c>
      <c r="C5557" s="5">
        <v>1987</v>
      </c>
      <c r="D5557" s="5" t="s">
        <v>246</v>
      </c>
      <c r="E5557" s="5" t="s">
        <v>247</v>
      </c>
      <c r="F5557" s="62">
        <f t="shared" si="589"/>
        <v>6.1906595135497899E-2</v>
      </c>
      <c r="G5557" s="63">
        <v>24099415</v>
      </c>
      <c r="H5557" s="63">
        <f>(H5342+H5514+H5170)/3</f>
        <v>8.3562480815744351</v>
      </c>
      <c r="I5557" s="63">
        <f>(I5342+I5170+I5514)/3</f>
        <v>92.336712155705968</v>
      </c>
      <c r="J5557" s="63">
        <v>-470000</v>
      </c>
      <c r="K5557" s="63">
        <f>(K5170+K5342+K5514)/3</f>
        <v>101.65887438456745</v>
      </c>
      <c r="L5557" s="63">
        <f>(L5342+L5514+L5170)/3</f>
        <v>516.85065753377648</v>
      </c>
      <c r="M5557" s="63">
        <v>18.18181818181818</v>
      </c>
      <c r="N5557" s="62">
        <v>17.725000000000001</v>
      </c>
    </row>
    <row r="5558" spans="1:14" x14ac:dyDescent="0.4">
      <c r="A5558" s="36">
        <v>131</v>
      </c>
      <c r="B5558" s="5" t="s">
        <v>213</v>
      </c>
      <c r="C5558" s="5">
        <v>1988</v>
      </c>
      <c r="D5558" s="5" t="s">
        <v>246</v>
      </c>
      <c r="E5558" s="5" t="s">
        <v>247</v>
      </c>
      <c r="F5558" s="62">
        <f t="shared" si="589"/>
        <v>6.5164836984734631E-2</v>
      </c>
      <c r="G5558" s="63">
        <v>24844147</v>
      </c>
      <c r="H5558" s="63">
        <f>(H5343+H5171+H5515)/3</f>
        <v>8.118221331570231</v>
      </c>
      <c r="I5558" s="63">
        <f>(I5171+I5343+I5515)/3</f>
        <v>94.066296709108443</v>
      </c>
      <c r="J5558" s="63">
        <v>3759999.9</v>
      </c>
      <c r="K5558" s="63">
        <f>(K5343+K5171+K5515)/3</f>
        <v>118.08741321229435</v>
      </c>
      <c r="L5558" s="63">
        <v>211.12295532226599</v>
      </c>
      <c r="M5558" s="63">
        <v>17.721518987341771</v>
      </c>
      <c r="N5558" s="62">
        <v>18.221</v>
      </c>
    </row>
    <row r="5559" spans="1:14" x14ac:dyDescent="0.4">
      <c r="A5559" s="36">
        <v>131</v>
      </c>
      <c r="B5559" s="5" t="s">
        <v>213</v>
      </c>
      <c r="C5559" s="5">
        <v>1989</v>
      </c>
      <c r="D5559" s="5" t="s">
        <v>246</v>
      </c>
      <c r="E5559" s="5" t="s">
        <v>247</v>
      </c>
      <c r="F5559" s="62">
        <f t="shared" si="589"/>
        <v>6.8594565247089095E-2</v>
      </c>
      <c r="G5559" s="63">
        <v>25522898</v>
      </c>
      <c r="H5559" s="63">
        <v>20.600743960089545</v>
      </c>
      <c r="I5559" s="63">
        <f>(I5344+I5172+I5516)/3</f>
        <v>96.135485783055302</v>
      </c>
      <c r="J5559" s="63">
        <v>5839999.9000000004</v>
      </c>
      <c r="K5559" s="63">
        <f>(K5344+K5172+K5516)/3</f>
        <v>119.20794776911873</v>
      </c>
      <c r="L5559" s="63">
        <v>178.11152648925801</v>
      </c>
      <c r="M5559" s="63">
        <v>17.499999999999996</v>
      </c>
      <c r="N5559" s="62">
        <v>18.565000000000001</v>
      </c>
    </row>
    <row r="5560" spans="1:14" x14ac:dyDescent="0.4">
      <c r="A5560" s="36">
        <v>131</v>
      </c>
      <c r="B5560" s="5" t="s">
        <v>213</v>
      </c>
      <c r="C5560" s="5">
        <v>1990</v>
      </c>
      <c r="D5560" s="5" t="s">
        <v>246</v>
      </c>
      <c r="E5560" s="5" t="s">
        <v>247</v>
      </c>
      <c r="F5560" s="62">
        <v>7.2204805523251689E-2</v>
      </c>
      <c r="G5560" s="63">
        <v>26206012</v>
      </c>
      <c r="H5560" s="63">
        <v>22.449185683892225</v>
      </c>
      <c r="I5560" s="63">
        <f>(I5345+I5173+I5517)/3</f>
        <v>90.758621078758395</v>
      </c>
      <c r="J5560" s="63">
        <v>10000</v>
      </c>
      <c r="K5560" s="63">
        <v>50.075780101674141</v>
      </c>
      <c r="L5560" s="63">
        <v>167.14454650878901</v>
      </c>
      <c r="M5560" s="63">
        <v>17.365269461077844</v>
      </c>
      <c r="N5560" s="62">
        <v>18.884</v>
      </c>
    </row>
    <row r="5561" spans="1:14" x14ac:dyDescent="0.4">
      <c r="A5561" s="36">
        <v>131</v>
      </c>
      <c r="B5561" s="5" t="s">
        <v>213</v>
      </c>
      <c r="C5561" s="5">
        <v>1991</v>
      </c>
      <c r="D5561" s="5" t="s">
        <v>246</v>
      </c>
      <c r="E5561" s="5" t="s">
        <v>247</v>
      </c>
      <c r="F5561" s="62">
        <v>6.9380332518361412E-2</v>
      </c>
      <c r="G5561" s="63">
        <v>26890906</v>
      </c>
      <c r="H5561" s="63">
        <v>28.112604361259031</v>
      </c>
      <c r="I5561" s="63">
        <f>(I5346+I5174+I5518)/3</f>
        <v>90.741319646914349</v>
      </c>
      <c r="J5561" s="63">
        <v>10000</v>
      </c>
      <c r="K5561" s="63">
        <v>43.901210837423008</v>
      </c>
      <c r="L5561" s="63">
        <v>189.59095764160199</v>
      </c>
      <c r="M5561" s="63">
        <v>17.682926829268293</v>
      </c>
      <c r="N5561" s="62">
        <v>19.207999999999998</v>
      </c>
    </row>
    <row r="5562" spans="1:14" x14ac:dyDescent="0.4">
      <c r="A5562" s="36">
        <v>131</v>
      </c>
      <c r="B5562" s="5" t="s">
        <v>213</v>
      </c>
      <c r="C5562" s="5">
        <v>1992</v>
      </c>
      <c r="D5562" s="5" t="s">
        <v>246</v>
      </c>
      <c r="E5562" s="5" t="s">
        <v>247</v>
      </c>
      <c r="F5562" s="62">
        <v>6.7420277561251754E-2</v>
      </c>
      <c r="G5562" s="63">
        <v>27580723</v>
      </c>
      <c r="H5562" s="63">
        <v>25.375481119458797</v>
      </c>
      <c r="I5562" s="63">
        <f>(I5175+I5347+I5519)/3</f>
        <v>91.552060458734573</v>
      </c>
      <c r="J5562" s="63">
        <v>12169639.330700001</v>
      </c>
      <c r="K5562" s="63">
        <v>51.795415358155985</v>
      </c>
      <c r="L5562" s="63">
        <v>171.61470031738301</v>
      </c>
      <c r="M5562" s="63">
        <v>17.682926829268293</v>
      </c>
      <c r="N5562" s="62">
        <v>19.536000000000001</v>
      </c>
    </row>
    <row r="5563" spans="1:14" x14ac:dyDescent="0.4">
      <c r="A5563" s="36">
        <v>131</v>
      </c>
      <c r="B5563" s="5" t="s">
        <v>213</v>
      </c>
      <c r="C5563" s="5">
        <v>1993</v>
      </c>
      <c r="D5563" s="5" t="s">
        <v>246</v>
      </c>
      <c r="E5563" s="5" t="s">
        <v>247</v>
      </c>
      <c r="F5563" s="62">
        <v>6.7297722292273029E-2</v>
      </c>
      <c r="G5563" s="63">
        <v>28469017</v>
      </c>
      <c r="H5563" s="63">
        <v>24.461986329759085</v>
      </c>
      <c r="I5563" s="63">
        <f>(I5176+I5348+I5520)/3</f>
        <v>91.60341538888467</v>
      </c>
      <c r="J5563" s="63">
        <v>20457763.535399999</v>
      </c>
      <c r="K5563" s="63">
        <v>65.690718710012433</v>
      </c>
      <c r="L5563" s="63">
        <v>153.850997924805</v>
      </c>
      <c r="M5563" s="63">
        <v>20.710059171597635</v>
      </c>
      <c r="N5563" s="62">
        <v>19.867000000000001</v>
      </c>
    </row>
    <row r="5564" spans="1:14" x14ac:dyDescent="0.4">
      <c r="A5564" s="36">
        <v>131</v>
      </c>
      <c r="B5564" s="5" t="s">
        <v>213</v>
      </c>
      <c r="C5564" s="5">
        <v>1994</v>
      </c>
      <c r="D5564" s="5" t="s">
        <v>246</v>
      </c>
      <c r="E5564" s="5" t="s">
        <v>247</v>
      </c>
      <c r="F5564" s="62">
        <v>6.4530683039035683E-2</v>
      </c>
      <c r="G5564" s="63">
        <v>29598323</v>
      </c>
      <c r="H5564" s="63">
        <v>31.169954274639053</v>
      </c>
      <c r="I5564" s="63">
        <f>(I5349+I5177+I5521)/3</f>
        <v>95.219895855799294</v>
      </c>
      <c r="J5564" s="63">
        <v>50000895.255800001</v>
      </c>
      <c r="K5564" s="63">
        <v>64.238949012709298</v>
      </c>
      <c r="L5564" s="63">
        <v>156.78961181640599</v>
      </c>
      <c r="M5564" s="63">
        <v>24.719101123595504</v>
      </c>
      <c r="N5564" s="62">
        <v>20.202999999999999</v>
      </c>
    </row>
    <row r="5565" spans="1:14" x14ac:dyDescent="0.4">
      <c r="A5565" s="36">
        <v>131</v>
      </c>
      <c r="B5565" s="5" t="s">
        <v>213</v>
      </c>
      <c r="C5565" s="5">
        <v>1995</v>
      </c>
      <c r="D5565" s="5" t="s">
        <v>246</v>
      </c>
      <c r="E5565" s="5" t="s">
        <v>247</v>
      </c>
      <c r="F5565" s="62">
        <v>8.9489320885412865E-2</v>
      </c>
      <c r="G5565" s="63">
        <v>30560071</v>
      </c>
      <c r="H5565" s="63">
        <v>26.861951354642997</v>
      </c>
      <c r="I5565" s="63">
        <f>(I5350+I5178+I5522)/3</f>
        <v>90.874814900552522</v>
      </c>
      <c r="J5565" s="63">
        <v>119936653.7517</v>
      </c>
      <c r="K5565" s="63">
        <v>65.582420129117693</v>
      </c>
      <c r="L5565" s="63">
        <v>176.926025390625</v>
      </c>
      <c r="M5565" s="63">
        <v>24.096385542168672</v>
      </c>
      <c r="N5565" s="62">
        <v>20.542999999999999</v>
      </c>
    </row>
    <row r="5566" spans="1:14" x14ac:dyDescent="0.4">
      <c r="A5566" s="36">
        <v>131</v>
      </c>
      <c r="B5566" s="5" t="s">
        <v>213</v>
      </c>
      <c r="C5566" s="5">
        <v>1996</v>
      </c>
      <c r="D5566" s="5" t="s">
        <v>246</v>
      </c>
      <c r="E5566" s="5" t="s">
        <v>247</v>
      </c>
      <c r="F5566" s="62">
        <v>9.8600761902425352E-2</v>
      </c>
      <c r="G5566" s="63">
        <v>31140733</v>
      </c>
      <c r="H5566" s="63">
        <v>19.313655840360468</v>
      </c>
      <c r="I5566" s="63">
        <f>(I5550+I5523+I5507)/3</f>
        <v>111.43882799017796</v>
      </c>
      <c r="J5566" s="63">
        <v>150066381.98089999</v>
      </c>
      <c r="K5566" s="63">
        <v>51.880672314407796</v>
      </c>
      <c r="L5566" s="63">
        <v>214.64176940918</v>
      </c>
      <c r="M5566" s="63">
        <v>15.884476534296029</v>
      </c>
      <c r="N5566" s="62">
        <v>20.888000000000002</v>
      </c>
    </row>
    <row r="5567" spans="1:14" x14ac:dyDescent="0.4">
      <c r="A5567" s="36">
        <v>131</v>
      </c>
      <c r="B5567" s="5" t="s">
        <v>213</v>
      </c>
      <c r="C5567" s="5">
        <v>1997</v>
      </c>
      <c r="D5567" s="5" t="s">
        <v>246</v>
      </c>
      <c r="E5567" s="5" t="s">
        <v>247</v>
      </c>
      <c r="F5567" s="62">
        <v>9.0836028086211704E-2</v>
      </c>
      <c r="G5567" s="63">
        <v>31785846</v>
      </c>
      <c r="H5567" s="63">
        <v>20.587232148268058</v>
      </c>
      <c r="I5567" s="63">
        <f>(I5180+I5352+I5524)/3</f>
        <v>102.52593374228525</v>
      </c>
      <c r="J5567" s="63">
        <v>157885063.85569999</v>
      </c>
      <c r="K5567" s="63">
        <v>41.907625855779756</v>
      </c>
      <c r="L5567" s="63">
        <v>248.74716186523401</v>
      </c>
      <c r="M5567" s="63">
        <v>18.250950570342205</v>
      </c>
      <c r="N5567" s="62">
        <v>21.236999999999998</v>
      </c>
    </row>
    <row r="5568" spans="1:14" x14ac:dyDescent="0.4">
      <c r="A5568" s="36">
        <v>131</v>
      </c>
      <c r="B5568" s="5" t="s">
        <v>213</v>
      </c>
      <c r="C5568" s="5">
        <v>1998</v>
      </c>
      <c r="D5568" s="5" t="s">
        <v>246</v>
      </c>
      <c r="E5568" s="5" t="s">
        <v>247</v>
      </c>
      <c r="F5568" s="62">
        <v>8.2528011434141652E-2</v>
      </c>
      <c r="G5568" s="63">
        <v>32626498</v>
      </c>
      <c r="H5568" s="63">
        <v>67.199718295996718</v>
      </c>
      <c r="I5568" s="63">
        <f>(I5181+I5353+I5525)/3</f>
        <v>97.658459188422555</v>
      </c>
      <c r="J5568" s="63">
        <v>172306244.89840001</v>
      </c>
      <c r="K5568" s="63">
        <v>25.935569083173672</v>
      </c>
      <c r="L5568" s="63">
        <v>387.01864624023398</v>
      </c>
      <c r="M5568" s="63">
        <v>4.6218487394957997</v>
      </c>
      <c r="N5568" s="62">
        <v>21.59</v>
      </c>
    </row>
    <row r="5569" spans="1:14" x14ac:dyDescent="0.4">
      <c r="A5569" s="36">
        <v>131</v>
      </c>
      <c r="B5569" s="5" t="s">
        <v>213</v>
      </c>
      <c r="C5569" s="5">
        <v>1999</v>
      </c>
      <c r="D5569" s="5" t="s">
        <v>246</v>
      </c>
      <c r="E5569" s="5" t="s">
        <v>247</v>
      </c>
      <c r="F5569" s="62">
        <v>7.5122899343911947E-2</v>
      </c>
      <c r="G5569" s="63">
        <v>33499772</v>
      </c>
      <c r="H5569" s="63">
        <v>10.690326677665738</v>
      </c>
      <c r="I5569" s="63">
        <f>(I5182+I5354+I5526)/3</f>
        <v>98.492451563039666</v>
      </c>
      <c r="J5569" s="63">
        <v>516700641.74779999</v>
      </c>
      <c r="K5569" s="63">
        <v>25.01345223165184</v>
      </c>
      <c r="L5569" s="63">
        <v>390.41848754882801</v>
      </c>
      <c r="M5569" s="63">
        <v>8.2568807339449553</v>
      </c>
      <c r="N5569" s="62">
        <v>21.946999999999999</v>
      </c>
    </row>
    <row r="5570" spans="1:14" x14ac:dyDescent="0.4">
      <c r="A5570" s="36">
        <v>131</v>
      </c>
      <c r="B5570" s="5" t="s">
        <v>213</v>
      </c>
      <c r="C5570" s="5">
        <v>2000</v>
      </c>
      <c r="D5570" s="5" t="s">
        <v>246</v>
      </c>
      <c r="E5570" s="5" t="s">
        <v>247</v>
      </c>
      <c r="F5570" s="62">
        <v>8.5492841976590794E-2</v>
      </c>
      <c r="G5570" s="63">
        <v>34463704</v>
      </c>
      <c r="H5570" s="63">
        <v>8.2011042471399946</v>
      </c>
      <c r="I5570" s="63">
        <f>(I5355+I5183+I5527)/3</f>
        <v>100.28691563055752</v>
      </c>
      <c r="J5570" s="63">
        <v>463400858.7823</v>
      </c>
      <c r="K5570" s="63">
        <v>23.980867699854933</v>
      </c>
      <c r="L5570" s="63">
        <v>399.46276855468801</v>
      </c>
      <c r="M5570" s="63">
        <v>12.643678160919542</v>
      </c>
      <c r="N5570" s="62">
        <v>22.309000000000001</v>
      </c>
    </row>
    <row r="5571" spans="1:14" x14ac:dyDescent="0.4">
      <c r="A5571" s="36">
        <v>131</v>
      </c>
      <c r="B5571" s="5" t="s">
        <v>213</v>
      </c>
      <c r="C5571" s="5">
        <v>2001</v>
      </c>
      <c r="D5571" s="5" t="s">
        <v>246</v>
      </c>
      <c r="E5571" s="5" t="s">
        <v>247</v>
      </c>
      <c r="F5571" s="62">
        <v>8.8333951865832011E-2</v>
      </c>
      <c r="G5571" s="63">
        <v>35414469</v>
      </c>
      <c r="H5571" s="63">
        <v>4.8159692159242269</v>
      </c>
      <c r="I5571" s="63">
        <f>(I5184+I5356+I5528)/3</f>
        <v>105.18904989192714</v>
      </c>
      <c r="J5571" s="63">
        <v>549270351.46000004</v>
      </c>
      <c r="K5571" s="63">
        <v>28.020506468022777</v>
      </c>
      <c r="L5571" s="63">
        <v>394.35324096679699</v>
      </c>
      <c r="M5571" s="63">
        <v>5.4347826086956532</v>
      </c>
      <c r="N5571" s="62">
        <v>22.673999999999999</v>
      </c>
    </row>
    <row r="5572" spans="1:14" x14ac:dyDescent="0.4">
      <c r="A5572" s="36">
        <v>131</v>
      </c>
      <c r="B5572" s="5" t="s">
        <v>213</v>
      </c>
      <c r="C5572" s="5">
        <v>2002</v>
      </c>
      <c r="D5572" s="5" t="s">
        <v>246</v>
      </c>
      <c r="E5572" s="5" t="s">
        <v>247</v>
      </c>
      <c r="F5572" s="62">
        <v>9.808675806484933E-2</v>
      </c>
      <c r="G5572" s="63">
        <v>36353531</v>
      </c>
      <c r="H5572" s="63">
        <v>7.2330306792564301</v>
      </c>
      <c r="I5572" s="63">
        <f>(I5185+I5357+I5529)/3</f>
        <v>93.852047636251413</v>
      </c>
      <c r="J5572" s="63">
        <v>395567134</v>
      </c>
      <c r="K5572" s="63">
        <v>27.489763045561773</v>
      </c>
      <c r="L5572" s="63">
        <v>400.21450805664102</v>
      </c>
      <c r="M5572" s="63">
        <v>3.8095238095238093</v>
      </c>
      <c r="N5572" s="62">
        <v>23.044</v>
      </c>
    </row>
    <row r="5573" spans="1:14" x14ac:dyDescent="0.4">
      <c r="A5573" s="36">
        <v>131</v>
      </c>
      <c r="B5573" s="5" t="s">
        <v>213</v>
      </c>
      <c r="C5573" s="5">
        <v>2003</v>
      </c>
      <c r="D5573" s="5" t="s">
        <v>246</v>
      </c>
      <c r="E5573" s="5" t="s">
        <v>247</v>
      </c>
      <c r="F5573" s="62">
        <v>0.10096716878201746</v>
      </c>
      <c r="G5573" s="63">
        <v>37333918</v>
      </c>
      <c r="H5573" s="63">
        <v>8.418682643615071</v>
      </c>
      <c r="I5573" s="63">
        <f>(I5186+I5358+I5530)/3</f>
        <v>85.952615781419198</v>
      </c>
      <c r="J5573" s="63">
        <v>318401298.68000001</v>
      </c>
      <c r="K5573" s="63">
        <v>30.438367518405645</v>
      </c>
      <c r="L5573" s="63">
        <v>419.56451416015602</v>
      </c>
      <c r="M5573" s="63">
        <v>3.3434650455927049</v>
      </c>
      <c r="N5573" s="62">
        <v>23.611000000000001</v>
      </c>
    </row>
    <row r="5574" spans="1:14" x14ac:dyDescent="0.4">
      <c r="A5574" s="36">
        <v>131</v>
      </c>
      <c r="B5574" s="5" t="s">
        <v>213</v>
      </c>
      <c r="C5574" s="5">
        <v>2004</v>
      </c>
      <c r="D5574" s="5" t="s">
        <v>246</v>
      </c>
      <c r="E5574" s="5" t="s">
        <v>247</v>
      </c>
      <c r="F5574" s="62">
        <v>0.13247089567473153</v>
      </c>
      <c r="G5574" s="63">
        <v>38360879</v>
      </c>
      <c r="H5574" s="63">
        <v>6.8856231303477529</v>
      </c>
      <c r="I5574" s="63">
        <f>(I5359+I5187+I5531)/3</f>
        <v>87.009110872387623</v>
      </c>
      <c r="J5574" s="63">
        <v>442539548.35000002</v>
      </c>
      <c r="K5574" s="63">
        <v>33.598231695578107</v>
      </c>
      <c r="L5574" s="63">
        <v>447.58975219726602</v>
      </c>
      <c r="M5574" s="63">
        <v>27.352297592997811</v>
      </c>
      <c r="N5574" s="62">
        <v>24.222999999999999</v>
      </c>
    </row>
    <row r="5575" spans="1:14" x14ac:dyDescent="0.4">
      <c r="A5575" s="36">
        <v>131</v>
      </c>
      <c r="B5575" s="5" t="s">
        <v>213</v>
      </c>
      <c r="C5575" s="5">
        <v>2005</v>
      </c>
      <c r="D5575" s="5" t="s">
        <v>246</v>
      </c>
      <c r="E5575" s="5" t="s">
        <v>247</v>
      </c>
      <c r="F5575" s="62">
        <v>0.14351092895308906</v>
      </c>
      <c r="G5575" s="63">
        <v>39439505</v>
      </c>
      <c r="H5575" s="63">
        <v>6.3896132061834692</v>
      </c>
      <c r="I5575" s="63">
        <f>(I5188+I5360+I5532)/3</f>
        <v>88.345139587008305</v>
      </c>
      <c r="J5575" s="63">
        <v>935520591.71000004</v>
      </c>
      <c r="K5575" s="63">
        <v>36.959273289401345</v>
      </c>
      <c r="L5575" s="63">
        <v>480.18005371093801</v>
      </c>
      <c r="M5575" s="63">
        <v>26.930693069306933</v>
      </c>
      <c r="N5575" s="62">
        <v>24.844999999999999</v>
      </c>
    </row>
    <row r="5576" spans="1:14" x14ac:dyDescent="0.4">
      <c r="A5576" s="36">
        <v>131</v>
      </c>
      <c r="B5576" s="5" t="s">
        <v>213</v>
      </c>
      <c r="C5576" s="5">
        <v>2006</v>
      </c>
      <c r="D5576" s="5" t="s">
        <v>246</v>
      </c>
      <c r="E5576" s="5" t="s">
        <v>247</v>
      </c>
      <c r="F5576" s="62">
        <v>0.14771688572363154</v>
      </c>
      <c r="G5576" s="63">
        <v>40562052</v>
      </c>
      <c r="H5576" s="63">
        <v>5.5100952874847167</v>
      </c>
      <c r="I5576" s="63">
        <f>(I5189+I5361+I5533)/3</f>
        <v>85.235926552550609</v>
      </c>
      <c r="J5576" s="63">
        <v>403038991.36000001</v>
      </c>
      <c r="K5576" s="63">
        <v>42.768166469146728</v>
      </c>
      <c r="L5576" s="63">
        <v>472.61334228515602</v>
      </c>
      <c r="M5576" s="63">
        <v>29.499072356215216</v>
      </c>
      <c r="N5576" s="62">
        <v>25.478000000000002</v>
      </c>
    </row>
    <row r="5577" spans="1:14" x14ac:dyDescent="0.4">
      <c r="A5577" s="36">
        <v>131</v>
      </c>
      <c r="B5577" s="5" t="s">
        <v>213</v>
      </c>
      <c r="C5577" s="5">
        <v>2007</v>
      </c>
      <c r="D5577" s="5" t="s">
        <v>246</v>
      </c>
      <c r="E5577" s="5" t="s">
        <v>247</v>
      </c>
      <c r="F5577" s="62">
        <v>0.1415866725338899</v>
      </c>
      <c r="G5577" s="63">
        <v>41716497</v>
      </c>
      <c r="H5577" s="63">
        <v>9.0993895275748713</v>
      </c>
      <c r="I5577" s="63">
        <f>(I5190+I5362+I5534)/3</f>
        <v>92.419436536173251</v>
      </c>
      <c r="J5577" s="63">
        <v>581511806.98000002</v>
      </c>
      <c r="K5577" s="63">
        <v>48.058394779655401</v>
      </c>
      <c r="L5577" s="63">
        <v>539.53955078125</v>
      </c>
      <c r="M5577" s="63">
        <v>26.53846153846154</v>
      </c>
      <c r="N5577" s="62">
        <v>26.120999999999999</v>
      </c>
    </row>
    <row r="5578" spans="1:14" x14ac:dyDescent="0.4">
      <c r="A5578" s="36">
        <v>131</v>
      </c>
      <c r="B5578" s="5" t="s">
        <v>213</v>
      </c>
      <c r="C5578" s="5">
        <v>2008</v>
      </c>
      <c r="D5578" s="5" t="s">
        <v>246</v>
      </c>
      <c r="E5578" s="5" t="s">
        <v>247</v>
      </c>
      <c r="F5578" s="62">
        <v>0.14165791402855141</v>
      </c>
      <c r="G5578" s="63">
        <v>42870884</v>
      </c>
      <c r="H5578" s="63">
        <v>16.380754629415819</v>
      </c>
      <c r="I5578" s="63">
        <f>(I5363+I5191+I5535)/3</f>
        <v>98.025331646980192</v>
      </c>
      <c r="J5578" s="63">
        <v>1383260000</v>
      </c>
      <c r="K5578" s="63">
        <v>49.026544551086474</v>
      </c>
      <c r="L5578" s="63">
        <v>671.24444580078102</v>
      </c>
      <c r="M5578" s="63">
        <v>23.120300751879697</v>
      </c>
      <c r="N5578" s="62">
        <v>26.776</v>
      </c>
    </row>
    <row r="5579" spans="1:14" x14ac:dyDescent="0.4">
      <c r="A5579" s="36">
        <v>131</v>
      </c>
      <c r="B5579" s="5" t="s">
        <v>213</v>
      </c>
      <c r="C5579" s="5">
        <v>2009</v>
      </c>
      <c r="D5579" s="5" t="s">
        <v>246</v>
      </c>
      <c r="E5579" s="5" t="s">
        <v>247</v>
      </c>
      <c r="F5579" s="62">
        <v>0.13486985386687769</v>
      </c>
      <c r="G5579" s="63">
        <v>43957933</v>
      </c>
      <c r="H5579" s="63">
        <v>9.0416624540509645</v>
      </c>
      <c r="I5579" s="63">
        <f>(I5192+I5364+I5536)/3</f>
        <v>104.54475980831536</v>
      </c>
      <c r="J5579" s="63">
        <v>952630000</v>
      </c>
      <c r="K5579" s="63">
        <v>43.532600645631682</v>
      </c>
      <c r="L5579" s="63">
        <v>688.71038818359398</v>
      </c>
      <c r="M5579" s="63">
        <v>23.52941176470588</v>
      </c>
      <c r="N5579" s="62">
        <v>27.439</v>
      </c>
    </row>
    <row r="5580" spans="1:14" x14ac:dyDescent="0.4">
      <c r="A5580" s="36">
        <v>131</v>
      </c>
      <c r="B5580" s="5" t="s">
        <v>213</v>
      </c>
      <c r="C5580" s="5">
        <v>2010</v>
      </c>
      <c r="D5580" s="5" t="s">
        <v>246</v>
      </c>
      <c r="E5580" s="5" t="s">
        <v>247</v>
      </c>
      <c r="F5580" s="62">
        <v>0.15317710653214048</v>
      </c>
      <c r="G5580" s="63">
        <v>45110527</v>
      </c>
      <c r="H5580" s="63">
        <v>9.428716252951503</v>
      </c>
      <c r="I5580" s="63">
        <v>100</v>
      </c>
      <c r="J5580" s="63">
        <v>1813200000</v>
      </c>
      <c r="K5580" s="63">
        <v>47.640439429568289</v>
      </c>
      <c r="L5580" s="63">
        <v>730.78234863281295</v>
      </c>
      <c r="M5580" s="63">
        <v>23.980424143556281</v>
      </c>
      <c r="N5580" s="62">
        <v>28.114000000000001</v>
      </c>
    </row>
    <row r="5581" spans="1:14" x14ac:dyDescent="0.4">
      <c r="A5581" s="36">
        <v>131</v>
      </c>
      <c r="B5581" s="5" t="s">
        <v>213</v>
      </c>
      <c r="C5581" s="5">
        <v>2011</v>
      </c>
      <c r="D5581" s="5" t="s">
        <v>246</v>
      </c>
      <c r="E5581" s="5" t="s">
        <v>247</v>
      </c>
      <c r="F5581" s="62">
        <v>0.17277866778398179</v>
      </c>
      <c r="G5581" s="63">
        <v>46416031</v>
      </c>
      <c r="H5581" s="63">
        <v>12.198422878391881</v>
      </c>
      <c r="I5581" s="63">
        <f>(I5194+I5366+I5538)/3</f>
        <v>102.83815159122797</v>
      </c>
      <c r="J5581" s="63">
        <v>1229361018.44368</v>
      </c>
      <c r="K5581" s="63">
        <v>56.166124182180852</v>
      </c>
      <c r="L5581" s="63">
        <v>768.93341064453102</v>
      </c>
      <c r="M5581" s="63">
        <v>24.489795918367346</v>
      </c>
      <c r="N5581" s="62">
        <v>28.797999999999998</v>
      </c>
    </row>
    <row r="5582" spans="1:14" x14ac:dyDescent="0.4">
      <c r="A5582" s="36">
        <v>131</v>
      </c>
      <c r="B5582" s="5" t="s">
        <v>213</v>
      </c>
      <c r="C5582" s="5">
        <v>2012</v>
      </c>
      <c r="D5582" s="5" t="s">
        <v>246</v>
      </c>
      <c r="E5582" s="5" t="s">
        <v>247</v>
      </c>
      <c r="F5582" s="62">
        <v>0.20064187234887806</v>
      </c>
      <c r="G5582" s="63">
        <v>47786137</v>
      </c>
      <c r="H5582" s="63">
        <v>10.483893997397459</v>
      </c>
      <c r="I5582" s="63">
        <f>(I5367+I5195+I5539)/3</f>
        <v>110.21591460483739</v>
      </c>
      <c r="J5582" s="63">
        <v>1799646137.43448</v>
      </c>
      <c r="K5582" s="63">
        <v>54.368949081513819</v>
      </c>
      <c r="L5582" s="63">
        <v>854.54046630859398</v>
      </c>
      <c r="M5582" s="63">
        <v>25.075528700906347</v>
      </c>
      <c r="N5582" s="62">
        <v>29.492999999999999</v>
      </c>
    </row>
    <row r="5583" spans="1:14" x14ac:dyDescent="0.4">
      <c r="A5583" s="36">
        <v>131</v>
      </c>
      <c r="B5583" s="5" t="s">
        <v>213</v>
      </c>
      <c r="C5583" s="5">
        <v>2013</v>
      </c>
      <c r="D5583" s="5" t="s">
        <v>246</v>
      </c>
      <c r="E5583" s="5" t="s">
        <v>247</v>
      </c>
      <c r="F5583" s="62">
        <v>0.21720220776359628</v>
      </c>
      <c r="G5583" s="63">
        <v>49253643</v>
      </c>
      <c r="H5583" s="63">
        <v>9.6661835779582503</v>
      </c>
      <c r="I5583" s="63">
        <f>(I5368+I5196+I5540)/3</f>
        <v>114.58291232334314</v>
      </c>
      <c r="J5583" s="63">
        <v>2087261309.7159801</v>
      </c>
      <c r="K5583" s="63">
        <v>48.631627529549505</v>
      </c>
      <c r="L5583" s="63">
        <v>954.65881347656295</v>
      </c>
      <c r="M5583" s="63">
        <v>27.723735408560312</v>
      </c>
      <c r="N5583" s="62">
        <v>30.196000000000002</v>
      </c>
    </row>
    <row r="5584" spans="1:14" x14ac:dyDescent="0.4">
      <c r="A5584" s="36">
        <v>131</v>
      </c>
      <c r="B5584" s="5" t="s">
        <v>213</v>
      </c>
      <c r="C5584" s="5">
        <v>2014</v>
      </c>
      <c r="D5584" s="5" t="s">
        <v>246</v>
      </c>
      <c r="E5584" s="5" t="s">
        <v>247</v>
      </c>
      <c r="F5584" s="62">
        <v>0.19891939616037549</v>
      </c>
      <c r="G5584" s="63">
        <v>50814552</v>
      </c>
      <c r="H5584" s="63">
        <v>6.0508458893555144</v>
      </c>
      <c r="I5584" s="63">
        <f>(I5369+I5197+I5541)/3</f>
        <v>117.40770509088998</v>
      </c>
      <c r="J5584" s="63">
        <v>1416088064.8110001</v>
      </c>
      <c r="K5584" s="63">
        <v>45.356022343306506</v>
      </c>
      <c r="L5584" s="63">
        <v>1013.42877197266</v>
      </c>
      <c r="M5584" s="63">
        <v>23.336547733847638</v>
      </c>
      <c r="N5584" s="62">
        <v>30.904</v>
      </c>
    </row>
    <row r="5585" spans="1:14" x14ac:dyDescent="0.4">
      <c r="A5585" s="36">
        <v>131</v>
      </c>
      <c r="B5585" s="5" t="s">
        <v>213</v>
      </c>
      <c r="C5585" s="5">
        <v>2015</v>
      </c>
      <c r="D5585" s="5" t="s">
        <v>246</v>
      </c>
      <c r="E5585" s="5" t="s">
        <v>247</v>
      </c>
      <c r="F5585" s="62">
        <v>0.2048976317850299</v>
      </c>
      <c r="G5585" s="63">
        <v>52542823</v>
      </c>
      <c r="H5585" s="63">
        <v>7.5913640233224129</v>
      </c>
      <c r="I5585" s="63">
        <f>(I5198+I5370+I5542)/3</f>
        <v>120.64167927597667</v>
      </c>
      <c r="J5585" s="63">
        <v>1506024896.0109999</v>
      </c>
      <c r="K5585" s="63">
        <v>40.757680877831362</v>
      </c>
      <c r="L5585" s="63">
        <v>929.7998046875</v>
      </c>
      <c r="M5585" s="63">
        <f>(M5198+M5370+M5542)/3</f>
        <v>40.245711077037079</v>
      </c>
      <c r="N5585" s="62">
        <v>31.617000000000001</v>
      </c>
    </row>
    <row r="5586" spans="1:14" x14ac:dyDescent="0.4">
      <c r="A5586" s="36">
        <v>131</v>
      </c>
      <c r="B5586" s="5" t="s">
        <v>213</v>
      </c>
      <c r="C5586" s="5">
        <v>2016</v>
      </c>
      <c r="D5586" s="5" t="s">
        <v>246</v>
      </c>
      <c r="E5586" s="5" t="s">
        <v>247</v>
      </c>
      <c r="F5586" s="62">
        <v>0.19570859068234542</v>
      </c>
      <c r="G5586" s="63">
        <v>54401802</v>
      </c>
      <c r="H5586" s="63">
        <v>7.4720336675972732</v>
      </c>
      <c r="I5586" s="63">
        <f>(I5199+I5371+I5543)/3</f>
        <v>120.63313797877295</v>
      </c>
      <c r="J5586" s="63">
        <v>864040000</v>
      </c>
      <c r="K5586" s="63">
        <v>35.420470400263596</v>
      </c>
      <c r="L5586" s="63">
        <v>942.88903808593795</v>
      </c>
      <c r="M5586" s="63">
        <f>(M5199+M5371+M5543)/3</f>
        <v>40.060663647135037</v>
      </c>
      <c r="N5586" s="62">
        <v>32.332999999999998</v>
      </c>
    </row>
    <row r="5587" spans="1:14" x14ac:dyDescent="0.4">
      <c r="A5587" s="36">
        <v>131</v>
      </c>
      <c r="B5587" s="5" t="s">
        <v>213</v>
      </c>
      <c r="C5587" s="5">
        <v>2017</v>
      </c>
      <c r="D5587" s="5" t="s">
        <v>246</v>
      </c>
      <c r="E5587" s="5" t="s">
        <v>247</v>
      </c>
      <c r="F5587" s="62">
        <v>0.20721370197738526</v>
      </c>
      <c r="G5587" s="63">
        <v>56267032</v>
      </c>
      <c r="H5587" s="63">
        <v>2.6717898683394878</v>
      </c>
      <c r="I5587" s="63">
        <f>(I5200+I5544+I5372)/3</f>
        <v>119.41283303621439</v>
      </c>
      <c r="J5587" s="63">
        <v>937700000</v>
      </c>
      <c r="K5587" s="63">
        <v>33.112591985312442</v>
      </c>
      <c r="L5587" s="63">
        <v>975.90466308593795</v>
      </c>
      <c r="M5587" s="63">
        <f>(M5372+M5200+M5544)/3</f>
        <v>39.828908284708398</v>
      </c>
      <c r="N5587" s="62">
        <v>33.052999999999997</v>
      </c>
    </row>
    <row r="5588" spans="1:14" x14ac:dyDescent="0.4">
      <c r="A5588" s="36">
        <v>131</v>
      </c>
      <c r="B5588" s="5" t="s">
        <v>213</v>
      </c>
      <c r="C5588" s="5">
        <v>2018</v>
      </c>
      <c r="D5588" s="5" t="s">
        <v>246</v>
      </c>
      <c r="E5588" s="5" t="s">
        <v>247</v>
      </c>
      <c r="F5588" s="62">
        <v>0.20689978212078705</v>
      </c>
      <c r="G5588" s="63">
        <v>58090443</v>
      </c>
      <c r="H5588" s="63">
        <v>3.007575121417247</v>
      </c>
      <c r="I5588" s="63">
        <f>(I5201+I5373+I5545)/3</f>
        <v>118.9457329155412</v>
      </c>
      <c r="J5588" s="63">
        <v>971576866.04275596</v>
      </c>
      <c r="K5588" s="63">
        <v>32.642609904373707</v>
      </c>
      <c r="L5588" s="63">
        <v>1011.60015869141</v>
      </c>
      <c r="M5588" s="63">
        <f>(M5201+M5373+M5545)/3</f>
        <v>39.585644854741751</v>
      </c>
      <c r="N5588" s="62">
        <v>33.776000000000003</v>
      </c>
    </row>
    <row r="5589" spans="1:14" x14ac:dyDescent="0.4">
      <c r="A5589" s="36">
        <v>131</v>
      </c>
      <c r="B5589" s="5" t="s">
        <v>213</v>
      </c>
      <c r="C5589" s="5">
        <v>2019</v>
      </c>
      <c r="D5589" s="5" t="s">
        <v>246</v>
      </c>
      <c r="E5589" s="5" t="s">
        <v>247</v>
      </c>
      <c r="F5589" s="62">
        <v>0.24987732698135481</v>
      </c>
      <c r="G5589" s="63">
        <v>59872579</v>
      </c>
      <c r="H5589" s="63">
        <v>2.2804089300173018</v>
      </c>
      <c r="I5589" s="63">
        <f>(I5202+I5374+I5546)/3</f>
        <v>120.22745868513975</v>
      </c>
      <c r="J5589" s="63">
        <v>1217235252.41974</v>
      </c>
      <c r="K5589" s="63">
        <v>33.018589250231109</v>
      </c>
      <c r="L5589" s="63">
        <v>1050.93176269531</v>
      </c>
      <c r="M5589" s="63">
        <f>(M5374+M5202+M5546)/3</f>
        <v>39.388595254720883</v>
      </c>
      <c r="N5589" s="62">
        <v>34.5</v>
      </c>
    </row>
    <row r="5590" spans="1:14" x14ac:dyDescent="0.4">
      <c r="A5590" s="36">
        <v>131</v>
      </c>
      <c r="B5590" s="5" t="s">
        <v>213</v>
      </c>
      <c r="C5590" s="5">
        <v>2020</v>
      </c>
      <c r="D5590" s="5" t="s">
        <v>246</v>
      </c>
      <c r="E5590" s="5" t="s">
        <v>247</v>
      </c>
      <c r="F5590" s="62">
        <v>0.23394559212017504</v>
      </c>
      <c r="G5590" s="63">
        <v>61704518</v>
      </c>
      <c r="H5590" s="63">
        <v>6.4230139903868064</v>
      </c>
      <c r="I5590" s="63">
        <f>(I5203+I5375+I5547)/3</f>
        <v>121.6414483548224</v>
      </c>
      <c r="J5590" s="63">
        <v>943765261.69200003</v>
      </c>
      <c r="K5590" s="63">
        <v>27.963015196988355</v>
      </c>
      <c r="L5590" s="63">
        <v>1104.16442871094</v>
      </c>
      <c r="M5590" s="63">
        <f>(M5203+M5375+M5547)/3</f>
        <v>39.18639630762322</v>
      </c>
      <c r="N5590" s="62">
        <v>35.226999999999997</v>
      </c>
    </row>
    <row r="5591" spans="1:14" x14ac:dyDescent="0.4">
      <c r="A5591" s="36">
        <v>131</v>
      </c>
      <c r="B5591" s="5" t="s">
        <v>213</v>
      </c>
      <c r="C5591" s="5">
        <v>2021</v>
      </c>
      <c r="D5591" s="5" t="s">
        <v>246</v>
      </c>
      <c r="E5591" s="5" t="s">
        <v>247</v>
      </c>
      <c r="F5591" s="62">
        <f>(F5588+F5589+F5590)/3</f>
        <v>0.23024090040743897</v>
      </c>
      <c r="G5591" s="63">
        <v>63588334</v>
      </c>
      <c r="H5591" s="63">
        <v>2.6743032738939689</v>
      </c>
      <c r="I5591" s="63">
        <f>(I5376+I5204+I5548)/3</f>
        <v>117.94049512304993</v>
      </c>
      <c r="J5591" s="63">
        <v>1190507398.7839999</v>
      </c>
      <c r="K5591" s="63">
        <v>29.915184007404825</v>
      </c>
      <c r="L5591" s="63">
        <v>1146.03198242188</v>
      </c>
      <c r="M5591" s="63">
        <f>(M5204+M5376+M5548)/3</f>
        <v>38.992958306449857</v>
      </c>
      <c r="N5591" s="62">
        <v>35.954000000000001</v>
      </c>
    </row>
    <row r="5592" spans="1:14" x14ac:dyDescent="0.4">
      <c r="A5592" s="36">
        <v>131</v>
      </c>
      <c r="B5592" s="5" t="s">
        <v>213</v>
      </c>
      <c r="C5592" s="5">
        <v>2022</v>
      </c>
      <c r="D5592" s="5" t="s">
        <v>246</v>
      </c>
      <c r="E5592" s="5" t="s">
        <v>247</v>
      </c>
      <c r="F5592" s="62">
        <f>(F5589+F5590+F5591)/3</f>
        <v>0.23802127316965627</v>
      </c>
      <c r="G5592" s="63">
        <v>65497748</v>
      </c>
      <c r="H5592" s="63">
        <v>2.7193723402463092</v>
      </c>
      <c r="I5592" s="63">
        <f>(I5377+I5205+I5549)/3</f>
        <v>124.4567795712403</v>
      </c>
      <c r="J5592" s="63">
        <v>1264667981.45789</v>
      </c>
      <c r="K5592" s="63">
        <v>35.020859463062166</v>
      </c>
      <c r="L5592" s="63">
        <v>1192.76647949219</v>
      </c>
      <c r="M5592" s="63">
        <f>(M5377+M5205+M5549)/3</f>
        <v>38.815092148648169</v>
      </c>
      <c r="N5592" s="62">
        <v>36.682000000000002</v>
      </c>
    </row>
    <row r="5593" spans="1:14" x14ac:dyDescent="0.4">
      <c r="A5593" s="59">
        <v>132</v>
      </c>
      <c r="B5593" s="5" t="s">
        <v>11</v>
      </c>
      <c r="C5593" s="5">
        <v>1980</v>
      </c>
      <c r="D5593" s="5" t="s">
        <v>249</v>
      </c>
      <c r="E5593" s="5" t="s">
        <v>247</v>
      </c>
      <c r="F5593" s="62">
        <f>F5594*0.95</f>
        <v>0.95408003466377</v>
      </c>
      <c r="G5593" s="63">
        <v>45737753</v>
      </c>
      <c r="H5593" s="63">
        <v>12.702482790509833</v>
      </c>
      <c r="I5593" s="63">
        <f>(I4948+I4905+I5249)/3</f>
        <v>91.817007464492136</v>
      </c>
      <c r="J5593" s="63">
        <v>189859432.27173299</v>
      </c>
      <c r="K5593" s="63">
        <v>54.479065609658996</v>
      </c>
      <c r="L5593" s="63">
        <v>707.3700141921862</v>
      </c>
      <c r="M5593" s="63">
        <v>34.776163652534841</v>
      </c>
      <c r="N5593" s="62">
        <v>26.791</v>
      </c>
    </row>
    <row r="5594" spans="1:14" x14ac:dyDescent="0.4">
      <c r="A5594" s="59">
        <v>132</v>
      </c>
      <c r="B5594" s="5" t="s">
        <v>11</v>
      </c>
      <c r="C5594" s="5">
        <v>1981</v>
      </c>
      <c r="D5594" s="5" t="s">
        <v>249</v>
      </c>
      <c r="E5594" s="5" t="s">
        <v>247</v>
      </c>
      <c r="F5594" s="62">
        <f t="shared" ref="F5594:F5602" si="590">F5595*0.95</f>
        <v>1.0042947733302843</v>
      </c>
      <c r="G5594" s="63">
        <v>46727292</v>
      </c>
      <c r="H5594" s="63">
        <v>8.3724225743514182</v>
      </c>
      <c r="I5594" s="63">
        <f>(I5250+I4949+I5422)/3</f>
        <v>108.79909300704041</v>
      </c>
      <c r="J5594" s="63">
        <v>290555396.43171299</v>
      </c>
      <c r="K5594" s="63">
        <v>53.96866645673343</v>
      </c>
      <c r="L5594" s="63">
        <v>745.73204870534903</v>
      </c>
      <c r="M5594" s="63">
        <v>32.565284178187412</v>
      </c>
      <c r="N5594" s="62">
        <v>27.048999999999999</v>
      </c>
    </row>
    <row r="5595" spans="1:14" x14ac:dyDescent="0.4">
      <c r="A5595" s="59">
        <v>132</v>
      </c>
      <c r="B5595" s="5" t="s">
        <v>11</v>
      </c>
      <c r="C5595" s="5">
        <v>1982</v>
      </c>
      <c r="D5595" s="5" t="s">
        <v>249</v>
      </c>
      <c r="E5595" s="5" t="s">
        <v>247</v>
      </c>
      <c r="F5595" s="62">
        <f t="shared" si="590"/>
        <v>1.0571523929792466</v>
      </c>
      <c r="G5595" s="63">
        <v>47700340</v>
      </c>
      <c r="H5595" s="63">
        <v>5.0578546442461345</v>
      </c>
      <c r="I5595" s="63">
        <f>(I4950+I5251+I5423)/3</f>
        <v>112.04019849389856</v>
      </c>
      <c r="J5595" s="63">
        <v>190868602.226724</v>
      </c>
      <c r="K5595" s="63">
        <v>47.548328822450934</v>
      </c>
      <c r="L5595" s="63">
        <v>767.07571484305095</v>
      </c>
      <c r="M5595" s="63">
        <v>30.59125964010283</v>
      </c>
      <c r="N5595" s="62">
        <v>27.308</v>
      </c>
    </row>
    <row r="5596" spans="1:14" x14ac:dyDescent="0.4">
      <c r="A5596" s="59">
        <v>132</v>
      </c>
      <c r="B5596" s="5" t="s">
        <v>11</v>
      </c>
      <c r="C5596" s="5">
        <v>1983</v>
      </c>
      <c r="D5596" s="5" t="s">
        <v>249</v>
      </c>
      <c r="E5596" s="5" t="s">
        <v>247</v>
      </c>
      <c r="F5596" s="62">
        <f t="shared" si="590"/>
        <v>1.1127919926097334</v>
      </c>
      <c r="G5596" s="63">
        <v>48670565</v>
      </c>
      <c r="H5596" s="63">
        <v>3.6491556533808023</v>
      </c>
      <c r="I5596" s="63">
        <f>(I4951+I5252+I5424)/3</f>
        <v>115.38897439951931</v>
      </c>
      <c r="J5596" s="63">
        <v>349606931.777924</v>
      </c>
      <c r="K5596" s="63">
        <v>47.384496042474424</v>
      </c>
      <c r="L5596" s="63">
        <v>822.73132412773691</v>
      </c>
      <c r="M5596" s="63">
        <v>31.30962705984388</v>
      </c>
      <c r="N5596" s="62">
        <v>27.568999999999999</v>
      </c>
    </row>
    <row r="5597" spans="1:14" x14ac:dyDescent="0.4">
      <c r="A5597" s="59">
        <v>132</v>
      </c>
      <c r="B5597" s="5" t="s">
        <v>11</v>
      </c>
      <c r="C5597" s="5">
        <v>1984</v>
      </c>
      <c r="D5597" s="5" t="s">
        <v>249</v>
      </c>
      <c r="E5597" s="5" t="s">
        <v>247</v>
      </c>
      <c r="F5597" s="62">
        <f t="shared" si="590"/>
        <v>1.171359992220772</v>
      </c>
      <c r="G5597" s="63">
        <v>49636724</v>
      </c>
      <c r="H5597" s="63">
        <v>1.4478665785963898</v>
      </c>
      <c r="I5597" s="63">
        <f>(I4952+I5253+I5425)/3</f>
        <v>107.50942543776402</v>
      </c>
      <c r="J5597" s="63">
        <v>401019248.88265902</v>
      </c>
      <c r="K5597" s="63">
        <v>48.069265418317556</v>
      </c>
      <c r="L5597" s="63">
        <v>842.0710394913209</v>
      </c>
      <c r="M5597" s="63">
        <v>30.692287444064227</v>
      </c>
      <c r="N5597" s="62">
        <v>27.832000000000001</v>
      </c>
    </row>
    <row r="5598" spans="1:14" x14ac:dyDescent="0.4">
      <c r="A5598" s="59">
        <v>132</v>
      </c>
      <c r="B5598" s="5" t="s">
        <v>11</v>
      </c>
      <c r="C5598" s="5">
        <v>1985</v>
      </c>
      <c r="D5598" s="5" t="s">
        <v>249</v>
      </c>
      <c r="E5598" s="5" t="s">
        <v>247</v>
      </c>
      <c r="F5598" s="62">
        <f t="shared" si="590"/>
        <v>1.2330105181271285</v>
      </c>
      <c r="G5598" s="63">
        <v>50594940</v>
      </c>
      <c r="H5598" s="63">
        <v>2.1772027675002477</v>
      </c>
      <c r="I5598" s="63">
        <f>(I4953+I5426+I5254)/3</f>
        <v>91.058595862550348</v>
      </c>
      <c r="J5598" s="63">
        <v>163200657.95060799</v>
      </c>
      <c r="K5598" s="63">
        <v>49.155228447404802</v>
      </c>
      <c r="L5598" s="63">
        <v>768.86564807740262</v>
      </c>
      <c r="M5598" s="63">
        <v>34.783642415596759</v>
      </c>
      <c r="N5598" s="62">
        <v>28.094999999999999</v>
      </c>
    </row>
    <row r="5599" spans="1:14" x14ac:dyDescent="0.4">
      <c r="A5599" s="59">
        <v>132</v>
      </c>
      <c r="B5599" s="5" t="s">
        <v>11</v>
      </c>
      <c r="C5599" s="5">
        <v>1986</v>
      </c>
      <c r="D5599" s="5" t="s">
        <v>249</v>
      </c>
      <c r="E5599" s="5" t="s">
        <v>247</v>
      </c>
      <c r="F5599" s="62">
        <f t="shared" si="590"/>
        <v>1.2979058085548723</v>
      </c>
      <c r="G5599" s="63">
        <v>51542094</v>
      </c>
      <c r="H5599" s="63">
        <v>1.6531553058300972</v>
      </c>
      <c r="I5599" s="63">
        <f>(I4954+I5255+I5427)/3</f>
        <v>92.27762550306646</v>
      </c>
      <c r="J5599" s="63">
        <v>262504153.77504399</v>
      </c>
      <c r="K5599" s="63">
        <v>49.170854681778593</v>
      </c>
      <c r="L5599" s="63">
        <v>836.14713016620749</v>
      </c>
      <c r="M5599" s="63">
        <v>33.656062701705849</v>
      </c>
      <c r="N5599" s="62">
        <v>28.361000000000001</v>
      </c>
    </row>
    <row r="5600" spans="1:14" x14ac:dyDescent="0.4">
      <c r="A5600" s="59">
        <v>132</v>
      </c>
      <c r="B5600" s="5" t="s">
        <v>11</v>
      </c>
      <c r="C5600" s="5">
        <v>1987</v>
      </c>
      <c r="D5600" s="5" t="s">
        <v>249</v>
      </c>
      <c r="E5600" s="5" t="s">
        <v>247</v>
      </c>
      <c r="F5600" s="62">
        <f t="shared" si="590"/>
        <v>1.3662166405840761</v>
      </c>
      <c r="G5600" s="63">
        <v>52479181</v>
      </c>
      <c r="H5600" s="63">
        <v>4.7232135131412463</v>
      </c>
      <c r="I5600" s="63">
        <f>(I5428+I5256+I4955)/3</f>
        <v>93.598105159612302</v>
      </c>
      <c r="J5600" s="63">
        <v>351932497.41628999</v>
      </c>
      <c r="K5600" s="63">
        <v>57.227984489338688</v>
      </c>
      <c r="L5600" s="63">
        <v>962.96179917283496</v>
      </c>
      <c r="M5600" s="63">
        <v>35.1</v>
      </c>
      <c r="N5600" s="62">
        <v>28.628</v>
      </c>
    </row>
    <row r="5601" spans="1:14" x14ac:dyDescent="0.4">
      <c r="A5601" s="59">
        <v>132</v>
      </c>
      <c r="B5601" s="5" t="s">
        <v>11</v>
      </c>
      <c r="C5601" s="5">
        <v>1988</v>
      </c>
      <c r="D5601" s="5" t="s">
        <v>249</v>
      </c>
      <c r="E5601" s="5" t="s">
        <v>247</v>
      </c>
      <c r="F5601" s="62">
        <f t="shared" si="590"/>
        <v>1.4381227795621854</v>
      </c>
      <c r="G5601" s="63">
        <v>53410965</v>
      </c>
      <c r="H5601" s="63">
        <v>5.9183965488826402</v>
      </c>
      <c r="I5601" s="63">
        <f>(I4956+I5257+I5429)/3</f>
        <v>91.310994611373928</v>
      </c>
      <c r="J5601" s="63">
        <v>1105370109.5356801</v>
      </c>
      <c r="K5601" s="63">
        <v>67.413470506890576</v>
      </c>
      <c r="L5601" s="63">
        <v>1154.5804025704008</v>
      </c>
      <c r="M5601" s="63">
        <v>35.300297671160919</v>
      </c>
      <c r="N5601" s="62">
        <v>28.896999999999998</v>
      </c>
    </row>
    <row r="5602" spans="1:14" x14ac:dyDescent="0.4">
      <c r="A5602" s="59">
        <v>132</v>
      </c>
      <c r="B5602" s="5" t="s">
        <v>11</v>
      </c>
      <c r="C5602" s="5">
        <v>1989</v>
      </c>
      <c r="D5602" s="5" t="s">
        <v>249</v>
      </c>
      <c r="E5602" s="5" t="s">
        <v>247</v>
      </c>
      <c r="F5602" s="62">
        <f t="shared" si="590"/>
        <v>1.5138134521707216</v>
      </c>
      <c r="G5602" s="63">
        <v>54324004</v>
      </c>
      <c r="H5602" s="63">
        <v>6.1167430870732886</v>
      </c>
      <c r="I5602" s="63">
        <f>(I5258+I4957+I5430)/3</f>
        <v>93.360588607222539</v>
      </c>
      <c r="J5602" s="63">
        <v>1775449345.30598</v>
      </c>
      <c r="K5602" s="63">
        <v>72.406933520857933</v>
      </c>
      <c r="L5602" s="63">
        <v>1329.9967377216187</v>
      </c>
      <c r="M5602" s="63">
        <v>33.665760048352979</v>
      </c>
      <c r="N5602" s="62">
        <v>29.167000000000002</v>
      </c>
    </row>
    <row r="5603" spans="1:14" x14ac:dyDescent="0.4">
      <c r="A5603" s="59">
        <v>132</v>
      </c>
      <c r="B5603" s="5" t="s">
        <v>11</v>
      </c>
      <c r="C5603" s="5">
        <v>1990</v>
      </c>
      <c r="D5603" s="5" t="s">
        <v>249</v>
      </c>
      <c r="E5603" s="5" t="s">
        <v>247</v>
      </c>
      <c r="F5603" s="62">
        <v>1.5934878443902334</v>
      </c>
      <c r="G5603" s="63">
        <v>55228410</v>
      </c>
      <c r="H5603" s="63">
        <v>5.7731821624428221</v>
      </c>
      <c r="I5603" s="63">
        <f>(I5259+I4958+I5431)/3</f>
        <v>96.019448269162297</v>
      </c>
      <c r="J5603" s="63">
        <v>2443549743.0090098</v>
      </c>
      <c r="K5603" s="63">
        <v>75.782364364539887</v>
      </c>
      <c r="L5603" s="63">
        <v>1545.2769818832489</v>
      </c>
      <c r="M5603" s="63">
        <v>38.026950179255778</v>
      </c>
      <c r="N5603" s="62">
        <v>29.423999999999999</v>
      </c>
    </row>
    <row r="5604" spans="1:14" x14ac:dyDescent="0.4">
      <c r="A5604" s="59">
        <v>132</v>
      </c>
      <c r="B5604" s="5" t="s">
        <v>11</v>
      </c>
      <c r="C5604" s="5">
        <v>1991</v>
      </c>
      <c r="D5604" s="5" t="s">
        <v>249</v>
      </c>
      <c r="E5604" s="5" t="s">
        <v>247</v>
      </c>
      <c r="F5604" s="62">
        <v>1.7184248126087291</v>
      </c>
      <c r="G5604" s="63">
        <v>56099865</v>
      </c>
      <c r="H5604" s="63">
        <v>5.74652378137894</v>
      </c>
      <c r="I5604" s="63">
        <f>(I4959+I5260+I5432)/3</f>
        <v>99.248229309647684</v>
      </c>
      <c r="J5604" s="63">
        <v>2013985971.10096</v>
      </c>
      <c r="K5604" s="63">
        <v>78.471134977417492</v>
      </c>
      <c r="L5604" s="63">
        <v>1751.0686517883994</v>
      </c>
      <c r="M5604" s="63">
        <v>41.235281048655857</v>
      </c>
      <c r="N5604" s="62">
        <v>29.593</v>
      </c>
    </row>
    <row r="5605" spans="1:14" x14ac:dyDescent="0.4">
      <c r="A5605" s="59">
        <v>132</v>
      </c>
      <c r="B5605" s="5" t="s">
        <v>11</v>
      </c>
      <c r="C5605" s="5">
        <v>1992</v>
      </c>
      <c r="D5605" s="5" t="s">
        <v>249</v>
      </c>
      <c r="E5605" s="5" t="s">
        <v>247</v>
      </c>
      <c r="F5605" s="62">
        <v>1.8777492131055293</v>
      </c>
      <c r="G5605" s="63">
        <v>56939020</v>
      </c>
      <c r="H5605" s="63">
        <v>4.4904541312546371</v>
      </c>
      <c r="I5605" s="63">
        <f>(I4960+I5261+I5433)/3</f>
        <v>103.06284287773336</v>
      </c>
      <c r="J5605" s="63">
        <v>2113021867.3199601</v>
      </c>
      <c r="K5605" s="63">
        <v>77.954645692609262</v>
      </c>
      <c r="L5605" s="63">
        <v>1957.4054228129557</v>
      </c>
      <c r="M5605" s="63">
        <v>41.250763903035235</v>
      </c>
      <c r="N5605" s="62">
        <v>29.763000000000002</v>
      </c>
    </row>
    <row r="5606" spans="1:14" x14ac:dyDescent="0.4">
      <c r="A5606" s="59">
        <v>132</v>
      </c>
      <c r="B5606" s="5" t="s">
        <v>11</v>
      </c>
      <c r="C5606" s="5">
        <v>1993</v>
      </c>
      <c r="D5606" s="5" t="s">
        <v>249</v>
      </c>
      <c r="E5606" s="5" t="s">
        <v>247</v>
      </c>
      <c r="F5606" s="62">
        <v>2.135342095367422</v>
      </c>
      <c r="G5606" s="63">
        <v>57776082</v>
      </c>
      <c r="H5606" s="63">
        <v>6.4906547671218959</v>
      </c>
      <c r="I5606" s="63">
        <f>(I5434+I4961+I5262)/3</f>
        <v>103.75981386398617</v>
      </c>
      <c r="J5606" s="63">
        <v>1804040984.75618</v>
      </c>
      <c r="K5606" s="63">
        <v>77.746117117409739</v>
      </c>
      <c r="L5606" s="63">
        <v>2230.8411801125026</v>
      </c>
      <c r="M5606" s="63">
        <v>39.607807699258991</v>
      </c>
      <c r="N5606" s="62">
        <v>29.934000000000001</v>
      </c>
    </row>
    <row r="5607" spans="1:14" x14ac:dyDescent="0.4">
      <c r="A5607" s="59">
        <v>132</v>
      </c>
      <c r="B5607" s="5" t="s">
        <v>11</v>
      </c>
      <c r="C5607" s="5">
        <v>1994</v>
      </c>
      <c r="D5607" s="5" t="s">
        <v>249</v>
      </c>
      <c r="E5607" s="5" t="s">
        <v>247</v>
      </c>
      <c r="F5607" s="62">
        <v>2.3498545726233453</v>
      </c>
      <c r="G5607" s="63">
        <v>58610010</v>
      </c>
      <c r="H5607" s="63">
        <v>4.6727635464799846</v>
      </c>
      <c r="I5607" s="63">
        <f>(I4962+I5263+I5435)/3</f>
        <v>102.35346523940602</v>
      </c>
      <c r="J5607" s="63">
        <v>1366440824.95193</v>
      </c>
      <c r="K5607" s="63">
        <v>81.248952993827743</v>
      </c>
      <c r="L5607" s="63">
        <v>2502.7086492409917</v>
      </c>
      <c r="M5607" s="63">
        <v>39.148385007690436</v>
      </c>
      <c r="N5607" s="62">
        <v>30.105</v>
      </c>
    </row>
    <row r="5608" spans="1:14" x14ac:dyDescent="0.4">
      <c r="A5608" s="59">
        <v>132</v>
      </c>
      <c r="B5608" s="5" t="s">
        <v>11</v>
      </c>
      <c r="C5608" s="5">
        <v>1995</v>
      </c>
      <c r="D5608" s="5" t="s">
        <v>249</v>
      </c>
      <c r="E5608" s="5" t="s">
        <v>247</v>
      </c>
      <c r="F5608" s="62">
        <v>2.6301007420567637</v>
      </c>
      <c r="G5608" s="63">
        <v>59424834</v>
      </c>
      <c r="H5608" s="63">
        <v>5.7402361456272217</v>
      </c>
      <c r="I5608" s="63">
        <f>(I5264+I4963+I5436)/3</f>
        <v>105.87155002474071</v>
      </c>
      <c r="J5608" s="63">
        <v>2067936429.29445</v>
      </c>
      <c r="K5608" s="63">
        <v>89.756174936824479</v>
      </c>
      <c r="L5608" s="63">
        <v>2848.6224562754833</v>
      </c>
      <c r="M5608" s="63">
        <v>37.79206859592712</v>
      </c>
      <c r="N5608" s="62">
        <v>30.276</v>
      </c>
    </row>
    <row r="5609" spans="1:14" x14ac:dyDescent="0.4">
      <c r="A5609" s="59">
        <v>132</v>
      </c>
      <c r="B5609" s="5" t="s">
        <v>11</v>
      </c>
      <c r="C5609" s="5">
        <v>1996</v>
      </c>
      <c r="D5609" s="5" t="s">
        <v>249</v>
      </c>
      <c r="E5609" s="5" t="s">
        <v>247</v>
      </c>
      <c r="F5609" s="62">
        <v>2.9163063233394722</v>
      </c>
      <c r="G5609" s="63">
        <v>60211096</v>
      </c>
      <c r="H5609" s="63">
        <v>4.0981409238428625</v>
      </c>
      <c r="I5609" s="63">
        <f>(I5265+I4964+I5437)/3</f>
        <v>103.70579899779347</v>
      </c>
      <c r="J5609" s="63">
        <v>2335837474.9316602</v>
      </c>
      <c r="K5609" s="63">
        <v>84.274147997975263</v>
      </c>
      <c r="L5609" s="63">
        <v>3039.8921393040387</v>
      </c>
      <c r="M5609" s="63">
        <v>38.547699357220132</v>
      </c>
      <c r="N5609" s="62">
        <v>30.449000000000002</v>
      </c>
    </row>
    <row r="5610" spans="1:14" x14ac:dyDescent="0.4">
      <c r="A5610" s="59">
        <v>132</v>
      </c>
      <c r="B5610" s="5" t="s">
        <v>11</v>
      </c>
      <c r="C5610" s="5">
        <v>1997</v>
      </c>
      <c r="D5610" s="5" t="s">
        <v>249</v>
      </c>
      <c r="E5610" s="5" t="s">
        <v>247</v>
      </c>
      <c r="F5610" s="62">
        <v>2.9759871221595828</v>
      </c>
      <c r="G5610" s="63">
        <v>60989108</v>
      </c>
      <c r="H5610" s="63">
        <v>4.421168366326782</v>
      </c>
      <c r="I5610" s="63">
        <f>(I4965+I5266+I5438)/3</f>
        <v>105.60545325450043</v>
      </c>
      <c r="J5610" s="63">
        <v>3894755071.0450401</v>
      </c>
      <c r="K5610" s="63">
        <v>95.051790646475496</v>
      </c>
      <c r="L5610" s="63">
        <v>2462.4143800517372</v>
      </c>
      <c r="M5610" s="63">
        <v>40.452230090694499</v>
      </c>
      <c r="N5610" s="62">
        <v>30.622</v>
      </c>
    </row>
    <row r="5611" spans="1:14" x14ac:dyDescent="0.4">
      <c r="A5611" s="59">
        <v>132</v>
      </c>
      <c r="B5611" s="5" t="s">
        <v>11</v>
      </c>
      <c r="C5611" s="5">
        <v>1998</v>
      </c>
      <c r="D5611" s="5" t="s">
        <v>249</v>
      </c>
      <c r="E5611" s="5" t="s">
        <v>247</v>
      </c>
      <c r="F5611" s="62">
        <v>2.5979162078254578</v>
      </c>
      <c r="G5611" s="63">
        <v>61745217</v>
      </c>
      <c r="H5611" s="63">
        <v>8.0637104569703411</v>
      </c>
      <c r="I5611" s="63">
        <f>(I5267+I4966+I5439)/3</f>
        <v>96.387099419023343</v>
      </c>
      <c r="J5611" s="63">
        <v>7314804931.3301296</v>
      </c>
      <c r="K5611" s="63">
        <v>100.24047373282828</v>
      </c>
      <c r="L5611" s="63">
        <v>1841.0429554039417</v>
      </c>
      <c r="M5611" s="63">
        <v>42.76910435497124</v>
      </c>
      <c r="N5611" s="62">
        <v>30.795000000000002</v>
      </c>
    </row>
    <row r="5612" spans="1:14" x14ac:dyDescent="0.4">
      <c r="A5612" s="59">
        <v>132</v>
      </c>
      <c r="B5612" s="5" t="s">
        <v>11</v>
      </c>
      <c r="C5612" s="5">
        <v>1999</v>
      </c>
      <c r="D5612" s="5" t="s">
        <v>249</v>
      </c>
      <c r="E5612" s="5" t="s">
        <v>247</v>
      </c>
      <c r="F5612" s="62">
        <v>2.707860689643045</v>
      </c>
      <c r="G5612" s="63">
        <v>62442651</v>
      </c>
      <c r="H5612" s="63">
        <v>-2.5769529776167701</v>
      </c>
      <c r="I5612" s="63">
        <f>(I5268+I4967+I5440)/3</f>
        <v>87.330587747469295</v>
      </c>
      <c r="J5612" s="63">
        <v>6102677671.1809502</v>
      </c>
      <c r="K5612" s="63">
        <v>100.70628870443311</v>
      </c>
      <c r="L5612" s="63">
        <v>2028.5687707099491</v>
      </c>
      <c r="M5612" s="63">
        <v>41.007052000263627</v>
      </c>
      <c r="N5612" s="62">
        <v>30.969000000000001</v>
      </c>
    </row>
    <row r="5613" spans="1:14" x14ac:dyDescent="0.4">
      <c r="A5613" s="59">
        <v>132</v>
      </c>
      <c r="B5613" s="5" t="s">
        <v>11</v>
      </c>
      <c r="C5613" s="5">
        <v>2000</v>
      </c>
      <c r="D5613" s="5" t="s">
        <v>249</v>
      </c>
      <c r="E5613" s="5" t="s">
        <v>247</v>
      </c>
      <c r="F5613" s="62">
        <v>2.6787775457003762</v>
      </c>
      <c r="G5613" s="63">
        <v>63066603</v>
      </c>
      <c r="H5613" s="63">
        <v>1.3310499593202536</v>
      </c>
      <c r="I5613" s="63">
        <f>(I4968+I5269+I5441)/3</f>
        <v>88.591038401836144</v>
      </c>
      <c r="J5613" s="63">
        <v>3365987582.5830998</v>
      </c>
      <c r="K5613" s="63">
        <v>121.29795535147205</v>
      </c>
      <c r="L5613" s="63">
        <v>2004.1070589103051</v>
      </c>
      <c r="M5613" s="63">
        <v>42.208943463129557</v>
      </c>
      <c r="N5613" s="62">
        <v>31.385999999999999</v>
      </c>
    </row>
    <row r="5614" spans="1:14" x14ac:dyDescent="0.4">
      <c r="A5614" s="59">
        <v>132</v>
      </c>
      <c r="B5614" s="5" t="s">
        <v>11</v>
      </c>
      <c r="C5614" s="5">
        <v>2001</v>
      </c>
      <c r="D5614" s="5" t="s">
        <v>249</v>
      </c>
      <c r="E5614" s="5" t="s">
        <v>247</v>
      </c>
      <c r="F5614" s="62">
        <v>2.808749463392648</v>
      </c>
      <c r="G5614" s="63">
        <v>63649892</v>
      </c>
      <c r="H5614" s="63">
        <v>1.917532244930527</v>
      </c>
      <c r="I5614" s="63">
        <f>(I4969+I5270+I5442)/3</f>
        <v>85.630556115175224</v>
      </c>
      <c r="J5614" s="63">
        <v>5067170388.0902205</v>
      </c>
      <c r="K5614" s="63">
        <v>120.26796627353298</v>
      </c>
      <c r="L5614" s="63">
        <v>1889.9714107983391</v>
      </c>
      <c r="M5614" s="63">
        <v>42.225000000000001</v>
      </c>
      <c r="N5614" s="62">
        <v>32.548000000000002</v>
      </c>
    </row>
    <row r="5615" spans="1:14" x14ac:dyDescent="0.4">
      <c r="A5615" s="59">
        <v>132</v>
      </c>
      <c r="B5615" s="5" t="s">
        <v>11</v>
      </c>
      <c r="C5615" s="5">
        <v>2002</v>
      </c>
      <c r="D5615" s="5" t="s">
        <v>249</v>
      </c>
      <c r="E5615" s="5" t="s">
        <v>247</v>
      </c>
      <c r="F5615" s="62">
        <v>2.967397136645709</v>
      </c>
      <c r="G5615" s="63">
        <v>64222580</v>
      </c>
      <c r="H5615" s="63">
        <v>1.6904580560415354</v>
      </c>
      <c r="I5615" s="63">
        <f>(I4970+I5271+I5443)/3</f>
        <v>79.943620461696028</v>
      </c>
      <c r="J5615" s="63">
        <v>3341612007.2369199</v>
      </c>
      <c r="K5615" s="63">
        <v>114.96974302106671</v>
      </c>
      <c r="L5615" s="63">
        <v>2091.1789031213284</v>
      </c>
      <c r="M5615" s="63">
        <v>41.136886842571272</v>
      </c>
      <c r="N5615" s="62">
        <v>33.734000000000002</v>
      </c>
    </row>
    <row r="5616" spans="1:14" x14ac:dyDescent="0.4">
      <c r="A5616" s="59">
        <v>132</v>
      </c>
      <c r="B5616" s="5" t="s">
        <v>11</v>
      </c>
      <c r="C5616" s="5">
        <v>2003</v>
      </c>
      <c r="D5616" s="5" t="s">
        <v>249</v>
      </c>
      <c r="E5616" s="5" t="s">
        <v>247</v>
      </c>
      <c r="F5616" s="62">
        <v>3.0207578756865328</v>
      </c>
      <c r="G5616" s="63">
        <v>64776956</v>
      </c>
      <c r="H5616" s="63">
        <v>2.1495490160916972</v>
      </c>
      <c r="I5616" s="63">
        <f>(I5272+I4971+I5444)/3</f>
        <v>81.911195638876521</v>
      </c>
      <c r="J5616" s="63">
        <v>5232270340.1941004</v>
      </c>
      <c r="K5616" s="63">
        <v>116.69281970486456</v>
      </c>
      <c r="L5616" s="63">
        <v>2350.8454958255129</v>
      </c>
      <c r="M5616" s="63">
        <v>41.104398396476761</v>
      </c>
      <c r="N5616" s="62">
        <v>34.941000000000003</v>
      </c>
    </row>
    <row r="5617" spans="1:14" x14ac:dyDescent="0.4">
      <c r="A5617" s="59">
        <v>132</v>
      </c>
      <c r="B5617" s="5" t="s">
        <v>11</v>
      </c>
      <c r="C5617" s="5">
        <v>2004</v>
      </c>
      <c r="D5617" s="5" t="s">
        <v>249</v>
      </c>
      <c r="E5617" s="5" t="s">
        <v>247</v>
      </c>
      <c r="F5617" s="62">
        <v>3.2680460795938018</v>
      </c>
      <c r="G5617" s="63">
        <v>65311166</v>
      </c>
      <c r="H5617" s="63">
        <v>3.5692594260299728</v>
      </c>
      <c r="I5617" s="63">
        <f>(I4972+I5273+I5445)/3</f>
        <v>95.018236366877716</v>
      </c>
      <c r="J5617" s="63">
        <v>5860255942.6010199</v>
      </c>
      <c r="K5617" s="63">
        <v>127.41187372039271</v>
      </c>
      <c r="L5617" s="63">
        <v>2647.2607326388597</v>
      </c>
      <c r="M5617" s="63">
        <v>41.241422011248133</v>
      </c>
      <c r="N5617" s="62">
        <v>36.168999999999997</v>
      </c>
    </row>
    <row r="5618" spans="1:14" x14ac:dyDescent="0.4">
      <c r="A5618" s="59">
        <v>132</v>
      </c>
      <c r="B5618" s="5" t="s">
        <v>11</v>
      </c>
      <c r="C5618" s="5">
        <v>2005</v>
      </c>
      <c r="D5618" s="5" t="s">
        <v>249</v>
      </c>
      <c r="E5618" s="5" t="s">
        <v>247</v>
      </c>
      <c r="F5618" s="62">
        <v>3.3742359623076763</v>
      </c>
      <c r="G5618" s="63">
        <v>65821360</v>
      </c>
      <c r="H5618" s="63">
        <v>5.0915561830489509</v>
      </c>
      <c r="I5618" s="63">
        <f>(I5446+I4973+I5274)/3</f>
        <v>98.79124992597572</v>
      </c>
      <c r="J5618" s="63">
        <v>8215637195.3000097</v>
      </c>
      <c r="K5618" s="63">
        <v>137.85386683224743</v>
      </c>
      <c r="L5618" s="63">
        <v>2876.2457729313892</v>
      </c>
      <c r="M5618" s="63">
        <v>42.282717282717286</v>
      </c>
      <c r="N5618" s="62">
        <v>37.411000000000001</v>
      </c>
    </row>
    <row r="5619" spans="1:14" x14ac:dyDescent="0.4">
      <c r="A5619" s="59">
        <v>132</v>
      </c>
      <c r="B5619" s="5" t="s">
        <v>11</v>
      </c>
      <c r="C5619" s="5">
        <v>2006</v>
      </c>
      <c r="D5619" s="5" t="s">
        <v>249</v>
      </c>
      <c r="E5619" s="5" t="s">
        <v>247</v>
      </c>
      <c r="F5619" s="62">
        <v>3.3880474867695454</v>
      </c>
      <c r="G5619" s="63">
        <v>66319525</v>
      </c>
      <c r="H5619" s="63">
        <v>5.104213273029103</v>
      </c>
      <c r="I5619" s="63">
        <f>(I4974+I5275+I5447)/3</f>
        <v>95.075338850777527</v>
      </c>
      <c r="J5619" s="63">
        <v>8917470351.2000008</v>
      </c>
      <c r="K5619" s="63">
        <v>134.0869461912682</v>
      </c>
      <c r="L5619" s="63">
        <v>3343.7859517483071</v>
      </c>
      <c r="M5619" s="63">
        <v>42.822432687063028</v>
      </c>
      <c r="N5619" s="62">
        <v>38.673000000000002</v>
      </c>
    </row>
    <row r="5620" spans="1:14" x14ac:dyDescent="0.4">
      <c r="A5620" s="59">
        <v>132</v>
      </c>
      <c r="B5620" s="5" t="s">
        <v>11</v>
      </c>
      <c r="C5620" s="5">
        <v>2007</v>
      </c>
      <c r="D5620" s="5" t="s">
        <v>249</v>
      </c>
      <c r="E5620" s="5" t="s">
        <v>247</v>
      </c>
      <c r="F5620" s="62">
        <v>3.4701924920668752</v>
      </c>
      <c r="G5620" s="63">
        <v>66826754</v>
      </c>
      <c r="H5620" s="63">
        <v>2.4733377418903615</v>
      </c>
      <c r="I5620" s="63">
        <f>(I4975+I5448+I5276)/3</f>
        <v>93.9067226099707</v>
      </c>
      <c r="J5620" s="63">
        <v>8633903440.6000004</v>
      </c>
      <c r="K5620" s="63">
        <v>129.87322698971749</v>
      </c>
      <c r="L5620" s="63">
        <v>3934.6909091986258</v>
      </c>
      <c r="M5620" s="63">
        <v>45.865164247517193</v>
      </c>
      <c r="N5620" s="62">
        <v>39.950000000000003</v>
      </c>
    </row>
    <row r="5621" spans="1:14" x14ac:dyDescent="0.4">
      <c r="A5621" s="59">
        <v>132</v>
      </c>
      <c r="B5621" s="5" t="s">
        <v>11</v>
      </c>
      <c r="C5621" s="5">
        <v>2008</v>
      </c>
      <c r="D5621" s="5" t="s">
        <v>249</v>
      </c>
      <c r="E5621" s="5" t="s">
        <v>247</v>
      </c>
      <c r="F5621" s="62">
        <v>3.473931644046119</v>
      </c>
      <c r="G5621" s="63">
        <v>67328239</v>
      </c>
      <c r="H5621" s="63">
        <v>5.1337803515996114</v>
      </c>
      <c r="I5621" s="63">
        <f>(I4976+I5277+I5449)/3</f>
        <v>91.815623311215788</v>
      </c>
      <c r="J5621" s="63">
        <v>8561557724.6000099</v>
      </c>
      <c r="K5621" s="63">
        <v>140.43701154093122</v>
      </c>
      <c r="L5621" s="63">
        <v>4327.7974704039334</v>
      </c>
      <c r="M5621" s="63">
        <v>46.135613700794721</v>
      </c>
      <c r="N5621" s="62">
        <v>41.241999999999997</v>
      </c>
    </row>
    <row r="5622" spans="1:14" x14ac:dyDescent="0.4">
      <c r="A5622" s="59">
        <v>132</v>
      </c>
      <c r="B5622" s="5" t="s">
        <v>11</v>
      </c>
      <c r="C5622" s="5">
        <v>2009</v>
      </c>
      <c r="D5622" s="5" t="s">
        <v>249</v>
      </c>
      <c r="E5622" s="5" t="s">
        <v>247</v>
      </c>
      <c r="F5622" s="62">
        <v>3.3157054182628176</v>
      </c>
      <c r="G5622" s="63">
        <v>67813654</v>
      </c>
      <c r="H5622" s="63">
        <v>0.19477213095817092</v>
      </c>
      <c r="I5622" s="63">
        <f>(I4977+I5278+I5450)/3</f>
        <v>93.308190143126012</v>
      </c>
      <c r="J5622" s="63">
        <v>6411458544.6000099</v>
      </c>
      <c r="K5622" s="63">
        <v>119.26941885458935</v>
      </c>
      <c r="L5622" s="63">
        <v>4154.1874470784169</v>
      </c>
      <c r="M5622" s="63">
        <v>42.775096525096522</v>
      </c>
      <c r="N5622" s="62">
        <v>42.542999999999999</v>
      </c>
    </row>
    <row r="5623" spans="1:14" x14ac:dyDescent="0.4">
      <c r="A5623" s="59">
        <v>132</v>
      </c>
      <c r="B5623" s="5" t="s">
        <v>11</v>
      </c>
      <c r="C5623" s="5">
        <v>2010</v>
      </c>
      <c r="D5623" s="5" t="s">
        <v>249</v>
      </c>
      <c r="E5623" s="5" t="s">
        <v>247</v>
      </c>
      <c r="F5623" s="62">
        <v>3.526681931339323</v>
      </c>
      <c r="G5623" s="63">
        <v>68270489</v>
      </c>
      <c r="H5623" s="63">
        <v>4.0809892267374295</v>
      </c>
      <c r="I5623" s="63">
        <v>100</v>
      </c>
      <c r="J5623" s="63">
        <v>14746672919.6</v>
      </c>
      <c r="K5623" s="63">
        <v>127.25052263825106</v>
      </c>
      <c r="L5623" s="63">
        <v>4996.3720976009063</v>
      </c>
      <c r="M5623" s="63">
        <v>43.892395147934288</v>
      </c>
      <c r="N5623" s="62">
        <v>43.856000000000002</v>
      </c>
    </row>
    <row r="5624" spans="1:14" x14ac:dyDescent="0.4">
      <c r="A5624" s="59">
        <v>132</v>
      </c>
      <c r="B5624" s="5" t="s">
        <v>11</v>
      </c>
      <c r="C5624" s="5">
        <v>2011</v>
      </c>
      <c r="D5624" s="5" t="s">
        <v>249</v>
      </c>
      <c r="E5624" s="5" t="s">
        <v>247</v>
      </c>
      <c r="F5624" s="62">
        <v>3.4777849253980837</v>
      </c>
      <c r="G5624" s="63">
        <v>68712846</v>
      </c>
      <c r="H5624" s="63">
        <v>3.7430981204437046</v>
      </c>
      <c r="I5624" s="63">
        <f>(I5280+I5452+I4979)/3</f>
        <v>100.67059508174758</v>
      </c>
      <c r="J5624" s="63">
        <v>2473685995.6999998</v>
      </c>
      <c r="K5624" s="63">
        <v>139.67540722457585</v>
      </c>
      <c r="L5624" s="63">
        <v>5396.6435857368206</v>
      </c>
      <c r="M5624" s="63">
        <v>44.06619172152584</v>
      </c>
      <c r="N5624" s="62">
        <v>44.698</v>
      </c>
    </row>
    <row r="5625" spans="1:14" x14ac:dyDescent="0.4">
      <c r="A5625" s="59">
        <v>132</v>
      </c>
      <c r="B5625" s="5" t="s">
        <v>11</v>
      </c>
      <c r="C5625" s="5">
        <v>2012</v>
      </c>
      <c r="D5625" s="5" t="s">
        <v>249</v>
      </c>
      <c r="E5625" s="5" t="s">
        <v>247</v>
      </c>
      <c r="F5625" s="62">
        <v>3.7058564536533041</v>
      </c>
      <c r="G5625" s="63">
        <v>69157023</v>
      </c>
      <c r="H5625" s="63">
        <v>1.9091444419967445</v>
      </c>
      <c r="I5625" s="63">
        <f>(I4980+I5453+I5281)/3</f>
        <v>98.563227791872976</v>
      </c>
      <c r="J5625" s="63">
        <v>12899036062.7558</v>
      </c>
      <c r="K5625" s="63">
        <v>137.67493851023951</v>
      </c>
      <c r="L5625" s="63">
        <v>5748.6327206215792</v>
      </c>
      <c r="M5625" s="63">
        <v>44.434214931369269</v>
      </c>
      <c r="N5625" s="62">
        <v>45.445</v>
      </c>
    </row>
    <row r="5626" spans="1:14" x14ac:dyDescent="0.4">
      <c r="A5626" s="59">
        <v>132</v>
      </c>
      <c r="B5626" s="5" t="s">
        <v>11</v>
      </c>
      <c r="C5626" s="5">
        <v>2013</v>
      </c>
      <c r="D5626" s="5" t="s">
        <v>249</v>
      </c>
      <c r="E5626" s="5" t="s">
        <v>247</v>
      </c>
      <c r="F5626" s="62">
        <v>3.8040574600794654</v>
      </c>
      <c r="G5626" s="63">
        <v>69578602</v>
      </c>
      <c r="H5626" s="63">
        <v>1.7787458923541664</v>
      </c>
      <c r="I5626" s="63">
        <f>(I5282+I4981+I5454)/3</f>
        <v>94.432641580229813</v>
      </c>
      <c r="J5626" s="63">
        <v>15935960664.807301</v>
      </c>
      <c r="K5626" s="63">
        <v>132.46227417426871</v>
      </c>
      <c r="L5626" s="63">
        <v>6041.1339479420276</v>
      </c>
      <c r="M5626" s="63">
        <v>46.389169529197815</v>
      </c>
      <c r="N5626" s="62">
        <v>46.192999999999998</v>
      </c>
    </row>
    <row r="5627" spans="1:14" x14ac:dyDescent="0.4">
      <c r="A5627" s="59">
        <v>132</v>
      </c>
      <c r="B5627" s="5" t="s">
        <v>11</v>
      </c>
      <c r="C5627" s="5">
        <v>2014</v>
      </c>
      <c r="D5627" s="5" t="s">
        <v>249</v>
      </c>
      <c r="E5627" s="5" t="s">
        <v>247</v>
      </c>
      <c r="F5627" s="62">
        <v>3.7360416940063259</v>
      </c>
      <c r="G5627" s="63">
        <v>69960943</v>
      </c>
      <c r="H5627" s="63">
        <v>1.441465365280294</v>
      </c>
      <c r="I5627" s="63">
        <f>(I5283+I4982+I5455)/3</f>
        <v>89.134027449399369</v>
      </c>
      <c r="J5627" s="63">
        <v>4975455660.4459</v>
      </c>
      <c r="K5627" s="63">
        <v>130.90549544439796</v>
      </c>
      <c r="L5627" s="63">
        <v>5822.3777829531437</v>
      </c>
      <c r="M5627" s="63">
        <v>46.599868593955321</v>
      </c>
      <c r="N5627" s="62">
        <v>46.942999999999998</v>
      </c>
    </row>
    <row r="5628" spans="1:14" x14ac:dyDescent="0.4">
      <c r="A5628" s="59">
        <v>132</v>
      </c>
      <c r="B5628" s="5" t="s">
        <v>11</v>
      </c>
      <c r="C5628" s="5">
        <v>2015</v>
      </c>
      <c r="D5628" s="5" t="s">
        <v>249</v>
      </c>
      <c r="E5628" s="5" t="s">
        <v>247</v>
      </c>
      <c r="F5628" s="62">
        <v>3.8246760975842782</v>
      </c>
      <c r="G5628" s="63">
        <v>70294397</v>
      </c>
      <c r="H5628" s="63">
        <v>0.72211357341251414</v>
      </c>
      <c r="I5628" s="63">
        <f>(I5456+I5284+I4983)/3</f>
        <v>83.126302830629356</v>
      </c>
      <c r="J5628" s="63">
        <v>8927579182.1621704</v>
      </c>
      <c r="K5628" s="63">
        <v>124.83966215252616</v>
      </c>
      <c r="L5628" s="63">
        <v>5708.7940910579819</v>
      </c>
      <c r="M5628" s="63">
        <f>(M5112+M5370+M5585)/3</f>
        <v>39.850272548437097</v>
      </c>
      <c r="N5628" s="62">
        <v>47.694000000000003</v>
      </c>
    </row>
    <row r="5629" spans="1:14" x14ac:dyDescent="0.4">
      <c r="A5629" s="59">
        <v>132</v>
      </c>
      <c r="B5629" s="5" t="s">
        <v>11</v>
      </c>
      <c r="C5629" s="5">
        <v>2016</v>
      </c>
      <c r="D5629" s="5" t="s">
        <v>249</v>
      </c>
      <c r="E5629" s="5" t="s">
        <v>247</v>
      </c>
      <c r="F5629" s="62">
        <v>3.7944702310620966</v>
      </c>
      <c r="G5629" s="63">
        <v>70607037</v>
      </c>
      <c r="H5629" s="63">
        <v>2.6361676199892798</v>
      </c>
      <c r="I5629" s="63">
        <f>(I5457+I5285+I4984)/3</f>
        <v>81.047216393669487</v>
      </c>
      <c r="J5629" s="63">
        <v>3486184390.3006902</v>
      </c>
      <c r="K5629" s="63">
        <v>120.5752272891298</v>
      </c>
      <c r="L5629" s="63">
        <v>5854.4639077193979</v>
      </c>
      <c r="M5629" s="63">
        <f>(M5113+M5371+M5586)/3</f>
        <v>39.536189702803689</v>
      </c>
      <c r="N5629" s="62">
        <v>48.448</v>
      </c>
    </row>
    <row r="5630" spans="1:14" x14ac:dyDescent="0.4">
      <c r="A5630" s="59">
        <v>132</v>
      </c>
      <c r="B5630" s="5" t="s">
        <v>11</v>
      </c>
      <c r="C5630" s="5">
        <v>2017</v>
      </c>
      <c r="D5630" s="5" t="s">
        <v>249</v>
      </c>
      <c r="E5630" s="5" t="s">
        <v>247</v>
      </c>
      <c r="F5630" s="62">
        <v>3.767896680934165</v>
      </c>
      <c r="G5630" s="63">
        <v>70898202</v>
      </c>
      <c r="H5630" s="63">
        <v>1.8999449899776977</v>
      </c>
      <c r="I5630" s="63">
        <f>(I5286+I4985+I5458)/3</f>
        <v>88.581196559950953</v>
      </c>
      <c r="J5630" s="63">
        <v>8285169819.69135</v>
      </c>
      <c r="K5630" s="63">
        <v>120.89142743363792</v>
      </c>
      <c r="L5630" s="63">
        <v>6436.7896598670259</v>
      </c>
      <c r="M5630" s="63">
        <f>(M4985+M5286+M5458)/3</f>
        <v>52.010997905941679</v>
      </c>
      <c r="N5630" s="62">
        <v>49.2</v>
      </c>
    </row>
    <row r="5631" spans="1:14" x14ac:dyDescent="0.4">
      <c r="A5631" s="59">
        <v>132</v>
      </c>
      <c r="B5631" s="5" t="s">
        <v>11</v>
      </c>
      <c r="C5631" s="5">
        <v>2018</v>
      </c>
      <c r="D5631" s="5" t="s">
        <v>249</v>
      </c>
      <c r="E5631" s="5" t="s">
        <v>247</v>
      </c>
      <c r="F5631" s="62">
        <v>3.7184278518827272</v>
      </c>
      <c r="G5631" s="63">
        <v>71127802</v>
      </c>
      <c r="H5631" s="63">
        <v>1.4285861642072746</v>
      </c>
      <c r="I5631" s="63">
        <f>(I4986+I5287+I5459)/3</f>
        <v>88.496729605743766</v>
      </c>
      <c r="J5631" s="63">
        <v>13747219811.179199</v>
      </c>
      <c r="K5631" s="63">
        <v>120.84186473098377</v>
      </c>
      <c r="L5631" s="63">
        <v>7124.5588104140306</v>
      </c>
      <c r="M5631" s="63">
        <f>(M5115+M5373+M5588)/3</f>
        <v>39.219937771800119</v>
      </c>
      <c r="N5631" s="62">
        <v>49.948999999999998</v>
      </c>
    </row>
    <row r="5632" spans="1:14" x14ac:dyDescent="0.4">
      <c r="A5632" s="59">
        <v>132</v>
      </c>
      <c r="B5632" s="5" t="s">
        <v>11</v>
      </c>
      <c r="C5632" s="5">
        <v>2019</v>
      </c>
      <c r="D5632" s="5" t="s">
        <v>249</v>
      </c>
      <c r="E5632" s="5" t="s">
        <v>247</v>
      </c>
      <c r="F5632" s="62">
        <v>3.849043756988983</v>
      </c>
      <c r="G5632" s="63">
        <v>71307763</v>
      </c>
      <c r="H5632" s="63">
        <v>1.0144234064249673</v>
      </c>
      <c r="I5632" s="63">
        <f>(I5288+I4987+I5460)/3</f>
        <v>86.656314764813828</v>
      </c>
      <c r="J5632" s="63">
        <v>5518708214.4825497</v>
      </c>
      <c r="K5632" s="63">
        <v>109.68951471516606</v>
      </c>
      <c r="L5632" s="63">
        <v>7628.5760330735084</v>
      </c>
      <c r="M5632" s="63">
        <f>(M5116+M5374+M5589)/3</f>
        <v>39.027329016980225</v>
      </c>
      <c r="N5632" s="62">
        <v>50.692</v>
      </c>
    </row>
    <row r="5633" spans="1:14" x14ac:dyDescent="0.4">
      <c r="A5633" s="59">
        <v>132</v>
      </c>
      <c r="B5633" s="5" t="s">
        <v>11</v>
      </c>
      <c r="C5633" s="5">
        <v>2020</v>
      </c>
      <c r="D5633" s="5" t="s">
        <v>249</v>
      </c>
      <c r="E5633" s="5" t="s">
        <v>247</v>
      </c>
      <c r="F5633" s="62">
        <v>3.7142558060041249</v>
      </c>
      <c r="G5633" s="63">
        <v>71475664</v>
      </c>
      <c r="H5633" s="63">
        <v>-1.2819443176342133</v>
      </c>
      <c r="I5633" s="63">
        <f>(I5289+I5461+I4988)/3</f>
        <v>83.514019446456231</v>
      </c>
      <c r="J5633" s="63">
        <v>-4947474466.9795399</v>
      </c>
      <c r="K5633" s="63">
        <v>97.799694862687574</v>
      </c>
      <c r="L5633" s="63">
        <v>7001.7854602338894</v>
      </c>
      <c r="M5633" s="63">
        <f>(M5117+M5375+M5590)/3</f>
        <v>38.874336483895242</v>
      </c>
      <c r="N5633" s="62">
        <v>51.43</v>
      </c>
    </row>
    <row r="5634" spans="1:14" x14ac:dyDescent="0.4">
      <c r="A5634" s="59">
        <v>132</v>
      </c>
      <c r="B5634" s="5" t="s">
        <v>11</v>
      </c>
      <c r="C5634" s="5">
        <v>2021</v>
      </c>
      <c r="D5634" s="5" t="s">
        <v>249</v>
      </c>
      <c r="E5634" s="5" t="s">
        <v>247</v>
      </c>
      <c r="F5634" s="62">
        <f>(F5631+F5632+F5633)/3</f>
        <v>3.7605758049586115</v>
      </c>
      <c r="G5634" s="63">
        <v>71601103</v>
      </c>
      <c r="H5634" s="63">
        <v>1.7098129930281516</v>
      </c>
      <c r="I5634" s="63">
        <f>(I5290+I4989+I5462)/3</f>
        <v>86.880688610875112</v>
      </c>
      <c r="J5634" s="63">
        <v>15158773772.705799</v>
      </c>
      <c r="K5634" s="63">
        <v>117.24343100777486</v>
      </c>
      <c r="L5634" s="63">
        <v>7060.8977069641787</v>
      </c>
      <c r="M5634" s="63">
        <f>(M5118+M5376+M5591)/3</f>
        <v>38.740404520038197</v>
      </c>
      <c r="N5634" s="62">
        <v>52.162999999999997</v>
      </c>
    </row>
    <row r="5635" spans="1:14" x14ac:dyDescent="0.4">
      <c r="A5635" s="59">
        <v>132</v>
      </c>
      <c r="B5635" s="5" t="s">
        <v>11</v>
      </c>
      <c r="C5635" s="5">
        <v>2022</v>
      </c>
      <c r="D5635" s="5" t="s">
        <v>249</v>
      </c>
      <c r="E5635" s="5" t="s">
        <v>247</v>
      </c>
      <c r="F5635" s="62">
        <f>(F5632+F5633+F5634)/3</f>
        <v>3.7746251226505732</v>
      </c>
      <c r="G5635" s="63">
        <v>71697030</v>
      </c>
      <c r="H5635" s="63">
        <v>4.7248430406847035</v>
      </c>
      <c r="I5635" s="63">
        <f>(I4990+I5291+I5463)/3</f>
        <v>95.912765154819013</v>
      </c>
      <c r="J5635" s="63">
        <v>11231916012.2157</v>
      </c>
      <c r="K5635" s="63">
        <v>133.87598763770393</v>
      </c>
      <c r="L5635" s="63">
        <v>6909.9562847948027</v>
      </c>
      <c r="M5635" s="63">
        <f>(M5119+M5377+M5592)/3</f>
        <v>38.595566597993582</v>
      </c>
      <c r="N5635" s="62">
        <v>52.889000000000003</v>
      </c>
    </row>
    <row r="5636" spans="1:14" x14ac:dyDescent="0.4">
      <c r="A5636" s="36">
        <v>133</v>
      </c>
      <c r="B5636" s="5" t="s">
        <v>214</v>
      </c>
      <c r="C5636" s="5">
        <v>1980</v>
      </c>
      <c r="D5636" s="5" t="s">
        <v>250</v>
      </c>
      <c r="E5636" s="5" t="s">
        <v>247</v>
      </c>
      <c r="F5636" s="62">
        <f>F5637*0.95</f>
        <v>6.0001944768270407E-2</v>
      </c>
      <c r="G5636" s="63">
        <v>642224</v>
      </c>
      <c r="H5636" s="63">
        <f>(H5637+H5638+H5639)/3</f>
        <v>8.8477598111678404</v>
      </c>
      <c r="I5636" s="63">
        <f>(I5375+I5376+I5377)/3</f>
        <v>115.60564465123257</v>
      </c>
      <c r="J5636" s="63">
        <f>(J5377+J5659+J5661)/3</f>
        <v>380945389.62967044</v>
      </c>
      <c r="K5636" s="63">
        <f>(K5377+K5656+K5657)/3</f>
        <v>129.62136135437845</v>
      </c>
      <c r="L5636" s="63">
        <f>(L5377+L5637+L5638)/3</f>
        <v>1430.1078474570957</v>
      </c>
      <c r="M5636" s="63">
        <f>(M5375+M5377+M5376)/3</f>
        <v>37.721325314355191</v>
      </c>
      <c r="N5636" s="62">
        <v>16.483000000000001</v>
      </c>
    </row>
    <row r="5637" spans="1:14" x14ac:dyDescent="0.4">
      <c r="A5637" s="36">
        <v>133</v>
      </c>
      <c r="B5637" s="5" t="s">
        <v>214</v>
      </c>
      <c r="C5637" s="5">
        <v>1981</v>
      </c>
      <c r="D5637" s="5" t="s">
        <v>250</v>
      </c>
      <c r="E5637" s="5" t="s">
        <v>247</v>
      </c>
      <c r="F5637" s="62">
        <f t="shared" ref="F5637:F5657" si="591">F5638*0.95</f>
        <v>6.3159941861337277E-2</v>
      </c>
      <c r="G5637" s="63">
        <v>649250</v>
      </c>
      <c r="H5637" s="63">
        <f t="shared" ref="H5637:H5647" si="592">(H5638+H5639+H5640)/3</f>
        <v>8.847814509039182</v>
      </c>
      <c r="I5637" s="63">
        <f t="shared" ref="I5637:I5673" si="593">(I5376+I5377+I5378)/3</f>
        <v>158.8556023509739</v>
      </c>
      <c r="J5637" s="63">
        <f t="shared" ref="J5637:J5659" si="594">(J5378+J5660+J5662)/3</f>
        <v>69291988.45918794</v>
      </c>
      <c r="K5637" s="63">
        <f t="shared" ref="K5637:K5655" si="595">(K5378+K5657+K5658)/3</f>
        <v>126.9454498849171</v>
      </c>
      <c r="L5637" s="63">
        <f t="shared" ref="L5637:L5655" si="596">(L5378+L5638+L5639)/3</f>
        <v>457.39364053170863</v>
      </c>
      <c r="M5637" s="63">
        <f t="shared" ref="M5637:M5678" si="597">(M5376+M5378+M5377)/3</f>
        <v>27.337732914311271</v>
      </c>
      <c r="N5637" s="62">
        <v>16.882999999999999</v>
      </c>
    </row>
    <row r="5638" spans="1:14" x14ac:dyDescent="0.4">
      <c r="A5638" s="36">
        <v>133</v>
      </c>
      <c r="B5638" s="5" t="s">
        <v>214</v>
      </c>
      <c r="C5638" s="5">
        <v>1982</v>
      </c>
      <c r="D5638" s="5" t="s">
        <v>250</v>
      </c>
      <c r="E5638" s="5" t="s">
        <v>247</v>
      </c>
      <c r="F5638" s="62">
        <f t="shared" si="591"/>
        <v>6.6484149327723452E-2</v>
      </c>
      <c r="G5638" s="63">
        <v>655112</v>
      </c>
      <c r="H5638" s="63">
        <f t="shared" si="592"/>
        <v>8.8476936820786047</v>
      </c>
      <c r="I5638" s="63">
        <f t="shared" si="593"/>
        <v>218.47239077219675</v>
      </c>
      <c r="J5638" s="63">
        <f t="shared" si="594"/>
        <v>9644353.8627890721</v>
      </c>
      <c r="K5638" s="63">
        <f t="shared" si="595"/>
        <v>111.99804440090524</v>
      </c>
      <c r="L5638" s="63">
        <f t="shared" si="596"/>
        <v>478.54649426392956</v>
      </c>
      <c r="M5638" s="63">
        <f t="shared" si="597"/>
        <v>17.093495018535847</v>
      </c>
      <c r="N5638" s="62">
        <v>17.291</v>
      </c>
    </row>
    <row r="5639" spans="1:14" x14ac:dyDescent="0.4">
      <c r="A5639" s="36">
        <v>133</v>
      </c>
      <c r="B5639" s="5" t="s">
        <v>214</v>
      </c>
      <c r="C5639" s="5">
        <v>1983</v>
      </c>
      <c r="D5639" s="5" t="s">
        <v>250</v>
      </c>
      <c r="E5639" s="5" t="s">
        <v>247</v>
      </c>
      <c r="F5639" s="62">
        <f t="shared" si="591"/>
        <v>6.9983315081814157E-2</v>
      </c>
      <c r="G5639" s="63">
        <v>662412</v>
      </c>
      <c r="H5639" s="63">
        <f t="shared" si="592"/>
        <v>8.8477712423857344</v>
      </c>
      <c r="I5639" s="63">
        <f t="shared" si="593"/>
        <v>281.15449168537754</v>
      </c>
      <c r="J5639" s="63">
        <f t="shared" si="594"/>
        <v>21655351.704863239</v>
      </c>
      <c r="K5639" s="63">
        <f t="shared" si="595"/>
        <v>88.01143962819782</v>
      </c>
      <c r="L5639" s="63">
        <f t="shared" si="596"/>
        <v>464.61245467494626</v>
      </c>
      <c r="M5639" s="63">
        <f t="shared" si="597"/>
        <v>7.0440619486734191</v>
      </c>
      <c r="N5639" s="62">
        <v>17.707999999999998</v>
      </c>
    </row>
    <row r="5640" spans="1:14" x14ac:dyDescent="0.4">
      <c r="A5640" s="36">
        <v>133</v>
      </c>
      <c r="B5640" s="5" t="s">
        <v>214</v>
      </c>
      <c r="C5640" s="5">
        <v>1984</v>
      </c>
      <c r="D5640" s="5" t="s">
        <v>250</v>
      </c>
      <c r="E5640" s="5" t="s">
        <v>247</v>
      </c>
      <c r="F5640" s="62">
        <f t="shared" si="591"/>
        <v>7.3666647454541226E-2</v>
      </c>
      <c r="G5640" s="63">
        <v>671373</v>
      </c>
      <c r="H5640" s="63">
        <f t="shared" si="592"/>
        <v>8.8479786026532086</v>
      </c>
      <c r="I5640" s="63">
        <f t="shared" si="593"/>
        <v>316.11870688443582</v>
      </c>
      <c r="J5640" s="63">
        <f t="shared" si="594"/>
        <v>20989937.449455738</v>
      </c>
      <c r="K5640" s="63">
        <f t="shared" si="595"/>
        <v>71.260049245455264</v>
      </c>
      <c r="L5640" s="63">
        <f t="shared" si="596"/>
        <v>475.54066947426446</v>
      </c>
      <c r="M5640" s="63">
        <f t="shared" si="597"/>
        <v>7.3511766928453826</v>
      </c>
      <c r="N5640" s="62">
        <v>18.132000000000001</v>
      </c>
    </row>
    <row r="5641" spans="1:14" x14ac:dyDescent="0.4">
      <c r="A5641" s="36">
        <v>133</v>
      </c>
      <c r="B5641" s="5" t="s">
        <v>214</v>
      </c>
      <c r="C5641" s="5">
        <v>1985</v>
      </c>
      <c r="D5641" s="5" t="s">
        <v>250</v>
      </c>
      <c r="E5641" s="5" t="s">
        <v>247</v>
      </c>
      <c r="F5641" s="62">
        <f t="shared" si="591"/>
        <v>7.7543839425832872E-2</v>
      </c>
      <c r="G5641" s="63">
        <v>682109</v>
      </c>
      <c r="H5641" s="63">
        <f t="shared" si="592"/>
        <v>8.847331201196873</v>
      </c>
      <c r="I5641" s="63">
        <f t="shared" si="593"/>
        <v>359.00064839008866</v>
      </c>
      <c r="J5641" s="63">
        <f t="shared" si="594"/>
        <v>26369233.533203926</v>
      </c>
      <c r="K5641" s="63">
        <f t="shared" si="595"/>
        <v>66.168886562812091</v>
      </c>
      <c r="L5641" s="63">
        <f t="shared" si="596"/>
        <v>530.52548483377711</v>
      </c>
      <c r="M5641" s="63">
        <f t="shared" si="597"/>
        <v>8.0264329546938242</v>
      </c>
      <c r="N5641" s="62">
        <v>18.562999999999999</v>
      </c>
    </row>
    <row r="5642" spans="1:14" x14ac:dyDescent="0.4">
      <c r="A5642" s="36">
        <v>133</v>
      </c>
      <c r="B5642" s="5" t="s">
        <v>214</v>
      </c>
      <c r="C5642" s="5">
        <v>1986</v>
      </c>
      <c r="D5642" s="5" t="s">
        <v>250</v>
      </c>
      <c r="E5642" s="5" t="s">
        <v>247</v>
      </c>
      <c r="F5642" s="62">
        <f t="shared" si="591"/>
        <v>8.1625094132455653E-2</v>
      </c>
      <c r="G5642" s="63">
        <v>694250</v>
      </c>
      <c r="H5642" s="63">
        <f t="shared" si="592"/>
        <v>8.848003923307127</v>
      </c>
      <c r="I5642" s="63">
        <f t="shared" si="593"/>
        <v>382.6468399085777</v>
      </c>
      <c r="J5642" s="63">
        <f t="shared" si="594"/>
        <v>31324306.399999995</v>
      </c>
      <c r="K5642" s="63">
        <f t="shared" si="595"/>
        <v>81.755237507785651</v>
      </c>
      <c r="L5642" s="63">
        <f t="shared" si="596"/>
        <v>541.90630752456343</v>
      </c>
      <c r="M5642" s="63">
        <f t="shared" si="597"/>
        <v>9.6846333770956878</v>
      </c>
      <c r="N5642" s="62">
        <v>19.003</v>
      </c>
    </row>
    <row r="5643" spans="1:14" x14ac:dyDescent="0.4">
      <c r="A5643" s="36">
        <v>133</v>
      </c>
      <c r="B5643" s="5" t="s">
        <v>214</v>
      </c>
      <c r="C5643" s="5">
        <v>1987</v>
      </c>
      <c r="D5643" s="5" t="s">
        <v>250</v>
      </c>
      <c r="E5643" s="5" t="s">
        <v>247</v>
      </c>
      <c r="F5643" s="62">
        <f t="shared" si="591"/>
        <v>8.5921151718374375E-2</v>
      </c>
      <c r="G5643" s="63">
        <v>707762</v>
      </c>
      <c r="H5643" s="63">
        <f t="shared" si="592"/>
        <v>8.8486006834556274</v>
      </c>
      <c r="I5643" s="63">
        <f t="shared" si="593"/>
        <v>355.46929221871801</v>
      </c>
      <c r="J5643" s="63">
        <f t="shared" si="594"/>
        <v>20848416.906666666</v>
      </c>
      <c r="K5643" s="63">
        <f t="shared" si="595"/>
        <v>92.32405223994175</v>
      </c>
      <c r="L5643" s="63">
        <f t="shared" si="596"/>
        <v>610.11988452559569</v>
      </c>
      <c r="M5643" s="63">
        <f t="shared" si="597"/>
        <v>11.103454238773693</v>
      </c>
      <c r="N5643" s="62">
        <v>19.451000000000001</v>
      </c>
    </row>
    <row r="5644" spans="1:14" x14ac:dyDescent="0.4">
      <c r="A5644" s="36">
        <v>133</v>
      </c>
      <c r="B5644" s="5" t="s">
        <v>214</v>
      </c>
      <c r="C5644" s="5">
        <v>1988</v>
      </c>
      <c r="D5644" s="5" t="s">
        <v>250</v>
      </c>
      <c r="E5644" s="5" t="s">
        <v>247</v>
      </c>
      <c r="F5644" s="62">
        <f t="shared" si="591"/>
        <v>9.0443317598288817E-2</v>
      </c>
      <c r="G5644" s="63">
        <v>722690</v>
      </c>
      <c r="H5644" s="63">
        <f t="shared" si="592"/>
        <v>8.8453889968278663</v>
      </c>
      <c r="I5644" s="63">
        <f t="shared" si="593"/>
        <v>268.75649457904336</v>
      </c>
      <c r="J5644" s="63">
        <f t="shared" si="594"/>
        <v>38855091.386666663</v>
      </c>
      <c r="K5644" s="63">
        <f t="shared" si="595"/>
        <v>103.19516665453125</v>
      </c>
      <c r="L5644" s="63">
        <f t="shared" si="596"/>
        <v>682.23996822387551</v>
      </c>
      <c r="M5644" s="63">
        <f t="shared" si="597"/>
        <v>13.544895680215134</v>
      </c>
      <c r="N5644" s="62">
        <v>19.907</v>
      </c>
    </row>
    <row r="5645" spans="1:14" x14ac:dyDescent="0.4">
      <c r="A5645" s="36">
        <v>133</v>
      </c>
      <c r="B5645" s="5" t="s">
        <v>214</v>
      </c>
      <c r="C5645" s="5">
        <v>1989</v>
      </c>
      <c r="D5645" s="5" t="s">
        <v>250</v>
      </c>
      <c r="E5645" s="5" t="s">
        <v>247</v>
      </c>
      <c r="F5645" s="62">
        <f t="shared" si="591"/>
        <v>9.520349220872508E-2</v>
      </c>
      <c r="G5645" s="63">
        <v>739735</v>
      </c>
      <c r="H5645" s="63">
        <f t="shared" si="592"/>
        <v>8.8500220896378909</v>
      </c>
      <c r="I5645" s="63">
        <f t="shared" si="593"/>
        <v>203.50474870840935</v>
      </c>
      <c r="J5645" s="63">
        <f t="shared" si="594"/>
        <v>25435978.457565337</v>
      </c>
      <c r="K5645" s="63">
        <f t="shared" si="595"/>
        <v>101.1916380272035</v>
      </c>
      <c r="L5645" s="63">
        <f t="shared" si="596"/>
        <v>739.64632719861436</v>
      </c>
      <c r="M5645" s="63">
        <f t="shared" si="597"/>
        <v>13.702839126518187</v>
      </c>
      <c r="N5645" s="62">
        <v>20.37</v>
      </c>
    </row>
    <row r="5646" spans="1:14" x14ac:dyDescent="0.4">
      <c r="A5646" s="36">
        <v>133</v>
      </c>
      <c r="B5646" s="5" t="s">
        <v>214</v>
      </c>
      <c r="C5646" s="5">
        <v>1990</v>
      </c>
      <c r="D5646" s="5" t="s">
        <v>250</v>
      </c>
      <c r="E5646" s="5" t="s">
        <v>247</v>
      </c>
      <c r="F5646" s="62">
        <f t="shared" si="591"/>
        <v>0.10021420232497377</v>
      </c>
      <c r="G5646" s="63">
        <v>758106</v>
      </c>
      <c r="H5646" s="63">
        <f t="shared" si="592"/>
        <v>8.8503909639011216</v>
      </c>
      <c r="I5646" s="63">
        <f t="shared" si="593"/>
        <v>164.12238484883616</v>
      </c>
      <c r="J5646" s="63">
        <f t="shared" si="594"/>
        <v>34113831.502962962</v>
      </c>
      <c r="K5646" s="63">
        <f t="shared" si="595"/>
        <v>96.618323266547691</v>
      </c>
      <c r="L5646" s="63">
        <f t="shared" si="596"/>
        <v>825.73425252184006</v>
      </c>
      <c r="M5646" s="63">
        <f t="shared" si="597"/>
        <v>13.419320655838776</v>
      </c>
      <c r="N5646" s="62">
        <v>20.841999999999999</v>
      </c>
    </row>
    <row r="5647" spans="1:14" x14ac:dyDescent="0.4">
      <c r="A5647" s="36">
        <v>133</v>
      </c>
      <c r="B5647" s="5" t="s">
        <v>214</v>
      </c>
      <c r="C5647" s="5">
        <v>1991</v>
      </c>
      <c r="D5647" s="5" t="s">
        <v>250</v>
      </c>
      <c r="E5647" s="5" t="s">
        <v>247</v>
      </c>
      <c r="F5647" s="62">
        <f t="shared" si="591"/>
        <v>0.10548863402628819</v>
      </c>
      <c r="G5647" s="63">
        <v>772655</v>
      </c>
      <c r="H5647" s="63">
        <f t="shared" si="592"/>
        <v>8.8357539369445846</v>
      </c>
      <c r="I5647" s="63">
        <f t="shared" si="593"/>
        <v>159.18871998359145</v>
      </c>
      <c r="J5647" s="63">
        <f t="shared" si="594"/>
        <v>2751397.2075653351</v>
      </c>
      <c r="K5647" s="63">
        <f t="shared" si="595"/>
        <v>93.452577799558355</v>
      </c>
      <c r="L5647" s="63">
        <f t="shared" si="596"/>
        <v>824.41578864431506</v>
      </c>
      <c r="M5647" s="63">
        <f t="shared" si="597"/>
        <v>11.188486797405673</v>
      </c>
      <c r="N5647" s="62">
        <v>21.215</v>
      </c>
    </row>
    <row r="5648" spans="1:14" x14ac:dyDescent="0.4">
      <c r="A5648" s="36">
        <v>133</v>
      </c>
      <c r="B5648" s="5" t="s">
        <v>214</v>
      </c>
      <c r="C5648" s="5">
        <v>1992</v>
      </c>
      <c r="D5648" s="5" t="s">
        <v>250</v>
      </c>
      <c r="E5648" s="5" t="s">
        <v>247</v>
      </c>
      <c r="F5648" s="62">
        <f t="shared" si="591"/>
        <v>0.11104066739609283</v>
      </c>
      <c r="G5648" s="63">
        <v>783705</v>
      </c>
      <c r="H5648" s="63">
        <f>(H5649+H5650+H5651)/3</f>
        <v>8.8639213680679703</v>
      </c>
      <c r="I5648" s="63">
        <f t="shared" si="593"/>
        <v>147.77613527278319</v>
      </c>
      <c r="J5648" s="63">
        <f t="shared" si="594"/>
        <v>16363812.489049332</v>
      </c>
      <c r="K5648" s="63">
        <f t="shared" si="595"/>
        <v>74.402524787018265</v>
      </c>
      <c r="L5648" s="63">
        <f t="shared" si="596"/>
        <v>810.7878234133924</v>
      </c>
      <c r="M5648" s="63">
        <f t="shared" si="597"/>
        <v>11.014076237522033</v>
      </c>
      <c r="N5648" s="62">
        <v>21.54</v>
      </c>
    </row>
    <row r="5649" spans="1:14" x14ac:dyDescent="0.4">
      <c r="A5649" s="36">
        <v>133</v>
      </c>
      <c r="B5649" s="5" t="s">
        <v>214</v>
      </c>
      <c r="C5649" s="5">
        <v>1993</v>
      </c>
      <c r="D5649" s="5" t="s">
        <v>250</v>
      </c>
      <c r="E5649" s="5" t="s">
        <v>247</v>
      </c>
      <c r="F5649" s="62">
        <f t="shared" si="591"/>
        <v>0.11688491304851878</v>
      </c>
      <c r="G5649" s="63">
        <v>795179</v>
      </c>
      <c r="H5649" s="63">
        <f t="shared" ref="H5649:H5656" si="598">(H5650+H5651+H5652)/3</f>
        <v>8.8514975866908134</v>
      </c>
      <c r="I5649" s="63">
        <f t="shared" si="593"/>
        <v>143.78511699847715</v>
      </c>
      <c r="J5649" s="63">
        <f t="shared" si="594"/>
        <v>17831454.856938668</v>
      </c>
      <c r="K5649" s="63">
        <f t="shared" si="595"/>
        <v>60.680178487866677</v>
      </c>
      <c r="L5649" s="63">
        <f t="shared" si="596"/>
        <v>360.64045072267305</v>
      </c>
      <c r="M5649" s="63">
        <f t="shared" si="597"/>
        <v>11.138467852041373</v>
      </c>
      <c r="N5649" s="62">
        <v>21.867000000000001</v>
      </c>
    </row>
    <row r="5650" spans="1:14" x14ac:dyDescent="0.4">
      <c r="A5650" s="36">
        <v>133</v>
      </c>
      <c r="B5650" s="5" t="s">
        <v>214</v>
      </c>
      <c r="C5650" s="5">
        <v>1994</v>
      </c>
      <c r="D5650" s="5" t="s">
        <v>250</v>
      </c>
      <c r="E5650" s="5" t="s">
        <v>247</v>
      </c>
      <c r="F5650" s="62">
        <f t="shared" si="591"/>
        <v>0.12303675057738819</v>
      </c>
      <c r="G5650" s="63">
        <v>807115</v>
      </c>
      <c r="H5650" s="63">
        <f t="shared" si="598"/>
        <v>8.7918428560749717</v>
      </c>
      <c r="I5650" s="63">
        <f t="shared" si="593"/>
        <v>145.89920710885212</v>
      </c>
      <c r="J5650" s="63">
        <f t="shared" si="594"/>
        <v>-77479641.864188001</v>
      </c>
      <c r="K5650" s="63">
        <f t="shared" si="595"/>
        <v>51.364462670833738</v>
      </c>
      <c r="L5650" s="63">
        <f t="shared" si="596"/>
        <v>393.62975779875433</v>
      </c>
      <c r="M5650" s="63">
        <f t="shared" si="597"/>
        <v>17.525720264951286</v>
      </c>
      <c r="N5650" s="62">
        <v>22.199000000000002</v>
      </c>
    </row>
    <row r="5651" spans="1:14" x14ac:dyDescent="0.4">
      <c r="A5651" s="36">
        <v>133</v>
      </c>
      <c r="B5651" s="5" t="s">
        <v>214</v>
      </c>
      <c r="C5651" s="5">
        <v>1995</v>
      </c>
      <c r="D5651" s="5" t="s">
        <v>250</v>
      </c>
      <c r="E5651" s="5" t="s">
        <v>247</v>
      </c>
      <c r="F5651" s="62">
        <f t="shared" si="591"/>
        <v>0.12951236902882968</v>
      </c>
      <c r="G5651" s="63">
        <v>819226</v>
      </c>
      <c r="H5651" s="63">
        <f t="shared" si="598"/>
        <v>8.9484236614381292</v>
      </c>
      <c r="I5651" s="63">
        <f t="shared" si="593"/>
        <v>145.72754199447792</v>
      </c>
      <c r="J5651" s="63">
        <f t="shared" si="594"/>
        <v>-188530167.28530133</v>
      </c>
      <c r="K5651" s="63">
        <f t="shared" si="595"/>
        <v>44.789718743626501</v>
      </c>
      <c r="L5651" s="63">
        <f t="shared" si="596"/>
        <v>425.28893933996795</v>
      </c>
      <c r="M5651" s="63">
        <f t="shared" si="597"/>
        <v>18.303984745906146</v>
      </c>
      <c r="N5651" s="62">
        <v>22.533999999999999</v>
      </c>
    </row>
    <row r="5652" spans="1:14" x14ac:dyDescent="0.4">
      <c r="A5652" s="36">
        <v>133</v>
      </c>
      <c r="B5652" s="5" t="s">
        <v>214</v>
      </c>
      <c r="C5652" s="5">
        <v>1996</v>
      </c>
      <c r="D5652" s="5" t="s">
        <v>250</v>
      </c>
      <c r="E5652" s="5" t="s">
        <v>247</v>
      </c>
      <c r="F5652" s="62">
        <f t="shared" si="591"/>
        <v>0.13632880950403126</v>
      </c>
      <c r="G5652" s="63">
        <v>831269</v>
      </c>
      <c r="H5652" s="63">
        <f t="shared" si="598"/>
        <v>8.8142262425593429</v>
      </c>
      <c r="I5652" s="63">
        <f t="shared" si="593"/>
        <v>143.75798105751187</v>
      </c>
      <c r="J5652" s="63">
        <f t="shared" si="594"/>
        <v>-215343365.41146564</v>
      </c>
      <c r="K5652" s="63">
        <f t="shared" si="595"/>
        <v>44.261904880492018</v>
      </c>
      <c r="L5652" s="63">
        <f t="shared" si="596"/>
        <v>428.86962116567003</v>
      </c>
      <c r="M5652" s="63">
        <f t="shared" si="597"/>
        <v>21.349730286663021</v>
      </c>
      <c r="N5652" s="62">
        <v>22.873000000000001</v>
      </c>
    </row>
    <row r="5653" spans="1:14" x14ac:dyDescent="0.4">
      <c r="A5653" s="36">
        <v>133</v>
      </c>
      <c r="B5653" s="5" t="s">
        <v>214</v>
      </c>
      <c r="C5653" s="5">
        <v>1997</v>
      </c>
      <c r="D5653" s="5" t="s">
        <v>250</v>
      </c>
      <c r="E5653" s="5" t="s">
        <v>247</v>
      </c>
      <c r="F5653" s="62">
        <f t="shared" si="591"/>
        <v>0.14350401000424343</v>
      </c>
      <c r="G5653" s="63">
        <v>843341</v>
      </c>
      <c r="H5653" s="63">
        <f t="shared" si="598"/>
        <v>8.6128786642274431</v>
      </c>
      <c r="I5653" s="63">
        <f t="shared" si="593"/>
        <v>141.15554648378085</v>
      </c>
      <c r="J5653" s="63">
        <f t="shared" si="594"/>
        <v>-369226537.84592801</v>
      </c>
      <c r="K5653" s="63">
        <f t="shared" si="595"/>
        <v>47.524625588305042</v>
      </c>
      <c r="L5653" s="63">
        <f t="shared" si="596"/>
        <v>387.55713337767071</v>
      </c>
      <c r="M5653" s="63">
        <f t="shared" si="597"/>
        <v>20.041550214571043</v>
      </c>
      <c r="N5653" s="62">
        <v>23.215</v>
      </c>
    </row>
    <row r="5654" spans="1:14" x14ac:dyDescent="0.4">
      <c r="A5654" s="36">
        <v>133</v>
      </c>
      <c r="B5654" s="5" t="s">
        <v>214</v>
      </c>
      <c r="C5654" s="5">
        <v>1998</v>
      </c>
      <c r="D5654" s="5" t="s">
        <v>250</v>
      </c>
      <c r="E5654" s="5" t="s">
        <v>247</v>
      </c>
      <c r="F5654" s="62">
        <f t="shared" si="591"/>
        <v>0.15105685263604571</v>
      </c>
      <c r="G5654" s="63">
        <v>855409</v>
      </c>
      <c r="H5654" s="63">
        <f t="shared" si="598"/>
        <v>9.4181660775276015</v>
      </c>
      <c r="I5654" s="63">
        <f t="shared" si="593"/>
        <v>144.11427842298406</v>
      </c>
      <c r="J5654" s="63">
        <f t="shared" si="594"/>
        <v>-92800127.896412</v>
      </c>
      <c r="K5654" s="63">
        <f t="shared" si="595"/>
        <v>51.02111752127621</v>
      </c>
      <c r="L5654" s="63">
        <f t="shared" si="596"/>
        <v>415.34817787324545</v>
      </c>
      <c r="M5654" s="63">
        <f t="shared" si="597"/>
        <v>22.539476845227693</v>
      </c>
      <c r="N5654" s="62">
        <v>23.561</v>
      </c>
    </row>
    <row r="5655" spans="1:14" x14ac:dyDescent="0.4">
      <c r="A5655" s="36">
        <v>133</v>
      </c>
      <c r="B5655" s="5" t="s">
        <v>214</v>
      </c>
      <c r="C5655" s="5">
        <v>1999</v>
      </c>
      <c r="D5655" s="5" t="s">
        <v>250</v>
      </c>
      <c r="E5655" s="5" t="s">
        <v>247</v>
      </c>
      <c r="F5655" s="62">
        <f t="shared" si="591"/>
        <v>0.15900721330110076</v>
      </c>
      <c r="G5655" s="63">
        <v>866649</v>
      </c>
      <c r="H5655" s="63">
        <f t="shared" si="598"/>
        <v>8.4116339859229825</v>
      </c>
      <c r="I5655" s="63">
        <f t="shared" si="593"/>
        <v>144.93452420978667</v>
      </c>
      <c r="J5655" s="63">
        <f t="shared" si="594"/>
        <v>-4829853.0288948724</v>
      </c>
      <c r="K5655" s="63">
        <f t="shared" si="595"/>
        <v>59.143957927964095</v>
      </c>
      <c r="L5655" s="63">
        <f t="shared" si="596"/>
        <v>439.50147543359475</v>
      </c>
      <c r="M5655" s="63">
        <f t="shared" si="597"/>
        <v>22.366216231131805</v>
      </c>
      <c r="N5655" s="62">
        <v>23.91</v>
      </c>
    </row>
    <row r="5656" spans="1:14" x14ac:dyDescent="0.4">
      <c r="A5656" s="36">
        <v>133</v>
      </c>
      <c r="B5656" s="5" t="s">
        <v>214</v>
      </c>
      <c r="C5656" s="5">
        <v>2000</v>
      </c>
      <c r="D5656" s="5" t="s">
        <v>250</v>
      </c>
      <c r="E5656" s="5" t="s">
        <v>247</v>
      </c>
      <c r="F5656" s="62">
        <f t="shared" si="591"/>
        <v>0.1673760140011587</v>
      </c>
      <c r="G5656" s="63">
        <v>878360</v>
      </c>
      <c r="H5656" s="63">
        <f t="shared" si="598"/>
        <v>8.0088359292317453</v>
      </c>
      <c r="I5656" s="63">
        <f t="shared" si="593"/>
        <v>148.2188198994323</v>
      </c>
      <c r="J5656" s="63">
        <f t="shared" si="594"/>
        <v>143222205.99901184</v>
      </c>
      <c r="K5656" s="63">
        <v>175.64846481958267</v>
      </c>
      <c r="L5656" s="63">
        <v>417.73794344004739</v>
      </c>
      <c r="M5656" s="63">
        <f t="shared" si="597"/>
        <v>21.473664280072018</v>
      </c>
      <c r="N5656" s="62">
        <v>24.263000000000002</v>
      </c>
    </row>
    <row r="5657" spans="1:14" x14ac:dyDescent="0.4">
      <c r="A5657" s="36">
        <v>133</v>
      </c>
      <c r="B5657" s="5" t="s">
        <v>214</v>
      </c>
      <c r="C5657" s="5">
        <v>2001</v>
      </c>
      <c r="D5657" s="5" t="s">
        <v>250</v>
      </c>
      <c r="E5657" s="5" t="s">
        <v>247</v>
      </c>
      <c r="F5657" s="62">
        <f t="shared" si="591"/>
        <v>0.17618527789595653</v>
      </c>
      <c r="G5657" s="63">
        <v>893001</v>
      </c>
      <c r="H5657" s="63">
        <v>11.834028317428078</v>
      </c>
      <c r="I5657" s="63">
        <f t="shared" si="593"/>
        <v>147.30217615088932</v>
      </c>
      <c r="J5657" s="63">
        <f t="shared" si="594"/>
        <v>134612402.47262776</v>
      </c>
      <c r="K5657" s="63">
        <v>166.69637349759711</v>
      </c>
      <c r="L5657" s="63">
        <v>534.65057709901782</v>
      </c>
      <c r="M5657" s="63">
        <f t="shared" si="597"/>
        <v>23.051693525142255</v>
      </c>
      <c r="N5657" s="62">
        <v>24.619</v>
      </c>
    </row>
    <row r="5658" spans="1:14" x14ac:dyDescent="0.4">
      <c r="A5658" s="36">
        <v>133</v>
      </c>
      <c r="B5658" s="5" t="s">
        <v>214</v>
      </c>
      <c r="C5658" s="5">
        <v>2002</v>
      </c>
      <c r="D5658" s="5" t="s">
        <v>250</v>
      </c>
      <c r="E5658" s="5" t="s">
        <v>247</v>
      </c>
      <c r="F5658" s="62">
        <v>0.18545818725890162</v>
      </c>
      <c r="G5658" s="63">
        <v>909639</v>
      </c>
      <c r="H5658" s="63">
        <v>5.3920377111091256</v>
      </c>
      <c r="I5658" s="63">
        <f t="shared" si="593"/>
        <v>151.65391441275958</v>
      </c>
      <c r="J5658" s="63">
        <f t="shared" si="594"/>
        <v>193398285.45484805</v>
      </c>
      <c r="K5658" s="63">
        <v>180.40374433785524</v>
      </c>
      <c r="L5658" s="63">
        <v>516.08989939965193</v>
      </c>
      <c r="M5658" s="63">
        <f t="shared" si="597"/>
        <v>24.758126626924195</v>
      </c>
      <c r="N5658" s="62">
        <v>24.978999999999999</v>
      </c>
    </row>
    <row r="5659" spans="1:14" x14ac:dyDescent="0.4">
      <c r="A5659" s="36">
        <v>133</v>
      </c>
      <c r="B5659" s="5" t="s">
        <v>214</v>
      </c>
      <c r="C5659" s="5">
        <v>2003</v>
      </c>
      <c r="D5659" s="5" t="s">
        <v>250</v>
      </c>
      <c r="E5659" s="5" t="s">
        <v>247</v>
      </c>
      <c r="F5659" s="62">
        <v>0.18085270539892806</v>
      </c>
      <c r="G5659" s="63">
        <v>926721</v>
      </c>
      <c r="H5659" s="63">
        <v>6.8004417591580335</v>
      </c>
      <c r="I5659" s="63">
        <f t="shared" si="593"/>
        <v>143.86161188637178</v>
      </c>
      <c r="J5659" s="63">
        <f t="shared" si="594"/>
        <v>243632955.11951253</v>
      </c>
      <c r="K5659" s="63">
        <v>122.31196493101794</v>
      </c>
      <c r="L5659" s="63">
        <v>529.21979754424467</v>
      </c>
      <c r="M5659" s="63">
        <f t="shared" si="597"/>
        <v>26.964787429528254</v>
      </c>
      <c r="N5659" s="62">
        <v>25.343</v>
      </c>
    </row>
    <row r="5660" spans="1:14" x14ac:dyDescent="0.4">
      <c r="A5660" s="36">
        <v>133</v>
      </c>
      <c r="B5660" s="5" t="s">
        <v>214</v>
      </c>
      <c r="C5660" s="5">
        <v>2004</v>
      </c>
      <c r="D5660" s="5" t="s">
        <v>250</v>
      </c>
      <c r="E5660" s="5" t="s">
        <v>247</v>
      </c>
      <c r="F5660" s="62">
        <v>0.19291979082209201</v>
      </c>
      <c r="G5660" s="63">
        <v>945989</v>
      </c>
      <c r="H5660" s="63">
        <v>-10.485130804880299</v>
      </c>
      <c r="I5660" s="63">
        <f t="shared" si="593"/>
        <v>126.79923953628219</v>
      </c>
      <c r="J5660" s="63">
        <f>(J5657+J5658+J5659)/3</f>
        <v>190547881.01566279</v>
      </c>
      <c r="K5660" s="63">
        <v>107.33081956204114</v>
      </c>
      <c r="L5660" s="63">
        <v>465.93776460402819</v>
      </c>
      <c r="M5660" s="63">
        <f t="shared" si="597"/>
        <v>28.319865708785844</v>
      </c>
      <c r="N5660" s="62">
        <v>25.71</v>
      </c>
    </row>
    <row r="5661" spans="1:14" x14ac:dyDescent="0.4">
      <c r="A5661" s="36">
        <v>133</v>
      </c>
      <c r="B5661" s="5" t="s">
        <v>214</v>
      </c>
      <c r="C5661" s="5">
        <v>2005</v>
      </c>
      <c r="D5661" s="5" t="s">
        <v>250</v>
      </c>
      <c r="E5661" s="5" t="s">
        <v>247</v>
      </c>
      <c r="F5661" s="62">
        <v>0.18642069176829359</v>
      </c>
      <c r="G5661" s="63">
        <v>969313</v>
      </c>
      <c r="H5661" s="63">
        <v>1.8374771981894469</v>
      </c>
      <c r="I5661" s="63">
        <f t="shared" si="593"/>
        <v>108.43363981470547</v>
      </c>
      <c r="J5661" s="63">
        <v>908000</v>
      </c>
      <c r="K5661" s="63">
        <v>74.67125130876461</v>
      </c>
      <c r="L5661" s="63">
        <v>476.90271357136447</v>
      </c>
      <c r="M5661" s="63">
        <f t="shared" si="597"/>
        <v>29.796205336856492</v>
      </c>
      <c r="N5661" s="62">
        <v>26.041</v>
      </c>
    </row>
    <row r="5662" spans="1:14" x14ac:dyDescent="0.4">
      <c r="A5662" s="36">
        <v>133</v>
      </c>
      <c r="B5662" s="5" t="s">
        <v>214</v>
      </c>
      <c r="C5662" s="5">
        <v>2006</v>
      </c>
      <c r="D5662" s="5" t="s">
        <v>250</v>
      </c>
      <c r="E5662" s="5" t="s">
        <v>247</v>
      </c>
      <c r="F5662" s="62">
        <v>0.18601115664753601</v>
      </c>
      <c r="G5662" s="63">
        <v>994564</v>
      </c>
      <c r="H5662" s="63">
        <v>2.3805984519522383</v>
      </c>
      <c r="I5662" s="63">
        <f t="shared" si="593"/>
        <v>96.594186914097975</v>
      </c>
      <c r="J5662" s="63">
        <v>8478084.4619010203</v>
      </c>
      <c r="K5662" s="63">
        <v>98.875719381814235</v>
      </c>
      <c r="L5662" s="63">
        <v>456.27269838843955</v>
      </c>
      <c r="M5662" s="63">
        <f t="shared" si="597"/>
        <v>29.486235735629663</v>
      </c>
      <c r="N5662" s="62">
        <v>26.373999999999999</v>
      </c>
    </row>
    <row r="5663" spans="1:14" x14ac:dyDescent="0.4">
      <c r="A5663" s="36">
        <v>133</v>
      </c>
      <c r="B5663" s="5" t="s">
        <v>214</v>
      </c>
      <c r="C5663" s="5">
        <v>2007</v>
      </c>
      <c r="D5663" s="5" t="s">
        <v>250</v>
      </c>
      <c r="E5663" s="5" t="s">
        <v>247</v>
      </c>
      <c r="F5663" s="62">
        <v>0.18776450367975261</v>
      </c>
      <c r="G5663" s="63">
        <v>1019362</v>
      </c>
      <c r="H5663" s="63">
        <v>8.4775151844982162</v>
      </c>
      <c r="I5663" s="63">
        <f t="shared" si="593"/>
        <v>94.633032752725953</v>
      </c>
      <c r="J5663" s="63">
        <v>8695061.6883672196</v>
      </c>
      <c r="K5663" s="63">
        <v>128.76089222568945</v>
      </c>
      <c r="L5663" s="63">
        <v>532.48541734928313</v>
      </c>
      <c r="M5663" s="63">
        <f t="shared" si="597"/>
        <v>28.504471736100346</v>
      </c>
      <c r="N5663" s="62">
        <v>26.709</v>
      </c>
    </row>
    <row r="5664" spans="1:14" x14ac:dyDescent="0.4">
      <c r="A5664" s="36">
        <v>133</v>
      </c>
      <c r="B5664" s="5" t="s">
        <v>214</v>
      </c>
      <c r="C5664" s="5">
        <v>2008</v>
      </c>
      <c r="D5664" s="5" t="s">
        <v>250</v>
      </c>
      <c r="E5664" s="5" t="s">
        <v>247</v>
      </c>
      <c r="F5664" s="62">
        <v>0.20142348208567737</v>
      </c>
      <c r="G5664" s="63">
        <v>1043076</v>
      </c>
      <c r="H5664" s="63">
        <v>7.2567638797885508</v>
      </c>
      <c r="I5664" s="63">
        <f t="shared" si="593"/>
        <v>96.014460966775502</v>
      </c>
      <c r="J5664" s="63">
        <v>39697970.752688698</v>
      </c>
      <c r="K5664" s="63">
        <v>135.25076034241468</v>
      </c>
      <c r="L5664" s="63">
        <v>621.74146466796287</v>
      </c>
      <c r="M5664" s="63">
        <f t="shared" si="597"/>
        <v>27.441930975536327</v>
      </c>
      <c r="N5664" s="62">
        <v>27.047999999999998</v>
      </c>
    </row>
    <row r="5665" spans="1:14" x14ac:dyDescent="0.4">
      <c r="A5665" s="36">
        <v>133</v>
      </c>
      <c r="B5665" s="5" t="s">
        <v>214</v>
      </c>
      <c r="C5665" s="5">
        <v>2009</v>
      </c>
      <c r="D5665" s="5" t="s">
        <v>250</v>
      </c>
      <c r="E5665" s="5" t="s">
        <v>247</v>
      </c>
      <c r="F5665" s="62">
        <v>0.22092084764532538</v>
      </c>
      <c r="G5665" s="63">
        <v>1065540</v>
      </c>
      <c r="H5665" s="63">
        <v>1.7651258761991073</v>
      </c>
      <c r="I5665" s="63">
        <f t="shared" si="593"/>
        <v>98.240807195044979</v>
      </c>
      <c r="J5665" s="63">
        <v>47954750.659999996</v>
      </c>
      <c r="K5665" s="63">
        <v>157.68644855171928</v>
      </c>
      <c r="L5665" s="63">
        <v>682.22478743172474</v>
      </c>
      <c r="M5665" s="63">
        <f t="shared" si="597"/>
        <v>27.187414702620199</v>
      </c>
      <c r="N5665" s="62">
        <v>27.388999999999999</v>
      </c>
    </row>
    <row r="5666" spans="1:14" x14ac:dyDescent="0.4">
      <c r="A5666" s="36">
        <v>133</v>
      </c>
      <c r="B5666" s="5" t="s">
        <v>214</v>
      </c>
      <c r="C5666" s="5">
        <v>2010</v>
      </c>
      <c r="D5666" s="5" t="s">
        <v>250</v>
      </c>
      <c r="E5666" s="5" t="s">
        <v>247</v>
      </c>
      <c r="F5666" s="62">
        <v>0.22425644427213579</v>
      </c>
      <c r="G5666" s="63">
        <v>1088486</v>
      </c>
      <c r="H5666" s="63">
        <v>10.963798950285437</v>
      </c>
      <c r="I5666" s="63">
        <f t="shared" si="593"/>
        <v>100.74885725395507</v>
      </c>
      <c r="J5666" s="63">
        <v>30332806.77</v>
      </c>
      <c r="K5666" s="63">
        <v>134.40052168630038</v>
      </c>
      <c r="L5666" s="63">
        <v>810.2164841807795</v>
      </c>
      <c r="M5666" s="63">
        <f t="shared" si="597"/>
        <v>25.335520749573707</v>
      </c>
      <c r="N5666" s="62">
        <v>27.731999999999999</v>
      </c>
    </row>
    <row r="5667" spans="1:14" x14ac:dyDescent="0.4">
      <c r="A5667" s="36">
        <v>133</v>
      </c>
      <c r="B5667" s="5" t="s">
        <v>214</v>
      </c>
      <c r="C5667" s="5">
        <v>2011</v>
      </c>
      <c r="D5667" s="5" t="s">
        <v>250</v>
      </c>
      <c r="E5667" s="5" t="s">
        <v>247</v>
      </c>
      <c r="F5667" s="62">
        <v>0.22677937349951841</v>
      </c>
      <c r="G5667" s="63">
        <v>1112976</v>
      </c>
      <c r="H5667" s="63">
        <v>11.565673274611399</v>
      </c>
      <c r="I5667" s="63">
        <f t="shared" si="593"/>
        <v>101.74277412966329</v>
      </c>
      <c r="J5667" s="63">
        <v>49058168.539999999</v>
      </c>
      <c r="K5667" s="63">
        <v>140.76634962523067</v>
      </c>
      <c r="L5667" s="63">
        <v>936.70896766866497</v>
      </c>
      <c r="M5667" s="63">
        <f t="shared" si="597"/>
        <v>20.179346766387212</v>
      </c>
      <c r="N5667" s="62">
        <v>28.079000000000001</v>
      </c>
    </row>
    <row r="5668" spans="1:14" x14ac:dyDescent="0.4">
      <c r="A5668" s="36">
        <v>133</v>
      </c>
      <c r="B5668" s="5" t="s">
        <v>214</v>
      </c>
      <c r="C5668" s="5">
        <v>2012</v>
      </c>
      <c r="D5668" s="5" t="s">
        <v>250</v>
      </c>
      <c r="E5668" s="5" t="s">
        <v>247</v>
      </c>
      <c r="F5668" s="62">
        <v>0.26404705733442563</v>
      </c>
      <c r="G5668" s="63">
        <v>1137676</v>
      </c>
      <c r="H5668" s="63">
        <v>6.1604670783707007</v>
      </c>
      <c r="I5668" s="63">
        <f t="shared" si="593"/>
        <v>101.29427520660111</v>
      </c>
      <c r="J5668" s="63">
        <v>40382443.850000001</v>
      </c>
      <c r="K5668" s="63">
        <v>128.50049329846496</v>
      </c>
      <c r="L5668" s="63">
        <v>1020.1102950224845</v>
      </c>
      <c r="M5668" s="63">
        <f t="shared" si="597"/>
        <v>16.367663781795233</v>
      </c>
      <c r="N5668" s="62">
        <v>28.428000000000001</v>
      </c>
    </row>
    <row r="5669" spans="1:14" x14ac:dyDescent="0.4">
      <c r="A5669" s="36">
        <v>133</v>
      </c>
      <c r="B5669" s="5" t="s">
        <v>214</v>
      </c>
      <c r="C5669" s="5">
        <v>2013</v>
      </c>
      <c r="D5669" s="5" t="s">
        <v>250</v>
      </c>
      <c r="E5669" s="5" t="s">
        <v>247</v>
      </c>
      <c r="F5669" s="62">
        <v>0.31371738746766187</v>
      </c>
      <c r="G5669" s="63">
        <v>1161555</v>
      </c>
      <c r="H5669" s="63">
        <v>16.642768177043692</v>
      </c>
      <c r="I5669" s="63">
        <f t="shared" si="593"/>
        <v>101.83726924577383</v>
      </c>
      <c r="J5669" s="63">
        <v>55857105.619999997</v>
      </c>
      <c r="K5669" s="63">
        <v>79.634124829819925</v>
      </c>
      <c r="L5669" s="63">
        <v>1201.6025069841721</v>
      </c>
      <c r="M5669" s="63">
        <f t="shared" si="597"/>
        <v>14.05726276832255</v>
      </c>
      <c r="N5669" s="62">
        <v>28.779</v>
      </c>
    </row>
    <row r="5670" spans="1:14" x14ac:dyDescent="0.4">
      <c r="A5670" s="36">
        <v>133</v>
      </c>
      <c r="B5670" s="5" t="s">
        <v>214</v>
      </c>
      <c r="C5670" s="5">
        <v>2014</v>
      </c>
      <c r="D5670" s="5" t="s">
        <v>250</v>
      </c>
      <c r="E5670" s="5" t="s">
        <v>247</v>
      </c>
      <c r="F5670" s="62">
        <v>0.37963252112117352</v>
      </c>
      <c r="G5670" s="63">
        <v>1184830</v>
      </c>
      <c r="H5670" s="63">
        <v>-0.72805110472585</v>
      </c>
      <c r="I5670" s="63">
        <f t="shared" si="593"/>
        <v>117.55540576988558</v>
      </c>
      <c r="J5670" s="63">
        <v>33905491.522696003</v>
      </c>
      <c r="K5670" s="63">
        <v>82.735777340682276</v>
      </c>
      <c r="L5670" s="63">
        <v>1221.7239603993821</v>
      </c>
      <c r="M5670" s="63">
        <f t="shared" si="597"/>
        <v>15.630846002788525</v>
      </c>
      <c r="N5670" s="62">
        <v>29.132999999999999</v>
      </c>
    </row>
    <row r="5671" spans="1:14" x14ac:dyDescent="0.4">
      <c r="A5671" s="36">
        <v>133</v>
      </c>
      <c r="B5671" s="5" t="s">
        <v>214</v>
      </c>
      <c r="C5671" s="5">
        <v>2015</v>
      </c>
      <c r="D5671" s="5" t="s">
        <v>250</v>
      </c>
      <c r="E5671" s="5" t="s">
        <v>247</v>
      </c>
      <c r="F5671" s="62">
        <v>0.36257695015727975</v>
      </c>
      <c r="G5671" s="63">
        <v>1205813</v>
      </c>
      <c r="H5671" s="63">
        <v>7.2027265880061577</v>
      </c>
      <c r="I5671" s="63">
        <f t="shared" si="593"/>
        <v>117908.26408888935</v>
      </c>
      <c r="J5671" s="63">
        <v>42995500</v>
      </c>
      <c r="K5671" s="63">
        <v>59.891527428040447</v>
      </c>
      <c r="L5671" s="63">
        <v>1322.9290943123021</v>
      </c>
      <c r="M5671" s="63">
        <f t="shared" si="597"/>
        <v>15.897474457462756</v>
      </c>
      <c r="N5671" s="62">
        <v>29.49</v>
      </c>
    </row>
    <row r="5672" spans="1:14" x14ac:dyDescent="0.4">
      <c r="A5672" s="36">
        <v>133</v>
      </c>
      <c r="B5672" s="5" t="s">
        <v>214</v>
      </c>
      <c r="C5672" s="5">
        <v>2016</v>
      </c>
      <c r="D5672" s="5" t="s">
        <v>250</v>
      </c>
      <c r="E5672" s="5" t="s">
        <v>247</v>
      </c>
      <c r="F5672" s="62">
        <v>0.4237433466006621</v>
      </c>
      <c r="G5672" s="63">
        <v>1224562</v>
      </c>
      <c r="H5672" s="63">
        <v>0.22252573393275554</v>
      </c>
      <c r="I5672" s="63">
        <f t="shared" si="593"/>
        <v>117913.01075071894</v>
      </c>
      <c r="J5672" s="63">
        <v>5478700</v>
      </c>
      <c r="K5672" s="63">
        <v>59.867613753981061</v>
      </c>
      <c r="L5672" s="63">
        <v>1349.5467767250657</v>
      </c>
      <c r="M5672" s="63">
        <f t="shared" si="597"/>
        <v>19.327304687265215</v>
      </c>
      <c r="N5672" s="62">
        <v>29.85</v>
      </c>
    </row>
    <row r="5673" spans="1:14" x14ac:dyDescent="0.4">
      <c r="A5673" s="36">
        <v>133</v>
      </c>
      <c r="B5673" s="5" t="s">
        <v>214</v>
      </c>
      <c r="C5673" s="5">
        <v>2017</v>
      </c>
      <c r="D5673" s="5" t="s">
        <v>250</v>
      </c>
      <c r="E5673" s="5" t="s">
        <v>247</v>
      </c>
      <c r="F5673" s="62">
        <v>0.45188560489368457</v>
      </c>
      <c r="G5673" s="63">
        <v>1243235</v>
      </c>
      <c r="H5673" s="63">
        <v>-0.15169087790336278</v>
      </c>
      <c r="I5673" s="63">
        <f t="shared" si="593"/>
        <v>117901.02782645682</v>
      </c>
      <c r="J5673" s="63">
        <v>6715937.4671480004</v>
      </c>
      <c r="K5673" s="63">
        <v>58.145702400262692</v>
      </c>
      <c r="L5673" s="63">
        <v>1285.5239757567958</v>
      </c>
      <c r="M5673" s="63">
        <f t="shared" si="597"/>
        <v>22.935971885619725</v>
      </c>
      <c r="N5673" s="62">
        <v>30.212</v>
      </c>
    </row>
    <row r="5674" spans="1:14" x14ac:dyDescent="0.4">
      <c r="A5674" s="36">
        <v>133</v>
      </c>
      <c r="B5674" s="5" t="s">
        <v>214</v>
      </c>
      <c r="C5674" s="5">
        <v>2018</v>
      </c>
      <c r="D5674" s="5" t="s">
        <v>250</v>
      </c>
      <c r="E5674" s="5" t="s">
        <v>247</v>
      </c>
      <c r="F5674" s="62">
        <v>0.40424933331748358</v>
      </c>
      <c r="G5674" s="63">
        <v>1261845</v>
      </c>
      <c r="H5674" s="63">
        <v>-1.3218023183508194</v>
      </c>
      <c r="I5674" s="63">
        <f>(I5671+I5672+I5673)/3</f>
        <v>117907.43422202171</v>
      </c>
      <c r="J5674" s="63">
        <v>47925664.570816003</v>
      </c>
      <c r="K5674" s="63">
        <v>64.398331150921507</v>
      </c>
      <c r="L5674" s="63">
        <v>1241.1644853369471</v>
      </c>
      <c r="M5674" s="63">
        <f>(M5672+M5671+M5673)/3</f>
        <v>19.386917010115898</v>
      </c>
      <c r="N5674" s="62">
        <v>30.577999999999999</v>
      </c>
    </row>
    <row r="5675" spans="1:14" x14ac:dyDescent="0.4">
      <c r="A5675" s="36">
        <v>133</v>
      </c>
      <c r="B5675" s="5" t="s">
        <v>214</v>
      </c>
      <c r="C5675" s="5">
        <v>2019</v>
      </c>
      <c r="D5675" s="5" t="s">
        <v>250</v>
      </c>
      <c r="E5675" s="5" t="s">
        <v>247</v>
      </c>
      <c r="F5675" s="62">
        <v>0.48233495100895168</v>
      </c>
      <c r="G5675" s="63">
        <v>1280438</v>
      </c>
      <c r="H5675" s="63">
        <v>4.8740965172556514</v>
      </c>
      <c r="I5675" s="63">
        <f t="shared" ref="I5675:I5678" si="599">(I5416+I5676+I5677)/3</f>
        <v>117.74148592702242</v>
      </c>
      <c r="J5675" s="63">
        <v>-238994863.05971199</v>
      </c>
      <c r="K5675" s="63">
        <v>70.806414692600129</v>
      </c>
      <c r="L5675" s="63">
        <v>1583.0786027906076</v>
      </c>
      <c r="M5675" s="63">
        <f t="shared" ref="M5675:M5677" si="600">(M5673+M5672+M5674)/3</f>
        <v>20.550064527666947</v>
      </c>
      <c r="N5675" s="62">
        <v>30.946999999999999</v>
      </c>
    </row>
    <row r="5676" spans="1:14" x14ac:dyDescent="0.4">
      <c r="A5676" s="36">
        <v>133</v>
      </c>
      <c r="B5676" s="5" t="s">
        <v>214</v>
      </c>
      <c r="C5676" s="5">
        <v>2020</v>
      </c>
      <c r="D5676" s="5" t="s">
        <v>250</v>
      </c>
      <c r="E5676" s="5" t="s">
        <v>247</v>
      </c>
      <c r="F5676" s="62">
        <v>0.34315516598140766</v>
      </c>
      <c r="G5676" s="63">
        <v>1299995</v>
      </c>
      <c r="H5676" s="63">
        <v>-19.151791841311635</v>
      </c>
      <c r="I5676" s="63">
        <f t="shared" si="599"/>
        <v>124.14762068081518</v>
      </c>
      <c r="J5676" s="63">
        <v>-712696166.42672002</v>
      </c>
      <c r="K5676" s="63">
        <v>84.75031110423879</v>
      </c>
      <c r="L5676" s="63">
        <v>1663.5596290754963</v>
      </c>
      <c r="M5676" s="63">
        <f t="shared" si="600"/>
        <v>20.957651141134189</v>
      </c>
      <c r="N5676" s="62">
        <v>31.32</v>
      </c>
    </row>
    <row r="5677" spans="1:14" x14ac:dyDescent="0.4">
      <c r="A5677" s="36">
        <v>133</v>
      </c>
      <c r="B5677" s="5" t="s">
        <v>214</v>
      </c>
      <c r="C5677" s="5">
        <v>2021</v>
      </c>
      <c r="D5677" s="5" t="s">
        <v>250</v>
      </c>
      <c r="E5677" s="5" t="s">
        <v>247</v>
      </c>
      <c r="F5677" s="62">
        <f>(F5674+F5675+F5676)/3</f>
        <v>0.40991315010261431</v>
      </c>
      <c r="G5677" s="63">
        <v>1320942</v>
      </c>
      <c r="H5677" s="63">
        <v>59.027015034891292</v>
      </c>
      <c r="I5677" s="63">
        <f t="shared" si="599"/>
        <v>133.25726731706257</v>
      </c>
      <c r="J5677" s="63">
        <v>-419035233.174685</v>
      </c>
      <c r="K5677" s="63">
        <v>99.891798855757017</v>
      </c>
      <c r="L5677" s="63">
        <v>2741.9508199451602</v>
      </c>
      <c r="M5677" s="63">
        <f t="shared" si="600"/>
        <v>20.298210892972346</v>
      </c>
      <c r="N5677" s="62">
        <v>31.695</v>
      </c>
    </row>
    <row r="5678" spans="1:14" x14ac:dyDescent="0.4">
      <c r="A5678" s="36">
        <v>133</v>
      </c>
      <c r="B5678" s="5" t="s">
        <v>214</v>
      </c>
      <c r="C5678" s="5">
        <v>2022</v>
      </c>
      <c r="D5678" s="5" t="s">
        <v>250</v>
      </c>
      <c r="E5678" s="5" t="s">
        <v>247</v>
      </c>
      <c r="F5678" s="62">
        <f>(F5675+F5676+F5677)/3</f>
        <v>0.41180108903099127</v>
      </c>
      <c r="G5678" s="63">
        <v>1341296</v>
      </c>
      <c r="H5678" s="63">
        <v>11.35539551411398</v>
      </c>
      <c r="I5678" s="63">
        <f t="shared" si="599"/>
        <v>138.52166066675727</v>
      </c>
      <c r="J5678" s="63">
        <v>-395383447.11106402</v>
      </c>
      <c r="K5678" s="63">
        <v>97.639428062006644</v>
      </c>
      <c r="L5678" s="63">
        <v>2389.295875034295</v>
      </c>
      <c r="M5678" s="63">
        <f t="shared" si="597"/>
        <v>26.811292334890567</v>
      </c>
      <c r="N5678" s="62">
        <v>32.073999999999998</v>
      </c>
    </row>
    <row r="5679" spans="1:14" x14ac:dyDescent="0.4">
      <c r="A5679" s="69">
        <v>134</v>
      </c>
      <c r="B5679" s="5" t="s">
        <v>215</v>
      </c>
      <c r="C5679" s="5">
        <v>1980</v>
      </c>
      <c r="D5679" s="5" t="s">
        <v>246</v>
      </c>
      <c r="E5679" s="5" t="s">
        <v>247</v>
      </c>
      <c r="F5679" s="62">
        <f t="shared" ref="F5679:F5687" si="601">(F5680*0.95)</f>
        <v>0.15101476666204131</v>
      </c>
      <c r="G5679" s="63">
        <v>2838110</v>
      </c>
      <c r="H5679" s="63">
        <v>10.465726579392935</v>
      </c>
      <c r="I5679" s="63">
        <v>157.16752620515501</v>
      </c>
      <c r="J5679" s="63">
        <v>42734849.485449001</v>
      </c>
      <c r="K5679" s="63">
        <v>107.41357576936308</v>
      </c>
      <c r="L5679" s="63">
        <v>400.41050425751985</v>
      </c>
      <c r="M5679" s="63">
        <v>2.7027027027027026</v>
      </c>
      <c r="N5679" s="62">
        <v>24.663</v>
      </c>
    </row>
    <row r="5680" spans="1:14" x14ac:dyDescent="0.4">
      <c r="A5680" s="69">
        <v>134</v>
      </c>
      <c r="B5680" s="5" t="s">
        <v>215</v>
      </c>
      <c r="C5680" s="5">
        <v>1981</v>
      </c>
      <c r="D5680" s="5" t="s">
        <v>246</v>
      </c>
      <c r="E5680" s="5" t="s">
        <v>247</v>
      </c>
      <c r="F5680" s="62">
        <f t="shared" si="601"/>
        <v>0.15896291227583295</v>
      </c>
      <c r="G5680" s="63">
        <v>2925865</v>
      </c>
      <c r="H5680" s="63">
        <v>12.647422275054112</v>
      </c>
      <c r="I5680" s="63">
        <v>155.842202908649</v>
      </c>
      <c r="J5680" s="63">
        <v>10193888.024379401</v>
      </c>
      <c r="K5680" s="63">
        <v>99.196942773468308</v>
      </c>
      <c r="L5680" s="63">
        <v>328.91031111962718</v>
      </c>
      <c r="M5680" s="63">
        <v>5.5555555555555562</v>
      </c>
      <c r="N5680" s="62">
        <v>25.02</v>
      </c>
    </row>
    <row r="5681" spans="1:14" x14ac:dyDescent="0.4">
      <c r="A5681" s="69">
        <v>134</v>
      </c>
      <c r="B5681" s="5" t="s">
        <v>215</v>
      </c>
      <c r="C5681" s="5">
        <v>1982</v>
      </c>
      <c r="D5681" s="5" t="s">
        <v>246</v>
      </c>
      <c r="E5681" s="5" t="s">
        <v>247</v>
      </c>
      <c r="F5681" s="62">
        <f t="shared" si="601"/>
        <v>0.16732938134298206</v>
      </c>
      <c r="G5681" s="63">
        <v>3023343</v>
      </c>
      <c r="H5681" s="63">
        <v>7.0867578971993055</v>
      </c>
      <c r="I5681" s="63">
        <v>149.38786397029301</v>
      </c>
      <c r="J5681" s="63">
        <v>16131768.5115865</v>
      </c>
      <c r="K5681" s="63">
        <v>108.81481661972565</v>
      </c>
      <c r="L5681" s="63">
        <v>271.76937457778314</v>
      </c>
      <c r="M5681" s="63">
        <v>4.6511627906976747</v>
      </c>
      <c r="N5681" s="62">
        <v>25.390999999999998</v>
      </c>
    </row>
    <row r="5682" spans="1:14" x14ac:dyDescent="0.4">
      <c r="A5682" s="69">
        <v>134</v>
      </c>
      <c r="B5682" s="5" t="s">
        <v>215</v>
      </c>
      <c r="C5682" s="5">
        <v>1983</v>
      </c>
      <c r="D5682" s="5" t="s">
        <v>246</v>
      </c>
      <c r="E5682" s="5" t="s">
        <v>247</v>
      </c>
      <c r="F5682" s="62">
        <f t="shared" si="601"/>
        <v>0.17613619088734955</v>
      </c>
      <c r="G5682" s="63">
        <v>3126635</v>
      </c>
      <c r="H5682" s="63">
        <v>14.260123715036571</v>
      </c>
      <c r="I5682" s="63">
        <v>146.81948923724499</v>
      </c>
      <c r="J5682" s="63">
        <v>1443319.3935038999</v>
      </c>
      <c r="K5682" s="63">
        <v>92.220701934684058</v>
      </c>
      <c r="L5682" s="63">
        <v>244.9107485444826</v>
      </c>
      <c r="M5682" s="63">
        <v>13.333333333333334</v>
      </c>
      <c r="N5682" s="62">
        <v>25.777999999999999</v>
      </c>
    </row>
    <row r="5683" spans="1:14" x14ac:dyDescent="0.4">
      <c r="A5683" s="69">
        <v>134</v>
      </c>
      <c r="B5683" s="5" t="s">
        <v>215</v>
      </c>
      <c r="C5683" s="5">
        <v>1984</v>
      </c>
      <c r="D5683" s="5" t="s">
        <v>246</v>
      </c>
      <c r="E5683" s="5" t="s">
        <v>247</v>
      </c>
      <c r="F5683" s="62">
        <f t="shared" si="601"/>
        <v>0.18540651672352584</v>
      </c>
      <c r="G5683" s="63">
        <v>3232244</v>
      </c>
      <c r="H5683" s="63">
        <v>1.8794452993992508</v>
      </c>
      <c r="I5683" s="63">
        <v>133.31943824958699</v>
      </c>
      <c r="J5683" s="63">
        <v>-9936912.14704239</v>
      </c>
      <c r="K5683" s="63">
        <v>104.58890883459036</v>
      </c>
      <c r="L5683" s="63">
        <v>222.18279792327041</v>
      </c>
      <c r="M5683" s="63">
        <v>35.294117647058819</v>
      </c>
      <c r="N5683" s="62">
        <v>26.169</v>
      </c>
    </row>
    <row r="5684" spans="1:14" x14ac:dyDescent="0.4">
      <c r="A5684" s="69">
        <v>134</v>
      </c>
      <c r="B5684" s="5" t="s">
        <v>215</v>
      </c>
      <c r="C5684" s="5">
        <v>1985</v>
      </c>
      <c r="D5684" s="5" t="s">
        <v>246</v>
      </c>
      <c r="E5684" s="5" t="s">
        <v>247</v>
      </c>
      <c r="F5684" s="62">
        <f t="shared" si="601"/>
        <v>0.19516475444581668</v>
      </c>
      <c r="G5684" s="63">
        <v>3336508</v>
      </c>
      <c r="H5684" s="63">
        <v>3.4014373508947813</v>
      </c>
      <c r="I5684" s="63">
        <v>127.51685432382</v>
      </c>
      <c r="J5684" s="63">
        <v>16275545.965033701</v>
      </c>
      <c r="K5684" s="63">
        <v>105.5182457552007</v>
      </c>
      <c r="L5684" s="63">
        <v>228.49032146398176</v>
      </c>
      <c r="M5684" s="63">
        <v>13.333333333333334</v>
      </c>
      <c r="N5684" s="62">
        <v>26.562000000000001</v>
      </c>
    </row>
    <row r="5685" spans="1:14" x14ac:dyDescent="0.4">
      <c r="A5685" s="69">
        <v>134</v>
      </c>
      <c r="B5685" s="5" t="s">
        <v>215</v>
      </c>
      <c r="C5685" s="5">
        <v>1986</v>
      </c>
      <c r="D5685" s="5" t="s">
        <v>246</v>
      </c>
      <c r="E5685" s="5" t="s">
        <v>247</v>
      </c>
      <c r="F5685" s="62">
        <f t="shared" si="601"/>
        <v>0.20543658362717546</v>
      </c>
      <c r="G5685" s="63">
        <v>3439370</v>
      </c>
      <c r="H5685" s="63">
        <v>5.5947999370371093</v>
      </c>
      <c r="I5685" s="63">
        <v>137.25008226414499</v>
      </c>
      <c r="J5685" s="63">
        <v>6113092.4372673295</v>
      </c>
      <c r="K5685" s="63">
        <v>99.673381349514585</v>
      </c>
      <c r="L5685" s="63">
        <v>308.46106205688983</v>
      </c>
      <c r="M5685" s="63">
        <v>6.25</v>
      </c>
      <c r="N5685" s="62">
        <v>26.96</v>
      </c>
    </row>
    <row r="5686" spans="1:14" x14ac:dyDescent="0.4">
      <c r="A5686" s="69">
        <v>134</v>
      </c>
      <c r="B5686" s="5" t="s">
        <v>215</v>
      </c>
      <c r="C5686" s="5">
        <v>1987</v>
      </c>
      <c r="D5686" s="5" t="s">
        <v>246</v>
      </c>
      <c r="E5686" s="5" t="s">
        <v>247</v>
      </c>
      <c r="F5686" s="62">
        <f t="shared" si="601"/>
        <v>0.21624903539702681</v>
      </c>
      <c r="G5686" s="63">
        <v>3544927</v>
      </c>
      <c r="H5686" s="63">
        <v>1.6588416793289014</v>
      </c>
      <c r="I5686" s="63">
        <v>136.347139417302</v>
      </c>
      <c r="J5686" s="63">
        <v>7150544.2892808998</v>
      </c>
      <c r="K5686" s="63">
        <v>92.115075716983412</v>
      </c>
      <c r="L5686" s="63">
        <v>352.36248530915105</v>
      </c>
      <c r="M5686" s="63">
        <v>7.6923076923076925</v>
      </c>
      <c r="N5686" s="62">
        <v>27.361999999999998</v>
      </c>
    </row>
    <row r="5687" spans="1:14" x14ac:dyDescent="0.4">
      <c r="A5687" s="69">
        <v>134</v>
      </c>
      <c r="B5687" s="5" t="s">
        <v>215</v>
      </c>
      <c r="C5687" s="5">
        <v>1988</v>
      </c>
      <c r="D5687" s="5" t="s">
        <v>246</v>
      </c>
      <c r="E5687" s="5" t="s">
        <v>247</v>
      </c>
      <c r="F5687" s="62">
        <f t="shared" si="601"/>
        <v>0.22763056357581771</v>
      </c>
      <c r="G5687" s="63">
        <v>3653420</v>
      </c>
      <c r="H5687" s="63">
        <v>2.5857764526393083</v>
      </c>
      <c r="I5687" s="63">
        <v>129.39628247354199</v>
      </c>
      <c r="J5687" s="63">
        <v>12966335.7239749</v>
      </c>
      <c r="K5687" s="63">
        <v>96.253297249368501</v>
      </c>
      <c r="L5687" s="63">
        <v>377.41278020415888</v>
      </c>
      <c r="M5687" s="63">
        <v>7.8431372549019605</v>
      </c>
      <c r="N5687" s="62">
        <v>27.768000000000001</v>
      </c>
    </row>
    <row r="5688" spans="1:14" x14ac:dyDescent="0.4">
      <c r="A5688" s="69">
        <v>134</v>
      </c>
      <c r="B5688" s="5" t="s">
        <v>215</v>
      </c>
      <c r="C5688" s="5">
        <v>1989</v>
      </c>
      <c r="D5688" s="5" t="s">
        <v>246</v>
      </c>
      <c r="E5688" s="5" t="s">
        <v>247</v>
      </c>
      <c r="F5688" s="62">
        <f>(F5689*0.95)</f>
        <v>0.23961111955349235</v>
      </c>
      <c r="G5688" s="63">
        <v>3763657</v>
      </c>
      <c r="H5688" s="63">
        <v>0.99235454337147644</v>
      </c>
      <c r="I5688" s="63">
        <v>120.511992691911</v>
      </c>
      <c r="J5688" s="63">
        <v>9169040.4440744594</v>
      </c>
      <c r="K5688" s="63">
        <v>88.509749063197432</v>
      </c>
      <c r="L5688" s="63">
        <v>359.47740907123915</v>
      </c>
      <c r="M5688" s="63">
        <v>7.8431372549019605</v>
      </c>
      <c r="N5688" s="62">
        <v>28.175999999999998</v>
      </c>
    </row>
    <row r="5689" spans="1:14" x14ac:dyDescent="0.4">
      <c r="A5689" s="69">
        <v>134</v>
      </c>
      <c r="B5689" s="5" t="s">
        <v>215</v>
      </c>
      <c r="C5689" s="5">
        <v>1990</v>
      </c>
      <c r="D5689" s="5" t="s">
        <v>246</v>
      </c>
      <c r="E5689" s="5" t="s">
        <v>247</v>
      </c>
      <c r="F5689" s="62">
        <v>0.25222223110893932</v>
      </c>
      <c r="G5689" s="63">
        <v>3875947</v>
      </c>
      <c r="H5689" s="63">
        <v>2.9759444426603778</v>
      </c>
      <c r="I5689" s="63">
        <v>124.778414551002</v>
      </c>
      <c r="J5689" s="63">
        <v>18239596.964818899</v>
      </c>
      <c r="K5689" s="63">
        <v>78.809150226022282</v>
      </c>
      <c r="L5689" s="63">
        <v>420.13670135100756</v>
      </c>
      <c r="M5689" s="63">
        <v>12.068965517241379</v>
      </c>
      <c r="N5689" s="62">
        <v>28.588999999999999</v>
      </c>
    </row>
    <row r="5690" spans="1:14" x14ac:dyDescent="0.4">
      <c r="A5690" s="69">
        <v>134</v>
      </c>
      <c r="B5690" s="5" t="s">
        <v>215</v>
      </c>
      <c r="C5690" s="5">
        <v>1991</v>
      </c>
      <c r="D5690" s="5" t="s">
        <v>246</v>
      </c>
      <c r="E5690" s="5" t="s">
        <v>247</v>
      </c>
      <c r="F5690" s="62">
        <v>0.23194238906926068</v>
      </c>
      <c r="G5690" s="63">
        <v>3990215</v>
      </c>
      <c r="H5690" s="63">
        <v>2.6710928266052036</v>
      </c>
      <c r="I5690" s="63">
        <v>118.50262584732501</v>
      </c>
      <c r="J5690" s="63">
        <v>6479812.9465124505</v>
      </c>
      <c r="K5690" s="63">
        <v>74.976351171157162</v>
      </c>
      <c r="L5690" s="63">
        <v>401.55726240477082</v>
      </c>
      <c r="M5690" s="63">
        <v>19.23076923076923</v>
      </c>
      <c r="N5690" s="62">
        <v>29.004999999999999</v>
      </c>
    </row>
    <row r="5691" spans="1:14" x14ac:dyDescent="0.4">
      <c r="A5691" s="69">
        <v>134</v>
      </c>
      <c r="B5691" s="5" t="s">
        <v>215</v>
      </c>
      <c r="C5691" s="5">
        <v>1992</v>
      </c>
      <c r="D5691" s="5" t="s">
        <v>246</v>
      </c>
      <c r="E5691" s="5" t="s">
        <v>247</v>
      </c>
      <c r="F5691" s="62">
        <v>0.18167564857110641</v>
      </c>
      <c r="G5691" s="63">
        <v>4106219</v>
      </c>
      <c r="H5691" s="63">
        <v>3.2454346064129282</v>
      </c>
      <c r="I5691" s="63">
        <v>119.90157769290499</v>
      </c>
      <c r="J5691" s="63">
        <v>-13109576.4</v>
      </c>
      <c r="K5691" s="63">
        <v>63.086181627421723</v>
      </c>
      <c r="L5691" s="63">
        <v>412.29147879941462</v>
      </c>
      <c r="M5691" s="63">
        <v>10.810810810810811</v>
      </c>
      <c r="N5691" s="62">
        <v>29.425000000000001</v>
      </c>
    </row>
    <row r="5692" spans="1:14" x14ac:dyDescent="0.4">
      <c r="A5692" s="69">
        <v>134</v>
      </c>
      <c r="B5692" s="5" t="s">
        <v>215</v>
      </c>
      <c r="C5692" s="5">
        <v>1993</v>
      </c>
      <c r="D5692" s="5" t="s">
        <v>246</v>
      </c>
      <c r="E5692" s="5" t="s">
        <v>247</v>
      </c>
      <c r="F5692" s="62">
        <v>0.15523274859307296</v>
      </c>
      <c r="G5692" s="63">
        <v>4078392</v>
      </c>
      <c r="H5692" s="63">
        <v>-8.1967735024622783</v>
      </c>
      <c r="I5692" s="63">
        <v>113.81808968913801</v>
      </c>
      <c r="J5692" s="63">
        <v>-18575900.845682401</v>
      </c>
      <c r="K5692" s="63">
        <v>56.478440870085443</v>
      </c>
      <c r="L5692" s="63">
        <v>302.44688048965071</v>
      </c>
      <c r="M5692" s="63">
        <v>27.999999999999996</v>
      </c>
      <c r="N5692" s="62">
        <v>29.847999999999999</v>
      </c>
    </row>
    <row r="5693" spans="1:14" x14ac:dyDescent="0.4">
      <c r="A5693" s="69">
        <v>134</v>
      </c>
      <c r="B5693" s="5" t="s">
        <v>215</v>
      </c>
      <c r="C5693" s="5">
        <v>1994</v>
      </c>
      <c r="D5693" s="5" t="s">
        <v>246</v>
      </c>
      <c r="E5693" s="5" t="s">
        <v>247</v>
      </c>
      <c r="F5693" s="62">
        <v>0.22159442429431375</v>
      </c>
      <c r="G5693" s="63">
        <v>4092612</v>
      </c>
      <c r="H5693" s="63">
        <v>35.842381357076306</v>
      </c>
      <c r="I5693" s="63">
        <v>78.967724135084794</v>
      </c>
      <c r="J5693" s="63">
        <v>-3265462.2955932398</v>
      </c>
      <c r="K5693" s="63">
        <v>64.803051197578185</v>
      </c>
      <c r="L5693" s="63">
        <v>240.09711440646331</v>
      </c>
      <c r="M5693" s="63">
        <v>18.64406779661017</v>
      </c>
      <c r="N5693" s="62">
        <v>30.274999999999999</v>
      </c>
    </row>
    <row r="5694" spans="1:14" x14ac:dyDescent="0.4">
      <c r="A5694" s="69">
        <v>134</v>
      </c>
      <c r="B5694" s="5" t="s">
        <v>215</v>
      </c>
      <c r="C5694" s="5">
        <v>1995</v>
      </c>
      <c r="D5694" s="5" t="s">
        <v>246</v>
      </c>
      <c r="E5694" s="5" t="s">
        <v>247</v>
      </c>
      <c r="F5694" s="62">
        <v>0.22838764491539562</v>
      </c>
      <c r="G5694" s="63">
        <v>4279566</v>
      </c>
      <c r="H5694" s="63">
        <v>11.084210360362164</v>
      </c>
      <c r="I5694" s="63">
        <v>109.00865956844</v>
      </c>
      <c r="J5694" s="63">
        <v>-7813307.2201075004</v>
      </c>
      <c r="K5694" s="63">
        <v>69.846466659034462</v>
      </c>
      <c r="L5694" s="63">
        <v>305.96158982621671</v>
      </c>
      <c r="M5694" s="63">
        <v>10.344827586206899</v>
      </c>
      <c r="N5694" s="62">
        <v>30.704999999999998</v>
      </c>
    </row>
    <row r="5695" spans="1:14" x14ac:dyDescent="0.4">
      <c r="A5695" s="69">
        <v>134</v>
      </c>
      <c r="B5695" s="5" t="s">
        <v>215</v>
      </c>
      <c r="C5695" s="5">
        <v>1996</v>
      </c>
      <c r="D5695" s="5" t="s">
        <v>246</v>
      </c>
      <c r="E5695" s="5" t="s">
        <v>247</v>
      </c>
      <c r="F5695" s="62">
        <v>0.3051362350291269</v>
      </c>
      <c r="G5695" s="63">
        <v>4445883</v>
      </c>
      <c r="H5695" s="63">
        <v>5.387927807531895</v>
      </c>
      <c r="I5695" s="63">
        <v>93.560766828854696</v>
      </c>
      <c r="J5695" s="63">
        <v>2253923.4138439498</v>
      </c>
      <c r="K5695" s="63">
        <v>77.422427230689308</v>
      </c>
      <c r="L5695" s="63">
        <v>329.61915650953586</v>
      </c>
      <c r="M5695" s="63">
        <v>5.3191489361702136</v>
      </c>
      <c r="N5695" s="62">
        <v>31.138999999999999</v>
      </c>
    </row>
    <row r="5696" spans="1:14" x14ac:dyDescent="0.4">
      <c r="A5696" s="69">
        <v>134</v>
      </c>
      <c r="B5696" s="5" t="s">
        <v>215</v>
      </c>
      <c r="C5696" s="5">
        <v>1997</v>
      </c>
      <c r="D5696" s="5" t="s">
        <v>246</v>
      </c>
      <c r="E5696" s="5" t="s">
        <v>247</v>
      </c>
      <c r="F5696" s="62">
        <v>0.16629105834449273</v>
      </c>
      <c r="G5696" s="63">
        <v>4592550</v>
      </c>
      <c r="H5696" s="63">
        <v>2.0360345414282222</v>
      </c>
      <c r="I5696" s="63">
        <v>94.274963529064394</v>
      </c>
      <c r="J5696" s="63">
        <v>12260365.7806242</v>
      </c>
      <c r="K5696" s="63">
        <v>73.78055563354647</v>
      </c>
      <c r="L5696" s="63">
        <v>326.3875126010509</v>
      </c>
      <c r="M5696" s="63">
        <v>9.0909090909090899</v>
      </c>
      <c r="N5696" s="62">
        <v>31.576000000000001</v>
      </c>
    </row>
    <row r="5697" spans="1:14" x14ac:dyDescent="0.4">
      <c r="A5697" s="69">
        <v>134</v>
      </c>
      <c r="B5697" s="5" t="s">
        <v>215</v>
      </c>
      <c r="C5697" s="5">
        <v>1998</v>
      </c>
      <c r="D5697" s="5" t="s">
        <v>246</v>
      </c>
      <c r="E5697" s="5" t="s">
        <v>247</v>
      </c>
      <c r="F5697" s="62">
        <v>0.25370656707901384</v>
      </c>
      <c r="G5697" s="63">
        <v>4728297</v>
      </c>
      <c r="H5697" s="63">
        <v>9.5566324699761509</v>
      </c>
      <c r="I5697" s="63">
        <v>98.304033241009293</v>
      </c>
      <c r="J5697" s="63">
        <v>11116162.8504459</v>
      </c>
      <c r="K5697" s="63">
        <v>72.987822488719374</v>
      </c>
      <c r="L5697" s="63">
        <v>335.71199487684885</v>
      </c>
      <c r="M5697" s="63">
        <v>16.867469879518072</v>
      </c>
      <c r="N5697" s="62">
        <v>32.015999999999998</v>
      </c>
    </row>
    <row r="5698" spans="1:14" x14ac:dyDescent="0.4">
      <c r="A5698" s="69">
        <v>134</v>
      </c>
      <c r="B5698" s="5" t="s">
        <v>215</v>
      </c>
      <c r="C5698" s="5">
        <v>1999</v>
      </c>
      <c r="D5698" s="5" t="s">
        <v>246</v>
      </c>
      <c r="E5698" s="5" t="s">
        <v>247</v>
      </c>
      <c r="F5698" s="62">
        <v>0.35090811495044827</v>
      </c>
      <c r="G5698" s="63">
        <v>4867941</v>
      </c>
      <c r="H5698" s="63">
        <v>1.1151272022737828</v>
      </c>
      <c r="I5698" s="63">
        <v>94.110831004578202</v>
      </c>
      <c r="J5698" s="63">
        <v>15089199.2484699</v>
      </c>
      <c r="K5698" s="63">
        <v>67.889528076951649</v>
      </c>
      <c r="L5698" s="63">
        <v>323.88902538677877</v>
      </c>
      <c r="M5698" s="63">
        <v>7.3394495412844023</v>
      </c>
      <c r="N5698" s="62">
        <v>32.46</v>
      </c>
    </row>
    <row r="5699" spans="1:14" x14ac:dyDescent="0.4">
      <c r="A5699" s="69">
        <v>134</v>
      </c>
      <c r="B5699" s="5" t="s">
        <v>215</v>
      </c>
      <c r="C5699" s="5">
        <v>2000</v>
      </c>
      <c r="D5699" s="5" t="s">
        <v>246</v>
      </c>
      <c r="E5699" s="5" t="s">
        <v>247</v>
      </c>
      <c r="F5699" s="62">
        <v>0.25339279777397722</v>
      </c>
      <c r="G5699" s="63">
        <v>5008035</v>
      </c>
      <c r="H5699" s="63">
        <v>10.049456738408622</v>
      </c>
      <c r="I5699" s="63">
        <v>89.880165959730206</v>
      </c>
      <c r="J5699" s="63">
        <v>52818330.986365803</v>
      </c>
      <c r="K5699" s="63">
        <v>68.666031807752887</v>
      </c>
      <c r="L5699" s="63">
        <v>297.89950674702152</v>
      </c>
      <c r="M5699" s="63">
        <v>10.526315789473685</v>
      </c>
      <c r="N5699" s="62">
        <v>32.906999999999996</v>
      </c>
    </row>
    <row r="5700" spans="1:14" x14ac:dyDescent="0.4">
      <c r="A5700" s="69">
        <v>134</v>
      </c>
      <c r="B5700" s="5" t="s">
        <v>215</v>
      </c>
      <c r="C5700" s="5">
        <v>2001</v>
      </c>
      <c r="D5700" s="5" t="s">
        <v>246</v>
      </c>
      <c r="E5700" s="5" t="s">
        <v>247</v>
      </c>
      <c r="F5700" s="62">
        <v>0.22896063416323545</v>
      </c>
      <c r="G5700" s="63">
        <v>5145426</v>
      </c>
      <c r="H5700" s="63">
        <v>1.6340534760624053</v>
      </c>
      <c r="I5700" s="63">
        <v>91.543192568109902</v>
      </c>
      <c r="J5700" s="63">
        <v>72617650.887525201</v>
      </c>
      <c r="K5700" s="63">
        <v>72.603050102511304</v>
      </c>
      <c r="L5700" s="63">
        <v>288.1078779922218</v>
      </c>
      <c r="M5700" s="63">
        <v>23.076923076923077</v>
      </c>
      <c r="N5700" s="62">
        <v>33.356000000000002</v>
      </c>
    </row>
    <row r="5701" spans="1:14" x14ac:dyDescent="0.4">
      <c r="A5701" s="69">
        <v>134</v>
      </c>
      <c r="B5701" s="5" t="s">
        <v>215</v>
      </c>
      <c r="C5701" s="5">
        <v>2002</v>
      </c>
      <c r="D5701" s="5" t="s">
        <v>246</v>
      </c>
      <c r="E5701" s="5" t="s">
        <v>247</v>
      </c>
      <c r="F5701" s="62">
        <v>0.25450919788894827</v>
      </c>
      <c r="G5701" s="63">
        <v>5281538</v>
      </c>
      <c r="H5701" s="63">
        <v>5.0278555655131498</v>
      </c>
      <c r="I5701" s="63">
        <v>94.932262603504498</v>
      </c>
      <c r="J5701" s="63">
        <v>57806307.373627096</v>
      </c>
      <c r="K5701" s="63">
        <v>72.876932393773771</v>
      </c>
      <c r="L5701" s="63">
        <v>323.1441358594343</v>
      </c>
      <c r="M5701" s="63">
        <v>5.882352941176471</v>
      </c>
      <c r="N5701" s="62">
        <v>33.808999999999997</v>
      </c>
    </row>
    <row r="5702" spans="1:14" x14ac:dyDescent="0.4">
      <c r="A5702" s="69">
        <v>134</v>
      </c>
      <c r="B5702" s="5" t="s">
        <v>215</v>
      </c>
      <c r="C5702" s="5">
        <v>2003</v>
      </c>
      <c r="D5702" s="5" t="s">
        <v>246</v>
      </c>
      <c r="E5702" s="5" t="s">
        <v>247</v>
      </c>
      <c r="F5702" s="62">
        <v>0.33827700824995238</v>
      </c>
      <c r="G5702" s="63">
        <v>5421001</v>
      </c>
      <c r="H5702" s="63">
        <v>-2.8931069894523347</v>
      </c>
      <c r="I5702" s="63">
        <v>98.331101892762504</v>
      </c>
      <c r="J5702" s="63">
        <v>45773612.370035902</v>
      </c>
      <c r="K5702" s="63">
        <v>78.217932334013597</v>
      </c>
      <c r="L5702" s="63">
        <v>390.30360965729085</v>
      </c>
      <c r="M5702" s="63">
        <v>3.6697247706422012</v>
      </c>
      <c r="N5702" s="62">
        <v>34.265000000000001</v>
      </c>
    </row>
    <row r="5703" spans="1:14" x14ac:dyDescent="0.4">
      <c r="A5703" s="69">
        <v>134</v>
      </c>
      <c r="B5703" s="5" t="s">
        <v>215</v>
      </c>
      <c r="C5703" s="5">
        <v>2004</v>
      </c>
      <c r="D5703" s="5" t="s">
        <v>246</v>
      </c>
      <c r="E5703" s="5" t="s">
        <v>247</v>
      </c>
      <c r="F5703" s="62">
        <v>0.31952027755246964</v>
      </c>
      <c r="G5703" s="63">
        <v>5565218</v>
      </c>
      <c r="H5703" s="63">
        <v>-1.9078889675326991</v>
      </c>
      <c r="I5703" s="63">
        <v>99.101985525427196</v>
      </c>
      <c r="J5703" s="63">
        <v>79967681.861950994</v>
      </c>
      <c r="K5703" s="63">
        <v>81.71684371276578</v>
      </c>
      <c r="L5703" s="63">
        <v>406.09235885260114</v>
      </c>
      <c r="M5703" s="63">
        <v>7.7669902912621351</v>
      </c>
      <c r="N5703" s="62">
        <v>34.723999999999997</v>
      </c>
    </row>
    <row r="5704" spans="1:14" x14ac:dyDescent="0.4">
      <c r="A5704" s="69">
        <v>134</v>
      </c>
      <c r="B5704" s="5" t="s">
        <v>215</v>
      </c>
      <c r="C5704" s="5">
        <v>2005</v>
      </c>
      <c r="D5704" s="5" t="s">
        <v>246</v>
      </c>
      <c r="E5704" s="5" t="s">
        <v>247</v>
      </c>
      <c r="F5704" s="62">
        <v>0.30606150959180067</v>
      </c>
      <c r="G5704" s="63">
        <v>5711597</v>
      </c>
      <c r="H5704" s="63">
        <v>5.8761577617369767</v>
      </c>
      <c r="I5704" s="63">
        <v>100.759251460268</v>
      </c>
      <c r="J5704" s="63">
        <v>96003598.208715707</v>
      </c>
      <c r="K5704" s="63">
        <v>86.775301326510004</v>
      </c>
      <c r="L5704" s="63">
        <v>399.44747774863959</v>
      </c>
      <c r="M5704" s="63">
        <v>7.2916666666666661</v>
      </c>
      <c r="N5704" s="62">
        <v>35.185000000000002</v>
      </c>
    </row>
    <row r="5705" spans="1:14" x14ac:dyDescent="0.4">
      <c r="A5705" s="69">
        <v>134</v>
      </c>
      <c r="B5705" s="5" t="s">
        <v>215</v>
      </c>
      <c r="C5705" s="5">
        <v>2006</v>
      </c>
      <c r="D5705" s="5" t="s">
        <v>246</v>
      </c>
      <c r="E5705" s="5" t="s">
        <v>247</v>
      </c>
      <c r="F5705" s="62">
        <v>0.26720052296126817</v>
      </c>
      <c r="G5705" s="63">
        <v>5874240</v>
      </c>
      <c r="H5705" s="63">
        <v>-0.50876323001499202</v>
      </c>
      <c r="I5705" s="63">
        <v>99.386471465309</v>
      </c>
      <c r="J5705" s="63">
        <v>91396741.899060905</v>
      </c>
      <c r="K5705" s="63">
        <v>87.005994165375142</v>
      </c>
      <c r="L5705" s="63">
        <v>400.321487695293</v>
      </c>
      <c r="M5705" s="63">
        <v>11.235955056179774</v>
      </c>
      <c r="N5705" s="62">
        <v>35.649000000000001</v>
      </c>
    </row>
    <row r="5706" spans="1:14" x14ac:dyDescent="0.4">
      <c r="A5706" s="69">
        <v>134</v>
      </c>
      <c r="B5706" s="5" t="s">
        <v>215</v>
      </c>
      <c r="C5706" s="5">
        <v>2007</v>
      </c>
      <c r="D5706" s="5" t="s">
        <v>246</v>
      </c>
      <c r="E5706" s="5" t="s">
        <v>247</v>
      </c>
      <c r="F5706" s="62">
        <v>0.24864668045850735</v>
      </c>
      <c r="G5706" s="63">
        <v>6047537</v>
      </c>
      <c r="H5706" s="63">
        <v>48.229789213968672</v>
      </c>
      <c r="I5706" s="63">
        <v>99.808487604076007</v>
      </c>
      <c r="J5706" s="63">
        <v>62406802.627874397</v>
      </c>
      <c r="K5706" s="63">
        <v>61.774072108665877</v>
      </c>
      <c r="L5706" s="63">
        <v>621.73457611995741</v>
      </c>
      <c r="M5706" s="63">
        <v>8.9887640449438209</v>
      </c>
      <c r="N5706" s="62">
        <v>36.116</v>
      </c>
    </row>
    <row r="5707" spans="1:14" x14ac:dyDescent="0.4">
      <c r="A5707" s="69">
        <v>134</v>
      </c>
      <c r="B5707" s="5" t="s">
        <v>215</v>
      </c>
      <c r="C5707" s="5">
        <v>2008</v>
      </c>
      <c r="D5707" s="5" t="s">
        <v>246</v>
      </c>
      <c r="E5707" s="5" t="s">
        <v>247</v>
      </c>
      <c r="F5707" s="62">
        <v>0.25211804550017181</v>
      </c>
      <c r="G5707" s="63">
        <v>6222482</v>
      </c>
      <c r="H5707" s="63">
        <v>9.0741989125294964</v>
      </c>
      <c r="I5707" s="63">
        <v>104.51421927817501</v>
      </c>
      <c r="J5707" s="63">
        <v>50892371.953782797</v>
      </c>
      <c r="K5707" s="63">
        <v>62.307667447210456</v>
      </c>
      <c r="L5707" s="63">
        <v>735.85542114977261</v>
      </c>
      <c r="M5707" s="63">
        <v>1.8181818181818181</v>
      </c>
      <c r="N5707" s="62">
        <v>36.587000000000003</v>
      </c>
    </row>
    <row r="5708" spans="1:14" x14ac:dyDescent="0.4">
      <c r="A5708" s="69">
        <v>134</v>
      </c>
      <c r="B5708" s="5" t="s">
        <v>215</v>
      </c>
      <c r="C5708" s="5">
        <v>2009</v>
      </c>
      <c r="D5708" s="5" t="s">
        <v>246</v>
      </c>
      <c r="E5708" s="5" t="s">
        <v>247</v>
      </c>
      <c r="F5708" s="62">
        <v>0.44145428767184941</v>
      </c>
      <c r="G5708" s="63">
        <v>6398624</v>
      </c>
      <c r="H5708" s="63">
        <v>3.117229956299667</v>
      </c>
      <c r="I5708" s="63">
        <v>107.21092606800499</v>
      </c>
      <c r="J5708" s="63">
        <v>46304496.127711602</v>
      </c>
      <c r="K5708" s="63">
        <v>62.210419994299023</v>
      </c>
      <c r="L5708" s="63">
        <v>737.95370305699691</v>
      </c>
      <c r="M5708" s="63">
        <v>1.754385964912281</v>
      </c>
      <c r="N5708" s="62">
        <v>37.058</v>
      </c>
    </row>
    <row r="5709" spans="1:14" x14ac:dyDescent="0.4">
      <c r="A5709" s="69">
        <v>134</v>
      </c>
      <c r="B5709" s="5" t="s">
        <v>215</v>
      </c>
      <c r="C5709" s="5">
        <v>2010</v>
      </c>
      <c r="D5709" s="5" t="s">
        <v>246</v>
      </c>
      <c r="E5709" s="5" t="s">
        <v>247</v>
      </c>
      <c r="F5709" s="62">
        <v>0.40020663876485407</v>
      </c>
      <c r="G5709" s="63">
        <v>6571855</v>
      </c>
      <c r="H5709" s="63">
        <v>-9.3335991311448652E-2</v>
      </c>
      <c r="I5709" s="63">
        <v>100</v>
      </c>
      <c r="J5709" s="63">
        <v>125064101.838993</v>
      </c>
      <c r="K5709" s="63">
        <v>66.797488593710412</v>
      </c>
      <c r="L5709" s="63">
        <v>722.22939995260583</v>
      </c>
      <c r="M5709" s="63">
        <v>3.3653846153846154</v>
      </c>
      <c r="N5709" s="62">
        <v>37.533000000000001</v>
      </c>
    </row>
    <row r="5710" spans="1:14" x14ac:dyDescent="0.4">
      <c r="A5710" s="69">
        <v>134</v>
      </c>
      <c r="B5710" s="5" t="s">
        <v>215</v>
      </c>
      <c r="C5710" s="5">
        <v>2011</v>
      </c>
      <c r="D5710" s="5" t="s">
        <v>246</v>
      </c>
      <c r="E5710" s="5" t="s">
        <v>247</v>
      </c>
      <c r="F5710" s="62">
        <v>0.37275481754039902</v>
      </c>
      <c r="G5710" s="63">
        <v>6748672</v>
      </c>
      <c r="H5710" s="63">
        <v>2.8195950603806068</v>
      </c>
      <c r="I5710" s="63">
        <v>100.69097527200201</v>
      </c>
      <c r="J5710" s="63">
        <v>728710878.416044</v>
      </c>
      <c r="K5710" s="63">
        <v>77.732312664143038</v>
      </c>
      <c r="L5710" s="63">
        <v>803.48239655284203</v>
      </c>
      <c r="M5710" s="63">
        <v>1.0582010582010584</v>
      </c>
      <c r="N5710" s="62">
        <v>38.031999999999996</v>
      </c>
    </row>
    <row r="5711" spans="1:14" x14ac:dyDescent="0.4">
      <c r="A5711" s="69">
        <v>134</v>
      </c>
      <c r="B5711" s="5" t="s">
        <v>215</v>
      </c>
      <c r="C5711" s="5">
        <v>2012</v>
      </c>
      <c r="D5711" s="5" t="s">
        <v>246</v>
      </c>
      <c r="E5711" s="5" t="s">
        <v>247</v>
      </c>
      <c r="F5711" s="62">
        <v>0.32278299636114799</v>
      </c>
      <c r="G5711" s="63">
        <v>6926635</v>
      </c>
      <c r="H5711" s="63">
        <v>1.750392532783124</v>
      </c>
      <c r="I5711" s="63">
        <v>96.350750807001504</v>
      </c>
      <c r="J5711" s="63">
        <v>121511565.575361</v>
      </c>
      <c r="K5711" s="63">
        <v>75.713208568416277</v>
      </c>
      <c r="L5711" s="63">
        <v>781.55434047687106</v>
      </c>
      <c r="M5711" s="63">
        <v>1.2345679012345678</v>
      </c>
      <c r="N5711" s="62">
        <v>38.545999999999999</v>
      </c>
    </row>
    <row r="5712" spans="1:14" x14ac:dyDescent="0.4">
      <c r="A5712" s="69">
        <v>134</v>
      </c>
      <c r="B5712" s="5" t="s">
        <v>215</v>
      </c>
      <c r="C5712" s="5">
        <v>2013</v>
      </c>
      <c r="D5712" s="5" t="s">
        <v>246</v>
      </c>
      <c r="E5712" s="5" t="s">
        <v>247</v>
      </c>
      <c r="F5712" s="62">
        <v>0.2461220993581828</v>
      </c>
      <c r="G5712" s="63">
        <v>7106229</v>
      </c>
      <c r="H5712" s="63">
        <v>1.6832758975067179</v>
      </c>
      <c r="I5712" s="63">
        <v>98.100449382543999</v>
      </c>
      <c r="J5712" s="63">
        <v>183599248.95818299</v>
      </c>
      <c r="K5712" s="63">
        <v>82.147787756419518</v>
      </c>
      <c r="L5712" s="63">
        <v>847.38750043441337</v>
      </c>
      <c r="M5712" s="63">
        <v>1.1976047904191618</v>
      </c>
      <c r="N5712" s="62">
        <v>39.061</v>
      </c>
    </row>
    <row r="5713" spans="1:14" x14ac:dyDescent="0.4">
      <c r="A5713" s="69">
        <v>134</v>
      </c>
      <c r="B5713" s="5" t="s">
        <v>215</v>
      </c>
      <c r="C5713" s="5">
        <v>2014</v>
      </c>
      <c r="D5713" s="5" t="s">
        <v>246</v>
      </c>
      <c r="E5713" s="5" t="s">
        <v>247</v>
      </c>
      <c r="F5713" s="62">
        <v>0.2179495781162982</v>
      </c>
      <c r="G5713" s="63">
        <v>7288383</v>
      </c>
      <c r="H5713" s="63">
        <v>0.47987577593022479</v>
      </c>
      <c r="I5713" s="63">
        <v>99.2907050142598</v>
      </c>
      <c r="J5713" s="63">
        <v>54020342.354685999</v>
      </c>
      <c r="K5713" s="63">
        <v>70.915651750251683</v>
      </c>
      <c r="L5713" s="63">
        <v>877.19247298811888</v>
      </c>
      <c r="M5713" s="63">
        <v>1.1627906976744187</v>
      </c>
      <c r="N5713" s="62">
        <v>39.579000000000001</v>
      </c>
    </row>
    <row r="5714" spans="1:14" x14ac:dyDescent="0.4">
      <c r="A5714" s="69">
        <v>134</v>
      </c>
      <c r="B5714" s="5" t="s">
        <v>215</v>
      </c>
      <c r="C5714" s="5">
        <v>2015</v>
      </c>
      <c r="D5714" s="5" t="s">
        <v>246</v>
      </c>
      <c r="E5714" s="5" t="s">
        <v>247</v>
      </c>
      <c r="F5714" s="62">
        <v>0.24428530157445996</v>
      </c>
      <c r="G5714" s="63">
        <v>7473229</v>
      </c>
      <c r="H5714" s="63">
        <v>2.2027112729375347</v>
      </c>
      <c r="I5714" s="63">
        <v>94.3673187501238</v>
      </c>
      <c r="J5714" s="63">
        <v>257860036.464441</v>
      </c>
      <c r="K5714" s="63">
        <v>69.128137881337551</v>
      </c>
      <c r="L5714" s="63">
        <v>770.14337925663244</v>
      </c>
      <c r="M5714" s="63">
        <f>(M5499+M5413+M5327)/3</f>
        <v>24.888773372645399</v>
      </c>
      <c r="N5714" s="62">
        <v>40.1</v>
      </c>
    </row>
    <row r="5715" spans="1:14" x14ac:dyDescent="0.4">
      <c r="A5715" s="69">
        <v>134</v>
      </c>
      <c r="B5715" s="5" t="s">
        <v>215</v>
      </c>
      <c r="C5715" s="5">
        <v>2016</v>
      </c>
      <c r="D5715" s="5" t="s">
        <v>246</v>
      </c>
      <c r="E5715" s="5" t="s">
        <v>247</v>
      </c>
      <c r="F5715" s="62">
        <v>0.300938972406183</v>
      </c>
      <c r="G5715" s="63">
        <v>7661354</v>
      </c>
      <c r="H5715" s="63">
        <v>1.4577647531917535</v>
      </c>
      <c r="I5715" s="63">
        <v>95.8406716524362</v>
      </c>
      <c r="J5715" s="63">
        <v>-46308331.617851697</v>
      </c>
      <c r="K5715" s="63">
        <v>66.445040980508125</v>
      </c>
      <c r="L5715" s="63">
        <v>792.44055087326569</v>
      </c>
      <c r="M5715" s="63">
        <f>(M5414+M5500+M5328)/3</f>
        <v>25.631070073247574</v>
      </c>
      <c r="N5715" s="62">
        <v>40.628</v>
      </c>
    </row>
    <row r="5716" spans="1:14" x14ac:dyDescent="0.4">
      <c r="A5716" s="69">
        <v>134</v>
      </c>
      <c r="B5716" s="5" t="s">
        <v>215</v>
      </c>
      <c r="C5716" s="5">
        <v>2017</v>
      </c>
      <c r="D5716" s="5" t="s">
        <v>246</v>
      </c>
      <c r="E5716" s="5" t="s">
        <v>247</v>
      </c>
      <c r="F5716" s="62">
        <v>0.2570677064662964</v>
      </c>
      <c r="G5716" s="63">
        <v>7852795</v>
      </c>
      <c r="H5716" s="63">
        <v>-0.88465942723219371</v>
      </c>
      <c r="I5716" s="63">
        <v>95.316342176143394</v>
      </c>
      <c r="J5716" s="63">
        <v>88558699.502223402</v>
      </c>
      <c r="K5716" s="63">
        <v>58.208860252673233</v>
      </c>
      <c r="L5716" s="63">
        <v>813.39500647605098</v>
      </c>
      <c r="M5716" s="63">
        <f>(M5713+M5714+M5715)/3</f>
        <v>17.227544714522462</v>
      </c>
      <c r="N5716" s="62">
        <v>41.161999999999999</v>
      </c>
    </row>
    <row r="5717" spans="1:14" x14ac:dyDescent="0.4">
      <c r="A5717" s="69">
        <v>134</v>
      </c>
      <c r="B5717" s="5" t="s">
        <v>215</v>
      </c>
      <c r="C5717" s="5">
        <v>2018</v>
      </c>
      <c r="D5717" s="5" t="s">
        <v>246</v>
      </c>
      <c r="E5717" s="5" t="s">
        <v>247</v>
      </c>
      <c r="F5717" s="62">
        <v>0.27214954144436482</v>
      </c>
      <c r="G5717" s="63">
        <v>8046679</v>
      </c>
      <c r="H5717" s="63">
        <v>0.45290793825462572</v>
      </c>
      <c r="I5717" s="63">
        <v>96.794775608203807</v>
      </c>
      <c r="J5717" s="63">
        <v>-180972714.79572901</v>
      </c>
      <c r="K5717" s="63">
        <v>57.57373884994518</v>
      </c>
      <c r="L5717" s="63">
        <v>873.55488723530152</v>
      </c>
      <c r="M5717" s="63">
        <f>(M5714+M5715+M5716)/3</f>
        <v>22.58246272013848</v>
      </c>
      <c r="N5717" s="62">
        <v>41.701999999999998</v>
      </c>
    </row>
    <row r="5718" spans="1:14" x14ac:dyDescent="0.4">
      <c r="A5718" s="69">
        <v>134</v>
      </c>
      <c r="B5718" s="5" t="s">
        <v>215</v>
      </c>
      <c r="C5718" s="5">
        <v>2019</v>
      </c>
      <c r="D5718" s="5" t="s">
        <v>246</v>
      </c>
      <c r="E5718" s="5" t="s">
        <v>247</v>
      </c>
      <c r="F5718" s="62">
        <v>0.29628438059786771</v>
      </c>
      <c r="G5718" s="63">
        <v>8243094</v>
      </c>
      <c r="H5718" s="63">
        <v>1.2576747758046736E-2</v>
      </c>
      <c r="I5718" s="63">
        <v>94.347733702774903</v>
      </c>
      <c r="J5718" s="63">
        <v>345697546.97143197</v>
      </c>
      <c r="K5718" s="63">
        <v>56.342174034975699</v>
      </c>
      <c r="L5718" s="63">
        <v>848.30453459450553</v>
      </c>
      <c r="M5718" s="63">
        <f>(M5503+M5417+M5331)/3</f>
        <v>27.751922893724014</v>
      </c>
      <c r="N5718" s="62">
        <v>42.247999999999998</v>
      </c>
    </row>
    <row r="5719" spans="1:14" x14ac:dyDescent="0.4">
      <c r="A5719" s="69">
        <v>134</v>
      </c>
      <c r="B5719" s="5" t="s">
        <v>215</v>
      </c>
      <c r="C5719" s="5">
        <v>2020</v>
      </c>
      <c r="D5719" s="5" t="s">
        <v>246</v>
      </c>
      <c r="E5719" s="5" t="s">
        <v>247</v>
      </c>
      <c r="F5719" s="62">
        <v>0.28606184365442788</v>
      </c>
      <c r="G5719" s="63">
        <v>8442580</v>
      </c>
      <c r="H5719" s="63">
        <v>2.9431783462406713</v>
      </c>
      <c r="I5719" s="63">
        <v>96.233599479422097</v>
      </c>
      <c r="J5719" s="63">
        <v>-59206820.0004109</v>
      </c>
      <c r="K5719" s="63">
        <v>55.065951395440315</v>
      </c>
      <c r="L5719" s="63">
        <v>886.69951150819384</v>
      </c>
      <c r="M5719" s="63">
        <f>(M5504+M5418+M5332)/3</f>
        <v>25.94622531624459</v>
      </c>
      <c r="N5719" s="62">
        <v>42.8</v>
      </c>
    </row>
    <row r="5720" spans="1:14" x14ac:dyDescent="0.4">
      <c r="A5720" s="69">
        <v>134</v>
      </c>
      <c r="B5720" s="5" t="s">
        <v>215</v>
      </c>
      <c r="C5720" s="5">
        <v>2021</v>
      </c>
      <c r="D5720" s="5" t="s">
        <v>246</v>
      </c>
      <c r="E5720" s="5" t="s">
        <v>247</v>
      </c>
      <c r="F5720" s="62">
        <f>(F5717+F5718+F5719)/3</f>
        <v>0.28483192189888679</v>
      </c>
      <c r="G5720" s="63">
        <v>8644829</v>
      </c>
      <c r="H5720" s="63">
        <v>2.5167740230443485</v>
      </c>
      <c r="I5720" s="63">
        <v>97.758799857890395</v>
      </c>
      <c r="J5720" s="63">
        <v>-136221499.37900001</v>
      </c>
      <c r="K5720" s="63">
        <v>54.089567710411423</v>
      </c>
      <c r="L5720" s="63">
        <v>976.66618312964226</v>
      </c>
      <c r="M5720" s="63">
        <f>(M5505+M5419+M5333)/3</f>
        <v>25.812144181340923</v>
      </c>
      <c r="N5720" s="62">
        <v>43.357999999999997</v>
      </c>
    </row>
    <row r="5721" spans="1:14" x14ac:dyDescent="0.4">
      <c r="A5721" s="69">
        <v>134</v>
      </c>
      <c r="B5721" s="5" t="s">
        <v>215</v>
      </c>
      <c r="C5721" s="5">
        <v>2022</v>
      </c>
      <c r="D5721" s="5" t="s">
        <v>246</v>
      </c>
      <c r="E5721" s="5" t="s">
        <v>247</v>
      </c>
      <c r="F5721" s="62">
        <f>(F5718+F5719+F5720)/3</f>
        <v>0.28905938205039416</v>
      </c>
      <c r="G5721" s="63">
        <v>8848699</v>
      </c>
      <c r="H5721" s="63">
        <v>5.0243666777638651</v>
      </c>
      <c r="I5721" s="63">
        <v>95.733279772381593</v>
      </c>
      <c r="J5721" s="63">
        <v>-226939149.53600001</v>
      </c>
      <c r="K5721" s="63">
        <v>57.836302072536519</v>
      </c>
      <c r="L5721" s="63">
        <v>942.64990157953559</v>
      </c>
      <c r="M5721" s="63">
        <f>(M5506+M5420+M5334)/3</f>
        <v>25.875268667693614</v>
      </c>
      <c r="N5721" s="62">
        <v>43.920999999999999</v>
      </c>
    </row>
    <row r="5722" spans="1:14" x14ac:dyDescent="0.4">
      <c r="A5722" s="69">
        <v>135</v>
      </c>
      <c r="B5722" s="5" t="s">
        <v>216</v>
      </c>
      <c r="C5722" s="5">
        <v>1980</v>
      </c>
      <c r="D5722" s="5" t="s">
        <v>249</v>
      </c>
      <c r="E5722" s="5" t="s">
        <v>247</v>
      </c>
      <c r="F5722" s="62">
        <f t="shared" ref="F5722:F5730" si="602">(F5723*0.95)</f>
        <v>0.51003045357346655</v>
      </c>
      <c r="G5722" s="63">
        <v>96708</v>
      </c>
      <c r="H5722" s="63">
        <f>(H5249+H5421+H5593)/3</f>
        <v>15.716451516532876</v>
      </c>
      <c r="I5722" s="63">
        <f>(I5249+I5421+I5593)/3</f>
        <v>116.32145860679641</v>
      </c>
      <c r="J5722" s="63">
        <f>(J5249+J5421+J5593)/3</f>
        <v>65886477.423910998</v>
      </c>
      <c r="K5722" s="63">
        <v>97.78077095760375</v>
      </c>
      <c r="L5722" s="63">
        <v>550.73083334480168</v>
      </c>
      <c r="M5722" s="63">
        <f>(M5421+M5249+M5593)/3</f>
        <v>35.349709439575953</v>
      </c>
      <c r="N5722" s="62">
        <v>21.154</v>
      </c>
    </row>
    <row r="5723" spans="1:14" x14ac:dyDescent="0.4">
      <c r="A5723" s="69">
        <v>135</v>
      </c>
      <c r="B5723" s="5" t="s">
        <v>216</v>
      </c>
      <c r="C5723" s="5">
        <v>1981</v>
      </c>
      <c r="D5723" s="5" t="s">
        <v>249</v>
      </c>
      <c r="E5723" s="5" t="s">
        <v>247</v>
      </c>
      <c r="F5723" s="62">
        <f t="shared" si="602"/>
        <v>0.53687416165628066</v>
      </c>
      <c r="G5723" s="63">
        <v>96846</v>
      </c>
      <c r="H5723" s="63">
        <f>(H5422+H5250+H5594)/3</f>
        <v>8.0631954068644003</v>
      </c>
      <c r="I5723" s="63">
        <f>(I5250+I5422+I5594)/3</f>
        <v>126.35386810928281</v>
      </c>
      <c r="J5723" s="63">
        <f>(J5594+J5422+J5250)/3</f>
        <v>139085132.14390433</v>
      </c>
      <c r="K5723" s="63">
        <v>92.620423536362466</v>
      </c>
      <c r="L5723" s="63">
        <v>642.69059465820897</v>
      </c>
      <c r="M5723" s="63">
        <f>(M5250+M5594+M5422)/3</f>
        <v>40.980571931012463</v>
      </c>
      <c r="N5723" s="62">
        <v>21.373000000000001</v>
      </c>
    </row>
    <row r="5724" spans="1:14" x14ac:dyDescent="0.4">
      <c r="A5724" s="69">
        <v>135</v>
      </c>
      <c r="B5724" s="5" t="s">
        <v>216</v>
      </c>
      <c r="C5724" s="5">
        <v>1982</v>
      </c>
      <c r="D5724" s="5" t="s">
        <v>249</v>
      </c>
      <c r="E5724" s="5" t="s">
        <v>247</v>
      </c>
      <c r="F5724" s="62">
        <f t="shared" si="602"/>
        <v>0.56513069648029546</v>
      </c>
      <c r="G5724" s="63">
        <v>96931</v>
      </c>
      <c r="H5724" s="63">
        <v>7.8651663198662902</v>
      </c>
      <c r="I5724" s="63">
        <f>(I5251+I5423+I5595)/3</f>
        <v>127.26126434121444</v>
      </c>
      <c r="J5724" s="63">
        <f>(J5423+J5251+J5595)/3</f>
        <v>169822867.37557468</v>
      </c>
      <c r="K5724" s="63">
        <v>92.213161636134856</v>
      </c>
      <c r="L5724" s="63">
        <v>640.33344411078542</v>
      </c>
      <c r="M5724" s="63">
        <f>(M5251+M5423+M5595)/3</f>
        <v>42.409775586298132</v>
      </c>
      <c r="N5724" s="62">
        <v>21.594000000000001</v>
      </c>
    </row>
    <row r="5725" spans="1:14" x14ac:dyDescent="0.4">
      <c r="A5725" s="69">
        <v>135</v>
      </c>
      <c r="B5725" s="5" t="s">
        <v>216</v>
      </c>
      <c r="C5725" s="5">
        <v>1983</v>
      </c>
      <c r="D5725" s="5" t="s">
        <v>249</v>
      </c>
      <c r="E5725" s="5" t="s">
        <v>247</v>
      </c>
      <c r="F5725" s="62">
        <f t="shared" si="602"/>
        <v>0.59487441734767943</v>
      </c>
      <c r="G5725" s="63">
        <v>96981</v>
      </c>
      <c r="H5725" s="63">
        <v>8.2570597961767902</v>
      </c>
      <c r="I5725" s="63">
        <f>(I5252+I5424+I5596)/3</f>
        <v>133.17671867019513</v>
      </c>
      <c r="J5725" s="63">
        <f>(J5252+J5424+J5596)/3</f>
        <v>167335643.92597467</v>
      </c>
      <c r="K5725" s="63">
        <v>87.828416643230369</v>
      </c>
      <c r="L5725" s="63">
        <v>627.58647532984764</v>
      </c>
      <c r="M5725" s="63">
        <f>(M5424+M5252+M5596)/3</f>
        <v>44.357273968838001</v>
      </c>
      <c r="N5725" s="62">
        <v>21.817</v>
      </c>
    </row>
    <row r="5726" spans="1:14" x14ac:dyDescent="0.4">
      <c r="A5726" s="69">
        <v>135</v>
      </c>
      <c r="B5726" s="5" t="s">
        <v>216</v>
      </c>
      <c r="C5726" s="5">
        <v>1984</v>
      </c>
      <c r="D5726" s="5" t="s">
        <v>249</v>
      </c>
      <c r="E5726" s="5" t="s">
        <v>247</v>
      </c>
      <c r="F5726" s="62">
        <f t="shared" si="602"/>
        <v>0.6261835972080837</v>
      </c>
      <c r="G5726" s="63">
        <v>97022</v>
      </c>
      <c r="H5726" s="63">
        <v>6.5143833352484108</v>
      </c>
      <c r="I5726" s="63">
        <f>(I5253+I5425+I5597)/3</f>
        <v>121.72717347121981</v>
      </c>
      <c r="J5726" s="63">
        <v>20000</v>
      </c>
      <c r="K5726" s="63">
        <v>89.5630438048927</v>
      </c>
      <c r="L5726" s="63">
        <v>662.20397993718495</v>
      </c>
      <c r="M5726" s="63">
        <f>(M5253+M5425+M5597)/3</f>
        <v>44.993156872500798</v>
      </c>
      <c r="N5726" s="62">
        <v>22.042000000000002</v>
      </c>
    </row>
    <row r="5727" spans="1:14" x14ac:dyDescent="0.4">
      <c r="A5727" s="69">
        <v>135</v>
      </c>
      <c r="B5727" s="5" t="s">
        <v>216</v>
      </c>
      <c r="C5727" s="5">
        <v>1985</v>
      </c>
      <c r="D5727" s="5" t="s">
        <v>249</v>
      </c>
      <c r="E5727" s="5" t="s">
        <v>247</v>
      </c>
      <c r="F5727" s="62">
        <f t="shared" si="602"/>
        <v>0.65914062864008816</v>
      </c>
      <c r="G5727" s="63">
        <v>97055</v>
      </c>
      <c r="H5727" s="63">
        <v>10.236156524178639</v>
      </c>
      <c r="I5727" s="63">
        <f>(I5426+I5254+I5598)/3</f>
        <v>99.411453070275755</v>
      </c>
      <c r="J5727" s="63">
        <v>20946.8912734552</v>
      </c>
      <c r="K5727" s="63">
        <v>102.35935719435336</v>
      </c>
      <c r="L5727" s="63">
        <v>618.81060547604216</v>
      </c>
      <c r="M5727" s="63">
        <f>(M5426+M5598+M5254)/3</f>
        <v>79.291281607854273</v>
      </c>
      <c r="N5727" s="62">
        <v>22.268000000000001</v>
      </c>
    </row>
    <row r="5728" spans="1:14" x14ac:dyDescent="0.4">
      <c r="A5728" s="69">
        <v>135</v>
      </c>
      <c r="B5728" s="5" t="s">
        <v>216</v>
      </c>
      <c r="C5728" s="5">
        <v>1986</v>
      </c>
      <c r="D5728" s="5" t="s">
        <v>249</v>
      </c>
      <c r="E5728" s="5" t="s">
        <v>247</v>
      </c>
      <c r="F5728" s="62">
        <f t="shared" si="602"/>
        <v>0.69383224067377702</v>
      </c>
      <c r="G5728" s="63">
        <v>97078</v>
      </c>
      <c r="H5728" s="63">
        <v>16.170568280991489</v>
      </c>
      <c r="I5728" s="63">
        <f>(I5255+I5427+I5599)/3</f>
        <v>97.713729336376375</v>
      </c>
      <c r="J5728" s="63">
        <v>113399.922982405</v>
      </c>
      <c r="K5728" s="63">
        <v>95.588163221297577</v>
      </c>
      <c r="L5728" s="63">
        <v>702.48517290192694</v>
      </c>
      <c r="M5728" s="63">
        <f>(M5427+M5599+M5255)/3</f>
        <v>47.325677866906119</v>
      </c>
      <c r="N5728" s="62">
        <v>22.495999999999999</v>
      </c>
    </row>
    <row r="5729" spans="1:14" x14ac:dyDescent="0.4">
      <c r="A5729" s="69">
        <v>135</v>
      </c>
      <c r="B5729" s="5" t="s">
        <v>216</v>
      </c>
      <c r="C5729" s="5">
        <v>1987</v>
      </c>
      <c r="D5729" s="5" t="s">
        <v>249</v>
      </c>
      <c r="E5729" s="5" t="s">
        <v>247</v>
      </c>
      <c r="F5729" s="62">
        <f t="shared" si="602"/>
        <v>0.73034972702502843</v>
      </c>
      <c r="G5729" s="63">
        <v>97392</v>
      </c>
      <c r="H5729" s="63">
        <v>11.012044645646156</v>
      </c>
      <c r="I5729" s="63">
        <f>(I5256+I5428+I5600)/3</f>
        <v>102.79132825462307</v>
      </c>
      <c r="J5729" s="63">
        <v>194192.94752969599</v>
      </c>
      <c r="K5729" s="63">
        <v>95.532292497235019</v>
      </c>
      <c r="L5729" s="63">
        <v>838.54047000470496</v>
      </c>
      <c r="M5729" s="63">
        <f>(M5256+M5428+M5600)/3</f>
        <v>48.857247639602299</v>
      </c>
      <c r="N5729" s="62">
        <v>22.609000000000002</v>
      </c>
    </row>
    <row r="5730" spans="1:14" x14ac:dyDescent="0.4">
      <c r="A5730" s="69">
        <v>135</v>
      </c>
      <c r="B5730" s="5" t="s">
        <v>216</v>
      </c>
      <c r="C5730" s="5">
        <v>1988</v>
      </c>
      <c r="D5730" s="5" t="s">
        <v>249</v>
      </c>
      <c r="E5730" s="5" t="s">
        <v>247</v>
      </c>
      <c r="F5730" s="62">
        <f t="shared" si="602"/>
        <v>0.76878918634213522</v>
      </c>
      <c r="G5730" s="63">
        <v>97939</v>
      </c>
      <c r="H5730" s="63">
        <v>9.0691838596347765</v>
      </c>
      <c r="I5730" s="63">
        <f>(I5429+I5257+I5601)/3</f>
        <v>99.546995265647638</v>
      </c>
      <c r="J5730" s="63">
        <v>58146.129851213896</v>
      </c>
      <c r="K5730" s="63">
        <v>89.485743584813449</v>
      </c>
      <c r="L5730" s="63">
        <v>1089.017320652056</v>
      </c>
      <c r="M5730" s="63">
        <f>(M5257+M5429+M5601)/3</f>
        <v>48.582489081183219</v>
      </c>
      <c r="N5730" s="62">
        <v>22.640999999999998</v>
      </c>
    </row>
    <row r="5731" spans="1:14" x14ac:dyDescent="0.4">
      <c r="A5731" s="69">
        <v>135</v>
      </c>
      <c r="B5731" s="5" t="s">
        <v>216</v>
      </c>
      <c r="C5731" s="5">
        <v>1989</v>
      </c>
      <c r="D5731" s="5" t="s">
        <v>249</v>
      </c>
      <c r="E5731" s="5" t="s">
        <v>247</v>
      </c>
      <c r="F5731" s="62">
        <f>(F5732*0.95)</f>
        <v>0.80925177509698454</v>
      </c>
      <c r="G5731" s="63">
        <v>98379</v>
      </c>
      <c r="H5731" s="63">
        <v>6.8051008849040926</v>
      </c>
      <c r="I5731" s="63">
        <f>(I5430+I5258+I5602)/3</f>
        <v>101.31606395750426</v>
      </c>
      <c r="J5731" s="63">
        <v>110538.24986928899</v>
      </c>
      <c r="K5731" s="63">
        <v>87.908992416034664</v>
      </c>
      <c r="L5731" s="63">
        <v>1080.97109125011</v>
      </c>
      <c r="M5731" s="63">
        <f>(M5258+M5430+M5602)/3</f>
        <v>49.339458044595006</v>
      </c>
      <c r="N5731" s="62">
        <v>22.672000000000001</v>
      </c>
    </row>
    <row r="5732" spans="1:14" x14ac:dyDescent="0.4">
      <c r="A5732" s="69">
        <v>135</v>
      </c>
      <c r="B5732" s="5" t="s">
        <v>216</v>
      </c>
      <c r="C5732" s="5">
        <v>1990</v>
      </c>
      <c r="D5732" s="5" t="s">
        <v>249</v>
      </c>
      <c r="E5732" s="5" t="s">
        <v>247</v>
      </c>
      <c r="F5732" s="62">
        <v>0.8518439737862995</v>
      </c>
      <c r="G5732" s="63">
        <v>98727</v>
      </c>
      <c r="H5732" s="63">
        <v>12.247747294764281</v>
      </c>
      <c r="I5732" s="63">
        <f>(I5259+I5431+I5603)/3</f>
        <v>104.27144035441204</v>
      </c>
      <c r="J5732" s="63">
        <v>99521.424228411197</v>
      </c>
      <c r="K5732" s="63">
        <v>98.965723449944278</v>
      </c>
      <c r="L5732" s="63">
        <v>1150.2812966807855</v>
      </c>
      <c r="M5732" s="63">
        <f>(M5431+M5603+M5259)/3</f>
        <v>51.814708447062138</v>
      </c>
      <c r="N5732" s="62">
        <v>22.704000000000001</v>
      </c>
    </row>
    <row r="5733" spans="1:14" x14ac:dyDescent="0.4">
      <c r="A5733" s="69">
        <v>135</v>
      </c>
      <c r="B5733" s="5" t="s">
        <v>216</v>
      </c>
      <c r="C5733" s="5">
        <v>1991</v>
      </c>
      <c r="D5733" s="5" t="s">
        <v>249</v>
      </c>
      <c r="E5733" s="5" t="s">
        <v>247</v>
      </c>
      <c r="F5733" s="62">
        <v>0.91303908696091307</v>
      </c>
      <c r="G5733" s="63">
        <v>99010</v>
      </c>
      <c r="H5733" s="63">
        <v>9.461302725268709</v>
      </c>
      <c r="I5733" s="63">
        <f>(I5604+I5260+I5432)/3</f>
        <v>108.01049844068181</v>
      </c>
      <c r="J5733" s="63">
        <v>200289.442508179</v>
      </c>
      <c r="K5733" s="63">
        <v>83.462067999906651</v>
      </c>
      <c r="L5733" s="63">
        <v>1335.2301933831029</v>
      </c>
      <c r="M5733" s="63">
        <f>(M5432+M5260+M5604)/3</f>
        <v>53.890895223546245</v>
      </c>
      <c r="N5733" s="62">
        <v>22.736000000000001</v>
      </c>
    </row>
    <row r="5734" spans="1:14" x14ac:dyDescent="0.4">
      <c r="A5734" s="69">
        <v>135</v>
      </c>
      <c r="B5734" s="5" t="s">
        <v>216</v>
      </c>
      <c r="C5734" s="5">
        <v>1992</v>
      </c>
      <c r="D5734" s="5" t="s">
        <v>249</v>
      </c>
      <c r="E5734" s="5" t="s">
        <v>247</v>
      </c>
      <c r="F5734" s="62">
        <v>0.77473302438041514</v>
      </c>
      <c r="G5734" s="63">
        <v>99260</v>
      </c>
      <c r="H5734" s="63">
        <v>7.4475045339787158</v>
      </c>
      <c r="I5734" s="63">
        <f>(I5433+I5261+I5605)/3</f>
        <v>111.95355049451071</v>
      </c>
      <c r="J5734" s="63">
        <v>1244111.8639482399</v>
      </c>
      <c r="K5734" s="63">
        <v>72.630820723345707</v>
      </c>
      <c r="L5734" s="63">
        <v>1380.8814280684114</v>
      </c>
      <c r="M5734" s="63">
        <f>(M5605+M5261+M5433)/3</f>
        <v>55.27433287708417</v>
      </c>
      <c r="N5734" s="62">
        <v>22.768000000000001</v>
      </c>
    </row>
    <row r="5735" spans="1:14" x14ac:dyDescent="0.4">
      <c r="A5735" s="69">
        <v>135</v>
      </c>
      <c r="B5735" s="5" t="s">
        <v>216</v>
      </c>
      <c r="C5735" s="5">
        <v>1993</v>
      </c>
      <c r="D5735" s="5" t="s">
        <v>249</v>
      </c>
      <c r="E5735" s="5" t="s">
        <v>247</v>
      </c>
      <c r="F5735" s="62">
        <v>0.86740642463715678</v>
      </c>
      <c r="G5735" s="63">
        <v>99492</v>
      </c>
      <c r="H5735" s="63">
        <v>6.577066711052737E-2</v>
      </c>
      <c r="I5735" s="63">
        <f>(I5434+I5262+I5606)/3</f>
        <v>111.79800010437604</v>
      </c>
      <c r="J5735" s="63">
        <v>351311.27198540798</v>
      </c>
      <c r="K5735" s="63">
        <v>67.443522721343967</v>
      </c>
      <c r="L5735" s="63">
        <v>1391.9700517937483</v>
      </c>
      <c r="M5735" s="63">
        <f>(M5262+M5434+M5606)/3</f>
        <v>55.982480221188801</v>
      </c>
      <c r="N5735" s="62">
        <v>22.8</v>
      </c>
    </row>
    <row r="5736" spans="1:14" x14ac:dyDescent="0.4">
      <c r="A5736" s="69">
        <v>135</v>
      </c>
      <c r="B5736" s="5" t="s">
        <v>216</v>
      </c>
      <c r="C5736" s="5">
        <v>1994</v>
      </c>
      <c r="D5736" s="5" t="s">
        <v>249</v>
      </c>
      <c r="E5736" s="5" t="s">
        <v>247</v>
      </c>
      <c r="F5736" s="62">
        <v>0.92548956693505524</v>
      </c>
      <c r="G5736" s="63">
        <v>99731</v>
      </c>
      <c r="H5736" s="63">
        <v>28.626012833572076</v>
      </c>
      <c r="I5736" s="63">
        <f>(I5435+I5263+I5607)/3</f>
        <v>109.32699950882693</v>
      </c>
      <c r="J5736" s="63">
        <v>2489172.1753518502</v>
      </c>
      <c r="K5736" s="63">
        <v>62.959884025842975</v>
      </c>
      <c r="L5736" s="63">
        <v>1965.1962400277744</v>
      </c>
      <c r="M5736" s="63">
        <f>(M5263+M5435+M5607)/3</f>
        <v>55.969484092036701</v>
      </c>
      <c r="N5736" s="62">
        <v>22.832000000000001</v>
      </c>
    </row>
    <row r="5737" spans="1:14" x14ac:dyDescent="0.4">
      <c r="A5737" s="69">
        <v>135</v>
      </c>
      <c r="B5737" s="5" t="s">
        <v>216</v>
      </c>
      <c r="C5737" s="5">
        <v>1995</v>
      </c>
      <c r="D5737" s="5" t="s">
        <v>249</v>
      </c>
      <c r="E5737" s="5" t="s">
        <v>247</v>
      </c>
      <c r="F5737" s="62">
        <v>0.99022775238304805</v>
      </c>
      <c r="G5737" s="63">
        <v>99977</v>
      </c>
      <c r="H5737" s="63">
        <v>-4.457279019807217</v>
      </c>
      <c r="I5737" s="63">
        <f>(I5264+I5436+I5608)/3</f>
        <v>111.05568590106672</v>
      </c>
      <c r="J5737" s="63">
        <v>1028451.304</v>
      </c>
      <c r="K5737" s="63">
        <v>71.119398768152791</v>
      </c>
      <c r="L5737" s="63">
        <v>2089.1971728365725</v>
      </c>
      <c r="M5737" s="63">
        <f>(M5264+M5436+M5608)/3</f>
        <v>56.70895811597611</v>
      </c>
      <c r="N5737" s="62">
        <v>22.864000000000001</v>
      </c>
    </row>
    <row r="5738" spans="1:14" x14ac:dyDescent="0.4">
      <c r="A5738" s="69">
        <v>135</v>
      </c>
      <c r="B5738" s="5" t="s">
        <v>216</v>
      </c>
      <c r="C5738" s="5">
        <v>1996</v>
      </c>
      <c r="D5738" s="5" t="s">
        <v>249</v>
      </c>
      <c r="E5738" s="5" t="s">
        <v>247</v>
      </c>
      <c r="F5738" s="62">
        <v>0.80842357403064025</v>
      </c>
      <c r="G5738" s="63">
        <v>100195</v>
      </c>
      <c r="H5738" s="63">
        <v>1.2424989962342465</v>
      </c>
      <c r="I5738" s="63">
        <f>(I5437+I5265+I5609)/3</f>
        <v>106.60359307278857</v>
      </c>
      <c r="J5738" s="63">
        <v>284990.625</v>
      </c>
      <c r="K5738" s="63">
        <v>77.833173797183321</v>
      </c>
      <c r="L5738" s="63">
        <v>2216.6832311540757</v>
      </c>
      <c r="M5738" s="63">
        <f>(M5437+M5265+M5609)/3</f>
        <v>55.445494718416633</v>
      </c>
      <c r="N5738" s="62">
        <v>22.896999999999998</v>
      </c>
    </row>
    <row r="5739" spans="1:14" x14ac:dyDescent="0.4">
      <c r="A5739" s="69">
        <v>135</v>
      </c>
      <c r="B5739" s="5" t="s">
        <v>216</v>
      </c>
      <c r="C5739" s="5">
        <v>1997</v>
      </c>
      <c r="D5739" s="5" t="s">
        <v>249</v>
      </c>
      <c r="E5739" s="5" t="s">
        <v>247</v>
      </c>
      <c r="F5739" s="62">
        <v>0.93584215859643549</v>
      </c>
      <c r="G5739" s="63">
        <v>100658</v>
      </c>
      <c r="H5739" s="63">
        <v>-1.9178075114168678</v>
      </c>
      <c r="I5739" s="63">
        <f>(I5438+I5610+I5266)/3</f>
        <v>109.45768589146628</v>
      </c>
      <c r="J5739" s="63">
        <v>-10526.148999999999</v>
      </c>
      <c r="K5739" s="63">
        <v>71.850161444284879</v>
      </c>
      <c r="L5739" s="63">
        <v>2135.8605606608317</v>
      </c>
      <c r="M5739" s="63">
        <f>(M5438+M5266+M5610)/3</f>
        <v>56.087771415687598</v>
      </c>
      <c r="N5739" s="62">
        <v>22.927</v>
      </c>
    </row>
    <row r="5740" spans="1:14" x14ac:dyDescent="0.4">
      <c r="A5740" s="69">
        <v>135</v>
      </c>
      <c r="B5740" s="5" t="s">
        <v>216</v>
      </c>
      <c r="C5740" s="5">
        <v>1998</v>
      </c>
      <c r="D5740" s="5" t="s">
        <v>249</v>
      </c>
      <c r="E5740" s="5" t="s">
        <v>247</v>
      </c>
      <c r="F5740" s="62">
        <v>0.93642382799009305</v>
      </c>
      <c r="G5740" s="63">
        <v>101343</v>
      </c>
      <c r="H5740" s="63">
        <v>2.6604505428169318</v>
      </c>
      <c r="I5740" s="63">
        <f>(I5267+I5439+I5611)/3</f>
        <v>100.16499571194639</v>
      </c>
      <c r="J5740" s="63">
        <v>45708.550999999999</v>
      </c>
      <c r="K5740" s="63">
        <v>78.291561860290287</v>
      </c>
      <c r="L5740" s="63">
        <v>1889.6706507740457</v>
      </c>
      <c r="M5740" s="63">
        <f>(M5267+M5439+M5611)/3</f>
        <v>57.006007352762794</v>
      </c>
      <c r="N5740" s="62">
        <v>22.954999999999998</v>
      </c>
    </row>
    <row r="5741" spans="1:14" x14ac:dyDescent="0.4">
      <c r="A5741" s="69">
        <v>135</v>
      </c>
      <c r="B5741" s="5" t="s">
        <v>216</v>
      </c>
      <c r="C5741" s="5">
        <v>1999</v>
      </c>
      <c r="D5741" s="5" t="s">
        <v>249</v>
      </c>
      <c r="E5741" s="5" t="s">
        <v>247</v>
      </c>
      <c r="F5741" s="62">
        <v>1.1168637602714204</v>
      </c>
      <c r="G5741" s="63">
        <v>101982</v>
      </c>
      <c r="H5741" s="63">
        <v>6.4012714868696889</v>
      </c>
      <c r="I5741" s="63">
        <f>(I5268+I5612+I5440)/3</f>
        <v>92.159052141127219</v>
      </c>
      <c r="J5741" s="63">
        <v>958145.99199999997</v>
      </c>
      <c r="K5741" s="63">
        <v>50.528485840334668</v>
      </c>
      <c r="L5741" s="63">
        <v>1953.3713547676339</v>
      </c>
      <c r="M5741" s="63">
        <f>(M5440+M5268+M5612)/3</f>
        <v>57.134241451611409</v>
      </c>
      <c r="N5741" s="62">
        <v>22.984000000000002</v>
      </c>
    </row>
    <row r="5742" spans="1:14" x14ac:dyDescent="0.4">
      <c r="A5742" s="69">
        <v>135</v>
      </c>
      <c r="B5742" s="5" t="s">
        <v>216</v>
      </c>
      <c r="C5742" s="5">
        <v>2000</v>
      </c>
      <c r="D5742" s="5" t="s">
        <v>249</v>
      </c>
      <c r="E5742" s="5" t="s">
        <v>247</v>
      </c>
      <c r="F5742" s="62">
        <v>1.0028946522031521</v>
      </c>
      <c r="G5742" s="63">
        <v>102603</v>
      </c>
      <c r="H5742" s="63">
        <v>5.5681591339424159</v>
      </c>
      <c r="I5742" s="63">
        <f>(I5269+I5441+I5613)/3</f>
        <v>92.205096505186873</v>
      </c>
      <c r="J5742" s="63">
        <v>9212396.8719999995</v>
      </c>
      <c r="K5742" s="63">
        <v>52.817979027247894</v>
      </c>
      <c r="L5742" s="63">
        <v>1996.5155775804326</v>
      </c>
      <c r="M5742" s="63">
        <f>(M5441+M5269+M5613)/3</f>
        <v>43.042487409210139</v>
      </c>
      <c r="N5742" s="62">
        <v>23.012</v>
      </c>
    </row>
    <row r="5743" spans="1:14" x14ac:dyDescent="0.4">
      <c r="A5743" s="69">
        <v>135</v>
      </c>
      <c r="B5743" s="5" t="s">
        <v>216</v>
      </c>
      <c r="C5743" s="5">
        <v>2001</v>
      </c>
      <c r="D5743" s="5" t="s">
        <v>249</v>
      </c>
      <c r="E5743" s="5" t="s">
        <v>247</v>
      </c>
      <c r="F5743" s="62">
        <v>0.91754674934599367</v>
      </c>
      <c r="G5743" s="63">
        <v>103210</v>
      </c>
      <c r="H5743" s="63">
        <v>1.7583612305928682</v>
      </c>
      <c r="I5743" s="63">
        <f>(I5442+I5270+I5614)/3</f>
        <v>86.786989824447005</v>
      </c>
      <c r="J5743" s="63">
        <v>7628663.0060000001</v>
      </c>
      <c r="K5743" s="63">
        <v>58.231431149838031</v>
      </c>
      <c r="L5743" s="63">
        <v>1754.8418797262443</v>
      </c>
      <c r="M5743" s="63">
        <f>(M5442+M5270+M5614)/3</f>
        <v>45.177127785613798</v>
      </c>
      <c r="N5743" s="62">
        <v>23.041</v>
      </c>
    </row>
    <row r="5744" spans="1:14" x14ac:dyDescent="0.4">
      <c r="A5744" s="69">
        <v>135</v>
      </c>
      <c r="B5744" s="5" t="s">
        <v>216</v>
      </c>
      <c r="C5744" s="5">
        <v>2002</v>
      </c>
      <c r="D5744" s="5" t="s">
        <v>249</v>
      </c>
      <c r="E5744" s="5" t="s">
        <v>247</v>
      </c>
      <c r="F5744" s="62">
        <v>0.97973103155947738</v>
      </c>
      <c r="G5744" s="63">
        <v>103804</v>
      </c>
      <c r="H5744" s="63">
        <v>7.1894547818008476</v>
      </c>
      <c r="I5744" s="63">
        <f>(I5443+I5271+I5615)/3</f>
        <v>79.232207872839936</v>
      </c>
      <c r="J5744" s="63">
        <v>4692076.7680000002</v>
      </c>
      <c r="K5744" s="63">
        <v>73.514633838393351</v>
      </c>
      <c r="L5744" s="63">
        <v>1760.6670343002263</v>
      </c>
      <c r="M5744" s="63">
        <f>(M5271+M5443+M5615)/3</f>
        <v>45.86874372131475</v>
      </c>
      <c r="N5744" s="62">
        <v>23.068999999999999</v>
      </c>
    </row>
    <row r="5745" spans="1:14" x14ac:dyDescent="0.4">
      <c r="A5745" s="69">
        <v>135</v>
      </c>
      <c r="B5745" s="5" t="s">
        <v>216</v>
      </c>
      <c r="C5745" s="5">
        <v>2003</v>
      </c>
      <c r="D5745" s="5" t="s">
        <v>249</v>
      </c>
      <c r="E5745" s="5" t="s">
        <v>247</v>
      </c>
      <c r="F5745" s="62">
        <v>1.1828368930179101</v>
      </c>
      <c r="G5745" s="63">
        <v>104410</v>
      </c>
      <c r="H5745" s="63">
        <v>8.942937136118644</v>
      </c>
      <c r="I5745" s="63">
        <f>(I5229+I5272+I5573)/3</f>
        <v>89.258492373072258</v>
      </c>
      <c r="J5745" s="63">
        <v>182273.33059578601</v>
      </c>
      <c r="K5745" s="63">
        <v>76.072622497597024</v>
      </c>
      <c r="L5745" s="63">
        <v>1937.0423447514818</v>
      </c>
      <c r="M5745" s="63">
        <f>(M5272+M5444+M5616)/3</f>
        <v>47.217139738284793</v>
      </c>
      <c r="N5745" s="62">
        <v>23.097999999999999</v>
      </c>
    </row>
    <row r="5746" spans="1:14" x14ac:dyDescent="0.4">
      <c r="A5746" s="69">
        <v>135</v>
      </c>
      <c r="B5746" s="5" t="s">
        <v>216</v>
      </c>
      <c r="C5746" s="5">
        <v>2004</v>
      </c>
      <c r="D5746" s="5" t="s">
        <v>249</v>
      </c>
      <c r="E5746" s="5" t="s">
        <v>247</v>
      </c>
      <c r="F5746" s="62">
        <v>1.1177120225446513</v>
      </c>
      <c r="G5746" s="63">
        <v>105036</v>
      </c>
      <c r="H5746" s="63">
        <v>8.8911937423491878</v>
      </c>
      <c r="I5746" s="63">
        <f>(I5273+I5445+I5617)/3</f>
        <v>97.848734900399222</v>
      </c>
      <c r="J5746" s="63">
        <v>5533664.0401791399</v>
      </c>
      <c r="K5746" s="63">
        <v>76.181406654982325</v>
      </c>
      <c r="L5746" s="63">
        <v>2195.9863973430388</v>
      </c>
      <c r="M5746" s="63">
        <f>(M5445+M5617+M5273)/3</f>
        <v>48.468588181844758</v>
      </c>
      <c r="N5746" s="62">
        <v>23.126999999999999</v>
      </c>
    </row>
    <row r="5747" spans="1:14" x14ac:dyDescent="0.4">
      <c r="A5747" s="69">
        <v>135</v>
      </c>
      <c r="B5747" s="5" t="s">
        <v>216</v>
      </c>
      <c r="C5747" s="5">
        <v>2005</v>
      </c>
      <c r="D5747" s="5" t="s">
        <v>249</v>
      </c>
      <c r="E5747" s="5" t="s">
        <v>247</v>
      </c>
      <c r="F5747" s="62">
        <v>1.1095017655467516</v>
      </c>
      <c r="G5747" s="63">
        <v>105633</v>
      </c>
      <c r="H5747" s="63">
        <v>7.4544687665209324</v>
      </c>
      <c r="I5747" s="63">
        <f>(I5231+I5274+I5575)/3</f>
        <v>96.217507389394214</v>
      </c>
      <c r="J5747" s="63">
        <v>6005489.5324425697</v>
      </c>
      <c r="K5747" s="63">
        <v>74.709577818010047</v>
      </c>
      <c r="L5747" s="63">
        <v>2478.4270468674895</v>
      </c>
      <c r="M5747" s="63">
        <f>(M5274+M5446+M5618)/3</f>
        <v>50.710963701508696</v>
      </c>
      <c r="N5747" s="62">
        <v>23.155000000000001</v>
      </c>
    </row>
    <row r="5748" spans="1:14" x14ac:dyDescent="0.4">
      <c r="A5748" s="69">
        <v>135</v>
      </c>
      <c r="B5748" s="5" t="s">
        <v>216</v>
      </c>
      <c r="C5748" s="5">
        <v>2006</v>
      </c>
      <c r="D5748" s="5" t="s">
        <v>249</v>
      </c>
      <c r="E5748" s="5" t="s">
        <v>247</v>
      </c>
      <c r="F5748" s="62">
        <v>1.2703644410961485</v>
      </c>
      <c r="G5748" s="63">
        <v>106190</v>
      </c>
      <c r="H5748" s="63">
        <v>15.863219327360639</v>
      </c>
      <c r="I5748" s="63">
        <f>(I5576+I5275+I5232)/3</f>
        <v>93.411663071647595</v>
      </c>
      <c r="J5748" s="63">
        <v>10987468.9682818</v>
      </c>
      <c r="K5748" s="63">
        <v>66.480974597195441</v>
      </c>
      <c r="L5748" s="63">
        <v>2751.960282503177</v>
      </c>
      <c r="M5748" s="63">
        <f>(M5275+M5447+M5619)/3</f>
        <v>48.085817491758554</v>
      </c>
      <c r="N5748" s="62">
        <v>23.184000000000001</v>
      </c>
    </row>
    <row r="5749" spans="1:14" x14ac:dyDescent="0.4">
      <c r="A5749" s="69">
        <v>135</v>
      </c>
      <c r="B5749" s="5" t="s">
        <v>216</v>
      </c>
      <c r="C5749" s="5">
        <v>2007</v>
      </c>
      <c r="D5749" s="5" t="s">
        <v>249</v>
      </c>
      <c r="E5749" s="5" t="s">
        <v>247</v>
      </c>
      <c r="F5749" s="62">
        <v>1.1234269209850147</v>
      </c>
      <c r="G5749" s="63">
        <v>106638</v>
      </c>
      <c r="H5749" s="63">
        <v>1.5590233876852153</v>
      </c>
      <c r="I5749" s="63">
        <f>(I5276+I5448+I5620)/3</f>
        <v>93.476495756066825</v>
      </c>
      <c r="J5749" s="63">
        <v>17583867.202978801</v>
      </c>
      <c r="K5749" s="63">
        <v>70.441405213053315</v>
      </c>
      <c r="L5749" s="63">
        <v>2799.3681815189734</v>
      </c>
      <c r="M5749" s="63">
        <f>(M5448+M5620+M5276)/3</f>
        <v>47.804856447546591</v>
      </c>
      <c r="N5749" s="62">
        <v>23.227</v>
      </c>
    </row>
    <row r="5750" spans="1:14" x14ac:dyDescent="0.4">
      <c r="A5750" s="69">
        <v>135</v>
      </c>
      <c r="B5750" s="5" t="s">
        <v>216</v>
      </c>
      <c r="C5750" s="5">
        <v>2008</v>
      </c>
      <c r="D5750" s="5" t="s">
        <v>249</v>
      </c>
      <c r="E5750" s="5" t="s">
        <v>247</v>
      </c>
      <c r="F5750" s="62">
        <v>1.1904761904761905</v>
      </c>
      <c r="G5750" s="63">
        <v>106932</v>
      </c>
      <c r="H5750" s="63">
        <v>4.5443021717512124</v>
      </c>
      <c r="I5750" s="63">
        <f>(I5234+I5277+I5578)/3</f>
        <v>93.287842023282622</v>
      </c>
      <c r="J5750" s="63">
        <v>21517757.345239799</v>
      </c>
      <c r="K5750" s="63">
        <v>68.66244614435017</v>
      </c>
      <c r="L5750" s="63">
        <v>3221.080519168851</v>
      </c>
      <c r="M5750" s="63">
        <f>(M5449+M5621+M5277)/3</f>
        <v>48.109682928321774</v>
      </c>
      <c r="N5750" s="62">
        <v>23.280999999999999</v>
      </c>
    </row>
    <row r="5751" spans="1:14" x14ac:dyDescent="0.4">
      <c r="A5751" s="69">
        <v>135</v>
      </c>
      <c r="B5751" s="5" t="s">
        <v>216</v>
      </c>
      <c r="C5751" s="5">
        <v>2009</v>
      </c>
      <c r="D5751" s="5" t="s">
        <v>249</v>
      </c>
      <c r="E5751" s="5" t="s">
        <v>247</v>
      </c>
      <c r="F5751" s="62">
        <v>1.2889195848577615</v>
      </c>
      <c r="G5751" s="63">
        <v>107144</v>
      </c>
      <c r="H5751" s="63">
        <v>4.9743896430612438</v>
      </c>
      <c r="I5751" s="63">
        <f>(I5235+I5278+I5579)/3</f>
        <v>98.633130625600984</v>
      </c>
      <c r="J5751" s="63">
        <v>247006.48501414401</v>
      </c>
      <c r="K5751" s="63">
        <v>78.138860259498671</v>
      </c>
      <c r="L5751" s="63">
        <v>2915.4939038995194</v>
      </c>
      <c r="M5751" s="63">
        <f>(M5278+M5450+M5622)/3</f>
        <v>45.681522983417949</v>
      </c>
      <c r="N5751" s="62">
        <v>23.335000000000001</v>
      </c>
    </row>
    <row r="5752" spans="1:14" x14ac:dyDescent="0.4">
      <c r="A5752" s="69">
        <v>135</v>
      </c>
      <c r="B5752" s="5" t="s">
        <v>216</v>
      </c>
      <c r="C5752" s="5">
        <v>2010</v>
      </c>
      <c r="D5752" s="5" t="s">
        <v>249</v>
      </c>
      <c r="E5752" s="5" t="s">
        <v>247</v>
      </c>
      <c r="F5752" s="62">
        <v>1.0960766601789855</v>
      </c>
      <c r="G5752" s="63">
        <v>107383</v>
      </c>
      <c r="H5752" s="63">
        <v>7.740608783535194</v>
      </c>
      <c r="I5752" s="63">
        <v>100</v>
      </c>
      <c r="J5752" s="63">
        <v>4661006.00282213</v>
      </c>
      <c r="K5752" s="63">
        <v>73.189610424115287</v>
      </c>
      <c r="L5752" s="63">
        <v>3416.1106989893942</v>
      </c>
      <c r="M5752" s="63">
        <f>(M5279+M5451+M5623)/3</f>
        <v>48.876455144636573</v>
      </c>
      <c r="N5752" s="62">
        <v>23.388999999999999</v>
      </c>
    </row>
    <row r="5753" spans="1:14" x14ac:dyDescent="0.4">
      <c r="A5753" s="69">
        <v>135</v>
      </c>
      <c r="B5753" s="5" t="s">
        <v>216</v>
      </c>
      <c r="C5753" s="5">
        <v>2011</v>
      </c>
      <c r="D5753" s="5" t="s">
        <v>249</v>
      </c>
      <c r="E5753" s="5" t="s">
        <v>247</v>
      </c>
      <c r="F5753" s="62">
        <v>0.9980392339073143</v>
      </c>
      <c r="G5753" s="63">
        <v>107611</v>
      </c>
      <c r="H5753" s="63">
        <v>0.47690216748883074</v>
      </c>
      <c r="I5753" s="63">
        <f>(I5237+I5280+I5581)/3</f>
        <v>99.95964290579694</v>
      </c>
      <c r="J5753" s="63">
        <v>7641551.9580818098</v>
      </c>
      <c r="K5753" s="63">
        <v>78.783809246791392</v>
      </c>
      <c r="L5753" s="63">
        <v>3852.144461925815</v>
      </c>
      <c r="M5753" s="63">
        <f>(M5452+M5624+M5280)/3</f>
        <v>52.248551098697952</v>
      </c>
      <c r="N5753" s="62">
        <v>23.443000000000001</v>
      </c>
    </row>
    <row r="5754" spans="1:14" x14ac:dyDescent="0.4">
      <c r="A5754" s="69">
        <v>135</v>
      </c>
      <c r="B5754" s="5" t="s">
        <v>216</v>
      </c>
      <c r="C5754" s="5">
        <v>2012</v>
      </c>
      <c r="D5754" s="5" t="s">
        <v>249</v>
      </c>
      <c r="E5754" s="5" t="s">
        <v>247</v>
      </c>
      <c r="F5754" s="62">
        <v>1.0167252702275307</v>
      </c>
      <c r="G5754" s="63">
        <v>107502</v>
      </c>
      <c r="H5754" s="63">
        <v>4.1940692306182967</v>
      </c>
      <c r="I5754" s="63">
        <f>(I5238+I5281+I5582)/3</f>
        <v>100.10475891893229</v>
      </c>
      <c r="J5754" s="63">
        <v>-841513.97831633396</v>
      </c>
      <c r="K5754" s="63">
        <v>78.041441525229033</v>
      </c>
      <c r="L5754" s="63">
        <v>4378.5715282753736</v>
      </c>
      <c r="M5754" s="63">
        <f>(M5281+M5625+M5453)/3</f>
        <v>49.941294053656577</v>
      </c>
      <c r="N5754" s="62">
        <v>23.434999999999999</v>
      </c>
    </row>
    <row r="5755" spans="1:14" x14ac:dyDescent="0.4">
      <c r="A5755" s="69">
        <v>135</v>
      </c>
      <c r="B5755" s="5" t="s">
        <v>216</v>
      </c>
      <c r="C5755" s="5">
        <v>2013</v>
      </c>
      <c r="D5755" s="5" t="s">
        <v>249</v>
      </c>
      <c r="E5755" s="5" t="s">
        <v>247</v>
      </c>
      <c r="F5755" s="62">
        <v>1.0710717253872948</v>
      </c>
      <c r="G5755" s="63">
        <v>107089</v>
      </c>
      <c r="H5755" s="63">
        <v>-2.3714753252315148</v>
      </c>
      <c r="I5755" s="63">
        <f>(I5239+I5282+I5583)/3</f>
        <v>114.36719278304878</v>
      </c>
      <c r="J5755" s="63">
        <v>6269513.2900739703</v>
      </c>
      <c r="K5755" s="63">
        <v>82.94042217210513</v>
      </c>
      <c r="L5755" s="63">
        <v>4208.1878908323888</v>
      </c>
      <c r="M5755" s="63">
        <f>(M5282+M5454+M5626)/3</f>
        <v>53.018078427366049</v>
      </c>
      <c r="N5755" s="62">
        <v>23.382000000000001</v>
      </c>
    </row>
    <row r="5756" spans="1:14" x14ac:dyDescent="0.4">
      <c r="A5756" s="69">
        <v>135</v>
      </c>
      <c r="B5756" s="5" t="s">
        <v>216</v>
      </c>
      <c r="C5756" s="5">
        <v>2014</v>
      </c>
      <c r="D5756" s="5" t="s">
        <v>249</v>
      </c>
      <c r="E5756" s="5" t="s">
        <v>247</v>
      </c>
      <c r="F5756" s="62">
        <v>1.0635304709920657</v>
      </c>
      <c r="G5756" s="63">
        <v>106626</v>
      </c>
      <c r="H5756" s="63">
        <v>1.1776518969597305E-2</v>
      </c>
      <c r="I5756" s="63">
        <f>(I5283+I5240+I5584)/3</f>
        <v>223273.00937210853</v>
      </c>
      <c r="J5756" s="63">
        <v>13241447.4869655</v>
      </c>
      <c r="K5756" s="63">
        <v>74.920809581225313</v>
      </c>
      <c r="L5756" s="63">
        <v>4125.4254536342587</v>
      </c>
      <c r="M5756" s="63">
        <f>(M5455+M5283+M5627)/3</f>
        <v>51.929678040386399</v>
      </c>
      <c r="N5756" s="62">
        <v>23.327999999999999</v>
      </c>
    </row>
    <row r="5757" spans="1:14" x14ac:dyDescent="0.4">
      <c r="A5757" s="69">
        <v>135</v>
      </c>
      <c r="B5757" s="5" t="s">
        <v>216</v>
      </c>
      <c r="C5757" s="5">
        <v>2015</v>
      </c>
      <c r="D5757" s="5" t="s">
        <v>249</v>
      </c>
      <c r="E5757" s="5" t="s">
        <v>247</v>
      </c>
      <c r="F5757" s="62">
        <v>1.0356005352330337</v>
      </c>
      <c r="G5757" s="63">
        <v>106122</v>
      </c>
      <c r="H5757" s="63">
        <v>5.2833685833473538</v>
      </c>
      <c r="I5757" s="63">
        <f>(I5456+I5284+I5628)/3</f>
        <v>81.1769472292616</v>
      </c>
      <c r="J5757" s="63">
        <v>6349155.2799099404</v>
      </c>
      <c r="K5757" s="63">
        <v>81.451405104511963</v>
      </c>
      <c r="L5757" s="63">
        <v>4117.9310469420479</v>
      </c>
      <c r="M5757" s="63">
        <f>(M5241+M5499+M5714)/3</f>
        <v>23.336484078518932</v>
      </c>
      <c r="N5757" s="62">
        <v>23.274999999999999</v>
      </c>
    </row>
    <row r="5758" spans="1:14" x14ac:dyDescent="0.4">
      <c r="A5758" s="69">
        <v>135</v>
      </c>
      <c r="B5758" s="5" t="s">
        <v>216</v>
      </c>
      <c r="C5758" s="5">
        <v>2016</v>
      </c>
      <c r="D5758" s="5" t="s">
        <v>249</v>
      </c>
      <c r="E5758" s="5" t="s">
        <v>247</v>
      </c>
      <c r="F5758" s="62">
        <v>1.1721078074299716</v>
      </c>
      <c r="G5758" s="63">
        <v>105707</v>
      </c>
      <c r="H5758" s="63">
        <v>3.0549572316622431</v>
      </c>
      <c r="I5758" s="63">
        <f>(I5586+I5242+I5285)/3</f>
        <v>96.973498433848306</v>
      </c>
      <c r="J5758" s="63">
        <v>16625145.100007899</v>
      </c>
      <c r="K5758" s="63">
        <v>84.947735333612343</v>
      </c>
      <c r="L5758" s="63">
        <v>3978.4376856148415</v>
      </c>
      <c r="M5758" s="63">
        <f>(M5242+M5500+M5715)/3</f>
        <v>24.211508687222164</v>
      </c>
      <c r="N5758" s="62">
        <v>23.222000000000001</v>
      </c>
    </row>
    <row r="5759" spans="1:14" x14ac:dyDescent="0.4">
      <c r="A5759" s="69">
        <v>135</v>
      </c>
      <c r="B5759" s="5" t="s">
        <v>216</v>
      </c>
      <c r="C5759" s="5">
        <v>2017</v>
      </c>
      <c r="D5759" s="5" t="s">
        <v>249</v>
      </c>
      <c r="E5759" s="5" t="s">
        <v>247</v>
      </c>
      <c r="F5759" s="62">
        <v>1.2607313949627663</v>
      </c>
      <c r="G5759" s="63">
        <v>105415</v>
      </c>
      <c r="H5759" s="63">
        <v>5.6138394807835823</v>
      </c>
      <c r="I5759" s="63">
        <f>(I5458+I5286+I5630)/3</f>
        <v>86.248995489437789</v>
      </c>
      <c r="J5759" s="63">
        <v>-15671794.450386699</v>
      </c>
      <c r="K5759" s="63">
        <v>87.96748173594122</v>
      </c>
      <c r="L5759" s="63">
        <v>4367.2566033984403</v>
      </c>
      <c r="M5759" s="63">
        <f>(M5630+M5286+M5458)/3</f>
        <v>50.924093254328568</v>
      </c>
      <c r="N5759" s="62">
        <v>23.169</v>
      </c>
    </row>
    <row r="5760" spans="1:14" x14ac:dyDescent="0.4">
      <c r="A5760" s="69">
        <v>135</v>
      </c>
      <c r="B5760" s="5" t="s">
        <v>216</v>
      </c>
      <c r="C5760" s="5">
        <v>2018</v>
      </c>
      <c r="D5760" s="5" t="s">
        <v>249</v>
      </c>
      <c r="E5760" s="5" t="s">
        <v>247</v>
      </c>
      <c r="F5760" s="62">
        <v>1.2762719923918211</v>
      </c>
      <c r="G5760" s="63">
        <v>105150</v>
      </c>
      <c r="H5760" s="63">
        <v>5.1398703881786929</v>
      </c>
      <c r="I5760" s="63">
        <f>(I5287+I5244+I5588)/3</f>
        <v>97.588827792880693</v>
      </c>
      <c r="J5760" s="63">
        <v>23210808.8977197</v>
      </c>
      <c r="K5760" s="63">
        <v>87.59477360622661</v>
      </c>
      <c r="L5760" s="63">
        <v>4649.6133009497498</v>
      </c>
      <c r="M5760" s="63">
        <f>(M5459+M5287+M5631)/3</f>
        <v>55.048779492188366</v>
      </c>
      <c r="N5760" s="62">
        <v>23.131</v>
      </c>
    </row>
    <row r="5761" spans="1:14" x14ac:dyDescent="0.4">
      <c r="A5761" s="69">
        <v>135</v>
      </c>
      <c r="B5761" s="5" t="s">
        <v>216</v>
      </c>
      <c r="C5761" s="5">
        <v>2019</v>
      </c>
      <c r="D5761" s="5" t="s">
        <v>249</v>
      </c>
      <c r="E5761" s="5" t="s">
        <v>247</v>
      </c>
      <c r="F5761" s="62">
        <v>1.538813350992368</v>
      </c>
      <c r="G5761" s="63">
        <v>104951</v>
      </c>
      <c r="H5761" s="63">
        <v>7.7037305942631065</v>
      </c>
      <c r="I5761" s="63">
        <f>(I5245+I5589+I5288)/3</f>
        <v>99.081163740498212</v>
      </c>
      <c r="J5761" s="63">
        <v>-6108376.8248450803</v>
      </c>
      <c r="K5761" s="63">
        <v>87.165447193607392</v>
      </c>
      <c r="L5761" s="63">
        <v>4878.9786860408703</v>
      </c>
      <c r="M5761" s="63">
        <f>(M5245+M5503+M5718)/3</f>
        <v>26.982207338332302</v>
      </c>
      <c r="N5761" s="62">
        <v>23.106999999999999</v>
      </c>
    </row>
    <row r="5762" spans="1:14" x14ac:dyDescent="0.4">
      <c r="A5762" s="69">
        <v>135</v>
      </c>
      <c r="B5762" s="5" t="s">
        <v>216</v>
      </c>
      <c r="C5762" s="5">
        <v>2020</v>
      </c>
      <c r="D5762" s="5" t="s">
        <v>249</v>
      </c>
      <c r="E5762" s="5" t="s">
        <v>247</v>
      </c>
      <c r="F5762" s="62">
        <v>1.1220476181427785</v>
      </c>
      <c r="G5762" s="63">
        <v>105254</v>
      </c>
      <c r="H5762" s="63">
        <v>-4.1980688031458868</v>
      </c>
      <c r="I5762" s="63">
        <f>(I5289+I5246+I5590)/3</f>
        <v>98.294254155275937</v>
      </c>
      <c r="J5762" s="63">
        <v>3824444.9111902202</v>
      </c>
      <c r="K5762" s="63">
        <v>85.534022886695155</v>
      </c>
      <c r="L5762" s="63">
        <v>4605.9708411913671</v>
      </c>
      <c r="M5762" s="63">
        <f>(M5246+M5504+M5719)/3</f>
        <v>24.55557553185136</v>
      </c>
      <c r="N5762" s="62">
        <v>23.099</v>
      </c>
    </row>
    <row r="5763" spans="1:14" x14ac:dyDescent="0.4">
      <c r="A5763" s="69">
        <v>135</v>
      </c>
      <c r="B5763" s="5" t="s">
        <v>216</v>
      </c>
      <c r="C5763" s="5">
        <v>2021</v>
      </c>
      <c r="D5763" s="5" t="s">
        <v>249</v>
      </c>
      <c r="E5763" s="5" t="s">
        <v>247</v>
      </c>
      <c r="F5763" s="62">
        <f>(F5760+F5761+F5762)/3</f>
        <v>1.3123776538423226</v>
      </c>
      <c r="G5763" s="63">
        <v>106017</v>
      </c>
      <c r="H5763" s="63">
        <v>-1.9462117932209111</v>
      </c>
      <c r="I5763" s="63">
        <f>(I5290+I5462+I5634)/3</f>
        <v>84.528297165117564</v>
      </c>
      <c r="J5763" s="63">
        <v>3804038.1415161202</v>
      </c>
      <c r="K5763" s="63">
        <v>73.367469327190975</v>
      </c>
      <c r="L5763" s="63">
        <v>4425.9714919851622</v>
      </c>
      <c r="M5763" s="63">
        <f>(M5247+M5505+M5720)/3</f>
        <v>24.40380816256523</v>
      </c>
      <c r="N5763" s="62">
        <v>23.103999999999999</v>
      </c>
    </row>
    <row r="5764" spans="1:14" x14ac:dyDescent="0.4">
      <c r="A5764" s="69">
        <v>135</v>
      </c>
      <c r="B5764" s="5" t="s">
        <v>216</v>
      </c>
      <c r="C5764" s="5">
        <v>2022</v>
      </c>
      <c r="D5764" s="5" t="s">
        <v>249</v>
      </c>
      <c r="E5764" s="5" t="s">
        <v>247</v>
      </c>
      <c r="F5764" s="62">
        <f>(F5761+F5762+F5763)/3</f>
        <v>1.3244128743258232</v>
      </c>
      <c r="G5764" s="63">
        <v>106858</v>
      </c>
      <c r="H5764" s="63">
        <f>(H5463+H5291+H5635)/3</f>
        <v>17.791134179826329</v>
      </c>
      <c r="I5764" s="63">
        <f>(I5463+I5291+I5635)/3</f>
        <v>90.464240738457022</v>
      </c>
      <c r="J5764" s="63">
        <v>7492007.0835924596</v>
      </c>
      <c r="K5764" s="63">
        <f>(K5291+K5463+K5635)/3</f>
        <v>114.84350800321378</v>
      </c>
      <c r="L5764" s="63">
        <f>(L5291+L5463+L5635)/3</f>
        <v>6511.7540666112718</v>
      </c>
      <c r="M5764" s="63">
        <f>(M5248+M5506+M5721)/3</f>
        <v>24.47631417170355</v>
      </c>
      <c r="N5764" s="62">
        <v>23.125</v>
      </c>
    </row>
    <row r="5765" spans="1:14" x14ac:dyDescent="0.4">
      <c r="A5765" s="36">
        <v>136</v>
      </c>
      <c r="B5765" s="5" t="s">
        <v>217</v>
      </c>
      <c r="C5765" s="5">
        <v>1980</v>
      </c>
      <c r="D5765" s="5" t="s">
        <v>251</v>
      </c>
      <c r="E5765" s="5" t="s">
        <v>247</v>
      </c>
      <c r="F5765" s="62">
        <f>F5766*0.95</f>
        <v>6.2176990138623003</v>
      </c>
      <c r="G5765" s="63">
        <v>1127852</v>
      </c>
      <c r="H5765" s="63">
        <v>22.737040976198244</v>
      </c>
      <c r="I5765" s="63">
        <v>78.641316489301005</v>
      </c>
      <c r="J5765" s="63">
        <v>184541666.743559</v>
      </c>
      <c r="K5765" s="63">
        <f>(K4819+K4647+K4604)/3</f>
        <v>51.600624919135363</v>
      </c>
      <c r="L5765" s="63">
        <v>5528.9464693358113</v>
      </c>
      <c r="M5765" s="63">
        <v>70.329670329670336</v>
      </c>
      <c r="N5765" s="62">
        <v>52.283999999999999</v>
      </c>
    </row>
    <row r="5766" spans="1:14" x14ac:dyDescent="0.4">
      <c r="A5766" s="36">
        <v>136</v>
      </c>
      <c r="B5766" s="5" t="s">
        <v>217</v>
      </c>
      <c r="C5766" s="5">
        <v>1981</v>
      </c>
      <c r="D5766" s="5" t="s">
        <v>251</v>
      </c>
      <c r="E5766" s="5" t="s">
        <v>247</v>
      </c>
      <c r="F5766" s="62">
        <f t="shared" ref="F5766:F5774" si="603">F5767*0.95</f>
        <v>6.5449463303813689</v>
      </c>
      <c r="G5766" s="63">
        <v>1142695</v>
      </c>
      <c r="H5766" s="63">
        <v>7.2198144515987224</v>
      </c>
      <c r="I5766" s="63">
        <v>86.554241264799501</v>
      </c>
      <c r="J5766" s="63">
        <v>258083333.44086799</v>
      </c>
      <c r="K5766" s="63">
        <f>(K4820+K4648+K4605)/3</f>
        <v>53.442774784782806</v>
      </c>
      <c r="L5766" s="63">
        <v>6118.9410414269196</v>
      </c>
      <c r="M5766" s="63">
        <v>72.361111111111114</v>
      </c>
      <c r="N5766" s="62">
        <v>52.468000000000004</v>
      </c>
    </row>
    <row r="5767" spans="1:14" x14ac:dyDescent="0.4">
      <c r="A5767" s="36">
        <v>136</v>
      </c>
      <c r="B5767" s="5" t="s">
        <v>217</v>
      </c>
      <c r="C5767" s="5">
        <v>1982</v>
      </c>
      <c r="D5767" s="5" t="s">
        <v>251</v>
      </c>
      <c r="E5767" s="5" t="s">
        <v>247</v>
      </c>
      <c r="F5767" s="62">
        <f t="shared" si="603"/>
        <v>6.8894171898751253</v>
      </c>
      <c r="G5767" s="63">
        <v>1157140</v>
      </c>
      <c r="H5767" s="63">
        <v>12.161946801504911</v>
      </c>
      <c r="I5767" s="63">
        <v>95.931774064586804</v>
      </c>
      <c r="J5767" s="63">
        <v>203500000.08479199</v>
      </c>
      <c r="K5767" s="63">
        <f>(K4649+K4606+K4821)/3</f>
        <v>53.604939573676091</v>
      </c>
      <c r="L5767" s="63">
        <v>7034.9453537745367</v>
      </c>
      <c r="M5767" s="63">
        <v>66.096866096866108</v>
      </c>
      <c r="N5767" s="62">
        <v>52.652999999999999</v>
      </c>
    </row>
    <row r="5768" spans="1:14" x14ac:dyDescent="0.4">
      <c r="A5768" s="36">
        <v>136</v>
      </c>
      <c r="B5768" s="5" t="s">
        <v>217</v>
      </c>
      <c r="C5768" s="5">
        <v>1983</v>
      </c>
      <c r="D5768" s="5" t="s">
        <v>251</v>
      </c>
      <c r="E5768" s="5" t="s">
        <v>247</v>
      </c>
      <c r="F5768" s="62">
        <f t="shared" si="603"/>
        <v>7.2520180946053951</v>
      </c>
      <c r="G5768" s="63">
        <v>1171273</v>
      </c>
      <c r="H5768" s="63">
        <v>6.3246727796258</v>
      </c>
      <c r="I5768" s="63">
        <v>109.88558319147</v>
      </c>
      <c r="J5768" s="63">
        <v>117708333.382378</v>
      </c>
      <c r="K5768" s="63">
        <f>(K4822+K4650+K4607)/3</f>
        <v>53.615001531501633</v>
      </c>
      <c r="L5768" s="63">
        <v>6628.4717567979451</v>
      </c>
      <c r="M5768" s="63">
        <v>64.006024096385545</v>
      </c>
      <c r="N5768" s="62">
        <v>52.837000000000003</v>
      </c>
    </row>
    <row r="5769" spans="1:14" x14ac:dyDescent="0.4">
      <c r="A5769" s="36">
        <v>136</v>
      </c>
      <c r="B5769" s="5" t="s">
        <v>217</v>
      </c>
      <c r="C5769" s="5">
        <v>1984</v>
      </c>
      <c r="D5769" s="5" t="s">
        <v>251</v>
      </c>
      <c r="E5769" s="5" t="s">
        <v>247</v>
      </c>
      <c r="F5769" s="62">
        <f t="shared" si="603"/>
        <v>7.6337032574793637</v>
      </c>
      <c r="G5769" s="63">
        <v>1184747</v>
      </c>
      <c r="H5769" s="63">
        <v>6.0107071410235875</v>
      </c>
      <c r="I5769" s="63">
        <v>126.15990744049699</v>
      </c>
      <c r="J5769" s="63">
        <v>113208333.333334</v>
      </c>
      <c r="K5769" s="63">
        <f>(K4823+K4651+K4608)/3</f>
        <v>52.791886837155722</v>
      </c>
      <c r="L5769" s="63">
        <v>6547.4597811459607</v>
      </c>
      <c r="M5769" s="63">
        <v>63.555555555555557</v>
      </c>
      <c r="N5769" s="62">
        <v>53.021000000000001</v>
      </c>
    </row>
    <row r="5770" spans="1:14" x14ac:dyDescent="0.4">
      <c r="A5770" s="36">
        <v>136</v>
      </c>
      <c r="B5770" s="5" t="s">
        <v>217</v>
      </c>
      <c r="C5770" s="5">
        <v>1985</v>
      </c>
      <c r="D5770" s="5" t="s">
        <v>251</v>
      </c>
      <c r="E5770" s="5" t="s">
        <v>247</v>
      </c>
      <c r="F5770" s="62">
        <f t="shared" si="603"/>
        <v>8.0354771131361726</v>
      </c>
      <c r="G5770" s="63">
        <v>1199785</v>
      </c>
      <c r="H5770" s="63">
        <v>1.2375980590459932</v>
      </c>
      <c r="I5770" s="63">
        <v>131.91825484600599</v>
      </c>
      <c r="J5770" s="63">
        <v>1183673.4693870801</v>
      </c>
      <c r="K5770" s="63">
        <f>(K4824+K4652+K4609)/3</f>
        <v>49.827753175716538</v>
      </c>
      <c r="L5770" s="63">
        <v>6147.7001023907933</v>
      </c>
      <c r="M5770" s="63">
        <v>65.263157894736835</v>
      </c>
      <c r="N5770" s="62">
        <v>53.204999999999998</v>
      </c>
    </row>
    <row r="5771" spans="1:14" x14ac:dyDescent="0.4">
      <c r="A5771" s="36">
        <v>136</v>
      </c>
      <c r="B5771" s="5" t="s">
        <v>217</v>
      </c>
      <c r="C5771" s="5">
        <v>1986</v>
      </c>
      <c r="D5771" s="5" t="s">
        <v>251</v>
      </c>
      <c r="E5771" s="5" t="s">
        <v>247</v>
      </c>
      <c r="F5771" s="62">
        <f t="shared" si="603"/>
        <v>8.4583969611959713</v>
      </c>
      <c r="G5771" s="63">
        <v>1216370</v>
      </c>
      <c r="H5771" s="63">
        <v>-1.2496691064488061</v>
      </c>
      <c r="I5771" s="63">
        <v>91.262097335879105</v>
      </c>
      <c r="J5771" s="63">
        <v>-14527777.7777778</v>
      </c>
      <c r="K5771" s="63">
        <f>(K4825+K4610+K4653)/3</f>
        <v>49.871763341108505</v>
      </c>
      <c r="L5771" s="63">
        <v>3941.6003719628443</v>
      </c>
      <c r="M5771" s="63">
        <v>63.103953147877021</v>
      </c>
      <c r="N5771" s="62">
        <v>53.389000000000003</v>
      </c>
    </row>
    <row r="5772" spans="1:14" x14ac:dyDescent="0.4">
      <c r="A5772" s="36">
        <v>136</v>
      </c>
      <c r="B5772" s="5" t="s">
        <v>217</v>
      </c>
      <c r="C5772" s="5">
        <v>1987</v>
      </c>
      <c r="D5772" s="5" t="s">
        <v>251</v>
      </c>
      <c r="E5772" s="5" t="s">
        <v>247</v>
      </c>
      <c r="F5772" s="62">
        <f t="shared" si="603"/>
        <v>8.9035757486273379</v>
      </c>
      <c r="G5772" s="63">
        <v>1231442</v>
      </c>
      <c r="H5772" s="63">
        <v>4.8526715819587452</v>
      </c>
      <c r="I5772" s="63">
        <v>84.574035592366002</v>
      </c>
      <c r="J5772" s="63">
        <v>33138888.888888899</v>
      </c>
      <c r="K5772" s="63">
        <f t="shared" ref="K5772:K5780" si="604">(K4826+K4654+K4611)/3</f>
        <v>53.235317824729329</v>
      </c>
      <c r="L5772" s="63">
        <v>3896.0647580460773</v>
      </c>
      <c r="M5772" s="63">
        <v>63.927576601671312</v>
      </c>
      <c r="N5772" s="62">
        <v>53.573</v>
      </c>
    </row>
    <row r="5773" spans="1:14" x14ac:dyDescent="0.4">
      <c r="A5773" s="36">
        <v>136</v>
      </c>
      <c r="B5773" s="5" t="s">
        <v>217</v>
      </c>
      <c r="C5773" s="5">
        <v>1988</v>
      </c>
      <c r="D5773" s="5" t="s">
        <v>251</v>
      </c>
      <c r="E5773" s="5" t="s">
        <v>247</v>
      </c>
      <c r="F5773" s="62">
        <f t="shared" si="603"/>
        <v>9.3721849985550936</v>
      </c>
      <c r="G5773" s="63">
        <v>1244633</v>
      </c>
      <c r="H5773" s="63">
        <v>4.15797138177156</v>
      </c>
      <c r="I5773" s="63">
        <v>79.942387092924605</v>
      </c>
      <c r="J5773" s="63">
        <v>62907317.073170803</v>
      </c>
      <c r="K5773" s="63">
        <f t="shared" si="604"/>
        <v>54.355032729052937</v>
      </c>
      <c r="L5773" s="63">
        <v>3612.994411580733</v>
      </c>
      <c r="M5773" s="63">
        <v>59.585492227979273</v>
      </c>
      <c r="N5773" s="62">
        <v>53.756999999999998</v>
      </c>
    </row>
    <row r="5774" spans="1:14" x14ac:dyDescent="0.4">
      <c r="A5774" s="36">
        <v>136</v>
      </c>
      <c r="B5774" s="5" t="s">
        <v>217</v>
      </c>
      <c r="C5774" s="5">
        <v>1989</v>
      </c>
      <c r="D5774" s="5" t="s">
        <v>251</v>
      </c>
      <c r="E5774" s="5" t="s">
        <v>247</v>
      </c>
      <c r="F5774" s="62">
        <f t="shared" si="603"/>
        <v>9.8654578932158881</v>
      </c>
      <c r="G5774" s="63">
        <v>1256210</v>
      </c>
      <c r="H5774" s="63">
        <v>7.1840103131334985</v>
      </c>
      <c r="I5774" s="63">
        <v>79.123166348454504</v>
      </c>
      <c r="J5774" s="63">
        <v>148894117.64705899</v>
      </c>
      <c r="K5774" s="63">
        <f t="shared" si="604"/>
        <v>57.81423185446414</v>
      </c>
      <c r="L5774" s="63">
        <v>3441.3504298878461</v>
      </c>
      <c r="M5774" s="63">
        <v>59.288537549407117</v>
      </c>
      <c r="N5774" s="62">
        <v>53.941000000000003</v>
      </c>
    </row>
    <row r="5775" spans="1:14" x14ac:dyDescent="0.4">
      <c r="A5775" s="36">
        <v>136</v>
      </c>
      <c r="B5775" s="5" t="s">
        <v>217</v>
      </c>
      <c r="C5775" s="5">
        <v>1990</v>
      </c>
      <c r="D5775" s="5" t="s">
        <v>251</v>
      </c>
      <c r="E5775" s="5" t="s">
        <v>247</v>
      </c>
      <c r="F5775" s="62">
        <v>10.384692519174619</v>
      </c>
      <c r="G5775" s="63">
        <v>1266518</v>
      </c>
      <c r="H5775" s="63">
        <v>15.488886407828147</v>
      </c>
      <c r="I5775" s="63">
        <v>81.078894260702995</v>
      </c>
      <c r="J5775" s="63">
        <v>109411764.705882</v>
      </c>
      <c r="K5775" s="63">
        <f t="shared" si="604"/>
        <v>59.558659217422566</v>
      </c>
      <c r="L5775" s="63">
        <v>4001.5222839312191</v>
      </c>
      <c r="M5775" s="63">
        <v>59.620253164556964</v>
      </c>
      <c r="N5775" s="62">
        <v>54.124000000000002</v>
      </c>
    </row>
    <row r="5776" spans="1:14" x14ac:dyDescent="0.4">
      <c r="A5776" s="36">
        <v>136</v>
      </c>
      <c r="B5776" s="5" t="s">
        <v>217</v>
      </c>
      <c r="C5776" s="5">
        <v>1991</v>
      </c>
      <c r="D5776" s="5" t="s">
        <v>251</v>
      </c>
      <c r="E5776" s="5" t="s">
        <v>247</v>
      </c>
      <c r="F5776" s="62">
        <v>10.221638207712752</v>
      </c>
      <c r="G5776" s="63">
        <v>1276224</v>
      </c>
      <c r="H5776" s="63">
        <v>1.5723916909613109</v>
      </c>
      <c r="I5776" s="63">
        <v>81.118088671368099</v>
      </c>
      <c r="J5776" s="63">
        <v>169341176.470588</v>
      </c>
      <c r="K5776" s="63">
        <f t="shared" si="604"/>
        <v>60.422311389701605</v>
      </c>
      <c r="L5776" s="63">
        <v>4159.0707292394918</v>
      </c>
      <c r="M5776" s="63">
        <v>64.148527528809211</v>
      </c>
      <c r="N5776" s="62">
        <v>54.308</v>
      </c>
    </row>
    <row r="5777" spans="1:14" x14ac:dyDescent="0.4">
      <c r="A5777" s="36">
        <v>136</v>
      </c>
      <c r="B5777" s="5" t="s">
        <v>217</v>
      </c>
      <c r="C5777" s="5">
        <v>1992</v>
      </c>
      <c r="D5777" s="5" t="s">
        <v>251</v>
      </c>
      <c r="E5777" s="5" t="s">
        <v>247</v>
      </c>
      <c r="F5777" s="62">
        <v>10.225732826553362</v>
      </c>
      <c r="G5777" s="63">
        <v>1285502</v>
      </c>
      <c r="H5777" s="63">
        <v>-6.9148572793612004</v>
      </c>
      <c r="I5777" s="63">
        <v>82.8277086241511</v>
      </c>
      <c r="J5777" s="63">
        <v>177882352.94117701</v>
      </c>
      <c r="K5777" s="63">
        <f t="shared" si="604"/>
        <v>70.021277277368185</v>
      </c>
      <c r="L5777" s="63">
        <v>4231.4620600951775</v>
      </c>
      <c r="M5777" s="63">
        <v>64.993880048959625</v>
      </c>
      <c r="N5777" s="62">
        <v>54.491</v>
      </c>
    </row>
    <row r="5778" spans="1:14" x14ac:dyDescent="0.4">
      <c r="A5778" s="36">
        <v>136</v>
      </c>
      <c r="B5778" s="5" t="s">
        <v>217</v>
      </c>
      <c r="C5778" s="5">
        <v>1993</v>
      </c>
      <c r="D5778" s="5" t="s">
        <v>251</v>
      </c>
      <c r="E5778" s="5" t="s">
        <v>247</v>
      </c>
      <c r="F5778" s="62">
        <v>8.2864107006786849</v>
      </c>
      <c r="G5778" s="63">
        <v>1293974</v>
      </c>
      <c r="H5778" s="63">
        <v>8.8117850226041838</v>
      </c>
      <c r="I5778" s="63">
        <v>74.757909707930295</v>
      </c>
      <c r="J5778" s="63">
        <v>379211987.07554698</v>
      </c>
      <c r="K5778" s="63">
        <f t="shared" si="604"/>
        <v>64.509380583524148</v>
      </c>
      <c r="L5778" s="63">
        <v>3608.6416855205825</v>
      </c>
      <c r="M5778" s="63">
        <v>66.327827191867854</v>
      </c>
      <c r="N5778" s="62">
        <v>54.673999999999999</v>
      </c>
    </row>
    <row r="5779" spans="1:14" x14ac:dyDescent="0.4">
      <c r="A5779" s="36">
        <v>136</v>
      </c>
      <c r="B5779" s="5" t="s">
        <v>217</v>
      </c>
      <c r="C5779" s="5">
        <v>1994</v>
      </c>
      <c r="D5779" s="5" t="s">
        <v>251</v>
      </c>
      <c r="E5779" s="5" t="s">
        <v>247</v>
      </c>
      <c r="F5779" s="62">
        <v>6.756221986748046</v>
      </c>
      <c r="G5779" s="63">
        <v>1301393</v>
      </c>
      <c r="H5779" s="63">
        <v>13.267802451545904</v>
      </c>
      <c r="I5779" s="63">
        <v>69.656649844112493</v>
      </c>
      <c r="J5779" s="63">
        <v>516174947.23917198</v>
      </c>
      <c r="K5779" s="63">
        <f t="shared" si="604"/>
        <v>63.529439616191929</v>
      </c>
      <c r="L5779" s="63">
        <v>3801.4695484104454</v>
      </c>
      <c r="M5779" s="63">
        <v>64.764267990074444</v>
      </c>
      <c r="N5779" s="62">
        <v>54.856999999999999</v>
      </c>
    </row>
    <row r="5780" spans="1:14" x14ac:dyDescent="0.4">
      <c r="A5780" s="36">
        <v>136</v>
      </c>
      <c r="B5780" s="5" t="s">
        <v>217</v>
      </c>
      <c r="C5780" s="5">
        <v>1995</v>
      </c>
      <c r="D5780" s="5" t="s">
        <v>251</v>
      </c>
      <c r="E5780" s="5" t="s">
        <v>247</v>
      </c>
      <c r="F5780" s="62">
        <v>6.5900405406852007</v>
      </c>
      <c r="G5780" s="63">
        <v>1307822</v>
      </c>
      <c r="H5780" s="63">
        <v>4.169287874045537</v>
      </c>
      <c r="I5780" s="63">
        <v>68.070972503589005</v>
      </c>
      <c r="J5780" s="63">
        <v>298934269.06746298</v>
      </c>
      <c r="K5780" s="63">
        <f t="shared" si="604"/>
        <v>69.666983096260324</v>
      </c>
      <c r="L5780" s="63">
        <v>4074.8772869855488</v>
      </c>
      <c r="M5780" s="63">
        <v>63.112745098039213</v>
      </c>
      <c r="N5780" s="62">
        <v>55.04</v>
      </c>
    </row>
    <row r="5781" spans="1:14" x14ac:dyDescent="0.4">
      <c r="A5781" s="36">
        <v>136</v>
      </c>
      <c r="B5781" s="5" t="s">
        <v>217</v>
      </c>
      <c r="C5781" s="5">
        <v>1996</v>
      </c>
      <c r="D5781" s="5" t="s">
        <v>251</v>
      </c>
      <c r="E5781" s="5" t="s">
        <v>247</v>
      </c>
      <c r="F5781" s="62">
        <v>7.0005801585766774</v>
      </c>
      <c r="G5781" s="63">
        <v>1313434</v>
      </c>
      <c r="H5781" s="63">
        <v>1.8495432017300146</v>
      </c>
      <c r="I5781" s="63">
        <v>68.747527154199403</v>
      </c>
      <c r="J5781" s="63">
        <v>355399933.86139601</v>
      </c>
      <c r="K5781" s="63">
        <f>(K4663+K4835+K4620)/3</f>
        <v>70.314818330956356</v>
      </c>
      <c r="L5781" s="63">
        <v>4385.0987002514075</v>
      </c>
      <c r="M5781" s="63">
        <v>62.544169611307424</v>
      </c>
      <c r="N5781" s="62">
        <v>55.223999999999997</v>
      </c>
    </row>
    <row r="5782" spans="1:14" x14ac:dyDescent="0.4">
      <c r="A5782" s="36">
        <v>136</v>
      </c>
      <c r="B5782" s="5" t="s">
        <v>217</v>
      </c>
      <c r="C5782" s="5">
        <v>1997</v>
      </c>
      <c r="D5782" s="5" t="s">
        <v>251</v>
      </c>
      <c r="E5782" s="5" t="s">
        <v>247</v>
      </c>
      <c r="F5782" s="62">
        <v>7.3514741258911025</v>
      </c>
      <c r="G5782" s="63">
        <v>1318171</v>
      </c>
      <c r="H5782" s="63">
        <v>-3.5435676378260297</v>
      </c>
      <c r="I5782" s="63">
        <v>67.269722576688295</v>
      </c>
      <c r="J5782" s="63">
        <v>999347641.84657598</v>
      </c>
      <c r="K5782" s="63">
        <f>(K4836+K4664+K4621)/3</f>
        <v>70.946794504015386</v>
      </c>
      <c r="L5782" s="63">
        <v>4352.8125953596264</v>
      </c>
      <c r="M5782" s="63">
        <v>62.019758507135023</v>
      </c>
      <c r="N5782" s="62">
        <v>55.405999999999999</v>
      </c>
    </row>
    <row r="5783" spans="1:14" x14ac:dyDescent="0.4">
      <c r="A5783" s="36">
        <v>136</v>
      </c>
      <c r="B5783" s="5" t="s">
        <v>217</v>
      </c>
      <c r="C5783" s="5">
        <v>1998</v>
      </c>
      <c r="D5783" s="5" t="s">
        <v>251</v>
      </c>
      <c r="E5783" s="5" t="s">
        <v>247</v>
      </c>
      <c r="F5783" s="62">
        <v>7.5034856325402322</v>
      </c>
      <c r="G5783" s="63">
        <v>1322572</v>
      </c>
      <c r="H5783" s="63">
        <v>-1.8564838789805691</v>
      </c>
      <c r="I5783" s="63">
        <v>69.901691082358496</v>
      </c>
      <c r="J5783" s="63">
        <v>729767481.18443</v>
      </c>
      <c r="K5783" s="63">
        <f>(K4837+K4665+K4622)/3</f>
        <v>66.995109454020636</v>
      </c>
      <c r="L5783" s="63">
        <v>4569.6524122815927</v>
      </c>
      <c r="M5783" s="63">
        <v>62.869198312236286</v>
      </c>
      <c r="N5783" s="62">
        <v>55.588999999999999</v>
      </c>
    </row>
    <row r="5784" spans="1:14" x14ac:dyDescent="0.4">
      <c r="A5784" s="36">
        <v>136</v>
      </c>
      <c r="B5784" s="5" t="s">
        <v>217</v>
      </c>
      <c r="C5784" s="5">
        <v>1999</v>
      </c>
      <c r="D5784" s="5" t="s">
        <v>251</v>
      </c>
      <c r="E5784" s="5" t="s">
        <v>247</v>
      </c>
      <c r="F5784" s="62">
        <v>7.4599321961353748</v>
      </c>
      <c r="G5784" s="63">
        <v>1327063</v>
      </c>
      <c r="H5784" s="63">
        <v>4.3031818124770638</v>
      </c>
      <c r="I5784" s="63">
        <v>71.052668284624303</v>
      </c>
      <c r="J5784" s="63">
        <v>643300000</v>
      </c>
      <c r="K5784" s="63">
        <f>(K4838+K4666+K4623)/3</f>
        <v>67.184234396230394</v>
      </c>
      <c r="L5784" s="63">
        <v>5130.8660709835121</v>
      </c>
      <c r="M5784" s="63">
        <v>61.919831223628684</v>
      </c>
      <c r="N5784" s="62">
        <v>55.771000000000001</v>
      </c>
    </row>
    <row r="5785" spans="1:14" x14ac:dyDescent="0.4">
      <c r="A5785" s="36">
        <v>136</v>
      </c>
      <c r="B5785" s="5" t="s">
        <v>217</v>
      </c>
      <c r="C5785" s="5">
        <v>2000</v>
      </c>
      <c r="D5785" s="5" t="s">
        <v>251</v>
      </c>
      <c r="E5785" s="5" t="s">
        <v>247</v>
      </c>
      <c r="F5785" s="62">
        <v>7.6598686536511327</v>
      </c>
      <c r="G5785" s="63">
        <v>1332203</v>
      </c>
      <c r="H5785" s="63">
        <v>12.04315306427921</v>
      </c>
      <c r="I5785" s="63">
        <v>72.651117879548195</v>
      </c>
      <c r="J5785" s="63">
        <v>679500035.95354199</v>
      </c>
      <c r="K5785" s="63">
        <f>(K4839+K4667+K4624)/3</f>
        <v>68.766814071414018</v>
      </c>
      <c r="L5785" s="63">
        <v>6120.9427038970607</v>
      </c>
      <c r="M5785" s="63">
        <v>58.514851485148526</v>
      </c>
      <c r="N5785" s="62">
        <v>55.905000000000001</v>
      </c>
    </row>
    <row r="5786" spans="1:14" x14ac:dyDescent="0.4">
      <c r="A5786" s="36">
        <v>136</v>
      </c>
      <c r="B5786" s="5" t="s">
        <v>217</v>
      </c>
      <c r="C5786" s="5">
        <v>2001</v>
      </c>
      <c r="D5786" s="5" t="s">
        <v>251</v>
      </c>
      <c r="E5786" s="5" t="s">
        <v>247</v>
      </c>
      <c r="F5786" s="62">
        <v>8.6806263713359133</v>
      </c>
      <c r="G5786" s="63">
        <v>1338567</v>
      </c>
      <c r="H5786" s="63">
        <v>2.7939476347862211</v>
      </c>
      <c r="I5786" s="63">
        <v>76.770197619787297</v>
      </c>
      <c r="J5786" s="63">
        <v>834900044.583722</v>
      </c>
      <c r="K5786" s="63">
        <f>(K4840+K4668+K4625)/3</f>
        <v>70.152624926509063</v>
      </c>
      <c r="L5786" s="63">
        <v>6592.7766479534121</v>
      </c>
      <c r="M5786" s="63">
        <v>58.623619371282928</v>
      </c>
      <c r="N5786" s="62">
        <v>55.718000000000004</v>
      </c>
    </row>
    <row r="5787" spans="1:14" x14ac:dyDescent="0.4">
      <c r="A5787" s="36">
        <v>136</v>
      </c>
      <c r="B5787" s="5" t="s">
        <v>217</v>
      </c>
      <c r="C5787" s="5">
        <v>2002</v>
      </c>
      <c r="D5787" s="5" t="s">
        <v>251</v>
      </c>
      <c r="E5787" s="5" t="s">
        <v>247</v>
      </c>
      <c r="F5787" s="62">
        <v>9.4168194691685674</v>
      </c>
      <c r="G5787" s="63">
        <v>1345964</v>
      </c>
      <c r="H5787" s="63">
        <v>-5.1925349166865686</v>
      </c>
      <c r="I5787" s="63">
        <v>78.7170386825902</v>
      </c>
      <c r="J5787" s="63">
        <v>1007800000</v>
      </c>
      <c r="K5787" s="63">
        <f>(K4669+K4841+K4626)/3</f>
        <v>68.924250199383607</v>
      </c>
      <c r="L5787" s="63">
        <v>6692.804355045123</v>
      </c>
      <c r="M5787" s="63">
        <v>60.719754977029098</v>
      </c>
      <c r="N5787" s="62">
        <v>55.53</v>
      </c>
    </row>
    <row r="5788" spans="1:14" x14ac:dyDescent="0.4">
      <c r="A5788" s="36">
        <v>136</v>
      </c>
      <c r="B5788" s="5" t="s">
        <v>217</v>
      </c>
      <c r="C5788" s="5">
        <v>2003</v>
      </c>
      <c r="D5788" s="5" t="s">
        <v>251</v>
      </c>
      <c r="E5788" s="5" t="s">
        <v>247</v>
      </c>
      <c r="F5788" s="62">
        <v>11.412155313295131</v>
      </c>
      <c r="G5788" s="63">
        <v>1353548</v>
      </c>
      <c r="H5788" s="63">
        <v>10.478561428314066</v>
      </c>
      <c r="I5788" s="63">
        <v>77.383765686359098</v>
      </c>
      <c r="J5788" s="63">
        <v>808300000</v>
      </c>
      <c r="K5788" s="63">
        <f t="shared" ref="K5788:K5799" si="605">(K4842+K4670+K4627)/3</f>
        <v>72.058557239374863</v>
      </c>
      <c r="L5788" s="63">
        <v>8352.4631576185511</v>
      </c>
      <c r="M5788" s="63">
        <v>68.321358589157427</v>
      </c>
      <c r="N5788" s="62">
        <v>55.343000000000004</v>
      </c>
    </row>
    <row r="5789" spans="1:14" x14ac:dyDescent="0.4">
      <c r="A5789" s="36">
        <v>136</v>
      </c>
      <c r="B5789" s="5" t="s">
        <v>217</v>
      </c>
      <c r="C5789" s="5">
        <v>2004</v>
      </c>
      <c r="D5789" s="5" t="s">
        <v>251</v>
      </c>
      <c r="E5789" s="5" t="s">
        <v>247</v>
      </c>
      <c r="F5789" s="62">
        <v>11.825103660668894</v>
      </c>
      <c r="G5789" s="63">
        <v>1361172</v>
      </c>
      <c r="H5789" s="63">
        <v>8.884224704530169</v>
      </c>
      <c r="I5789" s="63">
        <v>76.001008878333707</v>
      </c>
      <c r="J5789" s="63">
        <v>998100000</v>
      </c>
      <c r="K5789" s="63">
        <f t="shared" si="605"/>
        <v>75.360568842280529</v>
      </c>
      <c r="L5789" s="63">
        <v>9756.5003710298206</v>
      </c>
      <c r="M5789" s="63">
        <v>68.761904761904759</v>
      </c>
      <c r="N5789" s="62">
        <v>55.155000000000001</v>
      </c>
    </row>
    <row r="5790" spans="1:14" x14ac:dyDescent="0.4">
      <c r="A5790" s="36">
        <v>136</v>
      </c>
      <c r="B5790" s="5" t="s">
        <v>217</v>
      </c>
      <c r="C5790" s="5">
        <v>2005</v>
      </c>
      <c r="D5790" s="5" t="s">
        <v>251</v>
      </c>
      <c r="E5790" s="5" t="s">
        <v>247</v>
      </c>
      <c r="F5790" s="62">
        <v>12.84078666252762</v>
      </c>
      <c r="G5790" s="63">
        <v>1369075</v>
      </c>
      <c r="H5790" s="63">
        <v>13.321425716169159</v>
      </c>
      <c r="I5790" s="63">
        <v>77.300494825578099</v>
      </c>
      <c r="J5790" s="63">
        <v>939700000</v>
      </c>
      <c r="K5790" s="63">
        <f t="shared" si="605"/>
        <v>78.686715588151912</v>
      </c>
      <c r="L5790" s="63">
        <v>11673.781540367449</v>
      </c>
      <c r="M5790" s="63">
        <v>66.818700114025091</v>
      </c>
      <c r="N5790" s="62">
        <v>54.966999999999999</v>
      </c>
    </row>
    <row r="5791" spans="1:14" x14ac:dyDescent="0.4">
      <c r="A5791" s="36">
        <v>136</v>
      </c>
      <c r="B5791" s="5" t="s">
        <v>217</v>
      </c>
      <c r="C5791" s="5">
        <v>2006</v>
      </c>
      <c r="D5791" s="5" t="s">
        <v>251</v>
      </c>
      <c r="E5791" s="5" t="s">
        <v>247</v>
      </c>
      <c r="F5791" s="62">
        <v>14.56483642102404</v>
      </c>
      <c r="G5791" s="63">
        <v>1376919</v>
      </c>
      <c r="H5791" s="63">
        <v>1.7292126588432666</v>
      </c>
      <c r="I5791" s="63">
        <v>80.443246222234606</v>
      </c>
      <c r="J5791" s="63">
        <v>882700000</v>
      </c>
      <c r="K5791" s="63">
        <f t="shared" si="605"/>
        <v>83.399716463244303</v>
      </c>
      <c r="L5791" s="63">
        <v>13340.916273498038</v>
      </c>
      <c r="M5791" s="63">
        <v>71.399176954732511</v>
      </c>
      <c r="N5791" s="62">
        <v>54.779000000000003</v>
      </c>
    </row>
    <row r="5792" spans="1:14" x14ac:dyDescent="0.4">
      <c r="A5792" s="36">
        <v>136</v>
      </c>
      <c r="B5792" s="5" t="s">
        <v>217</v>
      </c>
      <c r="C5792" s="5">
        <v>2007</v>
      </c>
      <c r="D5792" s="5" t="s">
        <v>251</v>
      </c>
      <c r="E5792" s="5" t="s">
        <v>247</v>
      </c>
      <c r="F5792" s="62">
        <v>14.792675943650663</v>
      </c>
      <c r="G5792" s="63">
        <v>1384861</v>
      </c>
      <c r="H5792" s="63">
        <v>12.751850287605109</v>
      </c>
      <c r="I5792" s="63">
        <v>81.889942496179799</v>
      </c>
      <c r="J5792" s="63">
        <v>830000000</v>
      </c>
      <c r="K5792" s="63">
        <f t="shared" si="605"/>
        <v>84.827520914728936</v>
      </c>
      <c r="L5792" s="63">
        <v>15627.286817908231</v>
      </c>
      <c r="M5792" s="63">
        <v>61.38568129330254</v>
      </c>
      <c r="N5792" s="62">
        <v>54.59</v>
      </c>
    </row>
    <row r="5793" spans="1:14" x14ac:dyDescent="0.4">
      <c r="A5793" s="36">
        <v>136</v>
      </c>
      <c r="B5793" s="5" t="s">
        <v>217</v>
      </c>
      <c r="C5793" s="5">
        <v>2008</v>
      </c>
      <c r="D5793" s="5" t="s">
        <v>251</v>
      </c>
      <c r="E5793" s="5" t="s">
        <v>247</v>
      </c>
      <c r="F5793" s="62">
        <v>14.368220056964264</v>
      </c>
      <c r="G5793" s="63">
        <v>1392803</v>
      </c>
      <c r="H5793" s="63">
        <v>23.792521003188966</v>
      </c>
      <c r="I5793" s="63">
        <v>86.779506969358906</v>
      </c>
      <c r="J5793" s="63">
        <v>2800800000</v>
      </c>
      <c r="K5793" s="63">
        <f t="shared" si="605"/>
        <v>83.570099510429017</v>
      </c>
      <c r="L5793" s="63">
        <v>20011.148274049716</v>
      </c>
      <c r="M5793" s="63">
        <v>61.031119368323274</v>
      </c>
      <c r="N5793" s="62">
        <v>54.402000000000001</v>
      </c>
    </row>
    <row r="5794" spans="1:14" x14ac:dyDescent="0.4">
      <c r="A5794" s="36">
        <v>136</v>
      </c>
      <c r="B5794" s="5" t="s">
        <v>217</v>
      </c>
      <c r="C5794" s="5">
        <v>2009</v>
      </c>
      <c r="D5794" s="5" t="s">
        <v>251</v>
      </c>
      <c r="E5794" s="5" t="s">
        <v>247</v>
      </c>
      <c r="F5794" s="62">
        <v>13.581446069807757</v>
      </c>
      <c r="G5794" s="63">
        <v>1401191</v>
      </c>
      <c r="H5794" s="63">
        <v>-27.631792049927824</v>
      </c>
      <c r="I5794" s="63">
        <v>94.830549600014606</v>
      </c>
      <c r="J5794" s="63">
        <v>709100000</v>
      </c>
      <c r="K5794" s="63">
        <f t="shared" si="605"/>
        <v>74.491777284865691</v>
      </c>
      <c r="L5794" s="63">
        <v>13682.763610029975</v>
      </c>
      <c r="M5794" s="63">
        <v>62.964799206742683</v>
      </c>
      <c r="N5794" s="62">
        <v>54.213000000000001</v>
      </c>
    </row>
    <row r="5795" spans="1:14" x14ac:dyDescent="0.4">
      <c r="A5795" s="36">
        <v>136</v>
      </c>
      <c r="B5795" s="5" t="s">
        <v>217</v>
      </c>
      <c r="C5795" s="5">
        <v>2010</v>
      </c>
      <c r="D5795" s="5" t="s">
        <v>251</v>
      </c>
      <c r="E5795" s="5" t="s">
        <v>247</v>
      </c>
      <c r="F5795" s="62">
        <v>15.204609528779775</v>
      </c>
      <c r="G5795" s="63">
        <v>1410296</v>
      </c>
      <c r="H5795" s="63">
        <v>12.733336125746192</v>
      </c>
      <c r="I5795" s="63">
        <v>100</v>
      </c>
      <c r="J5795" s="63">
        <v>549400000</v>
      </c>
      <c r="K5795" s="63">
        <f t="shared" si="605"/>
        <v>79.484427791787823</v>
      </c>
      <c r="L5795" s="63">
        <v>15711.558705551332</v>
      </c>
      <c r="M5795" s="63">
        <v>64.861235452103855</v>
      </c>
      <c r="N5795" s="62">
        <v>54.024999999999999</v>
      </c>
    </row>
    <row r="5796" spans="1:14" x14ac:dyDescent="0.4">
      <c r="A5796" s="36">
        <v>136</v>
      </c>
      <c r="B5796" s="5" t="s">
        <v>217</v>
      </c>
      <c r="C5796" s="5">
        <v>2011</v>
      </c>
      <c r="D5796" s="5" t="s">
        <v>251</v>
      </c>
      <c r="E5796" s="5" t="s">
        <v>247</v>
      </c>
      <c r="F5796" s="62">
        <v>15.663863889240996</v>
      </c>
      <c r="G5796" s="63">
        <v>1420020</v>
      </c>
      <c r="H5796" s="63">
        <v>15.729703251458105</v>
      </c>
      <c r="I5796" s="63">
        <v>98.704892565448205</v>
      </c>
      <c r="J5796" s="63">
        <v>41047454.457020298</v>
      </c>
      <c r="K5796" s="63">
        <f t="shared" si="605"/>
        <v>86.575216396663279</v>
      </c>
      <c r="L5796" s="63">
        <v>17910.319154168017</v>
      </c>
      <c r="M5796" s="63">
        <v>68.120503597122308</v>
      </c>
      <c r="N5796" s="62">
        <v>53.835999999999999</v>
      </c>
    </row>
    <row r="5797" spans="1:14" x14ac:dyDescent="0.4">
      <c r="A5797" s="36">
        <v>136</v>
      </c>
      <c r="B5797" s="5" t="s">
        <v>217</v>
      </c>
      <c r="C5797" s="5">
        <v>2012</v>
      </c>
      <c r="D5797" s="5" t="s">
        <v>251</v>
      </c>
      <c r="E5797" s="5" t="s">
        <v>247</v>
      </c>
      <c r="F5797" s="62">
        <v>15.029044790289554</v>
      </c>
      <c r="G5797" s="63">
        <v>1430377</v>
      </c>
      <c r="H5797" s="63">
        <v>0.34484256057301366</v>
      </c>
      <c r="I5797" s="63">
        <v>107.316550944128</v>
      </c>
      <c r="J5797" s="63">
        <v>-1904347649.2578001</v>
      </c>
      <c r="K5797" s="63">
        <f t="shared" si="605"/>
        <v>88.37864066342739</v>
      </c>
      <c r="L5797" s="63">
        <v>19110.053895080589</v>
      </c>
      <c r="M5797" s="63">
        <v>64.745916515426501</v>
      </c>
      <c r="N5797" s="62">
        <v>53.670999999999999</v>
      </c>
    </row>
    <row r="5798" spans="1:14" x14ac:dyDescent="0.4">
      <c r="A5798" s="36">
        <v>136</v>
      </c>
      <c r="B5798" s="5" t="s">
        <v>217</v>
      </c>
      <c r="C5798" s="5">
        <v>2013</v>
      </c>
      <c r="D5798" s="5" t="s">
        <v>251</v>
      </c>
      <c r="E5798" s="5" t="s">
        <v>247</v>
      </c>
      <c r="F5798" s="62">
        <v>15.399356853370758</v>
      </c>
      <c r="G5798" s="63">
        <v>1440729</v>
      </c>
      <c r="H5798" s="63">
        <v>1.6537753436678599</v>
      </c>
      <c r="I5798" s="63">
        <v>111.209956266097</v>
      </c>
      <c r="J5798" s="63">
        <v>-1129966025.63165</v>
      </c>
      <c r="K5798" s="63">
        <f t="shared" si="605"/>
        <v>88.567346399095825</v>
      </c>
      <c r="L5798" s="63">
        <v>19927.403904699771</v>
      </c>
      <c r="M5798" s="63">
        <v>64.83660130718954</v>
      </c>
      <c r="N5798" s="62">
        <v>53.53</v>
      </c>
    </row>
    <row r="5799" spans="1:14" x14ac:dyDescent="0.4">
      <c r="A5799" s="36">
        <v>136</v>
      </c>
      <c r="B5799" s="5" t="s">
        <v>217</v>
      </c>
      <c r="C5799" s="5">
        <v>2014</v>
      </c>
      <c r="D5799" s="5" t="s">
        <v>251</v>
      </c>
      <c r="E5799" s="5" t="s">
        <v>247</v>
      </c>
      <c r="F5799" s="62">
        <v>15.175289057884648</v>
      </c>
      <c r="G5799" s="63">
        <v>1450661</v>
      </c>
      <c r="H5799" s="63">
        <v>-0.91606585950462716</v>
      </c>
      <c r="I5799" s="63">
        <v>117.234235706352</v>
      </c>
      <c r="J5799" s="63">
        <v>661413505.43736994</v>
      </c>
      <c r="K5799" s="63">
        <f t="shared" si="605"/>
        <v>87.324917079245608</v>
      </c>
      <c r="L5799" s="63">
        <v>20473.404028044988</v>
      </c>
      <c r="M5799" s="63">
        <v>62.128392934080125</v>
      </c>
      <c r="N5799" s="62">
        <v>53.412999999999997</v>
      </c>
    </row>
    <row r="5800" spans="1:14" x14ac:dyDescent="0.4">
      <c r="A5800" s="36">
        <v>136</v>
      </c>
      <c r="B5800" s="5" t="s">
        <v>217</v>
      </c>
      <c r="C5800" s="5">
        <v>2015</v>
      </c>
      <c r="D5800" s="5" t="s">
        <v>251</v>
      </c>
      <c r="E5800" s="5" t="s">
        <v>247</v>
      </c>
      <c r="F5800" s="62">
        <v>14.59453203276041</v>
      </c>
      <c r="G5800" s="63">
        <v>1460177</v>
      </c>
      <c r="H5800" s="63">
        <v>-8.7335969775716649</v>
      </c>
      <c r="I5800" s="63">
        <v>131.07904037222499</v>
      </c>
      <c r="J5800" s="63">
        <v>176829744.888446</v>
      </c>
      <c r="K5800" s="63">
        <f>(K4854+K4639+K4682)/3</f>
        <v>82.244216936063211</v>
      </c>
      <c r="L5800" s="63">
        <v>18508.770502876036</v>
      </c>
      <c r="M5800" s="63">
        <f>(M4854+M4682+M4639)/3</f>
        <v>56.266566260167714</v>
      </c>
      <c r="N5800" s="62">
        <v>53.319000000000003</v>
      </c>
    </row>
    <row r="5801" spans="1:14" x14ac:dyDescent="0.4">
      <c r="A5801" s="36">
        <v>136</v>
      </c>
      <c r="B5801" s="5" t="s">
        <v>217</v>
      </c>
      <c r="C5801" s="5">
        <v>2016</v>
      </c>
      <c r="D5801" s="5" t="s">
        <v>251</v>
      </c>
      <c r="E5801" s="5" t="s">
        <v>247</v>
      </c>
      <c r="F5801" s="62">
        <v>12.448939312475753</v>
      </c>
      <c r="G5801" s="63">
        <v>1469330</v>
      </c>
      <c r="H5801" s="63">
        <v>-0.74153198089000227</v>
      </c>
      <c r="I5801" s="63">
        <v>129.36882560611301</v>
      </c>
      <c r="J5801" s="63">
        <v>-23598182.380677</v>
      </c>
      <c r="K5801" s="63">
        <f>(K4855+K4683+K4640)/3</f>
        <v>78.449013129042626</v>
      </c>
      <c r="L5801" s="63">
        <v>16139.105257595025</v>
      </c>
      <c r="M5801" s="63">
        <f>(M4855+M4640+M4683)/3</f>
        <v>55.676127901900628</v>
      </c>
      <c r="N5801" s="62">
        <v>53.25</v>
      </c>
    </row>
    <row r="5802" spans="1:14" x14ac:dyDescent="0.4">
      <c r="A5802" s="36">
        <v>136</v>
      </c>
      <c r="B5802" s="5" t="s">
        <v>217</v>
      </c>
      <c r="C5802" s="5">
        <v>2017</v>
      </c>
      <c r="D5802" s="5" t="s">
        <v>251</v>
      </c>
      <c r="E5802" s="5" t="s">
        <v>247</v>
      </c>
      <c r="F5802" s="62">
        <v>12.325587529343498</v>
      </c>
      <c r="G5802" s="63">
        <v>1478607</v>
      </c>
      <c r="H5802" s="63">
        <v>8.2136461365143703</v>
      </c>
      <c r="I5802" s="63">
        <v>126.519139326244</v>
      </c>
      <c r="J5802" s="63">
        <v>-470882577.73977</v>
      </c>
      <c r="K5802" s="63">
        <f>(K4856+K4684+K4641)/3</f>
        <v>80.155018397476894</v>
      </c>
      <c r="L5802" s="63">
        <v>16258.748929143767</v>
      </c>
      <c r="M5802" s="63">
        <f>(M4856+M4684+M4641)/3</f>
        <v>55.539664834329066</v>
      </c>
      <c r="N5802" s="62">
        <v>53.204999999999998</v>
      </c>
    </row>
    <row r="5803" spans="1:14" x14ac:dyDescent="0.4">
      <c r="A5803" s="36">
        <v>136</v>
      </c>
      <c r="B5803" s="5" t="s">
        <v>217</v>
      </c>
      <c r="C5803" s="5">
        <v>2018</v>
      </c>
      <c r="D5803" s="5" t="s">
        <v>251</v>
      </c>
      <c r="E5803" s="5" t="s">
        <v>247</v>
      </c>
      <c r="F5803" s="62">
        <v>11.805405563467755</v>
      </c>
      <c r="G5803" s="63">
        <v>1504709</v>
      </c>
      <c r="H5803" s="63">
        <v>2.6870273841212509</v>
      </c>
      <c r="I5803" s="63">
        <v>124.69042039291899</v>
      </c>
      <c r="J5803" s="63">
        <v>-700185701.19998395</v>
      </c>
      <c r="K5803" s="63">
        <f>(K4857+K4685+K4642)/3</f>
        <v>80.088236140371805</v>
      </c>
      <c r="L5803" s="63">
        <v>16328.126892569479</v>
      </c>
      <c r="M5803" s="63">
        <f>(M4857+M4685+M4642)/3</f>
        <v>55.827452998799139</v>
      </c>
      <c r="N5803" s="62">
        <v>53.183999999999997</v>
      </c>
    </row>
    <row r="5804" spans="1:14" x14ac:dyDescent="0.4">
      <c r="A5804" s="36">
        <v>136</v>
      </c>
      <c r="B5804" s="5" t="s">
        <v>217</v>
      </c>
      <c r="C5804" s="5">
        <v>2019</v>
      </c>
      <c r="D5804" s="5" t="s">
        <v>251</v>
      </c>
      <c r="E5804" s="5" t="s">
        <v>247</v>
      </c>
      <c r="F5804" s="62">
        <v>11.313032293719221</v>
      </c>
      <c r="G5804" s="63">
        <v>1519955</v>
      </c>
      <c r="H5804" s="63">
        <v>-3.8122615074453137</v>
      </c>
      <c r="I5804" s="63">
        <v>126.774250633685</v>
      </c>
      <c r="J5804" s="63">
        <v>183972765.263861</v>
      </c>
      <c r="K5804" s="63">
        <f>(K4858+K4643+K4686)/3</f>
        <v>78.249208666128922</v>
      </c>
      <c r="L5804" s="63">
        <v>15642.406719057588</v>
      </c>
      <c r="M5804" s="63">
        <f>(M4686+M4858+M4643)/3</f>
        <v>55.68108191167628</v>
      </c>
      <c r="N5804" s="62">
        <v>53.186999999999998</v>
      </c>
    </row>
    <row r="5805" spans="1:14" x14ac:dyDescent="0.4">
      <c r="A5805" s="36">
        <v>136</v>
      </c>
      <c r="B5805" s="5" t="s">
        <v>217</v>
      </c>
      <c r="C5805" s="5">
        <v>2020</v>
      </c>
      <c r="D5805" s="5" t="s">
        <v>251</v>
      </c>
      <c r="E5805" s="5" t="s">
        <v>247</v>
      </c>
      <c r="F5805" s="62">
        <v>10.15711917225407</v>
      </c>
      <c r="G5805" s="63">
        <v>1518147</v>
      </c>
      <c r="H5805" s="63">
        <v>-3.7918627777022209</v>
      </c>
      <c r="I5805" s="63">
        <v>127.976617416949</v>
      </c>
      <c r="J5805" s="63">
        <v>1055969147.7238899</v>
      </c>
      <c r="K5805" s="63">
        <f>(K4859+K4687+K4644)/3</f>
        <v>72.597226463766859</v>
      </c>
      <c r="L5805" s="63">
        <v>13705.900228570972</v>
      </c>
      <c r="M5805" s="63">
        <f>(M4859+M4687+M4644)/3</f>
        <v>55.682733248268157</v>
      </c>
      <c r="N5805" s="62">
        <v>53.213999999999999</v>
      </c>
    </row>
    <row r="5806" spans="1:14" x14ac:dyDescent="0.4">
      <c r="A5806" s="36">
        <v>136</v>
      </c>
      <c r="B5806" s="5" t="s">
        <v>217</v>
      </c>
      <c r="C5806" s="5">
        <v>2021</v>
      </c>
      <c r="D5806" s="5" t="s">
        <v>251</v>
      </c>
      <c r="E5806" s="5" t="s">
        <v>247</v>
      </c>
      <c r="F5806" s="62">
        <f>(F5803+F5804+F5805)/3</f>
        <v>11.091852343147016</v>
      </c>
      <c r="G5806" s="63">
        <v>1525663</v>
      </c>
      <c r="H5806" s="63">
        <v>19.09338438420933</v>
      </c>
      <c r="I5806" s="63">
        <v>123.96081504177501</v>
      </c>
      <c r="J5806" s="63">
        <v>-934781798.36497605</v>
      </c>
      <c r="K5806" s="63">
        <f>(K4861+K4860+K4689)/3</f>
        <v>71.157630852569127</v>
      </c>
      <c r="L5806" s="63">
        <v>16056.302040927327</v>
      </c>
      <c r="M5806" s="63">
        <f>(M4861+M4860+M4689)/3</f>
        <v>51.678532394147908</v>
      </c>
      <c r="N5806" s="62">
        <v>53.265000000000001</v>
      </c>
    </row>
    <row r="5807" spans="1:14" x14ac:dyDescent="0.4">
      <c r="A5807" s="36">
        <v>136</v>
      </c>
      <c r="B5807" s="5" t="s">
        <v>217</v>
      </c>
      <c r="C5807" s="5">
        <v>2022</v>
      </c>
      <c r="D5807" s="5" t="s">
        <v>251</v>
      </c>
      <c r="E5807" s="5" t="s">
        <v>247</v>
      </c>
      <c r="F5807" s="62">
        <f>(F5804+F5805+F5806)/3</f>
        <v>10.854001269706769</v>
      </c>
      <c r="G5807" s="63">
        <v>1531044</v>
      </c>
      <c r="H5807" s="63">
        <v>20.814512574883182</v>
      </c>
      <c r="I5807" s="63">
        <v>128.619031956463</v>
      </c>
      <c r="J5807" s="63">
        <v>-913501690.39603305</v>
      </c>
      <c r="K5807" s="63">
        <f>(K4861+K4689+K4646)/3</f>
        <v>85.436953629681398</v>
      </c>
      <c r="L5807" s="63">
        <v>19629.465340082948</v>
      </c>
      <c r="M5807" s="63">
        <f>(M4861+M4689+M4646)/3</f>
        <v>55.698079293175205</v>
      </c>
      <c r="N5807" s="62">
        <v>53.34</v>
      </c>
    </row>
    <row r="5808" spans="1:14" x14ac:dyDescent="0.4">
      <c r="A5808" s="36">
        <v>137</v>
      </c>
      <c r="B5808" s="5" t="s">
        <v>218</v>
      </c>
      <c r="C5808" s="5">
        <v>1980</v>
      </c>
      <c r="D5808" s="5" t="s">
        <v>250</v>
      </c>
      <c r="E5808" s="5" t="s">
        <v>247</v>
      </c>
      <c r="F5808" s="62">
        <f>F5809*0.95</f>
        <v>1.0408275544760444</v>
      </c>
      <c r="G5808" s="63">
        <v>6578156</v>
      </c>
      <c r="H5808" s="63">
        <v>12.798762445801131</v>
      </c>
      <c r="I5808" s="63">
        <v>221.04144451449099</v>
      </c>
      <c r="J5808" s="63">
        <v>234594450.56850699</v>
      </c>
      <c r="K5808" s="63">
        <v>85.838158452196026</v>
      </c>
      <c r="L5808" s="63">
        <v>1329.2683168598498</v>
      </c>
      <c r="M5808" s="63">
        <v>34.343434343434346</v>
      </c>
      <c r="N5808" s="62">
        <v>50.569000000000003</v>
      </c>
    </row>
    <row r="5809" spans="1:14" x14ac:dyDescent="0.4">
      <c r="A5809" s="36">
        <v>137</v>
      </c>
      <c r="B5809" s="5" t="s">
        <v>218</v>
      </c>
      <c r="C5809" s="5">
        <v>1981</v>
      </c>
      <c r="D5809" s="5" t="s">
        <v>250</v>
      </c>
      <c r="E5809" s="5" t="s">
        <v>247</v>
      </c>
      <c r="F5809" s="62">
        <f t="shared" ref="F5809:F5817" si="606">F5810*0.95</f>
        <v>1.0956079520800468</v>
      </c>
      <c r="G5809" s="63">
        <v>6744050</v>
      </c>
      <c r="H5809" s="63">
        <v>11.410748009476748</v>
      </c>
      <c r="I5809" s="63">
        <v>221.07683692283899</v>
      </c>
      <c r="J5809" s="63">
        <v>295663767.442891</v>
      </c>
      <c r="K5809" s="63">
        <v>91.210956271023548</v>
      </c>
      <c r="L5809" s="63">
        <v>1249.7602025614124</v>
      </c>
      <c r="M5809" s="63">
        <v>33.906633906633907</v>
      </c>
      <c r="N5809" s="62">
        <v>51.164000000000001</v>
      </c>
    </row>
    <row r="5810" spans="1:14" x14ac:dyDescent="0.4">
      <c r="A5810" s="36">
        <v>137</v>
      </c>
      <c r="B5810" s="5" t="s">
        <v>218</v>
      </c>
      <c r="C5810" s="5">
        <v>1982</v>
      </c>
      <c r="D5810" s="5" t="s">
        <v>250</v>
      </c>
      <c r="E5810" s="5" t="s">
        <v>247</v>
      </c>
      <c r="F5810" s="62">
        <f t="shared" si="606"/>
        <v>1.1532715285053126</v>
      </c>
      <c r="G5810" s="63">
        <v>6914963</v>
      </c>
      <c r="H5810" s="63">
        <v>16.007660517041472</v>
      </c>
      <c r="I5810" s="63">
        <v>220.00907891459599</v>
      </c>
      <c r="J5810" s="63">
        <v>340281452.27430999</v>
      </c>
      <c r="K5810" s="63">
        <v>84.349762717508952</v>
      </c>
      <c r="L5810" s="63">
        <v>1176.2290053760967</v>
      </c>
      <c r="M5810" s="63">
        <v>34.42622950819672</v>
      </c>
      <c r="N5810" s="62">
        <v>51.76</v>
      </c>
    </row>
    <row r="5811" spans="1:14" x14ac:dyDescent="0.4">
      <c r="A5811" s="36">
        <v>137</v>
      </c>
      <c r="B5811" s="5" t="s">
        <v>218</v>
      </c>
      <c r="C5811" s="5">
        <v>1983</v>
      </c>
      <c r="D5811" s="5" t="s">
        <v>250</v>
      </c>
      <c r="E5811" s="5" t="s">
        <v>247</v>
      </c>
      <c r="F5811" s="62">
        <f t="shared" si="606"/>
        <v>1.2139700300055922</v>
      </c>
      <c r="G5811" s="63">
        <v>7091270</v>
      </c>
      <c r="H5811" s="63">
        <v>12.700716400581683</v>
      </c>
      <c r="I5811" s="63">
        <v>217.486364582921</v>
      </c>
      <c r="J5811" s="63">
        <v>184157540.88613299</v>
      </c>
      <c r="K5811" s="63">
        <v>77.084031686102932</v>
      </c>
      <c r="L5811" s="63">
        <v>1177.5863488254449</v>
      </c>
      <c r="M5811" s="63">
        <v>35.526315789473692</v>
      </c>
      <c r="N5811" s="62">
        <v>52.356000000000002</v>
      </c>
    </row>
    <row r="5812" spans="1:14" x14ac:dyDescent="0.4">
      <c r="A5812" s="36">
        <v>137</v>
      </c>
      <c r="B5812" s="5" t="s">
        <v>218</v>
      </c>
      <c r="C5812" s="5">
        <v>1984</v>
      </c>
      <c r="D5812" s="5" t="s">
        <v>250</v>
      </c>
      <c r="E5812" s="5" t="s">
        <v>247</v>
      </c>
      <c r="F5812" s="62">
        <f t="shared" si="606"/>
        <v>1.2778631894795709</v>
      </c>
      <c r="G5812" s="63">
        <v>7279157</v>
      </c>
      <c r="H5812" s="63">
        <v>6.9812027481690961</v>
      </c>
      <c r="I5812" s="63">
        <v>217.45083632630201</v>
      </c>
      <c r="J5812" s="63">
        <v>113280411.98953</v>
      </c>
      <c r="K5812" s="63">
        <v>77.290873931757218</v>
      </c>
      <c r="L5812" s="63">
        <v>1133.9968618379378</v>
      </c>
      <c r="M5812" s="63">
        <v>34.148936170212764</v>
      </c>
      <c r="N5812" s="62">
        <v>53.011000000000003</v>
      </c>
    </row>
    <row r="5813" spans="1:14" x14ac:dyDescent="0.4">
      <c r="A5813" s="36">
        <v>137</v>
      </c>
      <c r="B5813" s="5" t="s">
        <v>218</v>
      </c>
      <c r="C5813" s="5">
        <v>1985</v>
      </c>
      <c r="D5813" s="5" t="s">
        <v>250</v>
      </c>
      <c r="E5813" s="5" t="s">
        <v>247</v>
      </c>
      <c r="F5813" s="62">
        <f t="shared" si="606"/>
        <v>1.345119146820601</v>
      </c>
      <c r="G5813" s="63">
        <v>7476092</v>
      </c>
      <c r="H5813" s="63">
        <v>3.5971210413988643</v>
      </c>
      <c r="I5813" s="63">
        <v>214.98429708866499</v>
      </c>
      <c r="J5813" s="63">
        <v>107849549.88868999</v>
      </c>
      <c r="K5813" s="63">
        <v>70.236382029836292</v>
      </c>
      <c r="L5813" s="63">
        <v>1124.949512741603</v>
      </c>
      <c r="M5813" s="63">
        <v>32.401656314699792</v>
      </c>
      <c r="N5813" s="62">
        <v>53.838999999999999</v>
      </c>
    </row>
    <row r="5814" spans="1:14" x14ac:dyDescent="0.4">
      <c r="A5814" s="36">
        <v>137</v>
      </c>
      <c r="B5814" s="5" t="s">
        <v>218</v>
      </c>
      <c r="C5814" s="5">
        <v>1986</v>
      </c>
      <c r="D5814" s="5" t="s">
        <v>250</v>
      </c>
      <c r="E5814" s="5" t="s">
        <v>247</v>
      </c>
      <c r="F5814" s="62">
        <f t="shared" si="606"/>
        <v>1.4159148913901063</v>
      </c>
      <c r="G5814" s="63">
        <v>7675499</v>
      </c>
      <c r="H5814" s="63">
        <v>3.5226678476433904</v>
      </c>
      <c r="I5814" s="63">
        <v>184.550310400987</v>
      </c>
      <c r="J5814" s="63">
        <v>64229378.643731602</v>
      </c>
      <c r="K5814" s="63">
        <v>67.485056700742973</v>
      </c>
      <c r="L5814" s="63">
        <v>1174.8821352744499</v>
      </c>
      <c r="M5814" s="63">
        <v>33.366935483870968</v>
      </c>
      <c r="N5814" s="62">
        <v>54.667000000000002</v>
      </c>
    </row>
    <row r="5815" spans="1:14" x14ac:dyDescent="0.4">
      <c r="A5815" s="36">
        <v>137</v>
      </c>
      <c r="B5815" s="5" t="s">
        <v>218</v>
      </c>
      <c r="C5815" s="5">
        <v>1987</v>
      </c>
      <c r="D5815" s="5" t="s">
        <v>250</v>
      </c>
      <c r="E5815" s="5" t="s">
        <v>247</v>
      </c>
      <c r="F5815" s="62">
        <f t="shared" si="606"/>
        <v>1.4904367277790593</v>
      </c>
      <c r="G5815" s="63">
        <v>7874302</v>
      </c>
      <c r="H5815" s="63">
        <v>5.1707114798276876</v>
      </c>
      <c r="I5815" s="63">
        <v>147.81795165541399</v>
      </c>
      <c r="J5815" s="63">
        <v>91714057.2911167</v>
      </c>
      <c r="K5815" s="63">
        <v>70.642041989720354</v>
      </c>
      <c r="L5815" s="63">
        <v>1231.4381529574393</v>
      </c>
      <c r="M5815" s="63">
        <v>36.10832497492477</v>
      </c>
      <c r="N5815" s="62">
        <v>55.491</v>
      </c>
    </row>
    <row r="5816" spans="1:14" x14ac:dyDescent="0.4">
      <c r="A5816" s="36">
        <v>137</v>
      </c>
      <c r="B5816" s="5" t="s">
        <v>218</v>
      </c>
      <c r="C5816" s="5">
        <v>1988</v>
      </c>
      <c r="D5816" s="5" t="s">
        <v>250</v>
      </c>
      <c r="E5816" s="5" t="s">
        <v>247</v>
      </c>
      <c r="F5816" s="62">
        <f t="shared" si="606"/>
        <v>1.5688807660832205</v>
      </c>
      <c r="G5816" s="63">
        <v>8068788</v>
      </c>
      <c r="H5816" s="63">
        <v>7.7041939592454014</v>
      </c>
      <c r="I5816" s="63">
        <v>132.864654725836</v>
      </c>
      <c r="J5816" s="63">
        <v>60619896.732451499</v>
      </c>
      <c r="K5816" s="63">
        <v>83.675495924069935</v>
      </c>
      <c r="L5816" s="63">
        <v>1251.2716609279166</v>
      </c>
      <c r="M5816" s="63">
        <v>36.944444444444443</v>
      </c>
      <c r="N5816" s="62">
        <v>56.314</v>
      </c>
    </row>
    <row r="5817" spans="1:14" x14ac:dyDescent="0.4">
      <c r="A5817" s="36">
        <v>137</v>
      </c>
      <c r="B5817" s="5" t="s">
        <v>218</v>
      </c>
      <c r="C5817" s="5">
        <v>1989</v>
      </c>
      <c r="D5817" s="5" t="s">
        <v>250</v>
      </c>
      <c r="E5817" s="5" t="s">
        <v>247</v>
      </c>
      <c r="F5817" s="62">
        <f t="shared" si="606"/>
        <v>1.6514534379823373</v>
      </c>
      <c r="G5817" s="63">
        <v>8256396</v>
      </c>
      <c r="H5817" s="63">
        <v>8.8292833073050332</v>
      </c>
      <c r="I5817" s="63">
        <v>131.171222518197</v>
      </c>
      <c r="J5817" s="63">
        <v>77950464.586524606</v>
      </c>
      <c r="K5817" s="63">
        <v>92.007215925087849</v>
      </c>
      <c r="L5817" s="63">
        <v>1223.5183177457443</v>
      </c>
      <c r="M5817" s="63">
        <v>34.133790737564325</v>
      </c>
      <c r="N5817" s="62">
        <v>57.131</v>
      </c>
    </row>
    <row r="5818" spans="1:14" x14ac:dyDescent="0.4">
      <c r="A5818" s="36">
        <v>137</v>
      </c>
      <c r="B5818" s="5" t="s">
        <v>218</v>
      </c>
      <c r="C5818" s="5">
        <v>1990</v>
      </c>
      <c r="D5818" s="5" t="s">
        <v>250</v>
      </c>
      <c r="E5818" s="5" t="s">
        <v>247</v>
      </c>
      <c r="F5818" s="62">
        <v>1.7383720399814078</v>
      </c>
      <c r="G5818" s="63">
        <v>8440023</v>
      </c>
      <c r="H5818" s="63">
        <v>4.4765044777072234</v>
      </c>
      <c r="I5818" s="63">
        <v>127.86127320904799</v>
      </c>
      <c r="J5818" s="63">
        <v>77419354.838709697</v>
      </c>
      <c r="K5818" s="63">
        <v>94.161265567647035</v>
      </c>
      <c r="L5818" s="63">
        <v>1456.2244891771245</v>
      </c>
      <c r="M5818" s="63">
        <v>32.813781788351108</v>
      </c>
      <c r="N5818" s="62">
        <v>57.945999999999998</v>
      </c>
    </row>
    <row r="5819" spans="1:14" x14ac:dyDescent="0.4">
      <c r="A5819" s="36">
        <v>137</v>
      </c>
      <c r="B5819" s="5" t="s">
        <v>218</v>
      </c>
      <c r="C5819" s="5">
        <v>1991</v>
      </c>
      <c r="D5819" s="5" t="s">
        <v>250</v>
      </c>
      <c r="E5819" s="5" t="s">
        <v>247</v>
      </c>
      <c r="F5819" s="62">
        <v>1.7634882561490957</v>
      </c>
      <c r="G5819" s="63">
        <v>8622853</v>
      </c>
      <c r="H5819" s="63">
        <v>7.0368020890458638</v>
      </c>
      <c r="I5819" s="63">
        <v>130.44654148193999</v>
      </c>
      <c r="J5819" s="63">
        <v>125456831.403864</v>
      </c>
      <c r="K5819" s="63">
        <v>85.686020218143128</v>
      </c>
      <c r="L5819" s="63">
        <v>1516.2942715938277</v>
      </c>
      <c r="M5819" s="63">
        <v>35.035913806863526</v>
      </c>
      <c r="N5819" s="62">
        <v>58.756</v>
      </c>
    </row>
    <row r="5820" spans="1:14" x14ac:dyDescent="0.4">
      <c r="A5820" s="36">
        <v>137</v>
      </c>
      <c r="B5820" s="5" t="s">
        <v>218</v>
      </c>
      <c r="C5820" s="5">
        <v>1992</v>
      </c>
      <c r="D5820" s="5" t="s">
        <v>250</v>
      </c>
      <c r="E5820" s="5" t="s">
        <v>247</v>
      </c>
      <c r="F5820" s="62">
        <v>1.8511361493387137</v>
      </c>
      <c r="G5820" s="63">
        <v>8802540</v>
      </c>
      <c r="H5820" s="63">
        <v>5.6915448649635749</v>
      </c>
      <c r="I5820" s="63">
        <v>133.11456592162699</v>
      </c>
      <c r="J5820" s="63">
        <v>525760373.874044</v>
      </c>
      <c r="K5820" s="63">
        <v>86.000087554174144</v>
      </c>
      <c r="L5820" s="63">
        <v>1760.4814133668656</v>
      </c>
      <c r="M5820" s="63">
        <v>34.939759036144586</v>
      </c>
      <c r="N5820" s="62">
        <v>59.561999999999998</v>
      </c>
    </row>
    <row r="5821" spans="1:14" x14ac:dyDescent="0.4">
      <c r="A5821" s="36">
        <v>137</v>
      </c>
      <c r="B5821" s="5" t="s">
        <v>218</v>
      </c>
      <c r="C5821" s="5">
        <v>1993</v>
      </c>
      <c r="D5821" s="5" t="s">
        <v>250</v>
      </c>
      <c r="E5821" s="5" t="s">
        <v>247</v>
      </c>
      <c r="F5821" s="62">
        <v>1.851629683420382</v>
      </c>
      <c r="G5821" s="63">
        <v>8977173</v>
      </c>
      <c r="H5821" s="63">
        <v>4.6913433717174087</v>
      </c>
      <c r="I5821" s="63">
        <v>128.08752399168901</v>
      </c>
      <c r="J5821" s="63">
        <v>561897566.60495102</v>
      </c>
      <c r="K5821" s="63">
        <v>88.41096774193548</v>
      </c>
      <c r="L5821" s="63">
        <v>1627.275714543352</v>
      </c>
      <c r="M5821" s="63">
        <v>34.306569343065696</v>
      </c>
      <c r="N5821" s="62">
        <v>60.362000000000002</v>
      </c>
    </row>
    <row r="5822" spans="1:14" x14ac:dyDescent="0.4">
      <c r="A5822" s="36">
        <v>137</v>
      </c>
      <c r="B5822" s="5" t="s">
        <v>218</v>
      </c>
      <c r="C5822" s="5">
        <v>1994</v>
      </c>
      <c r="D5822" s="5" t="s">
        <v>250</v>
      </c>
      <c r="E5822" s="5" t="s">
        <v>247</v>
      </c>
      <c r="F5822" s="62">
        <v>1.821518447544449</v>
      </c>
      <c r="G5822" s="63">
        <v>9143141</v>
      </c>
      <c r="H5822" s="63">
        <v>4.5260576663857393</v>
      </c>
      <c r="I5822" s="63">
        <v>129.129980152391</v>
      </c>
      <c r="J5822" s="63">
        <v>432008501.76914102</v>
      </c>
      <c r="K5822" s="63">
        <v>92.804386042570414</v>
      </c>
      <c r="L5822" s="63">
        <v>1709.8253547758409</v>
      </c>
      <c r="M5822" s="63">
        <v>34.517766497461935</v>
      </c>
      <c r="N5822" s="62">
        <v>61.078000000000003</v>
      </c>
    </row>
    <row r="5823" spans="1:14" x14ac:dyDescent="0.4">
      <c r="A5823" s="36">
        <v>137</v>
      </c>
      <c r="B5823" s="5" t="s">
        <v>218</v>
      </c>
      <c r="C5823" s="5">
        <v>1995</v>
      </c>
      <c r="D5823" s="5" t="s">
        <v>250</v>
      </c>
      <c r="E5823" s="5" t="s">
        <v>247</v>
      </c>
      <c r="F5823" s="62">
        <v>1.8339695432651801</v>
      </c>
      <c r="G5823" s="63">
        <v>9294102</v>
      </c>
      <c r="H5823" s="63">
        <v>5.3510954461247024</v>
      </c>
      <c r="I5823" s="63">
        <v>131.79817987109899</v>
      </c>
      <c r="J5823" s="63">
        <v>275971451.22918302</v>
      </c>
      <c r="K5823" s="63">
        <v>93.71444656869069</v>
      </c>
      <c r="L5823" s="63">
        <v>1940.0342926454221</v>
      </c>
      <c r="M5823" s="63">
        <v>33.713471133285822</v>
      </c>
      <c r="N5823" s="62">
        <v>61.473999999999997</v>
      </c>
    </row>
    <row r="5824" spans="1:14" x14ac:dyDescent="0.4">
      <c r="A5824" s="36">
        <v>137</v>
      </c>
      <c r="B5824" s="5" t="s">
        <v>218</v>
      </c>
      <c r="C5824" s="5">
        <v>1996</v>
      </c>
      <c r="D5824" s="5" t="s">
        <v>250</v>
      </c>
      <c r="E5824" s="5" t="s">
        <v>247</v>
      </c>
      <c r="F5824" s="62">
        <v>1.8633059577649236</v>
      </c>
      <c r="G5824" s="63">
        <v>9430550</v>
      </c>
      <c r="H5824" s="63">
        <v>4.3565952490801436</v>
      </c>
      <c r="I5824" s="63">
        <v>131.98942685616001</v>
      </c>
      <c r="J5824" s="63">
        <v>238337799.313409</v>
      </c>
      <c r="K5824" s="63">
        <v>85.720354762067103</v>
      </c>
      <c r="L5824" s="63">
        <v>2076.9903989444419</v>
      </c>
      <c r="M5824" s="63">
        <v>33.852403520649965</v>
      </c>
      <c r="N5824" s="62">
        <v>61.87</v>
      </c>
    </row>
    <row r="5825" spans="1:14" x14ac:dyDescent="0.4">
      <c r="A5825" s="36">
        <v>137</v>
      </c>
      <c r="B5825" s="5" t="s">
        <v>218</v>
      </c>
      <c r="C5825" s="5">
        <v>1997</v>
      </c>
      <c r="D5825" s="5" t="s">
        <v>250</v>
      </c>
      <c r="E5825" s="5" t="s">
        <v>247</v>
      </c>
      <c r="F5825" s="62">
        <v>1.8971854628210993</v>
      </c>
      <c r="G5825" s="63">
        <v>9557948</v>
      </c>
      <c r="H5825" s="63">
        <v>14.125336532737137</v>
      </c>
      <c r="I5825" s="63">
        <v>131.375008411544</v>
      </c>
      <c r="J5825" s="63">
        <v>342704714.82717901</v>
      </c>
      <c r="K5825" s="63">
        <v>80.500710443962092</v>
      </c>
      <c r="L5825" s="63">
        <v>2170.5715864791255</v>
      </c>
      <c r="M5825" s="63">
        <v>34.954604409857325</v>
      </c>
      <c r="N5825" s="62">
        <v>62.262</v>
      </c>
    </row>
    <row r="5826" spans="1:14" x14ac:dyDescent="0.4">
      <c r="A5826" s="36">
        <v>137</v>
      </c>
      <c r="B5826" s="5" t="s">
        <v>218</v>
      </c>
      <c r="C5826" s="5">
        <v>1998</v>
      </c>
      <c r="D5826" s="5" t="s">
        <v>250</v>
      </c>
      <c r="E5826" s="5" t="s">
        <v>247</v>
      </c>
      <c r="F5826" s="62">
        <v>1.9571365447753823</v>
      </c>
      <c r="G5826" s="63">
        <v>9677148</v>
      </c>
      <c r="H5826" s="63">
        <v>3.2716759764790169</v>
      </c>
      <c r="I5826" s="63">
        <v>131.72155515949299</v>
      </c>
      <c r="J5826" s="63">
        <v>650727787.65724802</v>
      </c>
      <c r="K5826" s="63">
        <v>79.979458262007853</v>
      </c>
      <c r="L5826" s="63">
        <v>2253.0288455985124</v>
      </c>
      <c r="M5826" s="63">
        <v>35.798632691112495</v>
      </c>
      <c r="N5826" s="62">
        <v>62.652999999999999</v>
      </c>
    </row>
    <row r="5827" spans="1:14" x14ac:dyDescent="0.4">
      <c r="A5827" s="36">
        <v>137</v>
      </c>
      <c r="B5827" s="5" t="s">
        <v>218</v>
      </c>
      <c r="C5827" s="5">
        <v>1999</v>
      </c>
      <c r="D5827" s="5" t="s">
        <v>250</v>
      </c>
      <c r="E5827" s="5" t="s">
        <v>247</v>
      </c>
      <c r="F5827" s="62">
        <v>2.0404437362351526</v>
      </c>
      <c r="G5827" s="63">
        <v>9788067</v>
      </c>
      <c r="H5827" s="63">
        <v>3.3614189577862703</v>
      </c>
      <c r="I5827" s="63">
        <v>132.70195246088801</v>
      </c>
      <c r="J5827" s="63">
        <v>347320280.72245997</v>
      </c>
      <c r="K5827" s="63">
        <v>77.905113941166519</v>
      </c>
      <c r="L5827" s="63">
        <v>2343.9972545107021</v>
      </c>
      <c r="M5827" s="63">
        <v>36.767317939609242</v>
      </c>
      <c r="N5827" s="62">
        <v>63.042999999999999</v>
      </c>
    </row>
    <row r="5828" spans="1:14" x14ac:dyDescent="0.4">
      <c r="A5828" s="36">
        <v>137</v>
      </c>
      <c r="B5828" s="5" t="s">
        <v>218</v>
      </c>
      <c r="C5828" s="5">
        <v>2000</v>
      </c>
      <c r="D5828" s="5" t="s">
        <v>250</v>
      </c>
      <c r="E5828" s="5" t="s">
        <v>247</v>
      </c>
      <c r="F5828" s="62">
        <v>2.1295994184356388</v>
      </c>
      <c r="G5828" s="63">
        <v>9893316</v>
      </c>
      <c r="H5828" s="63">
        <v>3.2835794115288621</v>
      </c>
      <c r="I5828" s="63">
        <v>131.01796820361099</v>
      </c>
      <c r="J5828" s="63">
        <v>750720443.57437503</v>
      </c>
      <c r="K5828" s="63">
        <v>82.639110670191002</v>
      </c>
      <c r="L5828" s="63">
        <v>2170.5086707811856</v>
      </c>
      <c r="M5828" s="63">
        <v>35.847986386840617</v>
      </c>
      <c r="N5828" s="62">
        <v>63.432000000000002</v>
      </c>
    </row>
    <row r="5829" spans="1:14" x14ac:dyDescent="0.4">
      <c r="A5829" s="36">
        <v>137</v>
      </c>
      <c r="B5829" s="5" t="s">
        <v>218</v>
      </c>
      <c r="C5829" s="5">
        <v>2001</v>
      </c>
      <c r="D5829" s="5" t="s">
        <v>250</v>
      </c>
      <c r="E5829" s="5" t="s">
        <v>247</v>
      </c>
      <c r="F5829" s="62">
        <v>2.1981720485080571</v>
      </c>
      <c r="G5829" s="63">
        <v>9995123</v>
      </c>
      <c r="H5829" s="63">
        <v>3.9135776455732127</v>
      </c>
      <c r="I5829" s="63">
        <v>128.91697560598499</v>
      </c>
      <c r="J5829" s="63">
        <v>451514809.24785203</v>
      </c>
      <c r="K5829" s="63">
        <v>89.552201194466136</v>
      </c>
      <c r="L5829" s="63">
        <v>2207.6599206295191</v>
      </c>
      <c r="M5829" s="63">
        <v>37.189189189189186</v>
      </c>
      <c r="N5829" s="62">
        <v>63.817999999999998</v>
      </c>
    </row>
    <row r="5830" spans="1:14" x14ac:dyDescent="0.4">
      <c r="A5830" s="36">
        <v>137</v>
      </c>
      <c r="B5830" s="5" t="s">
        <v>218</v>
      </c>
      <c r="C5830" s="5">
        <v>2002</v>
      </c>
      <c r="D5830" s="5" t="s">
        <v>250</v>
      </c>
      <c r="E5830" s="5" t="s">
        <v>247</v>
      </c>
      <c r="F5830" s="62">
        <v>2.1939636602324755</v>
      </c>
      <c r="G5830" s="63">
        <v>10094561</v>
      </c>
      <c r="H5830" s="63">
        <v>2.2848028326208407</v>
      </c>
      <c r="I5830" s="63">
        <v>127.478400734223</v>
      </c>
      <c r="J5830" s="63">
        <v>790302916.62759304</v>
      </c>
      <c r="K5830" s="63">
        <v>85.342175969265568</v>
      </c>
      <c r="L5830" s="63">
        <v>2292.4837052868565</v>
      </c>
      <c r="M5830" s="63">
        <v>37.3110151187905</v>
      </c>
      <c r="N5830" s="62">
        <v>64.201999999999998</v>
      </c>
    </row>
    <row r="5831" spans="1:14" x14ac:dyDescent="0.4">
      <c r="A5831" s="36">
        <v>137</v>
      </c>
      <c r="B5831" s="5" t="s">
        <v>218</v>
      </c>
      <c r="C5831" s="5">
        <v>2003</v>
      </c>
      <c r="D5831" s="5" t="s">
        <v>250</v>
      </c>
      <c r="E5831" s="5" t="s">
        <v>247</v>
      </c>
      <c r="F5831" s="62">
        <v>2.1544178136549306</v>
      </c>
      <c r="G5831" s="63">
        <v>10193798</v>
      </c>
      <c r="H5831" s="63">
        <v>2.6847562673991661</v>
      </c>
      <c r="I5831" s="63">
        <v>121.308251488672</v>
      </c>
      <c r="J5831" s="63">
        <v>539481939.00979996</v>
      </c>
      <c r="K5831" s="63">
        <v>82.390340709915975</v>
      </c>
      <c r="L5831" s="63">
        <v>2693.196614398571</v>
      </c>
      <c r="M5831" s="63">
        <v>31.314784506273874</v>
      </c>
      <c r="N5831" s="62">
        <v>64.584999999999994</v>
      </c>
    </row>
    <row r="5832" spans="1:14" x14ac:dyDescent="0.4">
      <c r="A5832" s="36">
        <v>137</v>
      </c>
      <c r="B5832" s="5" t="s">
        <v>218</v>
      </c>
      <c r="C5832" s="5">
        <v>2004</v>
      </c>
      <c r="D5832" s="5" t="s">
        <v>250</v>
      </c>
      <c r="E5832" s="5" t="s">
        <v>247</v>
      </c>
      <c r="F5832" s="62">
        <v>2.2366592257747961</v>
      </c>
      <c r="G5832" s="63">
        <v>10292225</v>
      </c>
      <c r="H5832" s="63">
        <v>3.3516094601244077</v>
      </c>
      <c r="I5832" s="63">
        <v>116.74763868183</v>
      </c>
      <c r="J5832" s="63">
        <v>592147521.67861998</v>
      </c>
      <c r="K5832" s="63">
        <v>86.925344696628343</v>
      </c>
      <c r="L5832" s="63">
        <v>3029.8487685062805</v>
      </c>
      <c r="M5832" s="63">
        <v>30.987394957983195</v>
      </c>
      <c r="N5832" s="62">
        <v>64.95</v>
      </c>
    </row>
    <row r="5833" spans="1:14" x14ac:dyDescent="0.4">
      <c r="A5833" s="36">
        <v>137</v>
      </c>
      <c r="B5833" s="5" t="s">
        <v>218</v>
      </c>
      <c r="C5833" s="5">
        <v>2005</v>
      </c>
      <c r="D5833" s="5" t="s">
        <v>250</v>
      </c>
      <c r="E5833" s="5" t="s">
        <v>247</v>
      </c>
      <c r="F5833" s="62">
        <v>2.2658664364599397</v>
      </c>
      <c r="G5833" s="63">
        <v>10388344</v>
      </c>
      <c r="H5833" s="63">
        <v>4.1758360767102545</v>
      </c>
      <c r="I5833" s="63">
        <v>111.06019357417701</v>
      </c>
      <c r="J5833" s="63">
        <v>712714847.26254594</v>
      </c>
      <c r="K5833" s="63">
        <v>90.251247880394544</v>
      </c>
      <c r="L5833" s="63">
        <v>3106.5766300003424</v>
      </c>
      <c r="M5833" s="63">
        <v>31.638418079096049</v>
      </c>
      <c r="N5833" s="62">
        <v>65.236999999999995</v>
      </c>
    </row>
    <row r="5834" spans="1:14" x14ac:dyDescent="0.4">
      <c r="A5834" s="36">
        <v>137</v>
      </c>
      <c r="B5834" s="5" t="s">
        <v>218</v>
      </c>
      <c r="C5834" s="5">
        <v>2006</v>
      </c>
      <c r="D5834" s="5" t="s">
        <v>250</v>
      </c>
      <c r="E5834" s="5" t="s">
        <v>247</v>
      </c>
      <c r="F5834" s="62">
        <v>2.3343315313369755</v>
      </c>
      <c r="G5834" s="63">
        <v>10483558</v>
      </c>
      <c r="H5834" s="63">
        <v>3.8338263865902178</v>
      </c>
      <c r="I5834" s="63">
        <v>108.289854214716</v>
      </c>
      <c r="J5834" s="63">
        <v>3239909092.61659</v>
      </c>
      <c r="K5834" s="63">
        <v>93.940930409430862</v>
      </c>
      <c r="L5834" s="63">
        <v>3279.1028199195134</v>
      </c>
      <c r="M5834" s="63">
        <v>32.986111111111107</v>
      </c>
      <c r="N5834" s="62">
        <v>65.524000000000001</v>
      </c>
    </row>
    <row r="5835" spans="1:14" x14ac:dyDescent="0.4">
      <c r="A5835" s="36">
        <v>137</v>
      </c>
      <c r="B5835" s="5" t="s">
        <v>218</v>
      </c>
      <c r="C5835" s="5">
        <v>2007</v>
      </c>
      <c r="D5835" s="5" t="s">
        <v>250</v>
      </c>
      <c r="E5835" s="5" t="s">
        <v>247</v>
      </c>
      <c r="F5835" s="62">
        <v>2.3975191852478099</v>
      </c>
      <c r="G5835" s="63">
        <v>10580395</v>
      </c>
      <c r="H5835" s="63">
        <v>2.12647656280636</v>
      </c>
      <c r="I5835" s="63">
        <v>104.62301161616099</v>
      </c>
      <c r="J5835" s="63">
        <v>1515345043.99628</v>
      </c>
      <c r="K5835" s="63">
        <v>104.05940097664671</v>
      </c>
      <c r="L5835" s="63">
        <v>3678.062479402422</v>
      </c>
      <c r="M5835" s="63">
        <v>34.239389604196475</v>
      </c>
      <c r="N5835" s="62">
        <v>65.808999999999997</v>
      </c>
    </row>
    <row r="5836" spans="1:14" x14ac:dyDescent="0.4">
      <c r="A5836" s="36">
        <v>137</v>
      </c>
      <c r="B5836" s="5" t="s">
        <v>218</v>
      </c>
      <c r="C5836" s="5">
        <v>2008</v>
      </c>
      <c r="D5836" s="5" t="s">
        <v>250</v>
      </c>
      <c r="E5836" s="5" t="s">
        <v>247</v>
      </c>
      <c r="F5836" s="62">
        <v>2.4306906683095546</v>
      </c>
      <c r="G5836" s="63">
        <v>10680380</v>
      </c>
      <c r="H5836" s="63">
        <v>6.3403242522970515</v>
      </c>
      <c r="I5836" s="63">
        <v>103.330547392128</v>
      </c>
      <c r="J5836" s="63">
        <v>2600674976.49755</v>
      </c>
      <c r="K5836" s="63">
        <v>114.3436602186955</v>
      </c>
      <c r="L5836" s="63">
        <v>4200.1726438777514</v>
      </c>
      <c r="M5836" s="63">
        <v>34.489311163895486</v>
      </c>
      <c r="N5836" s="62">
        <v>66.093000000000004</v>
      </c>
    </row>
    <row r="5837" spans="1:14" x14ac:dyDescent="0.4">
      <c r="A5837" s="36">
        <v>137</v>
      </c>
      <c r="B5837" s="5" t="s">
        <v>218</v>
      </c>
      <c r="C5837" s="5">
        <v>2009</v>
      </c>
      <c r="D5837" s="5" t="s">
        <v>250</v>
      </c>
      <c r="E5837" s="5" t="s">
        <v>247</v>
      </c>
      <c r="F5837" s="62">
        <v>2.4094014893962674</v>
      </c>
      <c r="G5837" s="63">
        <v>10784504</v>
      </c>
      <c r="H5837" s="63">
        <v>3.023044970584948</v>
      </c>
      <c r="I5837" s="63">
        <v>102.520095793473</v>
      </c>
      <c r="J5837" s="63">
        <v>1525244857.5290201</v>
      </c>
      <c r="K5837" s="63">
        <v>93.016878787672212</v>
      </c>
      <c r="L5837" s="63">
        <v>4029.461206311028</v>
      </c>
      <c r="M5837" s="63">
        <v>36.062470421202086</v>
      </c>
      <c r="N5837" s="62">
        <v>66.376000000000005</v>
      </c>
    </row>
    <row r="5838" spans="1:14" x14ac:dyDescent="0.4">
      <c r="A5838" s="36">
        <v>137</v>
      </c>
      <c r="B5838" s="5" t="s">
        <v>218</v>
      </c>
      <c r="C5838" s="5">
        <v>2010</v>
      </c>
      <c r="D5838" s="5" t="s">
        <v>250</v>
      </c>
      <c r="E5838" s="5" t="s">
        <v>247</v>
      </c>
      <c r="F5838" s="62">
        <v>2.5994801498623734</v>
      </c>
      <c r="G5838" s="63">
        <v>10895063</v>
      </c>
      <c r="H5838" s="63">
        <v>9.4650245490015124</v>
      </c>
      <c r="I5838" s="63">
        <v>100</v>
      </c>
      <c r="J5838" s="63">
        <v>1334497694.56476</v>
      </c>
      <c r="K5838" s="63">
        <v>100.15100983679926</v>
      </c>
      <c r="L5838" s="63">
        <v>4241.0119095192777</v>
      </c>
      <c r="M5838" s="63">
        <v>36.238729068269642</v>
      </c>
      <c r="N5838" s="62">
        <v>66.656999999999996</v>
      </c>
    </row>
    <row r="5839" spans="1:14" x14ac:dyDescent="0.4">
      <c r="A5839" s="36">
        <v>137</v>
      </c>
      <c r="B5839" s="5" t="s">
        <v>218</v>
      </c>
      <c r="C5839" s="5">
        <v>2011</v>
      </c>
      <c r="D5839" s="5" t="s">
        <v>250</v>
      </c>
      <c r="E5839" s="5" t="s">
        <v>247</v>
      </c>
      <c r="F5839" s="62">
        <v>2.4216933779819096</v>
      </c>
      <c r="G5839" s="63">
        <v>11032528</v>
      </c>
      <c r="H5839" s="63">
        <v>4.5711140603902862</v>
      </c>
      <c r="I5839" s="63">
        <v>97.799436461359704</v>
      </c>
      <c r="J5839" s="63">
        <v>432666011.57848698</v>
      </c>
      <c r="K5839" s="63">
        <v>100.10637930423694</v>
      </c>
      <c r="L5839" s="63">
        <v>4361.9491221843164</v>
      </c>
      <c r="M5839" s="63">
        <v>37.410071942446052</v>
      </c>
      <c r="N5839" s="62">
        <v>66.938000000000002</v>
      </c>
    </row>
    <row r="5840" spans="1:14" x14ac:dyDescent="0.4">
      <c r="A5840" s="36">
        <v>137</v>
      </c>
      <c r="B5840" s="5" t="s">
        <v>218</v>
      </c>
      <c r="C5840" s="5">
        <v>2012</v>
      </c>
      <c r="D5840" s="5" t="s">
        <v>250</v>
      </c>
      <c r="E5840" s="5" t="s">
        <v>247</v>
      </c>
      <c r="F5840" s="62">
        <v>2.6047254689587787</v>
      </c>
      <c r="G5840" s="63">
        <v>11174383</v>
      </c>
      <c r="H5840" s="63">
        <v>4.6618107810305389</v>
      </c>
      <c r="I5840" s="63">
        <v>96.381186157945393</v>
      </c>
      <c r="J5840" s="63">
        <v>1554269128.7808001</v>
      </c>
      <c r="K5840" s="63">
        <v>101.55072392966807</v>
      </c>
      <c r="L5840" s="63">
        <v>4233.9162540494044</v>
      </c>
      <c r="M5840" s="63">
        <v>38.68768640818066</v>
      </c>
      <c r="N5840" s="62">
        <v>67.218000000000004</v>
      </c>
    </row>
    <row r="5841" spans="1:14" x14ac:dyDescent="0.4">
      <c r="A5841" s="36">
        <v>137</v>
      </c>
      <c r="B5841" s="5" t="s">
        <v>218</v>
      </c>
      <c r="C5841" s="5">
        <v>2013</v>
      </c>
      <c r="D5841" s="5" t="s">
        <v>250</v>
      </c>
      <c r="E5841" s="5" t="s">
        <v>247</v>
      </c>
      <c r="F5841" s="62">
        <v>2.5310779799870518</v>
      </c>
      <c r="G5841" s="63">
        <v>11300284</v>
      </c>
      <c r="H5841" s="63">
        <v>4.5002701897903847</v>
      </c>
      <c r="I5841" s="63">
        <v>93.545156768812305</v>
      </c>
      <c r="J5841" s="63">
        <v>1058622582.1839499</v>
      </c>
      <c r="K5841" s="63">
        <v>98.954956686203815</v>
      </c>
      <c r="L5841" s="63">
        <v>4308.3383049446347</v>
      </c>
      <c r="M5841" s="63">
        <v>39.069767441860471</v>
      </c>
      <c r="N5841" s="62">
        <v>67.495000000000005</v>
      </c>
    </row>
    <row r="5842" spans="1:14" x14ac:dyDescent="0.4">
      <c r="A5842" s="36">
        <v>137</v>
      </c>
      <c r="B5842" s="5" t="s">
        <v>218</v>
      </c>
      <c r="C5842" s="5">
        <v>2014</v>
      </c>
      <c r="D5842" s="5" t="s">
        <v>250</v>
      </c>
      <c r="E5842" s="5" t="s">
        <v>247</v>
      </c>
      <c r="F5842" s="62">
        <v>2.7103106952625913</v>
      </c>
      <c r="G5842" s="63">
        <v>11428948</v>
      </c>
      <c r="H5842" s="63">
        <v>4.6646604744981204</v>
      </c>
      <c r="I5842" s="63">
        <v>93.479783310323697</v>
      </c>
      <c r="J5842" s="63">
        <v>1024754443.57724</v>
      </c>
      <c r="K5842" s="63">
        <v>96.107103855870051</v>
      </c>
      <c r="L5842" s="63">
        <v>4398.6386954085374</v>
      </c>
      <c r="M5842" s="63">
        <v>38.784486205517794</v>
      </c>
      <c r="N5842" s="62">
        <v>67.772000000000006</v>
      </c>
    </row>
    <row r="5843" spans="1:14" x14ac:dyDescent="0.4">
      <c r="A5843" s="36">
        <v>137</v>
      </c>
      <c r="B5843" s="5" t="s">
        <v>218</v>
      </c>
      <c r="C5843" s="5">
        <v>2015</v>
      </c>
      <c r="D5843" s="5" t="s">
        <v>250</v>
      </c>
      <c r="E5843" s="5" t="s">
        <v>247</v>
      </c>
      <c r="F5843" s="62">
        <v>2.7364600067192839</v>
      </c>
      <c r="G5843" s="63">
        <v>11557779</v>
      </c>
      <c r="H5843" s="63">
        <v>4.2138400300008243</v>
      </c>
      <c r="I5843" s="63">
        <v>97.4925581696168</v>
      </c>
      <c r="J5843" s="63">
        <v>970521888.74020302</v>
      </c>
      <c r="K5843" s="63">
        <v>87.248530659605223</v>
      </c>
      <c r="L5843" s="63">
        <v>3960.9248491366316</v>
      </c>
      <c r="M5843" s="63">
        <f t="shared" ref="M5843:M5848" si="607">(M5370+M5542+M5585)/3</f>
        <v>39.713790272489497</v>
      </c>
      <c r="N5843" s="62">
        <v>68.055999999999997</v>
      </c>
    </row>
    <row r="5844" spans="1:14" x14ac:dyDescent="0.4">
      <c r="A5844" s="36">
        <v>137</v>
      </c>
      <c r="B5844" s="5" t="s">
        <v>218</v>
      </c>
      <c r="C5844" s="5">
        <v>2016</v>
      </c>
      <c r="D5844" s="5" t="s">
        <v>250</v>
      </c>
      <c r="E5844" s="5" t="s">
        <v>247</v>
      </c>
      <c r="F5844" s="62">
        <v>2.5944432611334896</v>
      </c>
      <c r="G5844" s="63">
        <v>11685667</v>
      </c>
      <c r="H5844" s="63">
        <v>4.9349636940692676</v>
      </c>
      <c r="I5844" s="63">
        <v>92.498804224032</v>
      </c>
      <c r="J5844" s="63">
        <v>622569482.16197896</v>
      </c>
      <c r="K5844" s="63">
        <v>87.092664364146586</v>
      </c>
      <c r="L5844" s="63">
        <v>3796.1095999439012</v>
      </c>
      <c r="M5844" s="63">
        <f t="shared" si="607"/>
        <v>39.500987577943619</v>
      </c>
      <c r="N5844" s="62">
        <v>68.346000000000004</v>
      </c>
    </row>
    <row r="5845" spans="1:14" x14ac:dyDescent="0.4">
      <c r="A5845" s="36">
        <v>137</v>
      </c>
      <c r="B5845" s="5" t="s">
        <v>218</v>
      </c>
      <c r="C5845" s="5">
        <v>2017</v>
      </c>
      <c r="D5845" s="5" t="s">
        <v>250</v>
      </c>
      <c r="E5845" s="5" t="s">
        <v>247</v>
      </c>
      <c r="F5845" s="62">
        <v>2.6027810488523713</v>
      </c>
      <c r="G5845" s="63">
        <v>11811443</v>
      </c>
      <c r="H5845" s="63">
        <v>4.7138856816048644</v>
      </c>
      <c r="I5845" s="63">
        <v>84.402529812972702</v>
      </c>
      <c r="J5845" s="63">
        <v>810936482.84199798</v>
      </c>
      <c r="K5845" s="63">
        <v>95.8091979825804</v>
      </c>
      <c r="L5845" s="63">
        <v>3569.7188388367281</v>
      </c>
      <c r="M5845" s="63">
        <f t="shared" si="607"/>
        <v>39.265988264948049</v>
      </c>
      <c r="N5845" s="62">
        <v>68.641999999999996</v>
      </c>
    </row>
    <row r="5846" spans="1:14" x14ac:dyDescent="0.4">
      <c r="A5846" s="36">
        <v>137</v>
      </c>
      <c r="B5846" s="5" t="s">
        <v>218</v>
      </c>
      <c r="C5846" s="5">
        <v>2018</v>
      </c>
      <c r="D5846" s="5" t="s">
        <v>250</v>
      </c>
      <c r="E5846" s="5" t="s">
        <v>247</v>
      </c>
      <c r="F5846" s="62">
        <v>2.5997648042942281</v>
      </c>
      <c r="G5846" s="63">
        <v>11933041</v>
      </c>
      <c r="H5846" s="63">
        <v>7.9248547278655224</v>
      </c>
      <c r="I5846" s="63">
        <v>79.224340604832605</v>
      </c>
      <c r="J5846" s="63">
        <v>991385678.11421895</v>
      </c>
      <c r="K5846" s="63">
        <v>103.87164039343031</v>
      </c>
      <c r="L5846" s="63">
        <v>3577.1753420466898</v>
      </c>
      <c r="M5846" s="63">
        <f t="shared" si="607"/>
        <v>39.028669586890167</v>
      </c>
      <c r="N5846" s="62">
        <v>68.944999999999993</v>
      </c>
    </row>
    <row r="5847" spans="1:14" x14ac:dyDescent="0.4">
      <c r="A5847" s="36">
        <v>137</v>
      </c>
      <c r="B5847" s="5" t="s">
        <v>218</v>
      </c>
      <c r="C5847" s="5">
        <v>2019</v>
      </c>
      <c r="D5847" s="5" t="s">
        <v>250</v>
      </c>
      <c r="E5847" s="5" t="s">
        <v>247</v>
      </c>
      <c r="F5847" s="62">
        <v>2.5764952262012595</v>
      </c>
      <c r="G5847" s="63">
        <v>12049314</v>
      </c>
      <c r="H5847" s="63">
        <v>7.1347611286344517</v>
      </c>
      <c r="I5847" s="63">
        <v>78.388443985572806</v>
      </c>
      <c r="J5847" s="63">
        <v>815012991.37201703</v>
      </c>
      <c r="K5847" s="63">
        <v>100.93600826224495</v>
      </c>
      <c r="L5847" s="63">
        <v>3477.8361809165276</v>
      </c>
      <c r="M5847" s="63">
        <f t="shared" si="607"/>
        <v>38.823541980935552</v>
      </c>
      <c r="N5847" s="62">
        <v>69.254000000000005</v>
      </c>
    </row>
    <row r="5848" spans="1:14" x14ac:dyDescent="0.4">
      <c r="A5848" s="36">
        <v>137</v>
      </c>
      <c r="B5848" s="5" t="s">
        <v>218</v>
      </c>
      <c r="C5848" s="5">
        <v>2020</v>
      </c>
      <c r="D5848" s="5" t="s">
        <v>250</v>
      </c>
      <c r="E5848" s="5" t="s">
        <v>247</v>
      </c>
      <c r="F5848" s="62">
        <v>2.4086225282388032</v>
      </c>
      <c r="G5848" s="63">
        <v>12161723</v>
      </c>
      <c r="H5848" s="63">
        <v>6.6953570546619261</v>
      </c>
      <c r="I5848" s="63">
        <v>85.202708013357594</v>
      </c>
      <c r="J5848" s="63">
        <v>623075275.92185295</v>
      </c>
      <c r="K5848" s="63">
        <v>82.817602850052126</v>
      </c>
      <c r="L5848" s="63">
        <v>3497.7190265899148</v>
      </c>
      <c r="M5848" s="63">
        <f t="shared" si="607"/>
        <v>38.619810440049122</v>
      </c>
      <c r="N5848" s="62">
        <v>69.567999999999998</v>
      </c>
    </row>
    <row r="5849" spans="1:14" x14ac:dyDescent="0.4">
      <c r="A5849" s="36">
        <v>137</v>
      </c>
      <c r="B5849" s="5" t="s">
        <v>218</v>
      </c>
      <c r="C5849" s="5">
        <v>2021</v>
      </c>
      <c r="D5849" s="5" t="s">
        <v>250</v>
      </c>
      <c r="E5849" s="5" t="s">
        <v>247</v>
      </c>
      <c r="F5849" s="62">
        <f>(F5846+F5847+F5848)/3</f>
        <v>2.5282941862447639</v>
      </c>
      <c r="G5849" s="63">
        <v>12262946</v>
      </c>
      <c r="H5849" s="63">
        <v>4.4536870739497942</v>
      </c>
      <c r="I5849" s="63">
        <v>85.844300711138501</v>
      </c>
      <c r="J5849" s="63">
        <v>547411353.64491498</v>
      </c>
      <c r="K5849" s="63">
        <v>92.935252912442394</v>
      </c>
      <c r="L5849" s="63">
        <v>3807.1841089684058</v>
      </c>
      <c r="M5849" s="63">
        <f>(M5376+M5591+M5548)/3</f>
        <v>38.42539730695993</v>
      </c>
      <c r="N5849" s="62">
        <v>69.888000000000005</v>
      </c>
    </row>
    <row r="5850" spans="1:14" x14ac:dyDescent="0.4">
      <c r="A5850" s="36">
        <v>137</v>
      </c>
      <c r="B5850" s="5" t="s">
        <v>218</v>
      </c>
      <c r="C5850" s="5">
        <v>2022</v>
      </c>
      <c r="D5850" s="5" t="s">
        <v>250</v>
      </c>
      <c r="E5850" s="5" t="s">
        <v>247</v>
      </c>
      <c r="F5850" s="62">
        <f>(F5847+F5848+F5849)/3</f>
        <v>2.5044706468949425</v>
      </c>
      <c r="G5850" s="63">
        <v>12356117</v>
      </c>
      <c r="H5850" s="63">
        <v>7.5731103513672764</v>
      </c>
      <c r="I5850" s="63">
        <v>86.382771180921907</v>
      </c>
      <c r="J5850" s="63">
        <v>643213141.17869103</v>
      </c>
      <c r="K5850" s="63">
        <v>110.73994959931946</v>
      </c>
      <c r="L5850" s="63">
        <v>3747.4193914928323</v>
      </c>
      <c r="M5850" s="63">
        <f>(M5549+M5377+M5592)/3</f>
        <v>38.244237048433114</v>
      </c>
      <c r="N5850" s="62">
        <v>70.213999999999999</v>
      </c>
    </row>
    <row r="5851" spans="1:14" x14ac:dyDescent="0.4">
      <c r="A5851" s="59">
        <v>138</v>
      </c>
      <c r="B5851" s="5" t="s">
        <v>219</v>
      </c>
      <c r="C5851" s="5">
        <v>1980</v>
      </c>
      <c r="D5851" s="5" t="s">
        <v>249</v>
      </c>
      <c r="E5851" s="5" t="s">
        <v>247</v>
      </c>
      <c r="F5851" s="62">
        <f>F5852*0.95</f>
        <v>1.53417838784108</v>
      </c>
      <c r="G5851" s="63">
        <v>44089069</v>
      </c>
      <c r="H5851" s="63">
        <v>93.003224791641372</v>
      </c>
      <c r="I5851" s="63">
        <f>(I5421+I5593+I5722)/3</f>
        <v>99.985157845260233</v>
      </c>
      <c r="J5851" s="63">
        <v>18000000</v>
      </c>
      <c r="K5851" s="63">
        <v>17.089817611746263</v>
      </c>
      <c r="L5851" s="63">
        <v>1561.0146862145423</v>
      </c>
      <c r="M5851" s="63">
        <v>23.165105550118831</v>
      </c>
      <c r="N5851" s="62">
        <v>43.78</v>
      </c>
    </row>
    <row r="5852" spans="1:14" x14ac:dyDescent="0.4">
      <c r="A5852" s="59">
        <v>138</v>
      </c>
      <c r="B5852" s="5" t="s">
        <v>219</v>
      </c>
      <c r="C5852" s="5">
        <v>1981</v>
      </c>
      <c r="D5852" s="5" t="s">
        <v>249</v>
      </c>
      <c r="E5852" s="5" t="s">
        <v>247</v>
      </c>
      <c r="F5852" s="62">
        <f t="shared" ref="F5852:F5860" si="608">F5853*0.95</f>
        <v>1.6149246187800843</v>
      </c>
      <c r="G5852" s="63">
        <v>44981877</v>
      </c>
      <c r="H5852" s="63">
        <v>44.057070496697861</v>
      </c>
      <c r="I5852" s="63">
        <f>(I5422+I5594+I5723)/3</f>
        <v>110.43355690453609</v>
      </c>
      <c r="J5852" s="63">
        <v>95000000</v>
      </c>
      <c r="K5852" s="63">
        <v>21.141627642070624</v>
      </c>
      <c r="L5852" s="63">
        <v>1582.4190746904619</v>
      </c>
      <c r="M5852" s="63">
        <v>25.09136913129041</v>
      </c>
      <c r="N5852" s="62">
        <v>45.189</v>
      </c>
    </row>
    <row r="5853" spans="1:14" x14ac:dyDescent="0.4">
      <c r="A5853" s="59">
        <v>138</v>
      </c>
      <c r="B5853" s="5" t="s">
        <v>219</v>
      </c>
      <c r="C5853" s="5">
        <v>1982</v>
      </c>
      <c r="D5853" s="5" t="s">
        <v>249</v>
      </c>
      <c r="E5853" s="5" t="s">
        <v>247</v>
      </c>
      <c r="F5853" s="62">
        <f t="shared" si="608"/>
        <v>1.6999206513474572</v>
      </c>
      <c r="G5853" s="63">
        <v>45949991</v>
      </c>
      <c r="H5853" s="63">
        <v>28.226834400707673</v>
      </c>
      <c r="I5853" s="63">
        <f>(I5595+I5423+I5724)/3</f>
        <v>114.6856784613006</v>
      </c>
      <c r="J5853" s="63">
        <v>55000000</v>
      </c>
      <c r="K5853" s="63">
        <v>26.880921065172224</v>
      </c>
      <c r="L5853" s="63">
        <v>1400.8560992617872</v>
      </c>
      <c r="M5853" s="63">
        <v>24.400618716163962</v>
      </c>
      <c r="N5853" s="62">
        <v>46.997</v>
      </c>
    </row>
    <row r="5854" spans="1:14" x14ac:dyDescent="0.4">
      <c r="A5854" s="59">
        <v>138</v>
      </c>
      <c r="B5854" s="5" t="s">
        <v>219</v>
      </c>
      <c r="C5854" s="5">
        <v>1983</v>
      </c>
      <c r="D5854" s="5" t="s">
        <v>249</v>
      </c>
      <c r="E5854" s="5" t="s">
        <v>247</v>
      </c>
      <c r="F5854" s="62">
        <f t="shared" si="608"/>
        <v>1.789390159313113</v>
      </c>
      <c r="G5854" s="63">
        <v>47026425</v>
      </c>
      <c r="H5854" s="63">
        <v>26.258245416142628</v>
      </c>
      <c r="I5854" s="63">
        <f>(I5424+I5596+I5725)/3</f>
        <v>117.06500070158684</v>
      </c>
      <c r="J5854" s="63">
        <v>46000000</v>
      </c>
      <c r="K5854" s="63">
        <v>29.031051791338864</v>
      </c>
      <c r="L5854" s="63">
        <v>1314.2303620901559</v>
      </c>
      <c r="M5854" s="63">
        <v>25.417216952815462</v>
      </c>
      <c r="N5854" s="62">
        <v>48.811999999999998</v>
      </c>
    </row>
    <row r="5855" spans="1:14" x14ac:dyDescent="0.4">
      <c r="A5855" s="59">
        <v>138</v>
      </c>
      <c r="B5855" s="5" t="s">
        <v>219</v>
      </c>
      <c r="C5855" s="5">
        <v>1984</v>
      </c>
      <c r="D5855" s="5" t="s">
        <v>249</v>
      </c>
      <c r="E5855" s="5" t="s">
        <v>247</v>
      </c>
      <c r="F5855" s="62">
        <f t="shared" si="608"/>
        <v>1.8835685887506453</v>
      </c>
      <c r="G5855" s="63">
        <v>48106764</v>
      </c>
      <c r="H5855" s="63">
        <v>48.23683260720756</v>
      </c>
      <c r="I5855" s="63">
        <f>(I5425+I5597+I5726)/3</f>
        <v>108.90719072856741</v>
      </c>
      <c r="J5855" s="63">
        <v>113000000</v>
      </c>
      <c r="K5855" s="63">
        <v>35.280105104763813</v>
      </c>
      <c r="L5855" s="63">
        <v>1245.9287883058714</v>
      </c>
      <c r="M5855" s="63">
        <v>27.034419876909048</v>
      </c>
      <c r="N5855" s="62">
        <v>50.634</v>
      </c>
    </row>
    <row r="5856" spans="1:14" x14ac:dyDescent="0.4">
      <c r="A5856" s="59">
        <v>138</v>
      </c>
      <c r="B5856" s="5" t="s">
        <v>219</v>
      </c>
      <c r="C5856" s="5">
        <v>1985</v>
      </c>
      <c r="D5856" s="5" t="s">
        <v>249</v>
      </c>
      <c r="E5856" s="5" t="s">
        <v>247</v>
      </c>
      <c r="F5856" s="62">
        <f t="shared" si="608"/>
        <v>1.9827037776322582</v>
      </c>
      <c r="G5856" s="63">
        <v>49175673</v>
      </c>
      <c r="H5856" s="63">
        <v>53.054476874504957</v>
      </c>
      <c r="I5856" s="63">
        <f>(I5598+I5426+I5727)/3</f>
        <v>92.02611247492068</v>
      </c>
      <c r="J5856" s="63">
        <v>99000000</v>
      </c>
      <c r="K5856" s="63">
        <v>34.826972118932623</v>
      </c>
      <c r="L5856" s="63">
        <v>1367.1954956404898</v>
      </c>
      <c r="M5856" s="63">
        <v>30.72649124646189</v>
      </c>
      <c r="N5856" s="62">
        <v>52.448</v>
      </c>
    </row>
    <row r="5857" spans="1:14" x14ac:dyDescent="0.4">
      <c r="A5857" s="59">
        <v>138</v>
      </c>
      <c r="B5857" s="5" t="s">
        <v>219</v>
      </c>
      <c r="C5857" s="5">
        <v>1986</v>
      </c>
      <c r="D5857" s="5" t="s">
        <v>249</v>
      </c>
      <c r="E5857" s="5" t="s">
        <v>247</v>
      </c>
      <c r="F5857" s="62">
        <f t="shared" si="608"/>
        <v>2.0870566080339561</v>
      </c>
      <c r="G5857" s="63">
        <v>50223885</v>
      </c>
      <c r="H5857" s="63">
        <v>36.006885550443172</v>
      </c>
      <c r="I5857" s="63">
        <f>(I5599+I5427+I5728)/3</f>
        <v>92.881040833457817</v>
      </c>
      <c r="J5857" s="63">
        <v>125000000</v>
      </c>
      <c r="K5857" s="63">
        <v>29.414459477714068</v>
      </c>
      <c r="L5857" s="63">
        <v>1506.7141268947441</v>
      </c>
      <c r="M5857" s="63">
        <v>34.417029511369137</v>
      </c>
      <c r="N5857" s="62">
        <v>53.93</v>
      </c>
    </row>
    <row r="5858" spans="1:14" x14ac:dyDescent="0.4">
      <c r="A5858" s="59">
        <v>138</v>
      </c>
      <c r="B5858" s="5" t="s">
        <v>219</v>
      </c>
      <c r="C5858" s="5">
        <v>1987</v>
      </c>
      <c r="D5858" s="5" t="s">
        <v>249</v>
      </c>
      <c r="E5858" s="5" t="s">
        <v>247</v>
      </c>
      <c r="F5858" s="62">
        <f t="shared" si="608"/>
        <v>2.1969016926673222</v>
      </c>
      <c r="G5858" s="63">
        <v>51250152</v>
      </c>
      <c r="H5858" s="63">
        <v>33.612229033145809</v>
      </c>
      <c r="I5858" s="63">
        <f>(I5600+I5428+I5729)/3</f>
        <v>94.813139550157757</v>
      </c>
      <c r="J5858" s="63">
        <v>115000000</v>
      </c>
      <c r="K5858" s="63">
        <v>33.338285027548821</v>
      </c>
      <c r="L5858" s="63">
        <v>1701.2648407419367</v>
      </c>
      <c r="M5858" s="63">
        <v>29.225630658345786</v>
      </c>
      <c r="N5858" s="62">
        <v>55.261000000000003</v>
      </c>
    </row>
    <row r="5859" spans="1:14" x14ac:dyDescent="0.4">
      <c r="A5859" s="59">
        <v>138</v>
      </c>
      <c r="B5859" s="5" t="s">
        <v>219</v>
      </c>
      <c r="C5859" s="5">
        <v>1988</v>
      </c>
      <c r="D5859" s="5" t="s">
        <v>249</v>
      </c>
      <c r="E5859" s="5" t="s">
        <v>247</v>
      </c>
      <c r="F5859" s="62">
        <f t="shared" si="608"/>
        <v>2.3125280975445497</v>
      </c>
      <c r="G5859" s="63">
        <v>52275890</v>
      </c>
      <c r="H5859" s="63">
        <v>69.018131110141695</v>
      </c>
      <c r="I5859" s="63">
        <f>(I5730+I5601+I5429)/3</f>
        <v>92.530098859418516</v>
      </c>
      <c r="J5859" s="63">
        <v>354000000</v>
      </c>
      <c r="K5859" s="63">
        <v>36.206833843427525</v>
      </c>
      <c r="L5859" s="63">
        <v>1738.3764448337486</v>
      </c>
      <c r="M5859" s="63">
        <v>24.68738506803972</v>
      </c>
      <c r="N5859" s="62">
        <v>56.587000000000003</v>
      </c>
    </row>
    <row r="5860" spans="1:14" x14ac:dyDescent="0.4">
      <c r="A5860" s="59">
        <v>138</v>
      </c>
      <c r="B5860" s="5" t="s">
        <v>219</v>
      </c>
      <c r="C5860" s="5">
        <v>1989</v>
      </c>
      <c r="D5860" s="5" t="s">
        <v>249</v>
      </c>
      <c r="E5860" s="5" t="s">
        <v>247</v>
      </c>
      <c r="F5860" s="62">
        <f t="shared" si="608"/>
        <v>2.4342401026784737</v>
      </c>
      <c r="G5860" s="63">
        <v>53305234</v>
      </c>
      <c r="H5860" s="63">
        <v>75.404830612269649</v>
      </c>
      <c r="I5860" s="63">
        <f>(I5430+I5602+I5731)/3</f>
        <v>94.59715320897935</v>
      </c>
      <c r="J5860" s="63">
        <v>663000000</v>
      </c>
      <c r="K5860" s="63">
        <v>33.9836682372597</v>
      </c>
      <c r="L5860" s="63">
        <v>2009.6936696485557</v>
      </c>
      <c r="M5860" s="63">
        <v>31.05590062111801</v>
      </c>
      <c r="N5860" s="62">
        <v>57.899000000000001</v>
      </c>
    </row>
    <row r="5861" spans="1:14" x14ac:dyDescent="0.4">
      <c r="A5861" s="59">
        <v>138</v>
      </c>
      <c r="B5861" s="5" t="s">
        <v>219</v>
      </c>
      <c r="C5861" s="5">
        <v>1990</v>
      </c>
      <c r="D5861" s="5" t="s">
        <v>249</v>
      </c>
      <c r="E5861" s="5" t="s">
        <v>247</v>
      </c>
      <c r="F5861" s="62">
        <v>2.5623580028194461</v>
      </c>
      <c r="G5861" s="63">
        <v>54324142</v>
      </c>
      <c r="H5861" s="63">
        <v>58.244398106674566</v>
      </c>
      <c r="I5861" s="63">
        <f>(I5431+I5603+I5732)/3</f>
        <v>97.350251636504069</v>
      </c>
      <c r="J5861" s="63">
        <v>715000000</v>
      </c>
      <c r="K5861" s="63">
        <v>30.942995500434794</v>
      </c>
      <c r="L5861" s="63">
        <v>2773.2697589893696</v>
      </c>
      <c r="M5861" s="63">
        <v>30.740187209942576</v>
      </c>
      <c r="N5861" s="62">
        <v>59.203000000000003</v>
      </c>
    </row>
    <row r="5862" spans="1:14" x14ac:dyDescent="0.4">
      <c r="A5862" s="59">
        <v>138</v>
      </c>
      <c r="B5862" s="5" t="s">
        <v>219</v>
      </c>
      <c r="C5862" s="5">
        <v>1991</v>
      </c>
      <c r="D5862" s="5" t="s">
        <v>249</v>
      </c>
      <c r="E5862" s="5" t="s">
        <v>247</v>
      </c>
      <c r="F5862" s="62">
        <v>2.5992959802080837</v>
      </c>
      <c r="G5862" s="63">
        <v>55321172</v>
      </c>
      <c r="H5862" s="63">
        <v>59.164106890933567</v>
      </c>
      <c r="I5862" s="63">
        <f>(I5604+I5432+I5733)/3</f>
        <v>100.69817091451677</v>
      </c>
      <c r="J5862" s="63">
        <v>810000000</v>
      </c>
      <c r="K5862" s="63">
        <v>30.476011673389493</v>
      </c>
      <c r="L5862" s="63">
        <v>2730.1433806142818</v>
      </c>
      <c r="M5862" s="63">
        <v>31.560640024735253</v>
      </c>
      <c r="N5862" s="62">
        <v>59.975999999999999</v>
      </c>
    </row>
    <row r="5863" spans="1:14" x14ac:dyDescent="0.4">
      <c r="A5863" s="59">
        <v>138</v>
      </c>
      <c r="B5863" s="5" t="s">
        <v>219</v>
      </c>
      <c r="C5863" s="5">
        <v>1992</v>
      </c>
      <c r="D5863" s="5" t="s">
        <v>249</v>
      </c>
      <c r="E5863" s="5" t="s">
        <v>247</v>
      </c>
      <c r="F5863" s="62">
        <v>2.6606000063550104</v>
      </c>
      <c r="G5863" s="63">
        <v>56302037</v>
      </c>
      <c r="H5863" s="63">
        <v>65.199438276979492</v>
      </c>
      <c r="I5863" s="63">
        <f>(I5433+I5605+I5734)/3</f>
        <v>104.56992724930895</v>
      </c>
      <c r="J5863" s="63">
        <v>844000000</v>
      </c>
      <c r="K5863" s="63">
        <v>31.737365644503956</v>
      </c>
      <c r="L5863" s="63">
        <v>2825.9150373520415</v>
      </c>
      <c r="M5863" s="63">
        <v>33.104937811871601</v>
      </c>
      <c r="N5863" s="62">
        <v>60.518000000000001</v>
      </c>
    </row>
    <row r="5864" spans="1:14" x14ac:dyDescent="0.4">
      <c r="A5864" s="59">
        <v>138</v>
      </c>
      <c r="B5864" s="5" t="s">
        <v>219</v>
      </c>
      <c r="C5864" s="5">
        <v>1993</v>
      </c>
      <c r="D5864" s="5" t="s">
        <v>249</v>
      </c>
      <c r="E5864" s="5" t="s">
        <v>247</v>
      </c>
      <c r="F5864" s="62">
        <v>2.7153636951460909</v>
      </c>
      <c r="G5864" s="63">
        <v>57296008</v>
      </c>
      <c r="H5864" s="63">
        <v>68.379428355981219</v>
      </c>
      <c r="I5864" s="63">
        <f>(I5606+I5434+I5735)/3</f>
        <v>105.2521396254714</v>
      </c>
      <c r="J5864" s="63">
        <v>678000000</v>
      </c>
      <c r="K5864" s="63">
        <v>33.017087775461832</v>
      </c>
      <c r="L5864" s="63">
        <v>3148.8364399072243</v>
      </c>
      <c r="M5864" s="63">
        <v>32.043487590301126</v>
      </c>
      <c r="N5864" s="62">
        <v>61.055</v>
      </c>
    </row>
    <row r="5865" spans="1:14" x14ac:dyDescent="0.4">
      <c r="A5865" s="59">
        <v>138</v>
      </c>
      <c r="B5865" s="5" t="s">
        <v>219</v>
      </c>
      <c r="C5865" s="5">
        <v>1994</v>
      </c>
      <c r="D5865" s="5" t="s">
        <v>249</v>
      </c>
      <c r="E5865" s="5" t="s">
        <v>247</v>
      </c>
      <c r="F5865" s="62">
        <v>2.6380115535443216</v>
      </c>
      <c r="G5865" s="63">
        <v>58310245</v>
      </c>
      <c r="H5865" s="63">
        <v>104.74913721512232</v>
      </c>
      <c r="I5865" s="63">
        <f>(I5607+I5435+I5736)/3</f>
        <v>103.82173709014258</v>
      </c>
      <c r="J5865" s="63">
        <v>608000000</v>
      </c>
      <c r="K5865" s="63">
        <v>41.745852340941184</v>
      </c>
      <c r="L5865" s="63">
        <v>2240.6087900860516</v>
      </c>
      <c r="M5865" s="63">
        <v>36.357065413805564</v>
      </c>
      <c r="N5865" s="62">
        <v>61.59</v>
      </c>
    </row>
    <row r="5866" spans="1:14" x14ac:dyDescent="0.4">
      <c r="A5866" s="59">
        <v>138</v>
      </c>
      <c r="B5866" s="5" t="s">
        <v>219</v>
      </c>
      <c r="C5866" s="5">
        <v>1995</v>
      </c>
      <c r="D5866" s="5" t="s">
        <v>249</v>
      </c>
      <c r="E5866" s="5" t="s">
        <v>247</v>
      </c>
      <c r="F5866" s="62">
        <v>2.8353277242966879</v>
      </c>
      <c r="G5866" s="63">
        <v>59305490</v>
      </c>
      <c r="H5866" s="63">
        <v>86.007542441816952</v>
      </c>
      <c r="I5866" s="63">
        <f>(I5436+I5608+I5737)/3</f>
        <v>107.2646678606493</v>
      </c>
      <c r="J5866" s="63">
        <v>885000000</v>
      </c>
      <c r="K5866" s="63">
        <v>44.242634750617135</v>
      </c>
      <c r="L5866" s="63">
        <v>2855.0405538551395</v>
      </c>
      <c r="M5866" s="63">
        <v>34.007377157159787</v>
      </c>
      <c r="N5866" s="62">
        <v>62.122999999999998</v>
      </c>
    </row>
    <row r="5867" spans="1:14" x14ac:dyDescent="0.4">
      <c r="A5867" s="59">
        <v>138</v>
      </c>
      <c r="B5867" s="5" t="s">
        <v>219</v>
      </c>
      <c r="C5867" s="5">
        <v>1996</v>
      </c>
      <c r="D5867" s="5" t="s">
        <v>249</v>
      </c>
      <c r="E5867" s="5" t="s">
        <v>247</v>
      </c>
      <c r="F5867" s="62">
        <v>3.0739104689826577</v>
      </c>
      <c r="G5867" s="63">
        <v>60293786</v>
      </c>
      <c r="H5867" s="63">
        <v>77.223512216706041</v>
      </c>
      <c r="I5867" s="63">
        <f>(I5609+I5437+I5738)/3</f>
        <v>104.59483587437209</v>
      </c>
      <c r="J5867" s="63">
        <v>722000000</v>
      </c>
      <c r="K5867" s="63">
        <v>49.369314886372834</v>
      </c>
      <c r="L5867" s="63">
        <v>3009.6701643532065</v>
      </c>
      <c r="M5867" s="63">
        <v>34.165923282783226</v>
      </c>
      <c r="N5867" s="62">
        <v>62.652999999999999</v>
      </c>
    </row>
    <row r="5868" spans="1:14" x14ac:dyDescent="0.4">
      <c r="A5868" s="59">
        <v>138</v>
      </c>
      <c r="B5868" s="5" t="s">
        <v>219</v>
      </c>
      <c r="C5868" s="5">
        <v>1997</v>
      </c>
      <c r="D5868" s="5" t="s">
        <v>249</v>
      </c>
      <c r="E5868" s="5" t="s">
        <v>247</v>
      </c>
      <c r="F5868" s="62">
        <v>3.1566012580228158</v>
      </c>
      <c r="G5868" s="63">
        <v>61277426</v>
      </c>
      <c r="H5868" s="63">
        <v>81.454862582061594</v>
      </c>
      <c r="I5868" s="63">
        <f>(I5438+I5610+I5739)/3</f>
        <v>106.25536881081871</v>
      </c>
      <c r="J5868" s="63">
        <v>805000000</v>
      </c>
      <c r="K5868" s="63">
        <v>54.970323572402314</v>
      </c>
      <c r="L5868" s="63">
        <v>3098.6680134809071</v>
      </c>
      <c r="M5868" s="63">
        <v>35.750354609929076</v>
      </c>
      <c r="N5868" s="62">
        <v>63.179000000000002</v>
      </c>
    </row>
    <row r="5869" spans="1:14" x14ac:dyDescent="0.4">
      <c r="A5869" s="59">
        <v>138</v>
      </c>
      <c r="B5869" s="5" t="s">
        <v>219</v>
      </c>
      <c r="C5869" s="5">
        <v>1998</v>
      </c>
      <c r="D5869" s="5" t="s">
        <v>249</v>
      </c>
      <c r="E5869" s="5" t="s">
        <v>247</v>
      </c>
      <c r="F5869" s="62">
        <v>3.111837106539479</v>
      </c>
      <c r="G5869" s="63">
        <v>62242204</v>
      </c>
      <c r="H5869" s="63">
        <v>143.63966161467295</v>
      </c>
      <c r="I5869" s="63">
        <f>(I5439+I5611+I5740)/3</f>
        <v>97.056585328821839</v>
      </c>
      <c r="J5869" s="63">
        <v>940000000</v>
      </c>
      <c r="K5869" s="63">
        <v>40.395410588384749</v>
      </c>
      <c r="L5869" s="63">
        <v>4433.3582847448615</v>
      </c>
      <c r="M5869" s="63">
        <v>38.151498021481054</v>
      </c>
      <c r="N5869" s="62">
        <v>63.703000000000003</v>
      </c>
    </row>
    <row r="5870" spans="1:14" x14ac:dyDescent="0.4">
      <c r="A5870" s="59">
        <v>138</v>
      </c>
      <c r="B5870" s="5" t="s">
        <v>219</v>
      </c>
      <c r="C5870" s="5">
        <v>1999</v>
      </c>
      <c r="D5870" s="5" t="s">
        <v>249</v>
      </c>
      <c r="E5870" s="5" t="s">
        <v>247</v>
      </c>
      <c r="F5870" s="62">
        <v>3.0489756252273557</v>
      </c>
      <c r="G5870" s="63">
        <v>63185615</v>
      </c>
      <c r="H5870" s="63">
        <v>54.279958304052144</v>
      </c>
      <c r="I5870" s="63">
        <f>(I5440+I5741+I5612)/3</f>
        <v>88.358941797024954</v>
      </c>
      <c r="J5870" s="63">
        <v>783000000</v>
      </c>
      <c r="K5870" s="63">
        <v>37.664922012932486</v>
      </c>
      <c r="L5870" s="63">
        <v>4057.8212736939404</v>
      </c>
      <c r="M5870" s="63">
        <v>40.60201425823243</v>
      </c>
      <c r="N5870" s="62">
        <v>64.222999999999999</v>
      </c>
    </row>
    <row r="5871" spans="1:14" x14ac:dyDescent="0.4">
      <c r="A5871" s="59">
        <v>138</v>
      </c>
      <c r="B5871" s="5" t="s">
        <v>219</v>
      </c>
      <c r="C5871" s="5">
        <v>2000</v>
      </c>
      <c r="D5871" s="5" t="s">
        <v>249</v>
      </c>
      <c r="E5871" s="5" t="s">
        <v>247</v>
      </c>
      <c r="F5871" s="62">
        <v>3.3752071149643306</v>
      </c>
      <c r="G5871" s="63">
        <v>64113547</v>
      </c>
      <c r="H5871" s="63">
        <v>49.360776243032376</v>
      </c>
      <c r="I5871" s="63">
        <f>(I5742+I5441+I5613)/3</f>
        <v>89.47013006970883</v>
      </c>
      <c r="J5871" s="63">
        <v>982000000</v>
      </c>
      <c r="K5871" s="63">
        <v>42.354437039011408</v>
      </c>
      <c r="L5871" s="63">
        <v>4278.2631128495095</v>
      </c>
      <c r="M5871" s="63">
        <v>37.229179089644205</v>
      </c>
      <c r="N5871" s="62">
        <v>64.741</v>
      </c>
    </row>
    <row r="5872" spans="1:14" x14ac:dyDescent="0.4">
      <c r="A5872" s="59">
        <v>138</v>
      </c>
      <c r="B5872" s="5" t="s">
        <v>219</v>
      </c>
      <c r="C5872" s="5">
        <v>2001</v>
      </c>
      <c r="D5872" s="5" t="s">
        <v>249</v>
      </c>
      <c r="E5872" s="5" t="s">
        <v>247</v>
      </c>
      <c r="F5872" s="62">
        <v>3.0392648957037109</v>
      </c>
      <c r="G5872" s="63">
        <v>65072018</v>
      </c>
      <c r="H5872" s="63">
        <v>52.979760680204322</v>
      </c>
      <c r="I5872" s="63">
        <f>(I5614+I5442+I5743)/3</f>
        <v>86.162791105793247</v>
      </c>
      <c r="J5872" s="63">
        <v>3352000000</v>
      </c>
      <c r="K5872" s="63">
        <v>49.871475138793478</v>
      </c>
      <c r="L5872" s="63">
        <v>3100.4589992382785</v>
      </c>
      <c r="M5872" s="63">
        <v>41.96746453415129</v>
      </c>
      <c r="N5872" s="62">
        <v>65.34</v>
      </c>
    </row>
    <row r="5873" spans="1:14" x14ac:dyDescent="0.4">
      <c r="A5873" s="59">
        <v>138</v>
      </c>
      <c r="B5873" s="5" t="s">
        <v>219</v>
      </c>
      <c r="C5873" s="5">
        <v>2002</v>
      </c>
      <c r="D5873" s="5" t="s">
        <v>249</v>
      </c>
      <c r="E5873" s="5" t="s">
        <v>247</v>
      </c>
      <c r="F5873" s="62">
        <v>3.1536871719919528</v>
      </c>
      <c r="G5873" s="63">
        <v>65988663</v>
      </c>
      <c r="H5873" s="63">
        <v>37.574820831712117</v>
      </c>
      <c r="I5873" s="63">
        <f>(I5572+I5400+I5744)/3</f>
        <v>101.10017779181378</v>
      </c>
      <c r="J5873" s="63">
        <v>1082000000</v>
      </c>
      <c r="K5873" s="63">
        <v>47.982394048757733</v>
      </c>
      <c r="L5873" s="63">
        <v>3640.7628363542731</v>
      </c>
      <c r="M5873" s="63">
        <v>37.097025385453989</v>
      </c>
      <c r="N5873" s="62">
        <v>65.974000000000004</v>
      </c>
    </row>
    <row r="5874" spans="1:14" x14ac:dyDescent="0.4">
      <c r="A5874" s="59">
        <v>138</v>
      </c>
      <c r="B5874" s="5" t="s">
        <v>219</v>
      </c>
      <c r="C5874" s="5">
        <v>2003</v>
      </c>
      <c r="D5874" s="5" t="s">
        <v>249</v>
      </c>
      <c r="E5874" s="5" t="s">
        <v>247</v>
      </c>
      <c r="F5874" s="62">
        <v>3.2775139942411635</v>
      </c>
      <c r="G5874" s="63">
        <v>66867327</v>
      </c>
      <c r="H5874" s="63">
        <v>23.289280989382206</v>
      </c>
      <c r="I5874" s="63">
        <f>(I5358+I5401+I5702)/3</f>
        <v>94.782038980917136</v>
      </c>
      <c r="J5874" s="63">
        <v>1702000000</v>
      </c>
      <c r="K5874" s="63">
        <v>46.225097627092325</v>
      </c>
      <c r="L5874" s="63">
        <v>4704.7726634230094</v>
      </c>
      <c r="M5874" s="63">
        <v>35.597732314518119</v>
      </c>
      <c r="N5874" s="62">
        <v>66.602000000000004</v>
      </c>
    </row>
    <row r="5875" spans="1:14" x14ac:dyDescent="0.4">
      <c r="A5875" s="59">
        <v>138</v>
      </c>
      <c r="B5875" s="5" t="s">
        <v>219</v>
      </c>
      <c r="C5875" s="5">
        <v>2004</v>
      </c>
      <c r="D5875" s="5" t="s">
        <v>249</v>
      </c>
      <c r="E5875" s="5" t="s">
        <v>247</v>
      </c>
      <c r="F5875" s="62">
        <v>3.3134314596539136</v>
      </c>
      <c r="G5875" s="63">
        <v>67785075</v>
      </c>
      <c r="H5875" s="63">
        <v>12.427511075423951</v>
      </c>
      <c r="I5875" s="63">
        <f>(I5617+I5445+I5746)/3</f>
        <v>95.597427995091309</v>
      </c>
      <c r="J5875" s="63">
        <v>2785000000</v>
      </c>
      <c r="K5875" s="63">
        <v>48.825838150886476</v>
      </c>
      <c r="L5875" s="63">
        <v>6031.7913673523408</v>
      </c>
      <c r="M5875" s="63">
        <v>35.565964844504535</v>
      </c>
      <c r="N5875" s="62">
        <v>67.224999999999994</v>
      </c>
    </row>
    <row r="5876" spans="1:14" x14ac:dyDescent="0.4">
      <c r="A5876" s="59">
        <v>138</v>
      </c>
      <c r="B5876" s="5" t="s">
        <v>219</v>
      </c>
      <c r="C5876" s="5">
        <v>2005</v>
      </c>
      <c r="D5876" s="5" t="s">
        <v>249</v>
      </c>
      <c r="E5876" s="5" t="s">
        <v>247</v>
      </c>
      <c r="F5876" s="62">
        <v>3.420478492633293</v>
      </c>
      <c r="G5876" s="63">
        <v>68704715</v>
      </c>
      <c r="H5876" s="63">
        <v>7.0854161291639599</v>
      </c>
      <c r="I5876" s="63">
        <f>(I5360+I5403+I5704)/3</f>
        <v>94.503015492500538</v>
      </c>
      <c r="J5876" s="63">
        <v>10031000000</v>
      </c>
      <c r="K5876" s="63">
        <v>46.142357052046407</v>
      </c>
      <c r="L5876" s="63">
        <v>7369.4318892328638</v>
      </c>
      <c r="M5876" s="63">
        <v>37.554928535084883</v>
      </c>
      <c r="N5876" s="62">
        <v>67.84</v>
      </c>
    </row>
    <row r="5877" spans="1:14" x14ac:dyDescent="0.4">
      <c r="A5877" s="59">
        <v>138</v>
      </c>
      <c r="B5877" s="5" t="s">
        <v>219</v>
      </c>
      <c r="C5877" s="5">
        <v>2006</v>
      </c>
      <c r="D5877" s="5" t="s">
        <v>249</v>
      </c>
      <c r="E5877" s="5" t="s">
        <v>247</v>
      </c>
      <c r="F5877" s="62">
        <v>3.7511293066757787</v>
      </c>
      <c r="G5877" s="63">
        <v>69601333</v>
      </c>
      <c r="H5877" s="63">
        <v>9.3762063635270749</v>
      </c>
      <c r="I5877" s="63">
        <f>(I5705+I5404+I5361)/3</f>
        <v>92.333410113548709</v>
      </c>
      <c r="J5877" s="63">
        <v>20185000000</v>
      </c>
      <c r="K5877" s="63">
        <v>48.762871070690714</v>
      </c>
      <c r="L5877" s="63">
        <v>8003.8144926546092</v>
      </c>
      <c r="M5877" s="63">
        <v>37.675350701402813</v>
      </c>
      <c r="N5877" s="62">
        <v>68.45</v>
      </c>
    </row>
    <row r="5878" spans="1:14" x14ac:dyDescent="0.4">
      <c r="A5878" s="59">
        <v>138</v>
      </c>
      <c r="B5878" s="5" t="s">
        <v>219</v>
      </c>
      <c r="C5878" s="5">
        <v>2007</v>
      </c>
      <c r="D5878" s="5" t="s">
        <v>249</v>
      </c>
      <c r="E5878" s="5" t="s">
        <v>247</v>
      </c>
      <c r="F5878" s="62">
        <v>4.1188081001951709</v>
      </c>
      <c r="G5878" s="63">
        <v>70158112</v>
      </c>
      <c r="H5878" s="63">
        <v>6.1997582025373958</v>
      </c>
      <c r="I5878" s="63">
        <f>(I5405+I5577+I5749)/3</f>
        <v>94.304727221705136</v>
      </c>
      <c r="J5878" s="63">
        <v>22047000000</v>
      </c>
      <c r="K5878" s="63">
        <v>47.850816748786244</v>
      </c>
      <c r="L5878" s="63">
        <v>9711.2237612083154</v>
      </c>
      <c r="M5878" s="63">
        <v>40.087392172373519</v>
      </c>
      <c r="N5878" s="62">
        <v>69.052999999999997</v>
      </c>
    </row>
    <row r="5879" spans="1:14" x14ac:dyDescent="0.4">
      <c r="A5879" s="59">
        <v>138</v>
      </c>
      <c r="B5879" s="5" t="s">
        <v>219</v>
      </c>
      <c r="C5879" s="5">
        <v>2008</v>
      </c>
      <c r="D5879" s="5" t="s">
        <v>249</v>
      </c>
      <c r="E5879" s="5" t="s">
        <v>247</v>
      </c>
      <c r="F5879" s="62">
        <v>4.0421986937451351</v>
      </c>
      <c r="G5879" s="63">
        <v>71051678</v>
      </c>
      <c r="H5879" s="63">
        <v>12.04615359392804</v>
      </c>
      <c r="I5879" s="63">
        <f>(I5363+I5406+I5707)/3</f>
        <v>100.6949657398617</v>
      </c>
      <c r="J5879" s="63">
        <v>19851000000</v>
      </c>
      <c r="K5879" s="63">
        <v>50.548253895166518</v>
      </c>
      <c r="L5879" s="63">
        <v>10843.503694048901</v>
      </c>
      <c r="M5879" s="63">
        <v>43.19365798414497</v>
      </c>
      <c r="N5879" s="62">
        <v>69.650999999999996</v>
      </c>
    </row>
    <row r="5880" spans="1:14" x14ac:dyDescent="0.4">
      <c r="A5880" s="59">
        <v>138</v>
      </c>
      <c r="B5880" s="5" t="s">
        <v>219</v>
      </c>
      <c r="C5880" s="5">
        <v>2009</v>
      </c>
      <c r="D5880" s="5" t="s">
        <v>249</v>
      </c>
      <c r="E5880" s="5" t="s">
        <v>247</v>
      </c>
      <c r="F5880" s="62">
        <v>4.0020874188979816</v>
      </c>
      <c r="G5880" s="63">
        <v>72039206</v>
      </c>
      <c r="H5880" s="63">
        <v>5.4464491031988871</v>
      </c>
      <c r="I5880" s="63">
        <f>(I5364+I5407+I5708)/3</f>
        <v>104.51178115290368</v>
      </c>
      <c r="J5880" s="63">
        <v>8585000000</v>
      </c>
      <c r="K5880" s="63">
        <v>46.78706694676378</v>
      </c>
      <c r="L5880" s="63">
        <v>9012.999457930342</v>
      </c>
      <c r="M5880" s="63">
        <v>43.705925897066265</v>
      </c>
      <c r="N5880" s="62">
        <v>70.241</v>
      </c>
    </row>
    <row r="5881" spans="1:14" x14ac:dyDescent="0.4">
      <c r="A5881" s="59">
        <v>138</v>
      </c>
      <c r="B5881" s="5" t="s">
        <v>219</v>
      </c>
      <c r="C5881" s="5">
        <v>2010</v>
      </c>
      <c r="D5881" s="5" t="s">
        <v>249</v>
      </c>
      <c r="E5881" s="5" t="s">
        <v>247</v>
      </c>
      <c r="F5881" s="62">
        <v>4.0717151464647952</v>
      </c>
      <c r="G5881" s="63">
        <v>73142150</v>
      </c>
      <c r="H5881" s="63">
        <v>7.0092836025974066</v>
      </c>
      <c r="I5881" s="63">
        <v>100</v>
      </c>
      <c r="J5881" s="63">
        <v>9099000000</v>
      </c>
      <c r="K5881" s="63">
        <v>46.694465226308481</v>
      </c>
      <c r="L5881" s="63">
        <v>10622.702043972324</v>
      </c>
      <c r="M5881" s="63">
        <v>42.599291581882589</v>
      </c>
      <c r="N5881" s="62">
        <v>70.825000000000003</v>
      </c>
    </row>
    <row r="5882" spans="1:14" x14ac:dyDescent="0.4">
      <c r="A5882" s="59">
        <v>138</v>
      </c>
      <c r="B5882" s="5" t="s">
        <v>219</v>
      </c>
      <c r="C5882" s="5">
        <v>2011</v>
      </c>
      <c r="D5882" s="5" t="s">
        <v>249</v>
      </c>
      <c r="E5882" s="5" t="s">
        <v>247</v>
      </c>
      <c r="F5882" s="62">
        <v>4.2929886923206091</v>
      </c>
      <c r="G5882" s="63">
        <v>74223629</v>
      </c>
      <c r="H5882" s="63">
        <v>8.200847093306507</v>
      </c>
      <c r="I5882" s="63">
        <f>(I5366+I5409+I5710)/3</f>
        <v>101.22006748244935</v>
      </c>
      <c r="J5882" s="63">
        <v>16182000000</v>
      </c>
      <c r="K5882" s="63">
        <v>53.304175635646835</v>
      </c>
      <c r="L5882" s="63">
        <v>11300.785221568052</v>
      </c>
      <c r="M5882" s="63">
        <v>43.277502721303414</v>
      </c>
      <c r="N5882" s="62">
        <v>71.402000000000001</v>
      </c>
    </row>
    <row r="5883" spans="1:14" x14ac:dyDescent="0.4">
      <c r="A5883" s="59">
        <v>138</v>
      </c>
      <c r="B5883" s="5" t="s">
        <v>219</v>
      </c>
      <c r="C5883" s="5">
        <v>2012</v>
      </c>
      <c r="D5883" s="5" t="s">
        <v>249</v>
      </c>
      <c r="E5883" s="5" t="s">
        <v>247</v>
      </c>
      <c r="F5883" s="62">
        <v>4.3870192475567977</v>
      </c>
      <c r="G5883" s="63">
        <v>75175827</v>
      </c>
      <c r="H5883" s="63">
        <v>7.4226732866055301</v>
      </c>
      <c r="I5883" s="63">
        <f>(I5367+I5410+I5711)/3</f>
        <v>103.5539413902416</v>
      </c>
      <c r="J5883" s="63">
        <v>13744000000</v>
      </c>
      <c r="K5883" s="63">
        <v>52.830802656722987</v>
      </c>
      <c r="L5883" s="63">
        <v>11713.284983113903</v>
      </c>
      <c r="M5883" s="63">
        <v>41.741831037103118</v>
      </c>
      <c r="N5883" s="62">
        <v>71.974000000000004</v>
      </c>
    </row>
    <row r="5884" spans="1:14" x14ac:dyDescent="0.4">
      <c r="A5884" s="59">
        <v>138</v>
      </c>
      <c r="B5884" s="5" t="s">
        <v>219</v>
      </c>
      <c r="C5884" s="5">
        <v>2013</v>
      </c>
      <c r="D5884" s="5" t="s">
        <v>249</v>
      </c>
      <c r="E5884" s="5" t="s">
        <v>247</v>
      </c>
      <c r="F5884" s="62">
        <v>4.1903946996428934</v>
      </c>
      <c r="G5884" s="63">
        <v>76147624</v>
      </c>
      <c r="H5884" s="63">
        <v>6.280109697081798</v>
      </c>
      <c r="I5884" s="63">
        <f>(I5368+I5411+I5712)/3</f>
        <v>118.82948485318072</v>
      </c>
      <c r="J5884" s="63">
        <v>13563000000</v>
      </c>
      <c r="K5884" s="63">
        <v>52.527298799813835</v>
      </c>
      <c r="L5884" s="63">
        <v>12578.187863200044</v>
      </c>
      <c r="M5884" s="63">
        <v>42.70774647887324</v>
      </c>
      <c r="N5884" s="62">
        <v>72.531000000000006</v>
      </c>
    </row>
    <row r="5885" spans="1:14" x14ac:dyDescent="0.4">
      <c r="A5885" s="59">
        <v>138</v>
      </c>
      <c r="B5885" s="5" t="s">
        <v>219</v>
      </c>
      <c r="C5885" s="5">
        <v>2014</v>
      </c>
      <c r="D5885" s="5" t="s">
        <v>249</v>
      </c>
      <c r="E5885" s="5" t="s">
        <v>247</v>
      </c>
      <c r="F5885" s="62">
        <v>4.4268354475513965</v>
      </c>
      <c r="G5885" s="63">
        <v>77181884</v>
      </c>
      <c r="H5885" s="63">
        <v>7.3895186377030342</v>
      </c>
      <c r="I5885" s="63">
        <f>(I5412+I5369+I5713)/3</f>
        <v>117894.50587207948</v>
      </c>
      <c r="J5885" s="63">
        <v>13337000000</v>
      </c>
      <c r="K5885" s="63">
        <v>53.76630116625433</v>
      </c>
      <c r="L5885" s="63">
        <v>12165.22013503798</v>
      </c>
      <c r="M5885" s="63">
        <v>46.690111035133988</v>
      </c>
      <c r="N5885" s="62">
        <v>73.076999999999998</v>
      </c>
    </row>
    <row r="5886" spans="1:14" x14ac:dyDescent="0.4">
      <c r="A5886" s="59">
        <v>138</v>
      </c>
      <c r="B5886" s="5" t="s">
        <v>219</v>
      </c>
      <c r="C5886" s="5">
        <v>2015</v>
      </c>
      <c r="D5886" s="5" t="s">
        <v>249</v>
      </c>
      <c r="E5886" s="5" t="s">
        <v>247</v>
      </c>
      <c r="F5886" s="62">
        <v>4.5182903646080872</v>
      </c>
      <c r="G5886" s="63">
        <v>78218479</v>
      </c>
      <c r="H5886" s="63">
        <v>7.8449169301026274</v>
      </c>
      <c r="I5886" s="63">
        <f>(I5628+I5456+I5757)/3</f>
        <v>83.15486457114433</v>
      </c>
      <c r="J5886" s="63">
        <v>19263000000</v>
      </c>
      <c r="K5886" s="63">
        <v>51.088543600755173</v>
      </c>
      <c r="L5886" s="63">
        <v>11049.995110094245</v>
      </c>
      <c r="M5886" s="63">
        <f>(M5370+M5628+M5843)/3</f>
        <v>39.642431179789789</v>
      </c>
      <c r="N5886" s="62">
        <v>73.611000000000004</v>
      </c>
    </row>
    <row r="5887" spans="1:14" x14ac:dyDescent="0.4">
      <c r="A5887" s="59">
        <v>138</v>
      </c>
      <c r="B5887" s="5" t="s">
        <v>219</v>
      </c>
      <c r="C5887" s="5">
        <v>2016</v>
      </c>
      <c r="D5887" s="5" t="s">
        <v>249</v>
      </c>
      <c r="E5887" s="5" t="s">
        <v>247</v>
      </c>
      <c r="F5887" s="62">
        <v>4.7478390022185488</v>
      </c>
      <c r="G5887" s="63">
        <v>79277962</v>
      </c>
      <c r="H5887" s="63">
        <v>8.1304780781445061</v>
      </c>
      <c r="I5887" s="63">
        <f>(I5715+I5371+I5414)/3</f>
        <v>107.32274901709296</v>
      </c>
      <c r="J5887" s="63">
        <v>13835000000</v>
      </c>
      <c r="K5887" s="63">
        <v>48.328186233897299</v>
      </c>
      <c r="L5887" s="63">
        <v>10970.045894886165</v>
      </c>
      <c r="M5887" s="63">
        <f>(M5371+M5629+M5844)/3</f>
        <v>39.371664349080554</v>
      </c>
      <c r="N5887" s="62">
        <v>74.134</v>
      </c>
    </row>
    <row r="5888" spans="1:14" x14ac:dyDescent="0.4">
      <c r="A5888" s="59">
        <v>138</v>
      </c>
      <c r="B5888" s="5" t="s">
        <v>219</v>
      </c>
      <c r="C5888" s="5">
        <v>2017</v>
      </c>
      <c r="D5888" s="5" t="s">
        <v>249</v>
      </c>
      <c r="E5888" s="5" t="s">
        <v>247</v>
      </c>
      <c r="F5888" s="62">
        <v>5.2058791500193404</v>
      </c>
      <c r="G5888" s="63">
        <v>80312698</v>
      </c>
      <c r="H5888" s="63">
        <v>10.982421668328456</v>
      </c>
      <c r="I5888" s="63">
        <f>(I5458+I5630+I5759)/3</f>
        <v>88.449888147287581</v>
      </c>
      <c r="J5888" s="63">
        <v>11190000000</v>
      </c>
      <c r="K5888" s="63">
        <v>55.762168749567955</v>
      </c>
      <c r="L5888" s="63">
        <v>10695.550196231012</v>
      </c>
      <c r="M5888" s="63">
        <f>(M5458+M5630+M5759)/3</f>
        <v>47.0157641366146</v>
      </c>
      <c r="N5888" s="62">
        <v>74.644000000000005</v>
      </c>
    </row>
    <row r="5889" spans="1:14" x14ac:dyDescent="0.4">
      <c r="A5889" s="59">
        <v>138</v>
      </c>
      <c r="B5889" s="5" t="s">
        <v>219</v>
      </c>
      <c r="C5889" s="5">
        <v>2018</v>
      </c>
      <c r="D5889" s="5" t="s">
        <v>249</v>
      </c>
      <c r="E5889" s="5" t="s">
        <v>247</v>
      </c>
      <c r="F5889" s="62">
        <v>5.086919580237641</v>
      </c>
      <c r="G5889" s="63">
        <v>81407204</v>
      </c>
      <c r="H5889" s="63">
        <v>16.512279461502672</v>
      </c>
      <c r="I5889" s="63">
        <f>(I5416+I5373+I5717)/3</f>
        <v>102.04174693896846</v>
      </c>
      <c r="J5889" s="63">
        <v>12450000000</v>
      </c>
      <c r="K5889" s="63">
        <v>62.614211172811842</v>
      </c>
      <c r="L5889" s="63">
        <v>9568.8361895816797</v>
      </c>
      <c r="M5889" s="63">
        <f>(M5373+M5631+M5846)/3</f>
        <v>38.910875396622743</v>
      </c>
      <c r="N5889" s="62">
        <v>75.143000000000001</v>
      </c>
    </row>
    <row r="5890" spans="1:14" x14ac:dyDescent="0.4">
      <c r="A5890" s="59">
        <v>138</v>
      </c>
      <c r="B5890" s="5" t="s">
        <v>219</v>
      </c>
      <c r="C5890" s="5">
        <v>2019</v>
      </c>
      <c r="D5890" s="5" t="s">
        <v>249</v>
      </c>
      <c r="E5890" s="5" t="s">
        <v>247</v>
      </c>
      <c r="F5890" s="62">
        <v>4.8289610585879492</v>
      </c>
      <c r="G5890" s="63">
        <v>82579440</v>
      </c>
      <c r="H5890" s="63">
        <v>13.867735252289393</v>
      </c>
      <c r="I5890" s="63">
        <f>(I5374+I5718+I5417)/3</f>
        <v>103.34028478038795</v>
      </c>
      <c r="J5890" s="63">
        <v>9549000000</v>
      </c>
      <c r="K5890" s="63">
        <v>63.193290323103611</v>
      </c>
      <c r="L5890" s="63">
        <v>9215.4408747288853</v>
      </c>
      <c r="M5890" s="63">
        <f>(M5374+M5632+M5847)/3</f>
        <v>38.690451746035059</v>
      </c>
      <c r="N5890" s="62">
        <v>75.63</v>
      </c>
    </row>
    <row r="5891" spans="1:14" x14ac:dyDescent="0.4">
      <c r="A5891" s="59">
        <v>138</v>
      </c>
      <c r="B5891" s="5" t="s">
        <v>219</v>
      </c>
      <c r="C5891" s="5">
        <v>2020</v>
      </c>
      <c r="D5891" s="5" t="s">
        <v>249</v>
      </c>
      <c r="E5891" s="5" t="s">
        <v>247</v>
      </c>
      <c r="F5891" s="62">
        <v>4.8858639260833048</v>
      </c>
      <c r="G5891" s="63">
        <v>83384680</v>
      </c>
      <c r="H5891" s="63">
        <v>14.789375741225115</v>
      </c>
      <c r="I5891" s="63">
        <f>(I5418+I5375+I5719)/3</f>
        <v>105.22999329795057</v>
      </c>
      <c r="J5891" s="63">
        <v>7700000000</v>
      </c>
      <c r="K5891" s="63">
        <v>61.343755098475448</v>
      </c>
      <c r="L5891" s="63">
        <v>8638.7391325929875</v>
      </c>
      <c r="M5891" s="63">
        <f>(M5375+M5633+M5848)/3</f>
        <v>38.485637741631187</v>
      </c>
      <c r="N5891" s="62">
        <v>76.105000000000004</v>
      </c>
    </row>
    <row r="5892" spans="1:14" x14ac:dyDescent="0.4">
      <c r="A5892" s="59">
        <v>138</v>
      </c>
      <c r="B5892" s="5" t="s">
        <v>219</v>
      </c>
      <c r="C5892" s="5">
        <v>2021</v>
      </c>
      <c r="D5892" s="5" t="s">
        <v>249</v>
      </c>
      <c r="E5892" s="5" t="s">
        <v>247</v>
      </c>
      <c r="F5892" s="62">
        <f>(F5889+F5890+F5891)/3</f>
        <v>4.9339148549696317</v>
      </c>
      <c r="G5892" s="63">
        <v>84147318</v>
      </c>
      <c r="H5892" s="63">
        <v>28.9730164131403</v>
      </c>
      <c r="I5892" s="63">
        <f>(I5462+I5763+I5634)/3</f>
        <v>86.819920484750398</v>
      </c>
      <c r="J5892" s="63">
        <v>13325000000</v>
      </c>
      <c r="K5892" s="63">
        <v>71.082441386896789</v>
      </c>
      <c r="L5892" s="63">
        <v>9743.213130924285</v>
      </c>
      <c r="M5892" s="63">
        <f>(M5376+M5634+M5849)/3</f>
        <v>38.293918579262687</v>
      </c>
      <c r="N5892" s="62">
        <v>76.569000000000003</v>
      </c>
    </row>
    <row r="5893" spans="1:14" x14ac:dyDescent="0.4">
      <c r="A5893" s="59">
        <v>138</v>
      </c>
      <c r="B5893" s="5" t="s">
        <v>219</v>
      </c>
      <c r="C5893" s="5">
        <v>2022</v>
      </c>
      <c r="D5893" s="5" t="s">
        <v>249</v>
      </c>
      <c r="E5893" s="5" t="s">
        <v>247</v>
      </c>
      <c r="F5893" s="62">
        <f>(F5890+F5891+F5892)/3</f>
        <v>4.8829132798802952</v>
      </c>
      <c r="G5893" s="63">
        <v>84979913</v>
      </c>
      <c r="H5893" s="63">
        <v>96.036114963991253</v>
      </c>
      <c r="I5893" s="63">
        <f>(I5635+I5463+I5764)/3</f>
        <v>95.297532597538904</v>
      </c>
      <c r="J5893" s="63">
        <v>13094000000</v>
      </c>
      <c r="K5893" s="63">
        <v>81.170129578272423</v>
      </c>
      <c r="L5893" s="63">
        <v>10674.504173153106</v>
      </c>
      <c r="M5893" s="63">
        <f>(M5377+M5635+M5850)/3</f>
        <v>38.108353125917709</v>
      </c>
      <c r="N5893" s="62">
        <v>77.022000000000006</v>
      </c>
    </row>
    <row r="5894" spans="1:14" x14ac:dyDescent="0.4">
      <c r="A5894" s="59">
        <v>139</v>
      </c>
      <c r="B5894" s="5" t="s">
        <v>220</v>
      </c>
      <c r="C5894" s="5">
        <v>1980</v>
      </c>
      <c r="D5894" s="5" t="s">
        <v>249</v>
      </c>
      <c r="E5894" s="5" t="s">
        <v>247</v>
      </c>
      <c r="F5894" s="62">
        <f>F5895*0.95</f>
        <v>7.1853202933539961</v>
      </c>
      <c r="G5894" s="63">
        <v>2862903</v>
      </c>
      <c r="H5894" s="63">
        <f>(H5593+H5722+H5851)/3</f>
        <v>40.474053032894695</v>
      </c>
      <c r="I5894" s="63">
        <f>(I5593+I5722+I5851)/3</f>
        <v>102.7078746388496</v>
      </c>
      <c r="J5894" s="63">
        <f>(J5593+J5722+J5851)/3</f>
        <v>91248636.565214679</v>
      </c>
      <c r="K5894" s="63">
        <f>(K5593+K5722+K5851)/3</f>
        <v>56.449884726336336</v>
      </c>
      <c r="L5894" s="63">
        <f>(L5593+L5851+L5722)/3</f>
        <v>939.70517791717668</v>
      </c>
      <c r="M5894" s="63">
        <f>(M5593+M5722+M5851)/3</f>
        <v>31.096992880743205</v>
      </c>
      <c r="N5894" s="62">
        <v>47.078000000000003</v>
      </c>
    </row>
    <row r="5895" spans="1:14" x14ac:dyDescent="0.4">
      <c r="A5895" s="59">
        <v>139</v>
      </c>
      <c r="B5895" s="5" t="s">
        <v>220</v>
      </c>
      <c r="C5895" s="5">
        <v>1981</v>
      </c>
      <c r="D5895" s="5" t="s">
        <v>249</v>
      </c>
      <c r="E5895" s="5" t="s">
        <v>247</v>
      </c>
      <c r="F5895" s="62">
        <f t="shared" ref="F5895:F5903" si="609">F5896*0.95</f>
        <v>7.5634950456357855</v>
      </c>
      <c r="G5895" s="63">
        <v>2932934</v>
      </c>
      <c r="H5895" s="63">
        <f>(H5594+H5852+H5723)/3</f>
        <v>20.164229492637894</v>
      </c>
      <c r="I5895" s="63">
        <f>(I5723+I5594+I5852)/3</f>
        <v>115.19550600695311</v>
      </c>
      <c r="J5895" s="63">
        <f>(J5723+J5594+J5852)/3</f>
        <v>174880176.19187245</v>
      </c>
      <c r="K5895" s="63">
        <f>(K5594+K5723+K5852)/3</f>
        <v>55.910239211722178</v>
      </c>
      <c r="L5895" s="63">
        <f>(L5594+L5723+L5852)/3</f>
        <v>990.2805726846733</v>
      </c>
      <c r="M5895" s="63">
        <f>(M5723+M5594+M5852)/3</f>
        <v>32.879075080163425</v>
      </c>
      <c r="N5895" s="62">
        <v>46.857999999999997</v>
      </c>
    </row>
    <row r="5896" spans="1:14" x14ac:dyDescent="0.4">
      <c r="A5896" s="59">
        <v>139</v>
      </c>
      <c r="B5896" s="5" t="s">
        <v>220</v>
      </c>
      <c r="C5896" s="5">
        <v>1982</v>
      </c>
      <c r="D5896" s="5" t="s">
        <v>249</v>
      </c>
      <c r="E5896" s="5" t="s">
        <v>247</v>
      </c>
      <c r="F5896" s="62">
        <f t="shared" si="609"/>
        <v>7.9615737322481959</v>
      </c>
      <c r="G5896" s="63">
        <v>3005972</v>
      </c>
      <c r="H5896" s="63">
        <f>(H5595+H5724+H5853)/3</f>
        <v>13.716618454940033</v>
      </c>
      <c r="I5896" s="63">
        <f>(I5595+I5853+I5724)/3</f>
        <v>117.99571376547119</v>
      </c>
      <c r="J5896" s="63">
        <f>(J5595+J5724+J5853)/3</f>
        <v>138563823.20076624</v>
      </c>
      <c r="K5896" s="63">
        <f>(K5595+K5724+K5853)/3</f>
        <v>55.547470507919343</v>
      </c>
      <c r="L5896" s="63">
        <f>(L5724+L5595+L5853)/3</f>
        <v>936.08841940520779</v>
      </c>
      <c r="M5896" s="63">
        <f>(M5595+M5724+M5853)/3</f>
        <v>32.467217980854976</v>
      </c>
      <c r="N5896" s="62">
        <v>46.637</v>
      </c>
    </row>
    <row r="5897" spans="1:14" x14ac:dyDescent="0.4">
      <c r="A5897" s="59">
        <v>139</v>
      </c>
      <c r="B5897" s="5" t="s">
        <v>220</v>
      </c>
      <c r="C5897" s="5">
        <v>1983</v>
      </c>
      <c r="D5897" s="5" t="s">
        <v>249</v>
      </c>
      <c r="E5897" s="5" t="s">
        <v>247</v>
      </c>
      <c r="F5897" s="62">
        <f t="shared" si="609"/>
        <v>8.3806039286823122</v>
      </c>
      <c r="G5897" s="63">
        <v>3082202</v>
      </c>
      <c r="H5897" s="63">
        <f>(H5596+H5725+H5854)/3</f>
        <v>12.721486955233408</v>
      </c>
      <c r="I5897" s="63">
        <f>(I5725+I5596+I5854)/3</f>
        <v>121.87689792376709</v>
      </c>
      <c r="J5897" s="63">
        <f>(J5596+J5725+J5854)/3</f>
        <v>187647525.23463288</v>
      </c>
      <c r="K5897" s="63">
        <f>(K5596+K5725+K5854)/3</f>
        <v>54.747988159014547</v>
      </c>
      <c r="L5897" s="63">
        <f>(L5596+L5725+L5854)/3</f>
        <v>921.51605384924676</v>
      </c>
      <c r="M5897" s="63">
        <f>(M5596+M5725+M5854)/3</f>
        <v>33.69470599383245</v>
      </c>
      <c r="N5897" s="62">
        <v>46.417000000000002</v>
      </c>
    </row>
    <row r="5898" spans="1:14" x14ac:dyDescent="0.4">
      <c r="A5898" s="59">
        <v>139</v>
      </c>
      <c r="B5898" s="5" t="s">
        <v>220</v>
      </c>
      <c r="C5898" s="5">
        <v>1984</v>
      </c>
      <c r="D5898" s="5" t="s">
        <v>249</v>
      </c>
      <c r="E5898" s="5" t="s">
        <v>247</v>
      </c>
      <c r="F5898" s="62">
        <f t="shared" si="609"/>
        <v>8.8216883459813822</v>
      </c>
      <c r="G5898" s="63">
        <v>3162165</v>
      </c>
      <c r="H5898" s="63">
        <f>(H5726+H5597+H5855)/3</f>
        <v>18.733027507017454</v>
      </c>
      <c r="I5898" s="63">
        <f>(I5597+I5726+I5855)/3</f>
        <v>112.71459654585043</v>
      </c>
      <c r="J5898" s="63">
        <f>(J5597+J5855+J5726)/3</f>
        <v>171346416.29421967</v>
      </c>
      <c r="K5898" s="63">
        <f>(K5597+K5726+K5855)/3</f>
        <v>57.637471442658018</v>
      </c>
      <c r="L5898" s="63">
        <f>(L5597+L5726+L5855)/3</f>
        <v>916.73460257812576</v>
      </c>
      <c r="M5898" s="63">
        <f>(M5597+M5726+M5855)/3</f>
        <v>34.239954731158029</v>
      </c>
      <c r="N5898" s="62">
        <v>46.195999999999998</v>
      </c>
    </row>
    <row r="5899" spans="1:14" x14ac:dyDescent="0.4">
      <c r="A5899" s="59">
        <v>139</v>
      </c>
      <c r="B5899" s="5" t="s">
        <v>220</v>
      </c>
      <c r="C5899" s="5">
        <v>1985</v>
      </c>
      <c r="D5899" s="5" t="s">
        <v>249</v>
      </c>
      <c r="E5899" s="5" t="s">
        <v>247</v>
      </c>
      <c r="F5899" s="62">
        <f t="shared" si="609"/>
        <v>9.2859877326119822</v>
      </c>
      <c r="G5899" s="63">
        <v>3246887</v>
      </c>
      <c r="H5899" s="63">
        <f>(H5598+H5856+H5727)/3</f>
        <v>21.822612055394615</v>
      </c>
      <c r="I5899" s="63">
        <f>(I5727+I5598+I5856)/3</f>
        <v>94.165387135915594</v>
      </c>
      <c r="J5899" s="63">
        <f>(J5598+J5727+J5856)/3</f>
        <v>87407201.61396049</v>
      </c>
      <c r="K5899" s="63">
        <f>(K5598+K5856+K5727)/3</f>
        <v>62.113852586896932</v>
      </c>
      <c r="L5899" s="63">
        <f>(L5727+L5598+L5856)/3</f>
        <v>918.29058306464492</v>
      </c>
      <c r="M5899" s="63">
        <f>(M5598+M5856+M5727)/3</f>
        <v>48.26713842330431</v>
      </c>
      <c r="N5899" s="62">
        <v>45.975999999999999</v>
      </c>
    </row>
    <row r="5900" spans="1:14" x14ac:dyDescent="0.4">
      <c r="A5900" s="59">
        <v>139</v>
      </c>
      <c r="B5900" s="5" t="s">
        <v>220</v>
      </c>
      <c r="C5900" s="5">
        <v>1986</v>
      </c>
      <c r="D5900" s="5" t="s">
        <v>249</v>
      </c>
      <c r="E5900" s="5" t="s">
        <v>247</v>
      </c>
      <c r="F5900" s="62">
        <f t="shared" si="609"/>
        <v>9.7747239290652441</v>
      </c>
      <c r="G5900" s="63">
        <v>3336773</v>
      </c>
      <c r="H5900" s="63">
        <f>(H5728+H5857+H5599)/3</f>
        <v>17.943536379088254</v>
      </c>
      <c r="I5900" s="63">
        <f>(I5599+I5728+I5857)/3</f>
        <v>94.290798557633551</v>
      </c>
      <c r="J5900" s="63">
        <f>(J5599+J5728+J5857)/3</f>
        <v>129205851.23267548</v>
      </c>
      <c r="K5900" s="63">
        <f>(K5599+K5728+K5857)/3</f>
        <v>58.057825793596749</v>
      </c>
      <c r="L5900" s="63">
        <f>(L5728+L5599+L5857)/3</f>
        <v>1015.1154766542928</v>
      </c>
      <c r="M5900" s="63">
        <f>(M5599+M5728+M5857)/3</f>
        <v>38.466256693327033</v>
      </c>
      <c r="N5900" s="62">
        <v>45.756999999999998</v>
      </c>
    </row>
    <row r="5901" spans="1:14" x14ac:dyDescent="0.4">
      <c r="A5901" s="59">
        <v>139</v>
      </c>
      <c r="B5901" s="5" t="s">
        <v>220</v>
      </c>
      <c r="C5901" s="5">
        <v>1987</v>
      </c>
      <c r="D5901" s="5" t="s">
        <v>249</v>
      </c>
      <c r="E5901" s="5" t="s">
        <v>247</v>
      </c>
      <c r="F5901" s="62">
        <f t="shared" si="609"/>
        <v>10.289183083226574</v>
      </c>
      <c r="G5901" s="63">
        <v>3430501</v>
      </c>
      <c r="H5901" s="63">
        <f>(H5600+H5858+H5729)/3</f>
        <v>16.449162397311071</v>
      </c>
      <c r="I5901" s="63">
        <f>(I5729+I5600+I5858)/3</f>
        <v>97.067524321464376</v>
      </c>
      <c r="J5901" s="63">
        <f>(J5600+J5729+J5858)/3</f>
        <v>155708896.78793988</v>
      </c>
      <c r="K5901" s="63">
        <f>(K5600+K5729+K5858)/3</f>
        <v>62.032854004707509</v>
      </c>
      <c r="L5901" s="63">
        <v>728.75652856536112</v>
      </c>
      <c r="M5901" s="63">
        <f>(M5729+M5858+M6202)/3</f>
        <v>37.801672385688143</v>
      </c>
      <c r="N5901" s="62">
        <v>45.536999999999999</v>
      </c>
    </row>
    <row r="5902" spans="1:14" x14ac:dyDescent="0.4">
      <c r="A5902" s="59">
        <v>139</v>
      </c>
      <c r="B5902" s="5" t="s">
        <v>220</v>
      </c>
      <c r="C5902" s="5">
        <v>1988</v>
      </c>
      <c r="D5902" s="5" t="s">
        <v>249</v>
      </c>
      <c r="E5902" s="5" t="s">
        <v>247</v>
      </c>
      <c r="F5902" s="62">
        <f t="shared" si="609"/>
        <v>10.830719034975342</v>
      </c>
      <c r="G5902" s="63">
        <v>3525110</v>
      </c>
      <c r="H5902" s="63">
        <v>-2.7234043673764745</v>
      </c>
      <c r="I5902" s="63">
        <f>(I5601+I5859+I5730)/3</f>
        <v>94.462696245480018</v>
      </c>
      <c r="J5902" s="63">
        <f>(J5730+J5601+J5859)/3</f>
        <v>486476085.22184372</v>
      </c>
      <c r="K5902" s="63">
        <f>(K5859+K5730+K5601)/3</f>
        <v>64.368682645043847</v>
      </c>
      <c r="L5902" s="63">
        <v>765.93354533617389</v>
      </c>
      <c r="M5902" s="63">
        <f>(M5730+M5859+M5601)/3</f>
        <v>36.190057273461285</v>
      </c>
      <c r="N5902" s="62">
        <v>45.317</v>
      </c>
    </row>
    <row r="5903" spans="1:14" x14ac:dyDescent="0.4">
      <c r="A5903" s="59">
        <v>139</v>
      </c>
      <c r="B5903" s="5" t="s">
        <v>220</v>
      </c>
      <c r="C5903" s="5">
        <v>1989</v>
      </c>
      <c r="D5903" s="5" t="s">
        <v>249</v>
      </c>
      <c r="E5903" s="5" t="s">
        <v>247</v>
      </c>
      <c r="F5903" s="62">
        <f t="shared" si="609"/>
        <v>11.400756878921413</v>
      </c>
      <c r="G5903" s="63">
        <v>3621303</v>
      </c>
      <c r="H5903" s="63">
        <v>8.3127576065952411</v>
      </c>
      <c r="I5903" s="63">
        <f>(I5731+I5602+I5860)/3</f>
        <v>96.424601924568719</v>
      </c>
      <c r="J5903" s="63">
        <f>(J5602+J5731+J5860)/3</f>
        <v>812853294.51861632</v>
      </c>
      <c r="K5903" s="63">
        <f>(K5602+K5731+K5860)/3</f>
        <v>64.766531391384106</v>
      </c>
      <c r="L5903" s="63">
        <v>773.20235285475974</v>
      </c>
      <c r="M5903" s="63">
        <f>(M5602+M5731+M5860)/3</f>
        <v>38.020372904688664</v>
      </c>
      <c r="N5903" s="62">
        <v>45.16</v>
      </c>
    </row>
    <row r="5904" spans="1:14" x14ac:dyDescent="0.4">
      <c r="A5904" s="59">
        <v>139</v>
      </c>
      <c r="B5904" s="5" t="s">
        <v>220</v>
      </c>
      <c r="C5904" s="5">
        <v>1990</v>
      </c>
      <c r="D5904" s="5" t="s">
        <v>249</v>
      </c>
      <c r="E5904" s="5" t="s">
        <v>247</v>
      </c>
      <c r="F5904" s="62">
        <v>12.00079671465412</v>
      </c>
      <c r="G5904" s="63">
        <v>3720278</v>
      </c>
      <c r="H5904" s="63">
        <v>-20.860356129365115</v>
      </c>
      <c r="I5904" s="63">
        <f>(I5861+I5603+I5732)/3</f>
        <v>99.213713420026139</v>
      </c>
      <c r="J5904" s="63">
        <f>(J5732+J5603+J5861)/3</f>
        <v>1052883088.1444126</v>
      </c>
      <c r="K5904" s="63">
        <f>(K5732+K5603+K5861)/3</f>
        <v>68.563694438306314</v>
      </c>
      <c r="L5904" s="63">
        <v>806.39135032381989</v>
      </c>
      <c r="M5904" s="63">
        <v>29.285234147434458</v>
      </c>
      <c r="N5904" s="62">
        <v>45.075000000000003</v>
      </c>
    </row>
    <row r="5905" spans="1:14" x14ac:dyDescent="0.4">
      <c r="A5905" s="59">
        <v>139</v>
      </c>
      <c r="B5905" s="5" t="s">
        <v>220</v>
      </c>
      <c r="C5905" s="5">
        <v>1991</v>
      </c>
      <c r="D5905" s="5" t="s">
        <v>249</v>
      </c>
      <c r="E5905" s="5" t="s">
        <v>247</v>
      </c>
      <c r="F5905" s="62">
        <v>9.8876649688548426</v>
      </c>
      <c r="G5905" s="63">
        <v>3821782</v>
      </c>
      <c r="H5905" s="63">
        <v>106.16091966058141</v>
      </c>
      <c r="I5905" s="63">
        <f>(I5862+I5604+I5733)/3</f>
        <v>102.65229955494875</v>
      </c>
      <c r="J5905" s="63">
        <f>(J5604+J5733+J5862)/3</f>
        <v>941395420.18115616</v>
      </c>
      <c r="K5905" s="63">
        <v>66.101694915254242</v>
      </c>
      <c r="L5905" s="63">
        <v>771.89122770477229</v>
      </c>
      <c r="M5905" s="63">
        <v>30.889359449444147</v>
      </c>
      <c r="N5905" s="62">
        <v>44.99</v>
      </c>
    </row>
    <row r="5906" spans="1:14" x14ac:dyDescent="0.4">
      <c r="A5906" s="59">
        <v>139</v>
      </c>
      <c r="B5906" s="5" t="s">
        <v>220</v>
      </c>
      <c r="C5906" s="5">
        <v>1992</v>
      </c>
      <c r="D5906" s="5" t="s">
        <v>249</v>
      </c>
      <c r="E5906" s="5" t="s">
        <v>247</v>
      </c>
      <c r="F5906" s="62">
        <v>7.1565611892310681</v>
      </c>
      <c r="G5906" s="63">
        <v>3926369</v>
      </c>
      <c r="H5906" s="63">
        <v>3089.1525499191557</v>
      </c>
      <c r="I5906" s="63">
        <f>(I5605+I5734+I5863)/3</f>
        <v>106.52877354051766</v>
      </c>
      <c r="J5906" s="63">
        <v>10</v>
      </c>
      <c r="K5906" s="63">
        <v>105.31250000000001</v>
      </c>
      <c r="L5906" s="63">
        <v>815.00235968651953</v>
      </c>
      <c r="M5906" s="63">
        <v>21.345875542691747</v>
      </c>
      <c r="N5906" s="62">
        <v>44.904000000000003</v>
      </c>
    </row>
    <row r="5907" spans="1:14" x14ac:dyDescent="0.4">
      <c r="A5907" s="59">
        <v>139</v>
      </c>
      <c r="B5907" s="5" t="s">
        <v>220</v>
      </c>
      <c r="C5907" s="5">
        <v>1993</v>
      </c>
      <c r="D5907" s="5" t="s">
        <v>249</v>
      </c>
      <c r="E5907" s="5" t="s">
        <v>247</v>
      </c>
      <c r="F5907" s="62">
        <v>6.6899852121860315</v>
      </c>
      <c r="G5907" s="63">
        <v>4031698</v>
      </c>
      <c r="H5907" s="63">
        <v>1133.9901456688358</v>
      </c>
      <c r="I5907" s="63">
        <f>(I5735+I5606+I5864)/3</f>
        <v>106.93665119794453</v>
      </c>
      <c r="J5907" s="63">
        <v>79000000</v>
      </c>
      <c r="K5907" s="63">
        <v>146.06786427145707</v>
      </c>
      <c r="L5907" s="63">
        <v>788.98577744473437</v>
      </c>
      <c r="M5907" s="63">
        <v>31.703590527119939</v>
      </c>
      <c r="N5907" s="62">
        <v>44.819000000000003</v>
      </c>
    </row>
    <row r="5908" spans="1:14" x14ac:dyDescent="0.4">
      <c r="A5908" s="59">
        <v>139</v>
      </c>
      <c r="B5908" s="5" t="s">
        <v>220</v>
      </c>
      <c r="C5908" s="5">
        <v>1994</v>
      </c>
      <c r="D5908" s="5" t="s">
        <v>249</v>
      </c>
      <c r="E5908" s="5" t="s">
        <v>247</v>
      </c>
      <c r="F5908" s="62">
        <v>8.1163076933499507</v>
      </c>
      <c r="G5908" s="63">
        <v>4133037</v>
      </c>
      <c r="H5908" s="63">
        <v>952.30714966894197</v>
      </c>
      <c r="I5908" s="63">
        <f>(I5607+I5736+I5865)/3</f>
        <v>105.16740061279184</v>
      </c>
      <c r="J5908" s="63">
        <v>103000000</v>
      </c>
      <c r="K5908" s="63">
        <v>170.25802752293578</v>
      </c>
      <c r="L5908" s="63">
        <v>619.62663155930386</v>
      </c>
      <c r="M5908" s="63">
        <v>34.418176235799812</v>
      </c>
      <c r="N5908" s="62">
        <v>44.734000000000002</v>
      </c>
    </row>
    <row r="5909" spans="1:14" x14ac:dyDescent="0.4">
      <c r="A5909" s="59">
        <v>139</v>
      </c>
      <c r="B5909" s="5" t="s">
        <v>220</v>
      </c>
      <c r="C5909" s="5">
        <v>1995</v>
      </c>
      <c r="D5909" s="5" t="s">
        <v>249</v>
      </c>
      <c r="E5909" s="5" t="s">
        <v>247</v>
      </c>
      <c r="F5909" s="62">
        <v>8.0418338706811578</v>
      </c>
      <c r="G5909" s="63">
        <v>4226623</v>
      </c>
      <c r="H5909" s="63">
        <v>705.71848258062232</v>
      </c>
      <c r="I5909" s="63">
        <f>(I5608+I5737+I5866)/3</f>
        <v>108.06396792881891</v>
      </c>
      <c r="J5909" s="63">
        <v>233000000</v>
      </c>
      <c r="K5909" s="63">
        <v>168.17952453987729</v>
      </c>
      <c r="L5909" s="63">
        <v>587.2890136760692</v>
      </c>
      <c r="M5909" s="63">
        <v>35.518796992481207</v>
      </c>
      <c r="N5909" s="62">
        <v>44.793999999999997</v>
      </c>
    </row>
    <row r="5910" spans="1:14" x14ac:dyDescent="0.4">
      <c r="A5910" s="59">
        <v>139</v>
      </c>
      <c r="B5910" s="5" t="s">
        <v>220</v>
      </c>
      <c r="C5910" s="5">
        <v>1996</v>
      </c>
      <c r="D5910" s="5" t="s">
        <v>249</v>
      </c>
      <c r="E5910" s="5" t="s">
        <v>247</v>
      </c>
      <c r="F5910" s="62">
        <v>7.116539912064213</v>
      </c>
      <c r="G5910" s="63">
        <v>4301093</v>
      </c>
      <c r="H5910" s="63">
        <v>1014.0116158198343</v>
      </c>
      <c r="I5910" s="63">
        <f>(I5609+I5738+I5867)/3</f>
        <v>104.96807598165138</v>
      </c>
      <c r="J5910" s="63">
        <v>108060000</v>
      </c>
      <c r="K5910" s="63">
        <v>152.51612903225805</v>
      </c>
      <c r="L5910" s="63">
        <v>553.05941430354062</v>
      </c>
      <c r="M5910" s="63">
        <v>32.474576271186436</v>
      </c>
      <c r="N5910" s="62">
        <v>45.018000000000001</v>
      </c>
    </row>
    <row r="5911" spans="1:14" x14ac:dyDescent="0.4">
      <c r="A5911" s="59">
        <v>139</v>
      </c>
      <c r="B5911" s="5" t="s">
        <v>220</v>
      </c>
      <c r="C5911" s="5">
        <v>1997</v>
      </c>
      <c r="D5911" s="5" t="s">
        <v>249</v>
      </c>
      <c r="E5911" s="5" t="s">
        <v>247</v>
      </c>
      <c r="F5911" s="62">
        <v>6.9900991641901591</v>
      </c>
      <c r="G5911" s="63">
        <v>4363672</v>
      </c>
      <c r="H5911" s="63">
        <v>61.80004410613256</v>
      </c>
      <c r="I5911" s="63">
        <f>(I5739+I5868+I5610)/3</f>
        <v>107.10616931892848</v>
      </c>
      <c r="J5911" s="63">
        <v>107860000</v>
      </c>
      <c r="K5911" s="63">
        <v>103.69036903690369</v>
      </c>
      <c r="L5911" s="63">
        <v>561.53409905787464</v>
      </c>
      <c r="M5911" s="63">
        <v>32.974789915966383</v>
      </c>
      <c r="N5911" s="62">
        <v>45.241</v>
      </c>
    </row>
    <row r="5912" spans="1:14" x14ac:dyDescent="0.4">
      <c r="A5912" s="59">
        <v>139</v>
      </c>
      <c r="B5912" s="5" t="s">
        <v>220</v>
      </c>
      <c r="C5912" s="5">
        <v>1998</v>
      </c>
      <c r="D5912" s="5" t="s">
        <v>249</v>
      </c>
      <c r="E5912" s="5" t="s">
        <v>247</v>
      </c>
      <c r="F5912" s="62">
        <v>7.184582615840128</v>
      </c>
      <c r="G5912" s="63">
        <v>4431517</v>
      </c>
      <c r="H5912" s="63">
        <v>17.616803319545298</v>
      </c>
      <c r="I5912" s="63">
        <f>(I5611+I5740+I5869)/3</f>
        <v>97.869560153263862</v>
      </c>
      <c r="J5912" s="63">
        <v>62299999.899999999</v>
      </c>
      <c r="K5912" s="63">
        <v>96.320114326545195</v>
      </c>
      <c r="L5912" s="63">
        <v>587.9903280277216</v>
      </c>
      <c r="M5912" s="63">
        <v>30.756578947368425</v>
      </c>
      <c r="N5912" s="62">
        <v>45.465000000000003</v>
      </c>
    </row>
    <row r="5913" spans="1:14" x14ac:dyDescent="0.4">
      <c r="A5913" s="59">
        <v>139</v>
      </c>
      <c r="B5913" s="5" t="s">
        <v>220</v>
      </c>
      <c r="C5913" s="5">
        <v>1999</v>
      </c>
      <c r="D5913" s="5" t="s">
        <v>249</v>
      </c>
      <c r="E5913" s="5" t="s">
        <v>247</v>
      </c>
      <c r="F5913" s="62">
        <v>8.3731034269782878</v>
      </c>
      <c r="G5913" s="63">
        <v>4501079</v>
      </c>
      <c r="H5913" s="63">
        <v>23.005304387068406</v>
      </c>
      <c r="I5913" s="63">
        <f>(I5612+I5870+I5741)/3</f>
        <v>89.282860561873818</v>
      </c>
      <c r="J5913" s="63">
        <v>125000000</v>
      </c>
      <c r="K5913" s="63">
        <v>90.476190476190482</v>
      </c>
      <c r="L5913" s="63">
        <v>544.43925560580522</v>
      </c>
      <c r="M5913" s="63">
        <v>32.068577852726257</v>
      </c>
      <c r="N5913" s="62">
        <v>45.689</v>
      </c>
    </row>
    <row r="5914" spans="1:14" x14ac:dyDescent="0.4">
      <c r="A5914" s="59">
        <v>139</v>
      </c>
      <c r="B5914" s="5" t="s">
        <v>220</v>
      </c>
      <c r="C5914" s="5">
        <v>2000</v>
      </c>
      <c r="D5914" s="5" t="s">
        <v>249</v>
      </c>
      <c r="E5914" s="5" t="s">
        <v>247</v>
      </c>
      <c r="F5914" s="62">
        <v>8.4277495156629314</v>
      </c>
      <c r="G5914" s="63">
        <v>4569132</v>
      </c>
      <c r="H5914" s="63">
        <v>23.464548193683683</v>
      </c>
      <c r="I5914" s="63">
        <f>(I5742+I5613+I5871)/3</f>
        <v>90.088754992243949</v>
      </c>
      <c r="J5914" s="63">
        <v>131000000</v>
      </c>
      <c r="K5914" s="63">
        <v>103.58031782500478</v>
      </c>
      <c r="L5914" s="63">
        <v>635.71446633244489</v>
      </c>
      <c r="M5914" s="63">
        <v>38.516093835242778</v>
      </c>
      <c r="N5914" s="62">
        <v>45.912999999999997</v>
      </c>
    </row>
    <row r="5915" spans="1:14" x14ac:dyDescent="0.4">
      <c r="A5915" s="59">
        <v>139</v>
      </c>
      <c r="B5915" s="5" t="s">
        <v>220</v>
      </c>
      <c r="C5915" s="5">
        <v>2001</v>
      </c>
      <c r="D5915" s="5" t="s">
        <v>249</v>
      </c>
      <c r="E5915" s="5" t="s">
        <v>247</v>
      </c>
      <c r="F5915" s="62">
        <v>8.4406055195428618</v>
      </c>
      <c r="G5915" s="63">
        <v>4635094</v>
      </c>
      <c r="H5915" s="63">
        <v>32.314862741274879</v>
      </c>
      <c r="I5915" s="63">
        <f>(I5614+I5743+I5872)/3</f>
        <v>86.193445681805159</v>
      </c>
      <c r="J5915" s="63">
        <v>170000000</v>
      </c>
      <c r="K5915" s="63">
        <v>81.985854943835804</v>
      </c>
      <c r="L5915" s="63">
        <v>762.61079762297368</v>
      </c>
      <c r="M5915" s="63">
        <v>40.353655318025858</v>
      </c>
      <c r="N5915" s="62">
        <v>46.137</v>
      </c>
    </row>
    <row r="5916" spans="1:14" x14ac:dyDescent="0.4">
      <c r="A5916" s="59">
        <v>139</v>
      </c>
      <c r="B5916" s="5" t="s">
        <v>220</v>
      </c>
      <c r="C5916" s="5">
        <v>2002</v>
      </c>
      <c r="D5916" s="5" t="s">
        <v>249</v>
      </c>
      <c r="E5916" s="5" t="s">
        <v>247</v>
      </c>
      <c r="F5916" s="62">
        <v>8.8127222828501921</v>
      </c>
      <c r="G5916" s="63">
        <v>4698968</v>
      </c>
      <c r="H5916" s="63">
        <v>25.153100148565088</v>
      </c>
      <c r="I5916" s="63">
        <f>(I5615+I5443+I5787)/3</f>
        <v>80.140100933460658</v>
      </c>
      <c r="J5916" s="63">
        <v>276000000</v>
      </c>
      <c r="K5916" s="63">
        <v>63.704686118479223</v>
      </c>
      <c r="L5916" s="63">
        <v>949.57639820562588</v>
      </c>
      <c r="M5916" s="63">
        <v>39.37562940584089</v>
      </c>
      <c r="N5916" s="62">
        <v>46.362000000000002</v>
      </c>
    </row>
    <row r="5917" spans="1:14" x14ac:dyDescent="0.4">
      <c r="A5917" s="59">
        <v>139</v>
      </c>
      <c r="B5917" s="5" t="s">
        <v>220</v>
      </c>
      <c r="C5917" s="5">
        <v>2003</v>
      </c>
      <c r="D5917" s="5" t="s">
        <v>249</v>
      </c>
      <c r="E5917" s="5" t="s">
        <v>247</v>
      </c>
      <c r="F5917" s="62">
        <v>9.739507643221625</v>
      </c>
      <c r="G5917" s="63">
        <v>4758988</v>
      </c>
      <c r="H5917" s="63">
        <v>27.154329864902493</v>
      </c>
      <c r="I5917" s="63">
        <f>(I5401+I5444+I5745)/3</f>
        <v>91.635774351374991</v>
      </c>
      <c r="J5917" s="63">
        <v>226000000</v>
      </c>
      <c r="K5917" s="63">
        <v>63.201750694385993</v>
      </c>
      <c r="L5917" s="63">
        <v>1256.0318670275517</v>
      </c>
      <c r="M5917" s="63">
        <v>37.042062415196739</v>
      </c>
      <c r="N5917" s="62">
        <v>46.587000000000003</v>
      </c>
    </row>
    <row r="5918" spans="1:14" x14ac:dyDescent="0.4">
      <c r="A5918" s="59">
        <v>139</v>
      </c>
      <c r="B5918" s="5" t="s">
        <v>220</v>
      </c>
      <c r="C5918" s="5">
        <v>2004</v>
      </c>
      <c r="D5918" s="5" t="s">
        <v>249</v>
      </c>
      <c r="E5918" s="5" t="s">
        <v>247</v>
      </c>
      <c r="F5918" s="62">
        <v>10.242184724983982</v>
      </c>
      <c r="G5918" s="63">
        <v>4819792</v>
      </c>
      <c r="H5918" s="63">
        <v>18.347763821434768</v>
      </c>
      <c r="I5918" s="63">
        <f>(I5617+I5746+I5875)/3</f>
        <v>96.154799754122749</v>
      </c>
      <c r="J5918" s="63">
        <v>353699999.89999998</v>
      </c>
      <c r="K5918" s="63">
        <v>59.319967488485503</v>
      </c>
      <c r="L5918" s="63">
        <v>1418.806265595462</v>
      </c>
      <c r="M5918" s="63">
        <v>37.175359519210126</v>
      </c>
      <c r="N5918" s="62">
        <v>46.811999999999998</v>
      </c>
    </row>
    <row r="5919" spans="1:14" x14ac:dyDescent="0.4">
      <c r="A5919" s="59">
        <v>139</v>
      </c>
      <c r="B5919" s="5" t="s">
        <v>220</v>
      </c>
      <c r="C5919" s="5">
        <v>2005</v>
      </c>
      <c r="D5919" s="5" t="s">
        <v>249</v>
      </c>
      <c r="E5919" s="5" t="s">
        <v>247</v>
      </c>
      <c r="F5919" s="62">
        <v>10.355061377161249</v>
      </c>
      <c r="G5919" s="63">
        <v>4885775</v>
      </c>
      <c r="H5919" s="63">
        <v>7.0267908425900742</v>
      </c>
      <c r="I5919" s="63">
        <f>(I5618+I5747+I5876)/3</f>
        <v>96.503924269290152</v>
      </c>
      <c r="J5919" s="63">
        <v>418199999.89999998</v>
      </c>
      <c r="K5919" s="63">
        <v>53.972341974133585</v>
      </c>
      <c r="L5919" s="63">
        <v>1658.6727789082051</v>
      </c>
      <c r="M5919" s="63">
        <v>38.677479725514665</v>
      </c>
      <c r="N5919" s="62">
        <v>47.052</v>
      </c>
    </row>
    <row r="5920" spans="1:14" x14ac:dyDescent="0.4">
      <c r="A5920" s="59">
        <v>139</v>
      </c>
      <c r="B5920" s="5" t="s">
        <v>220</v>
      </c>
      <c r="C5920" s="5">
        <v>2006</v>
      </c>
      <c r="D5920" s="5" t="s">
        <v>249</v>
      </c>
      <c r="E5920" s="5" t="s">
        <v>247</v>
      </c>
      <c r="F5920" s="62">
        <v>10.479652016570753</v>
      </c>
      <c r="G5920" s="63">
        <v>4954029</v>
      </c>
      <c r="H5920" s="63">
        <v>12.249959293056008</v>
      </c>
      <c r="I5920" s="63">
        <f>(I5748+I5447+I5404)/3</f>
        <v>94.841727095578406</v>
      </c>
      <c r="J5920" s="63">
        <v>730899999.89999998</v>
      </c>
      <c r="K5920" s="63">
        <v>52.447301002292235</v>
      </c>
      <c r="L5920" s="63">
        <v>2074.4073893988257</v>
      </c>
      <c r="M5920" s="63">
        <v>39.329268292682926</v>
      </c>
      <c r="N5920" s="62">
        <v>47.308</v>
      </c>
    </row>
    <row r="5921" spans="1:14" x14ac:dyDescent="0.4">
      <c r="A5921" s="59">
        <v>139</v>
      </c>
      <c r="B5921" s="5" t="s">
        <v>220</v>
      </c>
      <c r="C5921" s="5">
        <v>2007</v>
      </c>
      <c r="D5921" s="5" t="s">
        <v>249</v>
      </c>
      <c r="E5921" s="5" t="s">
        <v>247</v>
      </c>
      <c r="F5921" s="62">
        <v>11.638514165671953</v>
      </c>
      <c r="G5921" s="63">
        <v>5024894</v>
      </c>
      <c r="H5921" s="63">
        <v>9.2693446540198323</v>
      </c>
      <c r="I5921" s="63">
        <f>(I5448+I5620+I5792)/3</f>
        <v>90.101706257357492</v>
      </c>
      <c r="J5921" s="63">
        <v>856000000</v>
      </c>
      <c r="K5921" s="63">
        <v>56.277777777777786</v>
      </c>
      <c r="L5921" s="63">
        <v>2520.2850255526769</v>
      </c>
      <c r="M5921" s="63">
        <v>37.764242207094227</v>
      </c>
      <c r="N5921" s="62">
        <v>47.581000000000003</v>
      </c>
    </row>
    <row r="5922" spans="1:14" x14ac:dyDescent="0.4">
      <c r="A5922" s="59">
        <v>139</v>
      </c>
      <c r="B5922" s="5" t="s">
        <v>220</v>
      </c>
      <c r="C5922" s="5">
        <v>2008</v>
      </c>
      <c r="D5922" s="5" t="s">
        <v>249</v>
      </c>
      <c r="E5922" s="5" t="s">
        <v>247</v>
      </c>
      <c r="F5922" s="62">
        <v>11.623281425027788</v>
      </c>
      <c r="G5922" s="63">
        <v>5100083</v>
      </c>
      <c r="H5922" s="63">
        <v>59.74038554683716</v>
      </c>
      <c r="I5922" s="63">
        <f>(I5406+I5449+I5750)/3</f>
        <v>96.307600151845932</v>
      </c>
      <c r="J5922" s="63">
        <v>1277000000</v>
      </c>
      <c r="K5922" s="63">
        <v>94.724075197089135</v>
      </c>
      <c r="L5922" s="63">
        <v>3778.6685390821963</v>
      </c>
      <c r="M5922" s="63">
        <v>39.4401133947555</v>
      </c>
      <c r="N5922" s="62">
        <v>47.868000000000002</v>
      </c>
    </row>
    <row r="5923" spans="1:14" x14ac:dyDescent="0.4">
      <c r="A5923" s="59">
        <v>139</v>
      </c>
      <c r="B5923" s="5" t="s">
        <v>220</v>
      </c>
      <c r="C5923" s="5">
        <v>2009</v>
      </c>
      <c r="D5923" s="5" t="s">
        <v>249</v>
      </c>
      <c r="E5923" s="5" t="s">
        <v>247</v>
      </c>
      <c r="F5923" s="62">
        <v>10.111413779346172</v>
      </c>
      <c r="G5923" s="63">
        <v>5180957</v>
      </c>
      <c r="H5923" s="63">
        <v>9.7610161350929872</v>
      </c>
      <c r="I5923" s="63">
        <f>(I5407+I5450+I5751)/3</f>
        <v>99.087260402887054</v>
      </c>
      <c r="J5923" s="63">
        <v>4553000000</v>
      </c>
      <c r="K5923" s="63">
        <v>104.95217927131972</v>
      </c>
      <c r="L5923" s="63">
        <v>3901.6702830987174</v>
      </c>
      <c r="M5923" s="63">
        <v>37.484981978374051</v>
      </c>
      <c r="N5923" s="62">
        <v>48.171999999999997</v>
      </c>
    </row>
    <row r="5924" spans="1:14" x14ac:dyDescent="0.4">
      <c r="A5924" s="59">
        <v>139</v>
      </c>
      <c r="B5924" s="5" t="s">
        <v>220</v>
      </c>
      <c r="C5924" s="5">
        <v>2010</v>
      </c>
      <c r="D5924" s="5" t="s">
        <v>249</v>
      </c>
      <c r="E5924" s="5" t="s">
        <v>247</v>
      </c>
      <c r="F5924" s="62">
        <v>11.232998669316643</v>
      </c>
      <c r="G5924" s="63">
        <v>5267970</v>
      </c>
      <c r="H5924" s="63">
        <v>2.3060881533174324</v>
      </c>
      <c r="I5924" s="63">
        <v>100</v>
      </c>
      <c r="J5924" s="63">
        <v>3632300000</v>
      </c>
      <c r="K5924" s="63">
        <v>96.863055840402723</v>
      </c>
      <c r="L5924" s="63">
        <v>4286.8805051541376</v>
      </c>
      <c r="M5924" s="63">
        <v>37.908611599297018</v>
      </c>
      <c r="N5924" s="62">
        <v>48.491</v>
      </c>
    </row>
    <row r="5925" spans="1:14" x14ac:dyDescent="0.4">
      <c r="A5925" s="59">
        <v>139</v>
      </c>
      <c r="B5925" s="5" t="s">
        <v>220</v>
      </c>
      <c r="C5925" s="5">
        <v>2011</v>
      </c>
      <c r="D5925" s="5" t="s">
        <v>249</v>
      </c>
      <c r="E5925" s="5" t="s">
        <v>247</v>
      </c>
      <c r="F5925" s="62">
        <v>12.139338618727651</v>
      </c>
      <c r="G5925" s="63">
        <v>5360811</v>
      </c>
      <c r="H5925" s="63">
        <v>12.857454367120354</v>
      </c>
      <c r="I5925" s="63">
        <f>(I5409+I5452+I5753)/3</f>
        <v>100.34965879081413</v>
      </c>
      <c r="J5925" s="63">
        <v>3391067000</v>
      </c>
      <c r="K5925" s="63">
        <v>111.06283382344115</v>
      </c>
      <c r="L5925" s="63">
        <v>5453.1550045941431</v>
      </c>
      <c r="M5925" s="63">
        <v>36.710909679507928</v>
      </c>
      <c r="N5925" s="62">
        <v>48.825000000000003</v>
      </c>
    </row>
    <row r="5926" spans="1:14" x14ac:dyDescent="0.4">
      <c r="A5926" s="59">
        <v>139</v>
      </c>
      <c r="B5926" s="5" t="s">
        <v>220</v>
      </c>
      <c r="C5926" s="5">
        <v>2012</v>
      </c>
      <c r="D5926" s="5" t="s">
        <v>249</v>
      </c>
      <c r="E5926" s="5" t="s">
        <v>247</v>
      </c>
      <c r="F5926" s="62">
        <v>12.229783673055143</v>
      </c>
      <c r="G5926" s="63">
        <v>5458682</v>
      </c>
      <c r="H5926" s="63">
        <v>8.2700840824187338</v>
      </c>
      <c r="I5926" s="63">
        <f>(I5410+I5453+I5754)/3</f>
        <v>101.73119503877312</v>
      </c>
      <c r="J5926" s="63">
        <v>3129614736.8000002</v>
      </c>
      <c r="K5926" s="63">
        <v>109.33365263725079</v>
      </c>
      <c r="L5926" s="63">
        <v>6441.8866177432183</v>
      </c>
      <c r="M5926" s="63">
        <v>36.376404494382022</v>
      </c>
      <c r="N5926" s="62">
        <v>49.174999999999997</v>
      </c>
    </row>
    <row r="5927" spans="1:14" x14ac:dyDescent="0.4">
      <c r="A5927" s="59">
        <v>139</v>
      </c>
      <c r="B5927" s="5" t="s">
        <v>220</v>
      </c>
      <c r="C5927" s="5">
        <v>2013</v>
      </c>
      <c r="D5927" s="5" t="s">
        <v>249</v>
      </c>
      <c r="E5927" s="5" t="s">
        <v>247</v>
      </c>
      <c r="F5927" s="62">
        <v>11.47309533380275</v>
      </c>
      <c r="G5927" s="63">
        <v>5560095</v>
      </c>
      <c r="H5927" s="63">
        <v>1.1524458325214511</v>
      </c>
      <c r="I5927" s="63">
        <f>(I5755+I5626+I5884)/3</f>
        <v>109.2097730721531</v>
      </c>
      <c r="J5927" s="63">
        <v>2861420712</v>
      </c>
      <c r="K5927" s="63">
        <v>98.592822679544895</v>
      </c>
      <c r="L5927" s="63">
        <v>7049.7975051953472</v>
      </c>
      <c r="M5927" s="63">
        <v>36.036036036036037</v>
      </c>
      <c r="N5927" s="62">
        <v>49.540999999999997</v>
      </c>
    </row>
    <row r="5928" spans="1:14" x14ac:dyDescent="0.4">
      <c r="A5928" s="59">
        <v>139</v>
      </c>
      <c r="B5928" s="5" t="s">
        <v>220</v>
      </c>
      <c r="C5928" s="5">
        <v>2014</v>
      </c>
      <c r="D5928" s="5" t="s">
        <v>249</v>
      </c>
      <c r="E5928" s="5" t="s">
        <v>247</v>
      </c>
      <c r="F5928" s="62">
        <v>10.98134042667405</v>
      </c>
      <c r="G5928" s="63">
        <v>5663152</v>
      </c>
      <c r="H5928" s="63">
        <v>0.66918096675007632</v>
      </c>
      <c r="I5928" s="63">
        <f>(I5455+I5412+I5756)/3</f>
        <v>192278.9543986822</v>
      </c>
      <c r="J5928" s="63">
        <v>3830130999.9000001</v>
      </c>
      <c r="K5928" s="63">
        <v>91.093482957660186</v>
      </c>
      <c r="L5928" s="63">
        <v>7685.5098585232727</v>
      </c>
      <c r="M5928" s="63">
        <v>35.820895522388057</v>
      </c>
      <c r="N5928" s="62">
        <v>49.920999999999999</v>
      </c>
    </row>
    <row r="5929" spans="1:14" x14ac:dyDescent="0.4">
      <c r="A5929" s="59">
        <v>139</v>
      </c>
      <c r="B5929" s="5" t="s">
        <v>220</v>
      </c>
      <c r="C5929" s="5">
        <v>2015</v>
      </c>
      <c r="D5929" s="5" t="s">
        <v>249</v>
      </c>
      <c r="E5929" s="5" t="s">
        <v>247</v>
      </c>
      <c r="F5929" s="62">
        <v>11.06015141774869</v>
      </c>
      <c r="G5929" s="63">
        <v>5766431</v>
      </c>
      <c r="H5929" s="63">
        <v>-5.1532977875220638</v>
      </c>
      <c r="I5929" s="63">
        <f>(I5757+I5628+I5886)/3</f>
        <v>82.4860382103451</v>
      </c>
      <c r="J5929" s="63">
        <v>3042967999.9000001</v>
      </c>
      <c r="K5929" s="63">
        <v>81.299930566085919</v>
      </c>
      <c r="L5929" s="63">
        <v>6208.2966545015952</v>
      </c>
      <c r="M5929" s="63">
        <f>(M5628+M5757+M5886)/3</f>
        <v>34.276395935581938</v>
      </c>
      <c r="N5929" s="62">
        <v>50.317</v>
      </c>
    </row>
    <row r="5930" spans="1:14" x14ac:dyDescent="0.4">
      <c r="A5930" s="59">
        <v>139</v>
      </c>
      <c r="B5930" s="5" t="s">
        <v>220</v>
      </c>
      <c r="C5930" s="5">
        <v>2016</v>
      </c>
      <c r="D5930" s="5" t="s">
        <v>249</v>
      </c>
      <c r="E5930" s="5" t="s">
        <v>247</v>
      </c>
      <c r="F5930" s="62">
        <v>10.919116287621446</v>
      </c>
      <c r="G5930" s="63">
        <v>5868561</v>
      </c>
      <c r="H5930" s="63">
        <v>-4.8656028790311439</v>
      </c>
      <c r="I5930" s="63">
        <f>(I5758+I5414+I5457)/3</f>
        <v>97.257730000007882</v>
      </c>
      <c r="J5930" s="63">
        <v>2243160000</v>
      </c>
      <c r="K5930" s="63">
        <v>62.046084696626188</v>
      </c>
      <c r="L5930" s="63">
        <v>6163.253405976111</v>
      </c>
      <c r="M5930" s="63">
        <f>(M5758+M5629+M5887)/3</f>
        <v>34.373120913035471</v>
      </c>
      <c r="N5930" s="62">
        <v>50.728000000000002</v>
      </c>
    </row>
    <row r="5931" spans="1:14" x14ac:dyDescent="0.4">
      <c r="A5931" s="59">
        <v>139</v>
      </c>
      <c r="B5931" s="5" t="s">
        <v>220</v>
      </c>
      <c r="C5931" s="5">
        <v>2017</v>
      </c>
      <c r="D5931" s="5" t="s">
        <v>249</v>
      </c>
      <c r="E5931" s="5" t="s">
        <v>247</v>
      </c>
      <c r="F5931" s="62">
        <v>10.70165905907848</v>
      </c>
      <c r="G5931" s="63">
        <v>5968383</v>
      </c>
      <c r="H5931" s="63">
        <v>-1.5424426847865931</v>
      </c>
      <c r="I5931" s="63">
        <f>(I5759+I5630+I5888)/3</f>
        <v>87.760026732225455</v>
      </c>
      <c r="J5931" s="63">
        <v>2085944135</v>
      </c>
      <c r="K5931" s="63">
        <v>53.575356706995528</v>
      </c>
      <c r="L5931" s="63">
        <v>6354.5328297942197</v>
      </c>
      <c r="M5931" s="63">
        <f>(M5286+M5587+M5759)/3</f>
        <v>51.134027382169144</v>
      </c>
      <c r="N5931" s="62">
        <v>51.152999999999999</v>
      </c>
    </row>
    <row r="5932" spans="1:14" x14ac:dyDescent="0.4">
      <c r="A5932" s="59">
        <v>139</v>
      </c>
      <c r="B5932" s="5" t="s">
        <v>220</v>
      </c>
      <c r="C5932" s="5">
        <v>2018</v>
      </c>
      <c r="D5932" s="5" t="s">
        <v>249</v>
      </c>
      <c r="E5932" s="5" t="s">
        <v>247</v>
      </c>
      <c r="F5932" s="62">
        <v>10.439721513335552</v>
      </c>
      <c r="G5932" s="63">
        <v>6065066</v>
      </c>
      <c r="H5932" s="63">
        <v>1.2108759401387346</v>
      </c>
      <c r="I5932" s="63">
        <f>(I5459+I5416+I5760)/3</f>
        <v>94.570461333287142</v>
      </c>
      <c r="J5932" s="63">
        <v>1606640191.5</v>
      </c>
      <c r="K5932" s="63">
        <v>50.900272639982056</v>
      </c>
      <c r="L5932" s="63">
        <v>6721.3495403724501</v>
      </c>
      <c r="M5932" s="63">
        <f>(M5631+M5760+M5889)/3</f>
        <v>44.393197553537078</v>
      </c>
      <c r="N5932" s="62">
        <v>51.593000000000004</v>
      </c>
    </row>
    <row r="5933" spans="1:14" x14ac:dyDescent="0.4">
      <c r="A5933" s="59">
        <v>139</v>
      </c>
      <c r="B5933" s="5" t="s">
        <v>220</v>
      </c>
      <c r="C5933" s="5">
        <v>2019</v>
      </c>
      <c r="D5933" s="5" t="s">
        <v>249</v>
      </c>
      <c r="E5933" s="5" t="s">
        <v>247</v>
      </c>
      <c r="F5933" s="62">
        <v>10.267536153753722</v>
      </c>
      <c r="G5933" s="63">
        <v>6158420</v>
      </c>
      <c r="H5933" s="63">
        <v>4.3827522684997575</v>
      </c>
      <c r="I5933" s="63">
        <f>(I5417+I5761+I5460)/3</f>
        <v>96.112325140937401</v>
      </c>
      <c r="J5933" s="63">
        <v>1853632129</v>
      </c>
      <c r="K5933" s="63">
        <v>44.285759403720434</v>
      </c>
      <c r="L5933" s="63">
        <v>7344.8802035030312</v>
      </c>
      <c r="M5933" s="63">
        <f>(M5632+M5761+M5890)/3</f>
        <v>34.899996033782521</v>
      </c>
      <c r="N5933" s="62">
        <v>52.048000000000002</v>
      </c>
    </row>
    <row r="5934" spans="1:14" x14ac:dyDescent="0.4">
      <c r="A5934" s="59">
        <v>139</v>
      </c>
      <c r="B5934" s="5" t="s">
        <v>220</v>
      </c>
      <c r="C5934" s="5">
        <v>2020</v>
      </c>
      <c r="D5934" s="5" t="s">
        <v>249</v>
      </c>
      <c r="E5934" s="5" t="s">
        <v>247</v>
      </c>
      <c r="F5934" s="62">
        <v>10.184086299232149</v>
      </c>
      <c r="G5934" s="63">
        <v>6250438</v>
      </c>
      <c r="H5934" s="63">
        <v>4.8588235184480197</v>
      </c>
      <c r="I5934" s="63">
        <f>(I5461+I5418+I5762)/3</f>
        <v>96.235555107252694</v>
      </c>
      <c r="J5934" s="63">
        <v>1436241797</v>
      </c>
      <c r="K5934" s="63">
        <v>35.936593852696696</v>
      </c>
      <c r="L5934" s="63">
        <v>7330.3662879305421</v>
      </c>
      <c r="M5934" s="63">
        <f>(M5633+M5762+M5891)/3</f>
        <v>33.97184991912593</v>
      </c>
      <c r="N5934" s="62">
        <v>52.515999999999998</v>
      </c>
    </row>
    <row r="5935" spans="1:14" x14ac:dyDescent="0.4">
      <c r="A5935" s="59">
        <v>139</v>
      </c>
      <c r="B5935" s="5" t="s">
        <v>220</v>
      </c>
      <c r="C5935" s="5">
        <v>2021</v>
      </c>
      <c r="D5935" s="5" t="s">
        <v>249</v>
      </c>
      <c r="E5935" s="5" t="s">
        <v>247</v>
      </c>
      <c r="F5935" s="62">
        <f>(F5932+F5933+F5934)/3</f>
        <v>10.297114655440474</v>
      </c>
      <c r="G5935" s="63">
        <v>6341855</v>
      </c>
      <c r="H5935" s="63">
        <v>4.4436654175672885</v>
      </c>
      <c r="I5935" s="63">
        <f>(I5634+I5763+I5892)/3</f>
        <v>86.076302086914367</v>
      </c>
      <c r="J5935" s="63">
        <v>1287334690</v>
      </c>
      <c r="K5935" s="63">
        <v>33.058117079748151</v>
      </c>
      <c r="L5935" s="63">
        <v>7885.2998959182405</v>
      </c>
      <c r="M5935" s="63">
        <f>(M5634+M5763+M5892)/3</f>
        <v>33.812710420622039</v>
      </c>
      <c r="N5935" s="62">
        <v>52.997999999999998</v>
      </c>
    </row>
    <row r="5936" spans="1:14" x14ac:dyDescent="0.4">
      <c r="A5936" s="59">
        <v>139</v>
      </c>
      <c r="B5936" s="5" t="s">
        <v>220</v>
      </c>
      <c r="C5936" s="5">
        <v>2022</v>
      </c>
      <c r="D5936" s="5" t="s">
        <v>249</v>
      </c>
      <c r="E5936" s="5" t="s">
        <v>247</v>
      </c>
      <c r="F5936" s="62">
        <f>(F5933+F5934+F5935)/3</f>
        <v>10.249579036142116</v>
      </c>
      <c r="G5936" s="63">
        <v>6430770</v>
      </c>
      <c r="H5936" s="63">
        <v>11.178874643300276</v>
      </c>
      <c r="I5936" s="63">
        <f>(I5764)</f>
        <v>90.464240738457022</v>
      </c>
      <c r="J5936" s="63">
        <v>936039710</v>
      </c>
      <c r="K5936" s="63">
        <f>(K5893+K5635+K5764)/3</f>
        <v>109.9632084063967</v>
      </c>
      <c r="L5936" s="63">
        <v>8792.5485039671985</v>
      </c>
      <c r="M5936" s="63">
        <f>(M5635+M5764+M5893)/3</f>
        <v>33.726744631871611</v>
      </c>
      <c r="N5936" s="62">
        <v>53.494</v>
      </c>
    </row>
    <row r="5937" spans="1:14" x14ac:dyDescent="0.4">
      <c r="A5937" s="69">
        <v>140</v>
      </c>
      <c r="B5937" s="5" t="s">
        <v>221</v>
      </c>
      <c r="C5937" s="5">
        <v>1980</v>
      </c>
      <c r="D5937" s="5" t="s">
        <v>246</v>
      </c>
      <c r="E5937" s="5" t="s">
        <v>247</v>
      </c>
      <c r="F5937" s="62">
        <f>F5938*0.95</f>
        <v>2.6750353476047855E-2</v>
      </c>
      <c r="G5937" s="63">
        <v>13284026</v>
      </c>
      <c r="H5937" s="63">
        <f>(H5679+H5464+H5378)/3</f>
        <v>15.791437283554368</v>
      </c>
      <c r="I5937" s="63">
        <v>2204.0916529999399</v>
      </c>
      <c r="J5937" s="63">
        <v>4000000</v>
      </c>
      <c r="K5937" s="63">
        <v>45.476092912639302</v>
      </c>
      <c r="L5937" s="63">
        <v>93.692228545773702</v>
      </c>
      <c r="M5937" s="63">
        <f>(M5679+M5464+M5378)/3</f>
        <v>10.125027137969917</v>
      </c>
      <c r="N5937" s="62">
        <v>7.5339999999999998</v>
      </c>
    </row>
    <row r="5938" spans="1:14" x14ac:dyDescent="0.4">
      <c r="A5938" s="69">
        <v>140</v>
      </c>
      <c r="B5938" s="5" t="s">
        <v>221</v>
      </c>
      <c r="C5938" s="5">
        <v>1981</v>
      </c>
      <c r="D5938" s="5" t="s">
        <v>246</v>
      </c>
      <c r="E5938" s="5" t="s">
        <v>247</v>
      </c>
      <c r="F5938" s="62">
        <f t="shared" ref="F5938:F5946" si="610">F5939*0.95</f>
        <v>2.8158266816892482E-2</v>
      </c>
      <c r="G5938" s="63">
        <v>13563558</v>
      </c>
      <c r="H5938" s="63">
        <f>(H5680+H5465+H5379)/3</f>
        <v>18.895420065483325</v>
      </c>
      <c r="I5938" s="63">
        <v>1565.3683849454901</v>
      </c>
      <c r="J5938" s="63">
        <f>(J5680+J5465+J5379)/3</f>
        <v>9854629.3081264663</v>
      </c>
      <c r="K5938" s="63">
        <v>38.136543782247813</v>
      </c>
      <c r="L5938" s="63">
        <v>98.595073652503274</v>
      </c>
      <c r="M5938" s="63">
        <f>(M5680+M5465+M5379)/3</f>
        <v>12.717357130764952</v>
      </c>
      <c r="N5938" s="62">
        <v>7.8339999999999996</v>
      </c>
    </row>
    <row r="5939" spans="1:14" x14ac:dyDescent="0.4">
      <c r="A5939" s="69">
        <v>140</v>
      </c>
      <c r="B5939" s="5" t="s">
        <v>221</v>
      </c>
      <c r="C5939" s="5">
        <v>1982</v>
      </c>
      <c r="D5939" s="5" t="s">
        <v>246</v>
      </c>
      <c r="E5939" s="5" t="s">
        <v>247</v>
      </c>
      <c r="F5939" s="62">
        <f t="shared" si="610"/>
        <v>2.9640280859886823E-2</v>
      </c>
      <c r="G5939" s="63">
        <v>13880052</v>
      </c>
      <c r="H5939" s="63">
        <f>(H5681+H5466+H5380)/3</f>
        <v>13.138993066159989</v>
      </c>
      <c r="I5939" s="63">
        <v>543.22096070298005</v>
      </c>
      <c r="J5939" s="63">
        <v>2020000</v>
      </c>
      <c r="K5939" s="63">
        <v>25.901262916188291</v>
      </c>
      <c r="L5939" s="63">
        <v>156.87981572403331</v>
      </c>
      <c r="M5939" s="63">
        <f>(M5681+M5466+M5380)/3</f>
        <v>12.977353815417452</v>
      </c>
      <c r="N5939" s="62">
        <v>8.1470000000000002</v>
      </c>
    </row>
    <row r="5940" spans="1:14" x14ac:dyDescent="0.4">
      <c r="A5940" s="69">
        <v>140</v>
      </c>
      <c r="B5940" s="5" t="s">
        <v>221</v>
      </c>
      <c r="C5940" s="5">
        <v>1983</v>
      </c>
      <c r="D5940" s="5" t="s">
        <v>246</v>
      </c>
      <c r="E5940" s="5" t="s">
        <v>247</v>
      </c>
      <c r="F5940" s="62">
        <f t="shared" si="610"/>
        <v>3.120029564198613E-2</v>
      </c>
      <c r="G5940" s="63">
        <v>14228932</v>
      </c>
      <c r="H5940" s="63">
        <v>45.944492602352256</v>
      </c>
      <c r="I5940" s="63">
        <v>429.72717356601203</v>
      </c>
      <c r="J5940" s="63">
        <f>(J5682+J5467+J5381)/3</f>
        <v>2581106.4645012999</v>
      </c>
      <c r="K5940" s="63">
        <v>22.303228686207412</v>
      </c>
      <c r="L5940" s="63">
        <v>157.44915594039901</v>
      </c>
      <c r="M5940" s="63">
        <f>(M5467+M5682+M5381)/3</f>
        <v>16.2975845410628</v>
      </c>
      <c r="N5940" s="62">
        <v>8.4700000000000006</v>
      </c>
    </row>
    <row r="5941" spans="1:14" x14ac:dyDescent="0.4">
      <c r="A5941" s="69">
        <v>140</v>
      </c>
      <c r="B5941" s="5" t="s">
        <v>221</v>
      </c>
      <c r="C5941" s="5">
        <v>1984</v>
      </c>
      <c r="D5941" s="5" t="s">
        <v>246</v>
      </c>
      <c r="E5941" s="5" t="s">
        <v>247</v>
      </c>
      <c r="F5941" s="62">
        <f t="shared" si="610"/>
        <v>3.2842416465248561E-2</v>
      </c>
      <c r="G5941" s="63">
        <v>14617944</v>
      </c>
      <c r="H5941" s="63">
        <v>25.276809619585123</v>
      </c>
      <c r="I5941" s="63">
        <v>293.579241426664</v>
      </c>
      <c r="J5941" s="63">
        <f>(J5683+J5468+J5382)/3</f>
        <v>-269996.35670643672</v>
      </c>
      <c r="K5941" s="63">
        <v>27.017579458230433</v>
      </c>
      <c r="L5941" s="63">
        <v>247.34309264383123</v>
      </c>
      <c r="M5941" s="63">
        <f>(M5683+M5468+M5382)/3</f>
        <v>24.537823827884679</v>
      </c>
      <c r="N5941" s="62">
        <v>8.8049999999999997</v>
      </c>
    </row>
    <row r="5942" spans="1:14" x14ac:dyDescent="0.4">
      <c r="A5942" s="69">
        <v>140</v>
      </c>
      <c r="B5942" s="5" t="s">
        <v>221</v>
      </c>
      <c r="C5942" s="5">
        <v>1985</v>
      </c>
      <c r="D5942" s="5" t="s">
        <v>246</v>
      </c>
      <c r="E5942" s="5" t="s">
        <v>247</v>
      </c>
      <c r="F5942" s="62">
        <f t="shared" si="610"/>
        <v>3.4570964700261643E-2</v>
      </c>
      <c r="G5942" s="63">
        <v>15038915</v>
      </c>
      <c r="H5942" s="63">
        <v>120.3359467144582</v>
      </c>
      <c r="I5942" s="63">
        <v>384.55721838041501</v>
      </c>
      <c r="J5942" s="63">
        <v>-4000000</v>
      </c>
      <c r="K5942" s="63">
        <v>28.746856396440979</v>
      </c>
      <c r="L5942" s="63">
        <v>234.0391872369222</v>
      </c>
      <c r="M5942" s="63">
        <f>(M5684+M5469+M5383)/3</f>
        <v>17.474734999455375</v>
      </c>
      <c r="N5942" s="62">
        <v>9.1519999999999992</v>
      </c>
    </row>
    <row r="5943" spans="1:14" x14ac:dyDescent="0.4">
      <c r="A5943" s="69">
        <v>140</v>
      </c>
      <c r="B5943" s="5" t="s">
        <v>221</v>
      </c>
      <c r="C5943" s="5">
        <v>1986</v>
      </c>
      <c r="D5943" s="5" t="s">
        <v>246</v>
      </c>
      <c r="E5943" s="5" t="s">
        <v>247</v>
      </c>
      <c r="F5943" s="62">
        <f t="shared" si="610"/>
        <v>3.6390489158170149E-2</v>
      </c>
      <c r="G5943" s="63">
        <v>15486807</v>
      </c>
      <c r="H5943" s="63">
        <v>137.28087514851381</v>
      </c>
      <c r="I5943" s="63">
        <v>401.10114645796301</v>
      </c>
      <c r="J5943" s="63">
        <f>(J5685+J5384+J5298)/3</f>
        <v>1308041.1276743682</v>
      </c>
      <c r="K5943" s="63">
        <v>28.04839214646805</v>
      </c>
      <c r="L5943" s="63">
        <v>253.32814246073812</v>
      </c>
      <c r="M5943" s="63">
        <f>(M5685+M5384+M5470)/3</f>
        <v>14.313917030808511</v>
      </c>
      <c r="N5943" s="62">
        <v>9.5109999999999992</v>
      </c>
    </row>
    <row r="5944" spans="1:14" x14ac:dyDescent="0.4">
      <c r="A5944" s="69">
        <v>140</v>
      </c>
      <c r="B5944" s="5" t="s">
        <v>221</v>
      </c>
      <c r="C5944" s="5">
        <v>1987</v>
      </c>
      <c r="D5944" s="5" t="s">
        <v>246</v>
      </c>
      <c r="E5944" s="5" t="s">
        <v>247</v>
      </c>
      <c r="F5944" s="62">
        <f t="shared" si="610"/>
        <v>3.8305778061231734E-2</v>
      </c>
      <c r="G5944" s="63">
        <v>15974216</v>
      </c>
      <c r="H5944" s="63">
        <v>180.98801172235255</v>
      </c>
      <c r="I5944" s="63">
        <v>511.69143541294198</v>
      </c>
      <c r="J5944" s="63">
        <f>(J5471+J5686+J5385)/3</f>
        <v>13600181.4297603</v>
      </c>
      <c r="K5944" s="63">
        <v>26.29039063841892</v>
      </c>
      <c r="L5944" s="63">
        <v>392.47760529315224</v>
      </c>
      <c r="M5944" s="63">
        <f t="shared" ref="M5944:M5950" si="611">(M5686+M5471+M5385)/3</f>
        <v>15.672831722012049</v>
      </c>
      <c r="N5944" s="62">
        <v>9.8819999999999997</v>
      </c>
    </row>
    <row r="5945" spans="1:14" x14ac:dyDescent="0.4">
      <c r="A5945" s="69">
        <v>140</v>
      </c>
      <c r="B5945" s="5" t="s">
        <v>221</v>
      </c>
      <c r="C5945" s="5">
        <v>1988</v>
      </c>
      <c r="D5945" s="5" t="s">
        <v>246</v>
      </c>
      <c r="E5945" s="5" t="s">
        <v>247</v>
      </c>
      <c r="F5945" s="62">
        <f t="shared" si="610"/>
        <v>4.0321871643401827E-2</v>
      </c>
      <c r="G5945" s="63">
        <v>16489323</v>
      </c>
      <c r="H5945" s="63">
        <v>189.975114519253</v>
      </c>
      <c r="I5945" s="63">
        <v>470.27175416479798</v>
      </c>
      <c r="J5945" s="63">
        <v>4700000</v>
      </c>
      <c r="K5945" s="63">
        <v>25.350038300742732</v>
      </c>
      <c r="L5945" s="63">
        <v>394.73613632692297</v>
      </c>
      <c r="M5945" s="63">
        <f t="shared" si="611"/>
        <v>15.335719403748469</v>
      </c>
      <c r="N5945" s="62">
        <v>10.266999999999999</v>
      </c>
    </row>
    <row r="5946" spans="1:14" x14ac:dyDescent="0.4">
      <c r="A5946" s="69">
        <v>140</v>
      </c>
      <c r="B5946" s="5" t="s">
        <v>221</v>
      </c>
      <c r="C5946" s="5">
        <v>1989</v>
      </c>
      <c r="D5946" s="5" t="s">
        <v>246</v>
      </c>
      <c r="E5946" s="5" t="s">
        <v>247</v>
      </c>
      <c r="F5946" s="62">
        <f t="shared" si="610"/>
        <v>4.2444075414107191E-2</v>
      </c>
      <c r="G5946" s="63">
        <v>17028543</v>
      </c>
      <c r="H5946" s="63">
        <v>115.44673104386777</v>
      </c>
      <c r="I5946" s="63">
        <v>384.839099021442</v>
      </c>
      <c r="J5946" s="63">
        <v>-1760000</v>
      </c>
      <c r="K5946" s="63">
        <v>26.047628519006039</v>
      </c>
      <c r="L5946" s="63">
        <v>309.8609669270399</v>
      </c>
      <c r="M5946" s="63">
        <f t="shared" si="611"/>
        <v>15.759309239749848</v>
      </c>
      <c r="N5946" s="62">
        <v>10.664999999999999</v>
      </c>
    </row>
    <row r="5947" spans="1:14" x14ac:dyDescent="0.4">
      <c r="A5947" s="69">
        <v>140</v>
      </c>
      <c r="B5947" s="5" t="s">
        <v>221</v>
      </c>
      <c r="C5947" s="5">
        <v>1990</v>
      </c>
      <c r="D5947" s="5" t="s">
        <v>246</v>
      </c>
      <c r="E5947" s="5" t="s">
        <v>247</v>
      </c>
      <c r="F5947" s="62">
        <v>4.4677974120112832E-2</v>
      </c>
      <c r="G5947" s="63">
        <v>17586630</v>
      </c>
      <c r="H5947" s="63">
        <v>44.380089672357713</v>
      </c>
      <c r="I5947" s="63">
        <v>245.07082897041499</v>
      </c>
      <c r="J5947" s="63">
        <v>-5910000</v>
      </c>
      <c r="K5947" s="63">
        <v>26.609543760589698</v>
      </c>
      <c r="L5947" s="63">
        <v>244.75407228728133</v>
      </c>
      <c r="M5947" s="63">
        <f t="shared" si="611"/>
        <v>16.972087703073679</v>
      </c>
      <c r="N5947" s="62">
        <v>11.076000000000001</v>
      </c>
    </row>
    <row r="5948" spans="1:14" x14ac:dyDescent="0.4">
      <c r="A5948" s="69">
        <v>140</v>
      </c>
      <c r="B5948" s="5" t="s">
        <v>221</v>
      </c>
      <c r="C5948" s="5">
        <v>1991</v>
      </c>
      <c r="D5948" s="5" t="s">
        <v>246</v>
      </c>
      <c r="E5948" s="5" t="s">
        <v>247</v>
      </c>
      <c r="F5948" s="62">
        <v>4.4375571451251615E-2</v>
      </c>
      <c r="G5948" s="63">
        <v>18171935</v>
      </c>
      <c r="H5948" s="63">
        <v>26.019336699248612</v>
      </c>
      <c r="I5948" s="63">
        <v>179.959052610138</v>
      </c>
      <c r="J5948" s="63">
        <v>1000000</v>
      </c>
      <c r="K5948" s="63">
        <v>29.402201859126698</v>
      </c>
      <c r="L5948" s="63">
        <v>182.79446628126141</v>
      </c>
      <c r="M5948" s="63">
        <f t="shared" si="611"/>
        <v>19.485777106780745</v>
      </c>
      <c r="N5948" s="62">
        <v>11.454000000000001</v>
      </c>
    </row>
    <row r="5949" spans="1:14" x14ac:dyDescent="0.4">
      <c r="A5949" s="69">
        <v>140</v>
      </c>
      <c r="B5949" s="5" t="s">
        <v>221</v>
      </c>
      <c r="C5949" s="5">
        <v>1992</v>
      </c>
      <c r="D5949" s="5" t="s">
        <v>246</v>
      </c>
      <c r="E5949" s="5" t="s">
        <v>247</v>
      </c>
      <c r="F5949" s="62">
        <v>4.3349722045024436E-2</v>
      </c>
      <c r="G5949" s="63">
        <v>18801966</v>
      </c>
      <c r="H5949" s="63">
        <v>45.068029089554216</v>
      </c>
      <c r="I5949" s="63">
        <v>120.18127381130201</v>
      </c>
      <c r="J5949" s="63">
        <v>3000000</v>
      </c>
      <c r="K5949" s="63">
        <v>33.052144051006252</v>
      </c>
      <c r="L5949" s="63">
        <v>151.97654127814167</v>
      </c>
      <c r="M5949" s="63">
        <f t="shared" si="611"/>
        <v>17.365639271859241</v>
      </c>
      <c r="N5949" s="62">
        <v>11.79</v>
      </c>
    </row>
    <row r="5950" spans="1:14" x14ac:dyDescent="0.4">
      <c r="A5950" s="69">
        <v>140</v>
      </c>
      <c r="B5950" s="5" t="s">
        <v>221</v>
      </c>
      <c r="C5950" s="5">
        <v>1993</v>
      </c>
      <c r="D5950" s="5" t="s">
        <v>246</v>
      </c>
      <c r="E5950" s="5" t="s">
        <v>247</v>
      </c>
      <c r="F5950" s="62">
        <v>4.1818925982371233E-2</v>
      </c>
      <c r="G5950" s="63">
        <v>19462958</v>
      </c>
      <c r="H5950" s="63">
        <v>30.136871450944881</v>
      </c>
      <c r="I5950" s="63">
        <v>118.69577841586</v>
      </c>
      <c r="J5950" s="63">
        <v>54600000</v>
      </c>
      <c r="K5950" s="63">
        <v>28.239834538031339</v>
      </c>
      <c r="L5950" s="63">
        <v>165.46503589996374</v>
      </c>
      <c r="M5950" s="63">
        <f t="shared" si="611"/>
        <v>29.172460073703039</v>
      </c>
      <c r="N5950" s="62">
        <v>12.132999999999999</v>
      </c>
    </row>
    <row r="5951" spans="1:14" x14ac:dyDescent="0.4">
      <c r="A5951" s="69">
        <v>140</v>
      </c>
      <c r="B5951" s="5" t="s">
        <v>221</v>
      </c>
      <c r="C5951" s="5">
        <v>1994</v>
      </c>
      <c r="D5951" s="5" t="s">
        <v>246</v>
      </c>
      <c r="E5951" s="5" t="s">
        <v>247</v>
      </c>
      <c r="F5951" s="62">
        <v>3.6060583489577483E-2</v>
      </c>
      <c r="G5951" s="63">
        <v>20125021</v>
      </c>
      <c r="H5951" s="63">
        <v>6.8484975518894089</v>
      </c>
      <c r="I5951" s="63">
        <v>148.58915075015699</v>
      </c>
      <c r="J5951" s="63">
        <v>88200000</v>
      </c>
      <c r="K5951" s="63">
        <v>27.839359857463293</v>
      </c>
      <c r="L5951" s="63">
        <v>198.28205131871215</v>
      </c>
      <c r="M5951" s="63">
        <f>(M5693+M5392+M5478)/3</f>
        <v>22.943784845648725</v>
      </c>
      <c r="N5951" s="62">
        <v>12.484999999999999</v>
      </c>
    </row>
    <row r="5952" spans="1:14" x14ac:dyDescent="0.4">
      <c r="A5952" s="69">
        <v>140</v>
      </c>
      <c r="B5952" s="5" t="s">
        <v>221</v>
      </c>
      <c r="C5952" s="5">
        <v>1995</v>
      </c>
      <c r="D5952" s="5" t="s">
        <v>246</v>
      </c>
      <c r="E5952" s="5" t="s">
        <v>247</v>
      </c>
      <c r="F5952" s="62">
        <v>4.6057143448442667E-2</v>
      </c>
      <c r="G5952" s="63">
        <v>20680831</v>
      </c>
      <c r="H5952" s="63">
        <v>9.3764376363304649</v>
      </c>
      <c r="I5952" s="63">
        <v>145.279988226158</v>
      </c>
      <c r="J5952" s="63">
        <v>121200000</v>
      </c>
      <c r="K5952" s="63">
        <v>32.623145862769995</v>
      </c>
      <c r="L5952" s="63">
        <v>278.31661321986809</v>
      </c>
      <c r="M5952" s="63">
        <f>(M5694+M5479+M5393)/3</f>
        <v>22.638691129566286</v>
      </c>
      <c r="N5952" s="62">
        <v>12.846</v>
      </c>
    </row>
    <row r="5953" spans="1:14" x14ac:dyDescent="0.4">
      <c r="A5953" s="69">
        <v>140</v>
      </c>
      <c r="B5953" s="5" t="s">
        <v>221</v>
      </c>
      <c r="C5953" s="5">
        <v>1996</v>
      </c>
      <c r="D5953" s="5" t="s">
        <v>246</v>
      </c>
      <c r="E5953" s="5" t="s">
        <v>247</v>
      </c>
      <c r="F5953" s="62">
        <v>4.9337934900524114E-2</v>
      </c>
      <c r="G5953" s="63">
        <v>21249572</v>
      </c>
      <c r="H5953" s="63">
        <v>4.5724812824332588</v>
      </c>
      <c r="I5953" s="63">
        <v>145.52001877828801</v>
      </c>
      <c r="J5953" s="63">
        <v>121000000</v>
      </c>
      <c r="K5953" s="63">
        <v>35.385486882010376</v>
      </c>
      <c r="L5953" s="63">
        <v>284.45680350352472</v>
      </c>
      <c r="M5953" s="63">
        <f>(M5695+M5480+M5394)/3</f>
        <v>22.384361455265406</v>
      </c>
      <c r="N5953" s="62">
        <v>13.215999999999999</v>
      </c>
    </row>
    <row r="5954" spans="1:14" x14ac:dyDescent="0.4">
      <c r="A5954" s="69">
        <v>140</v>
      </c>
      <c r="B5954" s="5" t="s">
        <v>221</v>
      </c>
      <c r="C5954" s="5">
        <v>1997</v>
      </c>
      <c r="D5954" s="5" t="s">
        <v>246</v>
      </c>
      <c r="E5954" s="5" t="s">
        <v>247</v>
      </c>
      <c r="F5954" s="62">
        <v>5.0742482893513186E-2</v>
      </c>
      <c r="G5954" s="63">
        <v>21876935</v>
      </c>
      <c r="H5954" s="63">
        <v>3.0952685191885791</v>
      </c>
      <c r="I5954" s="63">
        <v>152.50075433559201</v>
      </c>
      <c r="J5954" s="63">
        <v>175000000</v>
      </c>
      <c r="K5954" s="63">
        <v>34.158566965278382</v>
      </c>
      <c r="L5954" s="63">
        <v>286.57274491015693</v>
      </c>
      <c r="M5954" s="63">
        <f>(M5696+M5481+M5395)/3</f>
        <v>23.462555370809387</v>
      </c>
      <c r="N5954" s="62">
        <v>13.593999999999999</v>
      </c>
    </row>
    <row r="5955" spans="1:14" x14ac:dyDescent="0.4">
      <c r="A5955" s="69">
        <v>140</v>
      </c>
      <c r="B5955" s="5" t="s">
        <v>221</v>
      </c>
      <c r="C5955" s="5">
        <v>1998</v>
      </c>
      <c r="D5955" s="5" t="s">
        <v>246</v>
      </c>
      <c r="E5955" s="5" t="s">
        <v>247</v>
      </c>
      <c r="F5955" s="62">
        <v>5.605152052622326E-2</v>
      </c>
      <c r="G5955" s="63">
        <v>22537658</v>
      </c>
      <c r="H5955" s="63">
        <v>8.7857068515249352</v>
      </c>
      <c r="I5955" s="63">
        <v>135.60037318711801</v>
      </c>
      <c r="J5955" s="63">
        <v>210000000</v>
      </c>
      <c r="K5955" s="63">
        <v>30.043921931244018</v>
      </c>
      <c r="L5955" s="63">
        <v>292.16948125344425</v>
      </c>
      <c r="M5955" s="63">
        <f>(M5697+M5482+M5396)/3</f>
        <v>25.392148162333381</v>
      </c>
      <c r="N5955" s="62">
        <v>13.981999999999999</v>
      </c>
    </row>
    <row r="5956" spans="1:14" x14ac:dyDescent="0.4">
      <c r="A5956" s="69">
        <v>140</v>
      </c>
      <c r="B5956" s="5" t="s">
        <v>221</v>
      </c>
      <c r="C5956" s="5">
        <v>1999</v>
      </c>
      <c r="D5956" s="5" t="s">
        <v>246</v>
      </c>
      <c r="E5956" s="5" t="s">
        <v>247</v>
      </c>
      <c r="F5956" s="62">
        <v>5.5439937554681212E-2</v>
      </c>
      <c r="G5956" s="63">
        <v>23279247</v>
      </c>
      <c r="H5956" s="63">
        <v>-0.11313055058234056</v>
      </c>
      <c r="I5956" s="63">
        <v>123.413884192941</v>
      </c>
      <c r="J5956" s="63">
        <v>140200000</v>
      </c>
      <c r="K5956" s="63">
        <v>36.024710157024494</v>
      </c>
      <c r="L5956" s="63">
        <v>257.6785777455168</v>
      </c>
      <c r="M5956" s="63">
        <f>(M5698+M5483+M5397)/3</f>
        <v>24.197452959990471</v>
      </c>
      <c r="N5956" s="62">
        <v>14.379</v>
      </c>
    </row>
    <row r="5957" spans="1:14" x14ac:dyDescent="0.4">
      <c r="A5957" s="69">
        <v>140</v>
      </c>
      <c r="B5957" s="5" t="s">
        <v>221</v>
      </c>
      <c r="C5957" s="5">
        <v>2000</v>
      </c>
      <c r="D5957" s="5" t="s">
        <v>246</v>
      </c>
      <c r="E5957" s="5" t="s">
        <v>247</v>
      </c>
      <c r="F5957" s="62">
        <v>5.4020081099228713E-2</v>
      </c>
      <c r="G5957" s="63">
        <v>24020697</v>
      </c>
      <c r="H5957" s="63">
        <v>11.117305882486249</v>
      </c>
      <c r="I5957" s="63">
        <v>116.989045473141</v>
      </c>
      <c r="J5957" s="63">
        <v>160700000</v>
      </c>
      <c r="K5957" s="63">
        <v>32.749033338382176</v>
      </c>
      <c r="L5957" s="63">
        <v>257.82960573945348</v>
      </c>
      <c r="M5957" s="63">
        <f>(M5484+M5699+M5398)/3</f>
        <v>27.113081542995463</v>
      </c>
      <c r="N5957" s="62">
        <v>14.786</v>
      </c>
    </row>
    <row r="5958" spans="1:14" x14ac:dyDescent="0.4">
      <c r="A5958" s="69">
        <v>140</v>
      </c>
      <c r="B5958" s="5" t="s">
        <v>221</v>
      </c>
      <c r="C5958" s="5">
        <v>2001</v>
      </c>
      <c r="D5958" s="5" t="s">
        <v>246</v>
      </c>
      <c r="E5958" s="5" t="s">
        <v>247</v>
      </c>
      <c r="F5958" s="62">
        <v>5.2654479961798346E-2</v>
      </c>
      <c r="G5958" s="63">
        <v>24763325</v>
      </c>
      <c r="H5958" s="63">
        <v>4.5344758116547865</v>
      </c>
      <c r="I5958" s="63">
        <v>114.118416120717</v>
      </c>
      <c r="J5958" s="63">
        <v>151496150.65192699</v>
      </c>
      <c r="K5958" s="63">
        <v>35.329976781972491</v>
      </c>
      <c r="L5958" s="63">
        <v>235.85297485356796</v>
      </c>
      <c r="M5958" s="63">
        <f>(M5700+M5485+M5399)/3</f>
        <v>30.748279230282737</v>
      </c>
      <c r="N5958" s="62">
        <v>15.201000000000001</v>
      </c>
    </row>
    <row r="5959" spans="1:14" x14ac:dyDescent="0.4">
      <c r="A5959" s="69">
        <v>140</v>
      </c>
      <c r="B5959" s="5" t="s">
        <v>221</v>
      </c>
      <c r="C5959" s="5">
        <v>2002</v>
      </c>
      <c r="D5959" s="5" t="s">
        <v>246</v>
      </c>
      <c r="E5959" s="5" t="s">
        <v>247</v>
      </c>
      <c r="F5959" s="62">
        <v>5.8179477934898645E-2</v>
      </c>
      <c r="G5959" s="63">
        <v>25545090</v>
      </c>
      <c r="H5959" s="63">
        <v>-3.1695563374237992</v>
      </c>
      <c r="I5959" s="63">
        <v>109.20371583574099</v>
      </c>
      <c r="J5959" s="63">
        <v>184648059.19749999</v>
      </c>
      <c r="K5959" s="63">
        <v>36.277794156183099</v>
      </c>
      <c r="L5959" s="63">
        <v>241.86893023749434</v>
      </c>
      <c r="M5959" s="63">
        <f>(M5701+M5486+M5400)/3</f>
        <v>27.312969726939912</v>
      </c>
      <c r="N5959" s="62">
        <v>15.625999999999999</v>
      </c>
    </row>
    <row r="5960" spans="1:14" x14ac:dyDescent="0.4">
      <c r="A5960" s="69">
        <v>140</v>
      </c>
      <c r="B5960" s="5" t="s">
        <v>221</v>
      </c>
      <c r="C5960" s="5">
        <v>2003</v>
      </c>
      <c r="D5960" s="5" t="s">
        <v>246</v>
      </c>
      <c r="E5960" s="5" t="s">
        <v>247</v>
      </c>
      <c r="F5960" s="62">
        <v>5.9465592825517208E-2</v>
      </c>
      <c r="G5960" s="63">
        <v>26354736</v>
      </c>
      <c r="H5960" s="63">
        <v>7.806740872975098</v>
      </c>
      <c r="I5960" s="63">
        <v>95.837805599977699</v>
      </c>
      <c r="J5960" s="63">
        <v>202192593.61849999</v>
      </c>
      <c r="K5960" s="63">
        <v>36.585726464126836</v>
      </c>
      <c r="L5960" s="63">
        <v>250.69058841002507</v>
      </c>
      <c r="M5960" s="63">
        <f>(M5702+M5487+M5401)/3</f>
        <v>28.45312577552107</v>
      </c>
      <c r="N5960" s="62">
        <v>16.061</v>
      </c>
    </row>
    <row r="5961" spans="1:14" x14ac:dyDescent="0.4">
      <c r="A5961" s="69">
        <v>140</v>
      </c>
      <c r="B5961" s="5" t="s">
        <v>221</v>
      </c>
      <c r="C5961" s="5">
        <v>2004</v>
      </c>
      <c r="D5961" s="5" t="s">
        <v>246</v>
      </c>
      <c r="E5961" s="5" t="s">
        <v>247</v>
      </c>
      <c r="F5961" s="62">
        <v>6.0030758027566702E-2</v>
      </c>
      <c r="G5961" s="63">
        <v>27146084</v>
      </c>
      <c r="H5961" s="63">
        <v>15.587549983445072</v>
      </c>
      <c r="I5961" s="63">
        <v>99.434941501955805</v>
      </c>
      <c r="J5961" s="63">
        <v>295416479.80069202</v>
      </c>
      <c r="K5961" s="63">
        <v>35.460086245643637</v>
      </c>
      <c r="L5961" s="63">
        <v>292.47266558866602</v>
      </c>
      <c r="M5961" s="63">
        <f>M5962*0.95</f>
        <v>24.915564505562013</v>
      </c>
      <c r="N5961" s="62">
        <v>16.507000000000001</v>
      </c>
    </row>
    <row r="5962" spans="1:14" x14ac:dyDescent="0.4">
      <c r="A5962" s="69">
        <v>140</v>
      </c>
      <c r="B5962" s="5" t="s">
        <v>221</v>
      </c>
      <c r="C5962" s="5">
        <v>2005</v>
      </c>
      <c r="D5962" s="5" t="s">
        <v>246</v>
      </c>
      <c r="E5962" s="5" t="s">
        <v>247</v>
      </c>
      <c r="F5962" s="62">
        <v>7.2423867987032972E-2</v>
      </c>
      <c r="G5962" s="63">
        <v>27946588</v>
      </c>
      <c r="H5962" s="63">
        <v>-1.7411852918063744</v>
      </c>
      <c r="I5962" s="63">
        <v>104.15044225805001</v>
      </c>
      <c r="J5962" s="63">
        <v>379808340.66706097</v>
      </c>
      <c r="K5962" s="63">
        <v>38.994285483906097</v>
      </c>
      <c r="L5962" s="63">
        <v>330.602854382722</v>
      </c>
      <c r="M5962" s="63">
        <f t="shared" ref="M5962:M5967" si="612">(M5704+M5489+M5403)/3</f>
        <v>26.226910005854752</v>
      </c>
      <c r="N5962" s="62">
        <v>16.96</v>
      </c>
    </row>
    <row r="5963" spans="1:14" x14ac:dyDescent="0.4">
      <c r="A5963" s="69">
        <v>140</v>
      </c>
      <c r="B5963" s="5" t="s">
        <v>221</v>
      </c>
      <c r="C5963" s="5">
        <v>2006</v>
      </c>
      <c r="D5963" s="5" t="s">
        <v>246</v>
      </c>
      <c r="E5963" s="5" t="s">
        <v>247</v>
      </c>
      <c r="F5963" s="62">
        <v>8.3393496322119162E-2</v>
      </c>
      <c r="G5963" s="63">
        <v>28773227</v>
      </c>
      <c r="H5963" s="63">
        <v>2.4056202154191055</v>
      </c>
      <c r="I5963" s="63">
        <v>104.365367025951</v>
      </c>
      <c r="J5963" s="63">
        <v>644262499.94651198</v>
      </c>
      <c r="K5963" s="63">
        <v>43.633285789620437</v>
      </c>
      <c r="L5963" s="63">
        <v>346.76846232678531</v>
      </c>
      <c r="M5963" s="63">
        <f t="shared" si="612"/>
        <v>27.641733677368595</v>
      </c>
      <c r="N5963" s="62">
        <v>17.425000000000001</v>
      </c>
    </row>
    <row r="5964" spans="1:14" x14ac:dyDescent="0.4">
      <c r="A5964" s="69">
        <v>140</v>
      </c>
      <c r="B5964" s="5" t="s">
        <v>221</v>
      </c>
      <c r="C5964" s="5">
        <v>2007</v>
      </c>
      <c r="D5964" s="5" t="s">
        <v>246</v>
      </c>
      <c r="E5964" s="5" t="s">
        <v>247</v>
      </c>
      <c r="F5964" s="62">
        <v>9.6801180325053776E-2</v>
      </c>
      <c r="G5964" s="63">
        <v>29629804</v>
      </c>
      <c r="H5964" s="63">
        <v>7.3212473176833583</v>
      </c>
      <c r="I5964" s="63">
        <v>107.942763705831</v>
      </c>
      <c r="J5964" s="63">
        <v>792305780.89124405</v>
      </c>
      <c r="K5964" s="63">
        <v>46.777416652282248</v>
      </c>
      <c r="L5964" s="63">
        <v>401.70918764374352</v>
      </c>
      <c r="M5964" s="63">
        <f t="shared" si="612"/>
        <v>26.638772051389392</v>
      </c>
      <c r="N5964" s="62">
        <v>17.899000000000001</v>
      </c>
    </row>
    <row r="5965" spans="1:14" x14ac:dyDescent="0.4">
      <c r="A5965" s="69">
        <v>140</v>
      </c>
      <c r="B5965" s="5" t="s">
        <v>221</v>
      </c>
      <c r="C5965" s="5">
        <v>2008</v>
      </c>
      <c r="D5965" s="5" t="s">
        <v>246</v>
      </c>
      <c r="E5965" s="5" t="s">
        <v>247</v>
      </c>
      <c r="F5965" s="62">
        <v>9.740457036482171E-2</v>
      </c>
      <c r="G5965" s="63">
        <v>30509862</v>
      </c>
      <c r="H5965" s="63">
        <v>6.364276547792457</v>
      </c>
      <c r="I5965" s="63">
        <v>111.286895078165</v>
      </c>
      <c r="J5965" s="63">
        <v>728860900.652408</v>
      </c>
      <c r="K5965" s="63">
        <v>56.258268205063423</v>
      </c>
      <c r="L5965" s="63">
        <v>473.30283343152081</v>
      </c>
      <c r="M5965" s="63">
        <f t="shared" si="612"/>
        <v>24.896709081750817</v>
      </c>
      <c r="N5965" s="62">
        <v>18.384</v>
      </c>
    </row>
    <row r="5966" spans="1:14" x14ac:dyDescent="0.4">
      <c r="A5966" s="69">
        <v>140</v>
      </c>
      <c r="B5966" s="5" t="s">
        <v>221</v>
      </c>
      <c r="C5966" s="5">
        <v>2009</v>
      </c>
      <c r="D5966" s="5" t="s">
        <v>246</v>
      </c>
      <c r="E5966" s="5" t="s">
        <v>247</v>
      </c>
      <c r="F5966" s="62">
        <v>0.10687776720874353</v>
      </c>
      <c r="G5966" s="63">
        <v>31412520</v>
      </c>
      <c r="H5966" s="63">
        <v>85.353275235057509</v>
      </c>
      <c r="I5966" s="63">
        <v>108.354758000991</v>
      </c>
      <c r="J5966" s="63">
        <v>841570802.74764001</v>
      </c>
      <c r="K5966" s="63">
        <v>47.063878074837852</v>
      </c>
      <c r="L5966" s="63">
        <v>799.92963209122911</v>
      </c>
      <c r="M5966" s="63">
        <f t="shared" si="612"/>
        <v>25.42633660716108</v>
      </c>
      <c r="N5966" s="62">
        <v>18.878</v>
      </c>
    </row>
    <row r="5967" spans="1:14" x14ac:dyDescent="0.4">
      <c r="A5967" s="69">
        <v>140</v>
      </c>
      <c r="B5967" s="5" t="s">
        <v>221</v>
      </c>
      <c r="C5967" s="5">
        <v>2010</v>
      </c>
      <c r="D5967" s="5" t="s">
        <v>246</v>
      </c>
      <c r="E5967" s="5" t="s">
        <v>247</v>
      </c>
      <c r="F5967" s="62">
        <v>0.10302479818023329</v>
      </c>
      <c r="G5967" s="63">
        <v>32341728</v>
      </c>
      <c r="H5967" s="63">
        <v>5.6376116381346151</v>
      </c>
      <c r="I5967" s="63">
        <v>100</v>
      </c>
      <c r="J5967" s="63">
        <v>543872727.27272797</v>
      </c>
      <c r="K5967" s="63">
        <v>38.269249037129107</v>
      </c>
      <c r="L5967" s="63">
        <v>824.73767112213966</v>
      </c>
      <c r="M5967" s="63">
        <f t="shared" si="612"/>
        <v>22.222083026298694</v>
      </c>
      <c r="N5967" s="62">
        <v>19.382999999999999</v>
      </c>
    </row>
    <row r="5968" spans="1:14" x14ac:dyDescent="0.4">
      <c r="A5968" s="69">
        <v>140</v>
      </c>
      <c r="B5968" s="5" t="s">
        <v>221</v>
      </c>
      <c r="C5968" s="5">
        <v>2011</v>
      </c>
      <c r="D5968" s="5" t="s">
        <v>246</v>
      </c>
      <c r="E5968" s="5" t="s">
        <v>247</v>
      </c>
      <c r="F5968" s="62">
        <v>0.11245283105002808</v>
      </c>
      <c r="G5968" s="63">
        <v>33295738</v>
      </c>
      <c r="H5968" s="63">
        <v>9.3916554920373159</v>
      </c>
      <c r="I5968" s="63">
        <v>94.104244658614505</v>
      </c>
      <c r="J5968" s="63">
        <v>894293858</v>
      </c>
      <c r="K5968" s="63">
        <v>39.755225560612175</v>
      </c>
      <c r="L5968" s="63">
        <v>837.09588420813202</v>
      </c>
      <c r="M5968" s="63">
        <f>(M5710+M5495+M5409)</f>
        <v>68.241888873902269</v>
      </c>
      <c r="N5968" s="62">
        <v>19.898</v>
      </c>
    </row>
    <row r="5969" spans="1:14" x14ac:dyDescent="0.4">
      <c r="A5969" s="69">
        <v>140</v>
      </c>
      <c r="B5969" s="5" t="s">
        <v>221</v>
      </c>
      <c r="C5969" s="5">
        <v>2012</v>
      </c>
      <c r="D5969" s="5" t="s">
        <v>246</v>
      </c>
      <c r="E5969" s="5" t="s">
        <v>247</v>
      </c>
      <c r="F5969" s="62">
        <v>0.1102053362537801</v>
      </c>
      <c r="G5969" s="63">
        <v>34273295</v>
      </c>
      <c r="H5969" s="63">
        <v>3.837455606256583</v>
      </c>
      <c r="I5969" s="63">
        <v>104.95882184857</v>
      </c>
      <c r="J5969" s="63">
        <v>1205388487.79374</v>
      </c>
      <c r="K5969" s="63">
        <v>43.502137139731374</v>
      </c>
      <c r="L5969" s="63">
        <v>796.71113941007741</v>
      </c>
      <c r="M5969" s="63">
        <f>(M5711+M5496+M5410)/3</f>
        <v>23.221429677228542</v>
      </c>
      <c r="N5969" s="62">
        <v>20.423999999999999</v>
      </c>
    </row>
    <row r="5970" spans="1:14" x14ac:dyDescent="0.4">
      <c r="A5970" s="69">
        <v>140</v>
      </c>
      <c r="B5970" s="5" t="s">
        <v>221</v>
      </c>
      <c r="C5970" s="5">
        <v>2013</v>
      </c>
      <c r="D5970" s="5" t="s">
        <v>246</v>
      </c>
      <c r="E5970" s="5" t="s">
        <v>247</v>
      </c>
      <c r="F5970" s="62">
        <v>0.10473280702803828</v>
      </c>
      <c r="G5970" s="63">
        <v>35273570</v>
      </c>
      <c r="H5970" s="63">
        <v>3.5869058261315416</v>
      </c>
      <c r="I5970" s="63">
        <v>106.01514362595999</v>
      </c>
      <c r="J5970" s="63">
        <v>1096000000</v>
      </c>
      <c r="K5970" s="63">
        <v>43.109154873468704</v>
      </c>
      <c r="L5970" s="63">
        <v>819.75786733841608</v>
      </c>
      <c r="M5970" s="63">
        <f>(M5497+M5712+M5411)/3</f>
        <v>21.756425195780341</v>
      </c>
      <c r="N5970" s="62">
        <v>20.957999999999998</v>
      </c>
    </row>
    <row r="5971" spans="1:14" x14ac:dyDescent="0.4">
      <c r="A5971" s="69">
        <v>140</v>
      </c>
      <c r="B5971" s="5" t="s">
        <v>221</v>
      </c>
      <c r="C5971" s="5">
        <v>2014</v>
      </c>
      <c r="D5971" s="5" t="s">
        <v>246</v>
      </c>
      <c r="E5971" s="5" t="s">
        <v>247</v>
      </c>
      <c r="F5971" s="62">
        <v>0.1131698316121962</v>
      </c>
      <c r="G5971" s="63">
        <v>36336539</v>
      </c>
      <c r="H5971" s="63">
        <v>5.1063073238571803</v>
      </c>
      <c r="I5971" s="63">
        <v>107.71736102264801</v>
      </c>
      <c r="J5971" s="63">
        <v>1058564540.34685</v>
      </c>
      <c r="K5971" s="63">
        <v>36.01440108190846</v>
      </c>
      <c r="L5971" s="63">
        <v>897.50972863556956</v>
      </c>
      <c r="M5971" s="63">
        <f>(M5713+M5498+M5412)/3</f>
        <v>20.707723379328968</v>
      </c>
      <c r="N5971" s="62">
        <v>21.504000000000001</v>
      </c>
    </row>
    <row r="5972" spans="1:14" x14ac:dyDescent="0.4">
      <c r="A5972" s="69">
        <v>140</v>
      </c>
      <c r="B5972" s="5" t="s">
        <v>221</v>
      </c>
      <c r="C5972" s="5">
        <v>2015</v>
      </c>
      <c r="D5972" s="5" t="s">
        <v>246</v>
      </c>
      <c r="E5972" s="5" t="s">
        <v>247</v>
      </c>
      <c r="F5972" s="62">
        <v>0.12573192196375862</v>
      </c>
      <c r="G5972" s="63">
        <v>37477356</v>
      </c>
      <c r="H5972" s="63">
        <v>5.1878598645628529</v>
      </c>
      <c r="I5972" s="63">
        <v>101.213763244812</v>
      </c>
      <c r="J5972" s="63">
        <v>737652140.15142798</v>
      </c>
      <c r="K5972" s="63">
        <v>37.689298332435776</v>
      </c>
      <c r="L5972" s="63">
        <v>864.18005928967216</v>
      </c>
      <c r="M5972" s="63">
        <f>(M5499+M5714+M5413)/3</f>
        <v>24.864513105365916</v>
      </c>
      <c r="N5972" s="62">
        <v>22.06</v>
      </c>
    </row>
    <row r="5973" spans="1:14" x14ac:dyDescent="0.4">
      <c r="A5973" s="69">
        <v>140</v>
      </c>
      <c r="B5973" s="5" t="s">
        <v>221</v>
      </c>
      <c r="C5973" s="5">
        <v>2016</v>
      </c>
      <c r="D5973" s="5" t="s">
        <v>246</v>
      </c>
      <c r="E5973" s="5" t="s">
        <v>247</v>
      </c>
      <c r="F5973" s="62">
        <v>0.12765205512634245</v>
      </c>
      <c r="G5973" s="63">
        <v>38748299</v>
      </c>
      <c r="H5973" s="63">
        <v>4.7810002908055083</v>
      </c>
      <c r="I5973" s="63">
        <v>98.005446029903396</v>
      </c>
      <c r="J5973" s="63">
        <v>625704361.86706805</v>
      </c>
      <c r="K5973" s="63">
        <v>31.209362023211874</v>
      </c>
      <c r="L5973" s="63">
        <v>753.68440550803575</v>
      </c>
      <c r="M5973" s="63">
        <f>(M5500+M5715+M5414)/3</f>
        <v>25.659732900505904</v>
      </c>
      <c r="N5973" s="62">
        <v>22.623999999999999</v>
      </c>
    </row>
    <row r="5974" spans="1:14" x14ac:dyDescent="0.4">
      <c r="A5974" s="69">
        <v>140</v>
      </c>
      <c r="B5974" s="5" t="s">
        <v>221</v>
      </c>
      <c r="C5974" s="5">
        <v>2017</v>
      </c>
      <c r="D5974" s="5" t="s">
        <v>246</v>
      </c>
      <c r="E5974" s="5" t="s">
        <v>247</v>
      </c>
      <c r="F5974" s="62">
        <v>0.12889049877408237</v>
      </c>
      <c r="G5974" s="63">
        <v>40127085</v>
      </c>
      <c r="H5974" s="63">
        <v>4.6490508196250175</v>
      </c>
      <c r="I5974" s="63">
        <v>95.533827959475204</v>
      </c>
      <c r="J5974" s="63">
        <v>802704141.00856805</v>
      </c>
      <c r="K5974" s="63">
        <v>36.837052933410071</v>
      </c>
      <c r="L5974" s="63">
        <v>766.17760401544217</v>
      </c>
      <c r="M5974" s="63">
        <f>(M5971+M5972+M5973)/3</f>
        <v>23.743989795066927</v>
      </c>
      <c r="N5974" s="62">
        <v>23.196000000000002</v>
      </c>
    </row>
    <row r="5975" spans="1:14" x14ac:dyDescent="0.4">
      <c r="A5975" s="69">
        <v>140</v>
      </c>
      <c r="B5975" s="5" t="s">
        <v>221</v>
      </c>
      <c r="C5975" s="5">
        <v>2018</v>
      </c>
      <c r="D5975" s="5" t="s">
        <v>246</v>
      </c>
      <c r="E5975" s="5" t="s">
        <v>247</v>
      </c>
      <c r="F5975" s="62">
        <v>0.14131143398731966</v>
      </c>
      <c r="G5975" s="63">
        <v>41515395</v>
      </c>
      <c r="H5975" s="63">
        <v>4.4433852716642548</v>
      </c>
      <c r="I5975" s="63">
        <v>92.127491550677206</v>
      </c>
      <c r="J5975" s="63">
        <v>1055353352.63033</v>
      </c>
      <c r="K5975" s="63">
        <v>36.638405599956691</v>
      </c>
      <c r="L5975" s="63">
        <v>793.12808223743377</v>
      </c>
      <c r="M5975" s="63">
        <f>(M5972+M5973+M5974)/3</f>
        <v>24.756078600312915</v>
      </c>
      <c r="N5975" s="62">
        <v>23.774000000000001</v>
      </c>
    </row>
    <row r="5976" spans="1:14" x14ac:dyDescent="0.4">
      <c r="A5976" s="69">
        <v>140</v>
      </c>
      <c r="B5976" s="5" t="s">
        <v>221</v>
      </c>
      <c r="C5976" s="5">
        <v>2019</v>
      </c>
      <c r="D5976" s="5" t="s">
        <v>246</v>
      </c>
      <c r="E5976" s="5" t="s">
        <v>247</v>
      </c>
      <c r="F5976" s="62">
        <v>0.13837316189310689</v>
      </c>
      <c r="G5976" s="63">
        <v>42949080</v>
      </c>
      <c r="H5976" s="63">
        <v>3.0000118163171265</v>
      </c>
      <c r="I5976" s="63">
        <v>95.481858458943407</v>
      </c>
      <c r="J5976" s="63">
        <v>1303005005.3393199</v>
      </c>
      <c r="K5976" s="63">
        <v>39.361053964743462</v>
      </c>
      <c r="L5976" s="63">
        <v>823.0247329028108</v>
      </c>
      <c r="M5976" s="63">
        <f>(M5718+M5503+M5417)/3</f>
        <v>28.413232303659825</v>
      </c>
      <c r="N5976" s="62">
        <v>24.361000000000001</v>
      </c>
    </row>
    <row r="5977" spans="1:14" x14ac:dyDescent="0.4">
      <c r="A5977" s="69">
        <v>140</v>
      </c>
      <c r="B5977" s="5" t="s">
        <v>221</v>
      </c>
      <c r="C5977" s="5">
        <v>2020</v>
      </c>
      <c r="D5977" s="5" t="s">
        <v>246</v>
      </c>
      <c r="E5977" s="5" t="s">
        <v>247</v>
      </c>
      <c r="F5977" s="62">
        <v>0.12779303482694623</v>
      </c>
      <c r="G5977" s="63">
        <v>44404611</v>
      </c>
      <c r="H5977" s="63">
        <v>2.7214844414984896</v>
      </c>
      <c r="I5977" s="63">
        <v>97.214141628562501</v>
      </c>
      <c r="J5977" s="63">
        <v>1191485423.7197499</v>
      </c>
      <c r="K5977" s="63">
        <v>37.000692391598768</v>
      </c>
      <c r="L5977" s="63">
        <v>846.88119921491659</v>
      </c>
      <c r="M5977" s="63">
        <f>(M5719+M5504+M5418)/3</f>
        <v>25.980867414526816</v>
      </c>
      <c r="N5977" s="62">
        <v>24.954000000000001</v>
      </c>
    </row>
    <row r="5978" spans="1:14" x14ac:dyDescent="0.4">
      <c r="A5978" s="69">
        <v>140</v>
      </c>
      <c r="B5978" s="5" t="s">
        <v>221</v>
      </c>
      <c r="C5978" s="5">
        <v>2021</v>
      </c>
      <c r="D5978" s="5" t="s">
        <v>246</v>
      </c>
      <c r="E5978" s="5" t="s">
        <v>247</v>
      </c>
      <c r="F5978" s="62">
        <f>(F5975+F5976+F5977)/3</f>
        <v>0.13582587690245759</v>
      </c>
      <c r="G5978" s="63">
        <v>45853778</v>
      </c>
      <c r="H5978" s="63">
        <v>2.5451192961568125</v>
      </c>
      <c r="I5978" s="63">
        <v>98.710695125283394</v>
      </c>
      <c r="J5978" s="63">
        <v>1648240262.65061</v>
      </c>
      <c r="K5978" s="63">
        <v>41.713630742499461</v>
      </c>
      <c r="L5978" s="63">
        <v>883.46572807787823</v>
      </c>
      <c r="M5978" s="63">
        <f>(M5720+M5505+M5419)/3</f>
        <v>25.841005772135357</v>
      </c>
      <c r="N5978" s="62">
        <v>25.553000000000001</v>
      </c>
    </row>
    <row r="5979" spans="1:14" x14ac:dyDescent="0.4">
      <c r="A5979" s="69">
        <v>140</v>
      </c>
      <c r="B5979" s="5" t="s">
        <v>221</v>
      </c>
      <c r="C5979" s="5">
        <v>2022</v>
      </c>
      <c r="D5979" s="5" t="s">
        <v>246</v>
      </c>
      <c r="E5979" s="5" t="s">
        <v>247</v>
      </c>
      <c r="F5979" s="62">
        <f>(F5976+F5977+F5978)/3</f>
        <v>0.13399735787417025</v>
      </c>
      <c r="G5979" s="63">
        <v>47249585</v>
      </c>
      <c r="H5979" s="63">
        <v>4.9222867310389233</v>
      </c>
      <c r="I5979" s="63">
        <v>102.81088256292099</v>
      </c>
      <c r="J5979" s="63">
        <v>2952941687.83428</v>
      </c>
      <c r="K5979" s="63">
        <v>34.505301927125196</v>
      </c>
      <c r="L5979" s="63">
        <v>964.39586947645034</v>
      </c>
      <c r="M5979" s="63">
        <f>(M5721+M5506+M5420)/3</f>
        <v>25.907485657561253</v>
      </c>
      <c r="N5979" s="62">
        <v>26.158999999999999</v>
      </c>
    </row>
    <row r="5980" spans="1:14" x14ac:dyDescent="0.4">
      <c r="A5980" s="69">
        <v>141</v>
      </c>
      <c r="B5980" s="5" t="s">
        <v>222</v>
      </c>
      <c r="C5980" s="5">
        <v>1980</v>
      </c>
      <c r="D5980" s="5" t="s">
        <v>250</v>
      </c>
      <c r="E5980" s="5" t="s">
        <v>247</v>
      </c>
      <c r="F5980" s="62">
        <f>F5981*0.95</f>
        <v>7.9454702029180035</v>
      </c>
      <c r="G5980" s="63">
        <v>49973920</v>
      </c>
      <c r="H5980" s="63">
        <f t="shared" ref="H5980:M5980" si="613">(H5824+H5808+H5566)/3</f>
        <v>12.15633784508058</v>
      </c>
      <c r="I5980" s="63">
        <f t="shared" si="613"/>
        <v>154.82323312027631</v>
      </c>
      <c r="J5980" s="63">
        <f t="shared" si="613"/>
        <v>207666210.62093866</v>
      </c>
      <c r="K5980" s="63">
        <f t="shared" si="613"/>
        <v>74.479728509556978</v>
      </c>
      <c r="L5980" s="63">
        <f t="shared" si="613"/>
        <v>1206.9668284044906</v>
      </c>
      <c r="M5980" s="63">
        <f t="shared" si="613"/>
        <v>28.026771466126778</v>
      </c>
      <c r="N5980" s="62">
        <v>61.692999999999998</v>
      </c>
    </row>
    <row r="5981" spans="1:14" x14ac:dyDescent="0.4">
      <c r="A5981" s="69">
        <v>141</v>
      </c>
      <c r="B5981" s="5" t="s">
        <v>222</v>
      </c>
      <c r="C5981" s="5">
        <v>1981</v>
      </c>
      <c r="D5981" s="5" t="s">
        <v>250</v>
      </c>
      <c r="E5981" s="5" t="s">
        <v>247</v>
      </c>
      <c r="F5981" s="62">
        <f t="shared" ref="F5981:F5989" si="614">F5982*0.95</f>
        <v>8.3636528451768459</v>
      </c>
      <c r="G5981" s="63">
        <v>50221000</v>
      </c>
      <c r="H5981" s="63">
        <f>(H5824+H5809+H5566)/3</f>
        <v>11.693666366305786</v>
      </c>
      <c r="I5981" s="63">
        <f>(I5809+I5824+I5566)/3</f>
        <v>154.83503058972565</v>
      </c>
      <c r="J5981" s="63">
        <f>(J5824+J5809+J5566)/3</f>
        <v>228022649.57906666</v>
      </c>
      <c r="K5981" s="63">
        <f>(K5824+K5566+K5809)/3</f>
        <v>76.270661115832823</v>
      </c>
      <c r="L5981" s="63">
        <f>(L5824+L5809+L5566)/3</f>
        <v>1180.4641236383447</v>
      </c>
      <c r="M5981" s="63">
        <f>(M5824+M5809+M5566)/3</f>
        <v>27.881171320526633</v>
      </c>
      <c r="N5981" s="62">
        <v>62.3</v>
      </c>
    </row>
    <row r="5982" spans="1:14" x14ac:dyDescent="0.4">
      <c r="A5982" s="69">
        <v>141</v>
      </c>
      <c r="B5982" s="5" t="s">
        <v>222</v>
      </c>
      <c r="C5982" s="5">
        <v>1982</v>
      </c>
      <c r="D5982" s="5" t="s">
        <v>250</v>
      </c>
      <c r="E5982" s="5" t="s">
        <v>247</v>
      </c>
      <c r="F5982" s="62">
        <f t="shared" si="614"/>
        <v>8.8038451001861535</v>
      </c>
      <c r="G5982" s="63">
        <v>50384000</v>
      </c>
      <c r="H5982" s="63">
        <f>(H5810+H5552+H5509)/3</f>
        <v>13.283272056845489</v>
      </c>
      <c r="I5982" s="63">
        <f>(I5810+I5552+I5509)/3</f>
        <v>166.04891059489259</v>
      </c>
      <c r="J5982" s="63">
        <f>(J5810+J5552+J5509)/3</f>
        <v>129492179.62037604</v>
      </c>
      <c r="K5982" s="63">
        <f>(K5509+K5552+K5810)/3</f>
        <v>92.613907859882872</v>
      </c>
      <c r="L5982" s="63">
        <f>(L5810+L5509+L5552)/3</f>
        <v>770.97523234184246</v>
      </c>
      <c r="M5982" s="63">
        <f>(M5810+M5552+M5509)/3</f>
        <v>26.983902948300081</v>
      </c>
      <c r="N5982" s="62">
        <v>62.904000000000003</v>
      </c>
    </row>
    <row r="5983" spans="1:14" x14ac:dyDescent="0.4">
      <c r="A5983" s="69">
        <v>141</v>
      </c>
      <c r="B5983" s="5" t="s">
        <v>222</v>
      </c>
      <c r="C5983" s="5">
        <v>1983</v>
      </c>
      <c r="D5983" s="5" t="s">
        <v>250</v>
      </c>
      <c r="E5983" s="5" t="s">
        <v>247</v>
      </c>
      <c r="F5983" s="62">
        <f t="shared" si="614"/>
        <v>9.2672053686170042</v>
      </c>
      <c r="G5983" s="63">
        <v>50564000</v>
      </c>
      <c r="H5983" s="63">
        <f>(H5510+H5553+H5811)/3</f>
        <v>11.795308224150743</v>
      </c>
      <c r="I5983" s="63">
        <f>(I5510+I5553+I5811)/3</f>
        <v>156.70972706245175</v>
      </c>
      <c r="J5983" s="63">
        <f>(J5510+J5553+J5811)/3</f>
        <v>62283855.414262056</v>
      </c>
      <c r="K5983" s="63">
        <f>(K5510+K5553+K5811)/3</f>
        <v>90.413746116895311</v>
      </c>
      <c r="L5983" s="63">
        <f>(L5510+L5553+L5811)/3</f>
        <v>745.21300582660399</v>
      </c>
      <c r="M5983" s="63">
        <f>(M5510+M5553+M5811)/3</f>
        <v>28.939352117869941</v>
      </c>
      <c r="N5983" s="62">
        <v>63.503999999999998</v>
      </c>
    </row>
    <row r="5984" spans="1:14" x14ac:dyDescent="0.4">
      <c r="A5984" s="69">
        <v>141</v>
      </c>
      <c r="B5984" s="5" t="s">
        <v>222</v>
      </c>
      <c r="C5984" s="5">
        <v>1984</v>
      </c>
      <c r="D5984" s="5" t="s">
        <v>250</v>
      </c>
      <c r="E5984" s="5" t="s">
        <v>247</v>
      </c>
      <c r="F5984" s="62">
        <f t="shared" si="614"/>
        <v>9.7549530195968472</v>
      </c>
      <c r="G5984" s="63">
        <v>50754000</v>
      </c>
      <c r="H5984" s="63">
        <f>(H5511+H5554+H5812)/3</f>
        <v>11.565945908274649</v>
      </c>
      <c r="I5984" s="63">
        <f>(I5812+I5554+I5511)/3</f>
        <v>156.40320422506304</v>
      </c>
      <c r="J5984" s="63">
        <f>(J5554+J5511+J5812)/3</f>
        <v>42027104.686624147</v>
      </c>
      <c r="K5984" s="63">
        <f>(K5511+K5554+K5812)/3</f>
        <v>91.056673104714832</v>
      </c>
      <c r="L5984" s="63">
        <f>(L5812+L5511+L5554)/3</f>
        <v>733.83290297264648</v>
      </c>
      <c r="M5984" s="63">
        <f>(M5812+M5554+M5511)/3</f>
        <v>26.189905371249949</v>
      </c>
      <c r="N5984" s="62">
        <v>64.099999999999994</v>
      </c>
    </row>
    <row r="5985" spans="1:14" x14ac:dyDescent="0.4">
      <c r="A5985" s="69">
        <v>141</v>
      </c>
      <c r="B5985" s="5" t="s">
        <v>222</v>
      </c>
      <c r="C5985" s="5">
        <v>1985</v>
      </c>
      <c r="D5985" s="5" t="s">
        <v>250</v>
      </c>
      <c r="E5985" s="5" t="s">
        <v>247</v>
      </c>
      <c r="F5985" s="62">
        <f t="shared" si="614"/>
        <v>10.268371599575628</v>
      </c>
      <c r="G5985" s="63">
        <v>50917000</v>
      </c>
      <c r="H5985" s="63">
        <f>(H5555+H5512+H5813)/3</f>
        <v>5.1072075501264793</v>
      </c>
      <c r="I5985" s="63">
        <f>(I5555+I5813+I5512)/3</f>
        <v>150.26039969159632</v>
      </c>
      <c r="J5985" s="63">
        <f>(J5512+J5555+J5813)/3</f>
        <v>42012488.188617766</v>
      </c>
      <c r="K5985" s="63">
        <f>(K5512+K5555+K5813)/3</f>
        <v>84.817748938100792</v>
      </c>
      <c r="L5985" s="63">
        <f>(L5512+L5555+L5813)/3</f>
        <v>712.90103720638092</v>
      </c>
      <c r="M5985" s="63">
        <f>(M5512+M5555+M5813)/3</f>
        <v>25.794793921360352</v>
      </c>
      <c r="N5985" s="62">
        <v>64.680999999999997</v>
      </c>
    </row>
    <row r="5986" spans="1:14" x14ac:dyDescent="0.4">
      <c r="A5986" s="69">
        <v>141</v>
      </c>
      <c r="B5986" s="5" t="s">
        <v>222</v>
      </c>
      <c r="C5986" s="5">
        <v>1986</v>
      </c>
      <c r="D5986" s="5" t="s">
        <v>250</v>
      </c>
      <c r="E5986" s="5" t="s">
        <v>247</v>
      </c>
      <c r="F5986" s="62">
        <f t="shared" si="614"/>
        <v>10.808812210079608</v>
      </c>
      <c r="G5986" s="63">
        <v>51097000</v>
      </c>
      <c r="H5986" s="63">
        <f>(H5814+H5513+H5556)/3</f>
        <v>0.60747242143749725</v>
      </c>
      <c r="I5986" s="63">
        <f>(I5814+I5556+I5513)/3</f>
        <v>129.66406218869537</v>
      </c>
      <c r="J5986" s="63">
        <f>(J5814+J5556+J5513)/3</f>
        <v>21623353.260886658</v>
      </c>
      <c r="K5986" s="63">
        <f>(K5814+K5556+K5513)/3</f>
        <v>85.388455023188598</v>
      </c>
      <c r="L5986" s="63">
        <f>(L5814+L5556+L5513)/3</f>
        <v>745.99930471885421</v>
      </c>
      <c r="M5986" s="63">
        <f>(M5814+M5556+M5513)/3</f>
        <v>25.516068778001799</v>
      </c>
      <c r="N5986" s="62">
        <v>65.257999999999996</v>
      </c>
    </row>
    <row r="5987" spans="1:14" x14ac:dyDescent="0.4">
      <c r="A5987" s="69">
        <v>141</v>
      </c>
      <c r="B5987" s="5" t="s">
        <v>222</v>
      </c>
      <c r="C5987" s="5">
        <v>1987</v>
      </c>
      <c r="D5987" s="5" t="s">
        <v>250</v>
      </c>
      <c r="E5987" s="5" t="s">
        <v>247</v>
      </c>
      <c r="F5987" s="62">
        <f t="shared" si="614"/>
        <v>11.377697063241694</v>
      </c>
      <c r="G5987" s="63">
        <v>51293000</v>
      </c>
      <c r="H5987" s="63">
        <f>(H5815+H5514+H5557)/3</f>
        <v>6.4499850958277705</v>
      </c>
      <c r="I5987" s="63">
        <f>(I5514+I5557+I5815)/3</f>
        <v>111.15473815089997</v>
      </c>
      <c r="J5987" s="63">
        <f>(J5815+J5514+J5557)/3</f>
        <v>37751059.570430897</v>
      </c>
      <c r="K5987" s="63">
        <f>(K5557+K5815+K5514)/3</f>
        <v>86.131028486367782</v>
      </c>
      <c r="L5987" s="63">
        <v>1265.37268066406</v>
      </c>
      <c r="M5987" s="63">
        <f>(M5815+M5557+M5514)/3</f>
        <v>28.470827526118853</v>
      </c>
      <c r="N5987" s="62">
        <v>65.83</v>
      </c>
    </row>
    <row r="5988" spans="1:14" x14ac:dyDescent="0.4">
      <c r="A5988" s="69">
        <v>141</v>
      </c>
      <c r="B5988" s="5" t="s">
        <v>222</v>
      </c>
      <c r="C5988" s="5">
        <v>1988</v>
      </c>
      <c r="D5988" s="5" t="s">
        <v>250</v>
      </c>
      <c r="E5988" s="5" t="s">
        <v>247</v>
      </c>
      <c r="F5988" s="62">
        <f t="shared" si="614"/>
        <v>11.976523224464941</v>
      </c>
      <c r="G5988" s="63">
        <v>51521000</v>
      </c>
      <c r="H5988" s="63">
        <v>1.7181283186431102</v>
      </c>
      <c r="I5988" s="63">
        <f>(I5816+I5515+I5558)/3</f>
        <v>107.20281122507204</v>
      </c>
      <c r="J5988" s="63">
        <f>(J5816+J5558+J5515)/3</f>
        <v>28387041.433624014</v>
      </c>
      <c r="K5988" s="63">
        <f>(K5515+K5558+K5816)/3</f>
        <v>100.16214532215817</v>
      </c>
      <c r="L5988" s="63">
        <v>1452.65246582031</v>
      </c>
      <c r="M5988" s="63">
        <f>(M5515+M5816+M5558)/3</f>
        <v>28.173979490425278</v>
      </c>
      <c r="N5988" s="62">
        <v>66.399000000000001</v>
      </c>
    </row>
    <row r="5989" spans="1:14" x14ac:dyDescent="0.4">
      <c r="A5989" s="69">
        <v>141</v>
      </c>
      <c r="B5989" s="5" t="s">
        <v>222</v>
      </c>
      <c r="C5989" s="5">
        <v>1989</v>
      </c>
      <c r="D5989" s="5" t="s">
        <v>250</v>
      </c>
      <c r="E5989" s="5" t="s">
        <v>247</v>
      </c>
      <c r="F5989" s="62">
        <f t="shared" si="614"/>
        <v>12.606866552068359</v>
      </c>
      <c r="G5989" s="63">
        <v>51773000</v>
      </c>
      <c r="H5989" s="63">
        <v>3.8470932099443189</v>
      </c>
      <c r="I5989" s="63">
        <f>(I5516+I5559+I5817)/3</f>
        <v>108.04416631520077</v>
      </c>
      <c r="J5989" s="63">
        <f>(J5516+J5559+J5817)/3</f>
        <v>34390424.209839322</v>
      </c>
      <c r="K5989" s="63">
        <v>64.215398657018056</v>
      </c>
      <c r="L5989" s="63">
        <v>1559.33752441406</v>
      </c>
      <c r="M5989" s="63">
        <f>(M5559+M5516+M5817)/3</f>
        <v>26.612917136412037</v>
      </c>
      <c r="N5989" s="62">
        <v>66.718000000000004</v>
      </c>
    </row>
    <row r="5990" spans="1:14" x14ac:dyDescent="0.4">
      <c r="A5990" s="69">
        <v>141</v>
      </c>
      <c r="B5990" s="5" t="s">
        <v>222</v>
      </c>
      <c r="C5990" s="5">
        <v>1990</v>
      </c>
      <c r="D5990" s="5" t="s">
        <v>250</v>
      </c>
      <c r="E5990" s="5" t="s">
        <v>247</v>
      </c>
      <c r="F5990" s="62">
        <v>13.270385844282483</v>
      </c>
      <c r="G5990" s="63">
        <v>51891400</v>
      </c>
      <c r="H5990" s="63">
        <v>16.249085697360428</v>
      </c>
      <c r="I5990" s="63">
        <f>(I5517+I5560+I5818)/3</f>
        <v>103.43951995206153</v>
      </c>
      <c r="J5990" s="63">
        <f>(J5517+J5560+J5818)/3</f>
        <v>38108459.120900385</v>
      </c>
      <c r="K5990" s="63">
        <v>56.407185628742518</v>
      </c>
      <c r="L5990" s="63">
        <v>1532.50463867188</v>
      </c>
      <c r="M5990" s="63">
        <v>51.879775705279073</v>
      </c>
      <c r="N5990" s="62">
        <v>66.757000000000005</v>
      </c>
    </row>
    <row r="5991" spans="1:14" x14ac:dyDescent="0.4">
      <c r="A5991" s="69">
        <v>141</v>
      </c>
      <c r="B5991" s="5" t="s">
        <v>222</v>
      </c>
      <c r="C5991" s="5">
        <v>1991</v>
      </c>
      <c r="D5991" s="5" t="s">
        <v>250</v>
      </c>
      <c r="E5991" s="5" t="s">
        <v>247</v>
      </c>
      <c r="F5991" s="62">
        <v>12.537033297756754</v>
      </c>
      <c r="G5991" s="63">
        <v>52000500</v>
      </c>
      <c r="H5991" s="63">
        <v>96.10286546234255</v>
      </c>
      <c r="I5991" s="63">
        <f>(I5561+I5518+I5819)/3</f>
        <v>104.19212619444072</v>
      </c>
      <c r="J5991" s="63">
        <f>(J5518+J5561+J5819)/3</f>
        <v>47968071.754230835</v>
      </c>
      <c r="K5991" s="63">
        <v>50.133779264214049</v>
      </c>
      <c r="L5991" s="63">
        <v>1474.34484863281</v>
      </c>
      <c r="M5991" s="63">
        <v>49.017953045879992</v>
      </c>
      <c r="N5991" s="62">
        <v>66.796000000000006</v>
      </c>
    </row>
    <row r="5992" spans="1:14" x14ac:dyDescent="0.4">
      <c r="A5992" s="69">
        <v>141</v>
      </c>
      <c r="B5992" s="5" t="s">
        <v>222</v>
      </c>
      <c r="C5992" s="5">
        <v>1992</v>
      </c>
      <c r="D5992" s="5" t="s">
        <v>250</v>
      </c>
      <c r="E5992" s="5" t="s">
        <v>247</v>
      </c>
      <c r="F5992" s="62">
        <v>11.018949039700557</v>
      </c>
      <c r="G5992" s="63">
        <v>52150400</v>
      </c>
      <c r="H5992" s="63">
        <v>1768.2326215442699</v>
      </c>
      <c r="I5992" s="63">
        <f>(I5519+I5562+I5820)/3</f>
        <v>105.88465908323637</v>
      </c>
      <c r="J5992" s="63">
        <v>200000000</v>
      </c>
      <c r="K5992" s="63">
        <v>45.968607192529305</v>
      </c>
      <c r="L5992" s="63">
        <v>1417.17077636719</v>
      </c>
      <c r="M5992" s="63">
        <v>48.237768665158363</v>
      </c>
      <c r="N5992" s="62">
        <v>66.834999999999994</v>
      </c>
    </row>
    <row r="5993" spans="1:14" x14ac:dyDescent="0.4">
      <c r="A5993" s="69">
        <v>141</v>
      </c>
      <c r="B5993" s="5" t="s">
        <v>222</v>
      </c>
      <c r="C5993" s="5">
        <v>1993</v>
      </c>
      <c r="D5993" s="5" t="s">
        <v>250</v>
      </c>
      <c r="E5993" s="5" t="s">
        <v>247</v>
      </c>
      <c r="F5993" s="62">
        <v>9.5692325677664662</v>
      </c>
      <c r="G5993" s="63">
        <v>52179200</v>
      </c>
      <c r="H5993" s="63">
        <v>3333.5854224334198</v>
      </c>
      <c r="I5993" s="63">
        <v>97.978203081832902</v>
      </c>
      <c r="J5993" s="63">
        <v>200000000</v>
      </c>
      <c r="K5993" s="63">
        <v>52.068819002785403</v>
      </c>
      <c r="L5993" s="63">
        <v>1258.12951660156</v>
      </c>
      <c r="M5993" s="63">
        <v>52.787417554540852</v>
      </c>
      <c r="N5993" s="62">
        <v>66.873999999999995</v>
      </c>
    </row>
    <row r="5994" spans="1:14" x14ac:dyDescent="0.4">
      <c r="A5994" s="69">
        <v>141</v>
      </c>
      <c r="B5994" s="5" t="s">
        <v>222</v>
      </c>
      <c r="C5994" s="5">
        <v>1994</v>
      </c>
      <c r="D5994" s="5" t="s">
        <v>250</v>
      </c>
      <c r="E5994" s="5" t="s">
        <v>247</v>
      </c>
      <c r="F5994" s="62">
        <v>8.0057529265389622</v>
      </c>
      <c r="G5994" s="63">
        <v>51921400</v>
      </c>
      <c r="H5994" s="63">
        <v>952.995953408471</v>
      </c>
      <c r="I5994" s="63">
        <v>167.60434849482201</v>
      </c>
      <c r="J5994" s="63">
        <v>159000000</v>
      </c>
      <c r="K5994" s="63">
        <v>73.944004206787184</v>
      </c>
      <c r="L5994" s="63">
        <v>1012.09869384766</v>
      </c>
      <c r="M5994" s="63">
        <v>53.680518341696306</v>
      </c>
      <c r="N5994" s="62">
        <v>66.912000000000006</v>
      </c>
    </row>
    <row r="5995" spans="1:14" x14ac:dyDescent="0.4">
      <c r="A5995" s="69">
        <v>141</v>
      </c>
      <c r="B5995" s="5" t="s">
        <v>222</v>
      </c>
      <c r="C5995" s="5">
        <v>1995</v>
      </c>
      <c r="D5995" s="5" t="s">
        <v>250</v>
      </c>
      <c r="E5995" s="5" t="s">
        <v>247</v>
      </c>
      <c r="F5995" s="62">
        <v>7.7505027876566599</v>
      </c>
      <c r="G5995" s="63">
        <v>51512800</v>
      </c>
      <c r="H5995" s="63">
        <v>415.80988157654713</v>
      </c>
      <c r="I5995" s="63">
        <v>96.284561494242098</v>
      </c>
      <c r="J5995" s="63">
        <v>267000000</v>
      </c>
      <c r="K5995" s="63">
        <v>97.229696484105148</v>
      </c>
      <c r="L5995" s="63">
        <v>935.958740234375</v>
      </c>
      <c r="M5995" s="63">
        <v>51.580703040105128</v>
      </c>
      <c r="N5995" s="62">
        <v>66.950999999999993</v>
      </c>
    </row>
    <row r="5996" spans="1:14" x14ac:dyDescent="0.4">
      <c r="A5996" s="69">
        <v>141</v>
      </c>
      <c r="B5996" s="5" t="s">
        <v>222</v>
      </c>
      <c r="C5996" s="5">
        <v>1996</v>
      </c>
      <c r="D5996" s="5" t="s">
        <v>250</v>
      </c>
      <c r="E5996" s="5" t="s">
        <v>247</v>
      </c>
      <c r="F5996" s="62">
        <v>6.7788134232183914</v>
      </c>
      <c r="G5996" s="63">
        <v>51057800</v>
      </c>
      <c r="H5996" s="63">
        <v>66.145661557869488</v>
      </c>
      <c r="I5996" s="63">
        <v>115.831358097715</v>
      </c>
      <c r="J5996" s="63">
        <v>521000000</v>
      </c>
      <c r="K5996" s="63">
        <v>93.856645076607904</v>
      </c>
      <c r="L5996" s="63">
        <v>872.71350097656295</v>
      </c>
      <c r="M5996" s="63">
        <v>47.980106447953922</v>
      </c>
      <c r="N5996" s="62">
        <v>66.989999999999995</v>
      </c>
    </row>
    <row r="5997" spans="1:14" x14ac:dyDescent="0.4">
      <c r="A5997" s="69">
        <v>141</v>
      </c>
      <c r="B5997" s="5" t="s">
        <v>222</v>
      </c>
      <c r="C5997" s="5">
        <v>1997</v>
      </c>
      <c r="D5997" s="5" t="s">
        <v>250</v>
      </c>
      <c r="E5997" s="5" t="s">
        <v>247</v>
      </c>
      <c r="F5997" s="62">
        <v>6.487743751309428</v>
      </c>
      <c r="G5997" s="63">
        <v>50594600</v>
      </c>
      <c r="H5997" s="63">
        <v>18.073795456302747</v>
      </c>
      <c r="I5997" s="63">
        <v>136.612613797134</v>
      </c>
      <c r="J5997" s="63">
        <v>623000000</v>
      </c>
      <c r="K5997" s="63">
        <v>84.241416162373483</v>
      </c>
      <c r="L5997" s="63">
        <v>991.24279785156295</v>
      </c>
      <c r="M5997" s="63">
        <v>47.032636394338525</v>
      </c>
      <c r="N5997" s="62">
        <v>67.028999999999996</v>
      </c>
    </row>
    <row r="5998" spans="1:14" x14ac:dyDescent="0.4">
      <c r="A5998" s="69">
        <v>141</v>
      </c>
      <c r="B5998" s="5" t="s">
        <v>222</v>
      </c>
      <c r="C5998" s="5">
        <v>1998</v>
      </c>
      <c r="D5998" s="5" t="s">
        <v>250</v>
      </c>
      <c r="E5998" s="5" t="s">
        <v>247</v>
      </c>
      <c r="F5998" s="62">
        <v>6.1679346688071472</v>
      </c>
      <c r="G5998" s="63">
        <v>50144500</v>
      </c>
      <c r="H5998" s="63">
        <v>12.012017768588805</v>
      </c>
      <c r="I5998" s="63">
        <v>124.804272348515</v>
      </c>
      <c r="J5998" s="63">
        <v>743000000</v>
      </c>
      <c r="K5998" s="63">
        <v>86.049728441511604</v>
      </c>
      <c r="L5998" s="63">
        <v>835.23663330078102</v>
      </c>
      <c r="M5998" s="63">
        <v>48.033552008877571</v>
      </c>
      <c r="N5998" s="62">
        <v>67.066999999999993</v>
      </c>
    </row>
    <row r="5999" spans="1:14" x14ac:dyDescent="0.4">
      <c r="A5999" s="69">
        <v>141</v>
      </c>
      <c r="B5999" s="5" t="s">
        <v>222</v>
      </c>
      <c r="C5999" s="5">
        <v>1999</v>
      </c>
      <c r="D5999" s="5" t="s">
        <v>250</v>
      </c>
      <c r="E5999" s="5" t="s">
        <v>247</v>
      </c>
      <c r="F5999" s="62">
        <v>6.1546301888311783</v>
      </c>
      <c r="G5999" s="63">
        <v>49674000</v>
      </c>
      <c r="H5999" s="63">
        <v>27.399926714070862</v>
      </c>
      <c r="I5999" s="63">
        <v>98.470141926940499</v>
      </c>
      <c r="J5999" s="63">
        <v>496000000</v>
      </c>
      <c r="K5999" s="63">
        <v>101.95170696554791</v>
      </c>
      <c r="L5999" s="63">
        <v>635.75793457031295</v>
      </c>
      <c r="M5999" s="63">
        <v>47.822357133430124</v>
      </c>
      <c r="N5999" s="62">
        <v>67.105999999999995</v>
      </c>
    </row>
    <row r="6000" spans="1:14" x14ac:dyDescent="0.4">
      <c r="A6000" s="69">
        <v>141</v>
      </c>
      <c r="B6000" s="5" t="s">
        <v>222</v>
      </c>
      <c r="C6000" s="5">
        <v>2000</v>
      </c>
      <c r="D6000" s="5" t="s">
        <v>250</v>
      </c>
      <c r="E6000" s="5" t="s">
        <v>247</v>
      </c>
      <c r="F6000" s="62">
        <v>6.0471322684615609</v>
      </c>
      <c r="G6000" s="63">
        <v>49176500</v>
      </c>
      <c r="H6000" s="63">
        <v>27.501412028901925</v>
      </c>
      <c r="I6000" s="63">
        <v>97.817799318278801</v>
      </c>
      <c r="J6000" s="63">
        <v>595000000</v>
      </c>
      <c r="K6000" s="63">
        <v>115.73571493459302</v>
      </c>
      <c r="L6000" s="63">
        <v>658.34460449218795</v>
      </c>
      <c r="M6000" s="63">
        <v>47.511864406779658</v>
      </c>
      <c r="N6000" s="62">
        <v>67.144999999999996</v>
      </c>
    </row>
    <row r="6001" spans="1:14" x14ac:dyDescent="0.4">
      <c r="A6001" s="69">
        <v>141</v>
      </c>
      <c r="B6001" s="5" t="s">
        <v>222</v>
      </c>
      <c r="C6001" s="5">
        <v>2001</v>
      </c>
      <c r="D6001" s="5" t="s">
        <v>250</v>
      </c>
      <c r="E6001" s="5" t="s">
        <v>247</v>
      </c>
      <c r="F6001" s="62">
        <v>6.1762860031564415</v>
      </c>
      <c r="G6001" s="63">
        <v>48662400</v>
      </c>
      <c r="H6001" s="63">
        <v>10.200915874305025</v>
      </c>
      <c r="I6001" s="63">
        <v>108.09253399711</v>
      </c>
      <c r="J6001" s="63">
        <v>792000000</v>
      </c>
      <c r="K6001" s="63">
        <v>99.926127619273117</v>
      </c>
      <c r="L6001" s="63">
        <v>807.80194091796898</v>
      </c>
      <c r="M6001" s="63">
        <v>45.482615116122965</v>
      </c>
      <c r="N6001" s="62">
        <v>67.183000000000007</v>
      </c>
    </row>
    <row r="6002" spans="1:14" x14ac:dyDescent="0.4">
      <c r="A6002" s="69">
        <v>141</v>
      </c>
      <c r="B6002" s="5" t="s">
        <v>222</v>
      </c>
      <c r="C6002" s="5">
        <v>2002</v>
      </c>
      <c r="D6002" s="5" t="s">
        <v>250</v>
      </c>
      <c r="E6002" s="5" t="s">
        <v>247</v>
      </c>
      <c r="F6002" s="62">
        <v>6.305502601837623</v>
      </c>
      <c r="G6002" s="63">
        <v>48202470</v>
      </c>
      <c r="H6002" s="63">
        <v>5.2537412781922939</v>
      </c>
      <c r="I6002" s="63">
        <v>103.9078232801</v>
      </c>
      <c r="J6002" s="63">
        <v>693000000</v>
      </c>
      <c r="K6002" s="63">
        <v>95.994669810111986</v>
      </c>
      <c r="L6002" s="63">
        <v>911.90686035156295</v>
      </c>
      <c r="M6002" s="63">
        <v>44.950166112956815</v>
      </c>
      <c r="N6002" s="62">
        <v>67.283000000000001</v>
      </c>
    </row>
    <row r="6003" spans="1:14" x14ac:dyDescent="0.4">
      <c r="A6003" s="69">
        <v>141</v>
      </c>
      <c r="B6003" s="5" t="s">
        <v>222</v>
      </c>
      <c r="C6003" s="5">
        <v>2003</v>
      </c>
      <c r="D6003" s="5" t="s">
        <v>250</v>
      </c>
      <c r="E6003" s="5" t="s">
        <v>247</v>
      </c>
      <c r="F6003" s="62">
        <v>6.9066750097342871</v>
      </c>
      <c r="G6003" s="63">
        <v>47812949</v>
      </c>
      <c r="H6003" s="63">
        <v>8.1643397533076154</v>
      </c>
      <c r="I6003" s="63">
        <v>95.567540678636504</v>
      </c>
      <c r="J6003" s="63">
        <v>1424000000</v>
      </c>
      <c r="K6003" s="63">
        <v>102.59018225739575</v>
      </c>
      <c r="L6003" s="63">
        <v>1087.7880859375</v>
      </c>
      <c r="M6003" s="63">
        <v>46.402964391155024</v>
      </c>
      <c r="N6003" s="62">
        <v>67.427000000000007</v>
      </c>
    </row>
    <row r="6004" spans="1:14" x14ac:dyDescent="0.4">
      <c r="A6004" s="69">
        <v>141</v>
      </c>
      <c r="B6004" s="5" t="s">
        <v>222</v>
      </c>
      <c r="C6004" s="5">
        <v>2004</v>
      </c>
      <c r="D6004" s="5" t="s">
        <v>250</v>
      </c>
      <c r="E6004" s="5" t="s">
        <v>247</v>
      </c>
      <c r="F6004" s="62">
        <v>6.4726043318304827</v>
      </c>
      <c r="G6004" s="63">
        <v>47451626</v>
      </c>
      <c r="H6004" s="63">
        <v>15.310736283737398</v>
      </c>
      <c r="I6004" s="63">
        <v>93.595826522176196</v>
      </c>
      <c r="J6004" s="63">
        <v>1715000000</v>
      </c>
      <c r="K6004" s="63">
        <v>109.9817085449623</v>
      </c>
      <c r="L6004" s="63">
        <v>1416.60375976563</v>
      </c>
      <c r="M6004" s="63">
        <v>41.803893435940921</v>
      </c>
      <c r="N6004" s="62">
        <v>67.596999999999994</v>
      </c>
    </row>
    <row r="6005" spans="1:14" x14ac:dyDescent="0.4">
      <c r="A6005" s="69">
        <v>141</v>
      </c>
      <c r="B6005" s="5" t="s">
        <v>222</v>
      </c>
      <c r="C6005" s="5">
        <v>2005</v>
      </c>
      <c r="D6005" s="5" t="s">
        <v>250</v>
      </c>
      <c r="E6005" s="5" t="s">
        <v>247</v>
      </c>
      <c r="F6005" s="62">
        <v>6.2711841126741694</v>
      </c>
      <c r="G6005" s="63">
        <v>47105171</v>
      </c>
      <c r="H6005" s="63">
        <v>24.096058613923901</v>
      </c>
      <c r="I6005" s="63">
        <v>103.36042851514701</v>
      </c>
      <c r="J6005" s="63">
        <v>7808000000</v>
      </c>
      <c r="K6005" s="63">
        <v>94.647570108784791</v>
      </c>
      <c r="L6005" s="63">
        <v>1894.46008300781</v>
      </c>
      <c r="M6005" s="63">
        <v>47.075834382335927</v>
      </c>
      <c r="N6005" s="62">
        <v>67.790000000000006</v>
      </c>
    </row>
    <row r="6006" spans="1:14" x14ac:dyDescent="0.4">
      <c r="A6006" s="69">
        <v>141</v>
      </c>
      <c r="B6006" s="5" t="s">
        <v>222</v>
      </c>
      <c r="C6006" s="5">
        <v>2006</v>
      </c>
      <c r="D6006" s="5" t="s">
        <v>250</v>
      </c>
      <c r="E6006" s="5" t="s">
        <v>247</v>
      </c>
      <c r="F6006" s="62">
        <v>6.4971956570033047</v>
      </c>
      <c r="G6006" s="63">
        <v>46787786</v>
      </c>
      <c r="H6006" s="63">
        <v>14.852495470839983</v>
      </c>
      <c r="I6006" s="63">
        <v>107.641222466965</v>
      </c>
      <c r="J6006" s="63">
        <v>5604000000</v>
      </c>
      <c r="K6006" s="63">
        <v>89.181052639030966</v>
      </c>
      <c r="L6006" s="63">
        <v>2391.32397460938</v>
      </c>
      <c r="M6006" s="63">
        <v>45.778057840275935</v>
      </c>
      <c r="N6006" s="62">
        <v>67.968999999999994</v>
      </c>
    </row>
    <row r="6007" spans="1:14" x14ac:dyDescent="0.4">
      <c r="A6007" s="69">
        <v>141</v>
      </c>
      <c r="B6007" s="5" t="s">
        <v>222</v>
      </c>
      <c r="C6007" s="5">
        <v>2007</v>
      </c>
      <c r="D6007" s="5" t="s">
        <v>250</v>
      </c>
      <c r="E6007" s="5" t="s">
        <v>247</v>
      </c>
      <c r="F6007" s="62">
        <v>6.7113702178841228</v>
      </c>
      <c r="G6007" s="63">
        <v>46509355</v>
      </c>
      <c r="H6007" s="63">
        <v>22.842344043355638</v>
      </c>
      <c r="I6007" s="63">
        <v>108.428565920869</v>
      </c>
      <c r="J6007" s="63">
        <v>10193000000</v>
      </c>
      <c r="K6007" s="63">
        <v>88.046560671862565</v>
      </c>
      <c r="L6007" s="63">
        <v>3197.93432617188</v>
      </c>
      <c r="M6007" s="63">
        <v>45.159299795394759</v>
      </c>
      <c r="N6007" s="62">
        <v>68.147000000000006</v>
      </c>
    </row>
    <row r="6008" spans="1:14" x14ac:dyDescent="0.4">
      <c r="A6008" s="69">
        <v>141</v>
      </c>
      <c r="B6008" s="5" t="s">
        <v>222</v>
      </c>
      <c r="C6008" s="5">
        <v>2008</v>
      </c>
      <c r="D6008" s="5" t="s">
        <v>250</v>
      </c>
      <c r="E6008" s="5" t="s">
        <v>247</v>
      </c>
      <c r="F6008" s="62">
        <v>6.5111779451633955</v>
      </c>
      <c r="G6008" s="63">
        <v>46258189</v>
      </c>
      <c r="H6008" s="63">
        <v>29.020114409265716</v>
      </c>
      <c r="I6008" s="63">
        <v>117.51637047189099</v>
      </c>
      <c r="J6008" s="63">
        <v>10700000000</v>
      </c>
      <c r="K6008" s="63">
        <v>94.171892141753446</v>
      </c>
      <c r="L6008" s="63">
        <v>4066.53173828125</v>
      </c>
      <c r="M6008" s="63">
        <v>46.402523830523421</v>
      </c>
      <c r="N6008" s="62">
        <v>68.325000000000003</v>
      </c>
    </row>
    <row r="6009" spans="1:14" x14ac:dyDescent="0.4">
      <c r="A6009" s="69">
        <v>141</v>
      </c>
      <c r="B6009" s="5" t="s">
        <v>222</v>
      </c>
      <c r="C6009" s="5">
        <v>2009</v>
      </c>
      <c r="D6009" s="5" t="s">
        <v>250</v>
      </c>
      <c r="E6009" s="5" t="s">
        <v>247</v>
      </c>
      <c r="F6009" s="62">
        <v>5.463591764947469</v>
      </c>
      <c r="G6009" s="63">
        <v>46053331</v>
      </c>
      <c r="H6009" s="63">
        <v>12.629928973802734</v>
      </c>
      <c r="I6009" s="63">
        <v>97.941213473267197</v>
      </c>
      <c r="J6009" s="63">
        <v>4769000000</v>
      </c>
      <c r="K6009" s="63">
        <v>87.476162620031644</v>
      </c>
      <c r="L6009" s="63">
        <v>2639.37817382813</v>
      </c>
      <c r="M6009" s="63">
        <v>48.396407953816549</v>
      </c>
      <c r="N6009" s="62">
        <v>68.501999999999995</v>
      </c>
    </row>
    <row r="6010" spans="1:14" x14ac:dyDescent="0.4">
      <c r="A6010" s="69">
        <v>141</v>
      </c>
      <c r="B6010" s="5" t="s">
        <v>222</v>
      </c>
      <c r="C6010" s="5">
        <v>2010</v>
      </c>
      <c r="D6010" s="5" t="s">
        <v>250</v>
      </c>
      <c r="E6010" s="5" t="s">
        <v>247</v>
      </c>
      <c r="F6010" s="62">
        <v>5.8626609062190642</v>
      </c>
      <c r="G6010" s="63">
        <v>45870741</v>
      </c>
      <c r="H6010" s="63">
        <v>13.673228207332897</v>
      </c>
      <c r="I6010" s="63">
        <v>100</v>
      </c>
      <c r="J6010" s="63">
        <v>6451000000</v>
      </c>
      <c r="K6010" s="63">
        <v>95.729730453290017</v>
      </c>
      <c r="L6010" s="63">
        <v>3078.41479492188</v>
      </c>
      <c r="M6010" s="63">
        <v>48.770045442595872</v>
      </c>
      <c r="N6010" s="62">
        <v>68.596000000000004</v>
      </c>
    </row>
    <row r="6011" spans="1:14" x14ac:dyDescent="0.4">
      <c r="A6011" s="69">
        <v>141</v>
      </c>
      <c r="B6011" s="5" t="s">
        <v>222</v>
      </c>
      <c r="C6011" s="5">
        <v>2011</v>
      </c>
      <c r="D6011" s="5" t="s">
        <v>250</v>
      </c>
      <c r="E6011" s="5" t="s">
        <v>247</v>
      </c>
      <c r="F6011" s="62">
        <v>6.1992269475885555</v>
      </c>
      <c r="G6011" s="63">
        <v>45706086</v>
      </c>
      <c r="H6011" s="63">
        <v>14.181908662636516</v>
      </c>
      <c r="I6011" s="63">
        <v>99.389099807468796</v>
      </c>
      <c r="J6011" s="63">
        <v>7207000000</v>
      </c>
      <c r="K6011" s="63">
        <v>104.80507390425875</v>
      </c>
      <c r="L6011" s="63">
        <v>3704.84228515625</v>
      </c>
      <c r="M6011" s="63">
        <v>49.295069061761971</v>
      </c>
      <c r="N6011" s="62">
        <v>68.688999999999993</v>
      </c>
    </row>
    <row r="6012" spans="1:14" x14ac:dyDescent="0.4">
      <c r="A6012" s="69">
        <v>141</v>
      </c>
      <c r="B6012" s="5" t="s">
        <v>222</v>
      </c>
      <c r="C6012" s="5">
        <v>2012</v>
      </c>
      <c r="D6012" s="5" t="s">
        <v>250</v>
      </c>
      <c r="E6012" s="5" t="s">
        <v>247</v>
      </c>
      <c r="F6012" s="62">
        <v>6.0778654918518589</v>
      </c>
      <c r="G6012" s="63">
        <v>45593342</v>
      </c>
      <c r="H6012" s="63">
        <v>7.9825611104503906</v>
      </c>
      <c r="I6012" s="63">
        <v>101.46205508177999</v>
      </c>
      <c r="J6012" s="63">
        <v>8175000000</v>
      </c>
      <c r="K6012" s="63">
        <v>102.6227883566263</v>
      </c>
      <c r="L6012" s="63">
        <v>4004.78979492188</v>
      </c>
      <c r="M6012" s="63">
        <v>51.206953219150577</v>
      </c>
      <c r="N6012" s="62">
        <v>68.781999999999996</v>
      </c>
    </row>
    <row r="6013" spans="1:14" x14ac:dyDescent="0.4">
      <c r="A6013" s="69">
        <v>141</v>
      </c>
      <c r="B6013" s="5" t="s">
        <v>222</v>
      </c>
      <c r="C6013" s="5">
        <v>2013</v>
      </c>
      <c r="D6013" s="5" t="s">
        <v>250</v>
      </c>
      <c r="E6013" s="5" t="s">
        <v>247</v>
      </c>
      <c r="F6013" s="62">
        <v>5.9413231775282149</v>
      </c>
      <c r="G6013" s="63">
        <v>45489648</v>
      </c>
      <c r="H6013" s="63">
        <v>4.3087934370935415</v>
      </c>
      <c r="I6013" s="63">
        <v>97.990200061069899</v>
      </c>
      <c r="J6013" s="63">
        <v>4509000000</v>
      </c>
      <c r="K6013" s="63">
        <v>94.001669450178198</v>
      </c>
      <c r="L6013" s="63">
        <v>4187.73974609375</v>
      </c>
      <c r="M6013" s="63">
        <v>51.011244434382306</v>
      </c>
      <c r="N6013" s="62">
        <v>68.875</v>
      </c>
    </row>
    <row r="6014" spans="1:14" x14ac:dyDescent="0.4">
      <c r="A6014" s="69">
        <v>141</v>
      </c>
      <c r="B6014" s="5" t="s">
        <v>222</v>
      </c>
      <c r="C6014" s="5">
        <v>2014</v>
      </c>
      <c r="D6014" s="5" t="s">
        <v>250</v>
      </c>
      <c r="E6014" s="5" t="s">
        <v>247</v>
      </c>
      <c r="F6014" s="62">
        <v>5.2511019190493586</v>
      </c>
      <c r="G6014" s="63">
        <v>45272155</v>
      </c>
      <c r="H6014" s="63">
        <v>15.901737523473997</v>
      </c>
      <c r="I6014" s="63">
        <v>76.807517253727696</v>
      </c>
      <c r="J6014" s="63">
        <v>847000000</v>
      </c>
      <c r="K6014" s="63">
        <v>100.6917824836239</v>
      </c>
      <c r="L6014" s="63">
        <v>3104.65380859375</v>
      </c>
      <c r="M6014" s="63">
        <v>49.974634311321552</v>
      </c>
      <c r="N6014" s="62">
        <v>68.968000000000004</v>
      </c>
    </row>
    <row r="6015" spans="1:14" x14ac:dyDescent="0.4">
      <c r="A6015" s="69">
        <v>141</v>
      </c>
      <c r="B6015" s="5" t="s">
        <v>222</v>
      </c>
      <c r="C6015" s="5">
        <v>2015</v>
      </c>
      <c r="D6015" s="5" t="s">
        <v>250</v>
      </c>
      <c r="E6015" s="5" t="s">
        <v>247</v>
      </c>
      <c r="F6015" s="62">
        <v>4.2314667065420242</v>
      </c>
      <c r="G6015" s="63">
        <v>45154036</v>
      </c>
      <c r="H6015" s="63">
        <v>38.881679759997667</v>
      </c>
      <c r="I6015" s="63">
        <v>71.558843892864999</v>
      </c>
      <c r="J6015" s="63">
        <v>-198000000</v>
      </c>
      <c r="K6015" s="63">
        <v>107.80661629815584</v>
      </c>
      <c r="L6015" s="63">
        <v>2124.66259765625</v>
      </c>
      <c r="M6015" s="63">
        <f t="shared" ref="M6015:M6021" si="615">(M5542+M5585+M5843)/3</f>
        <v>39.830643457171732</v>
      </c>
      <c r="N6015" s="62">
        <v>69.061000000000007</v>
      </c>
    </row>
    <row r="6016" spans="1:14" x14ac:dyDescent="0.4">
      <c r="A6016" s="69">
        <v>141</v>
      </c>
      <c r="B6016" s="5" t="s">
        <v>222</v>
      </c>
      <c r="C6016" s="5">
        <v>2016</v>
      </c>
      <c r="D6016" s="5" t="s">
        <v>250</v>
      </c>
      <c r="E6016" s="5" t="s">
        <v>247</v>
      </c>
      <c r="F6016" s="62">
        <v>4.4807658084750441</v>
      </c>
      <c r="G6016" s="63">
        <v>45004673</v>
      </c>
      <c r="H6016" s="63">
        <v>17.097134923843768</v>
      </c>
      <c r="I6016" s="63">
        <v>71.928153485029497</v>
      </c>
      <c r="J6016" s="63">
        <v>4128000000</v>
      </c>
      <c r="K6016" s="63">
        <v>105.52120491312238</v>
      </c>
      <c r="L6016" s="63">
        <v>2187.7275390625</v>
      </c>
      <c r="M6016" s="63">
        <f t="shared" si="615"/>
        <v>39.6420448484267</v>
      </c>
      <c r="N6016" s="62">
        <v>69.153999999999996</v>
      </c>
    </row>
    <row r="6017" spans="1:14" x14ac:dyDescent="0.4">
      <c r="A6017" s="69">
        <v>141</v>
      </c>
      <c r="B6017" s="5" t="s">
        <v>222</v>
      </c>
      <c r="C6017" s="5">
        <v>2017</v>
      </c>
      <c r="D6017" s="5" t="s">
        <v>250</v>
      </c>
      <c r="E6017" s="5" t="s">
        <v>247</v>
      </c>
      <c r="F6017" s="62">
        <v>3.9021608531659973</v>
      </c>
      <c r="G6017" s="63">
        <v>44831135</v>
      </c>
      <c r="H6017" s="63">
        <v>22.098317497801716</v>
      </c>
      <c r="I6017" s="63">
        <v>76.228595700847606</v>
      </c>
      <c r="J6017" s="63">
        <v>3680000000</v>
      </c>
      <c r="K6017" s="63">
        <v>104.03498291139857</v>
      </c>
      <c r="L6017" s="63">
        <v>2638.32543945313</v>
      </c>
      <c r="M6017" s="63">
        <f t="shared" si="615"/>
        <v>39.42692692173673</v>
      </c>
      <c r="N6017" s="62">
        <v>69.245999999999995</v>
      </c>
    </row>
    <row r="6018" spans="1:14" x14ac:dyDescent="0.4">
      <c r="A6018" s="69">
        <v>141</v>
      </c>
      <c r="B6018" s="5" t="s">
        <v>222</v>
      </c>
      <c r="C6018" s="5">
        <v>2018</v>
      </c>
      <c r="D6018" s="5" t="s">
        <v>250</v>
      </c>
      <c r="E6018" s="5" t="s">
        <v>247</v>
      </c>
      <c r="F6018" s="62">
        <v>4.1598683427053578</v>
      </c>
      <c r="G6018" s="63">
        <v>44622518</v>
      </c>
      <c r="H6018" s="63">
        <v>15.398530351415559</v>
      </c>
      <c r="I6018" s="63">
        <v>80.473421017610406</v>
      </c>
      <c r="J6018" s="63">
        <v>4975000000</v>
      </c>
      <c r="K6018" s="63">
        <v>99.199815071867505</v>
      </c>
      <c r="L6018" s="63">
        <v>3096.5625</v>
      </c>
      <c r="M6018" s="63">
        <f t="shared" si="615"/>
        <v>39.210219838794238</v>
      </c>
      <c r="N6018" s="62">
        <v>69.352000000000004</v>
      </c>
    </row>
    <row r="6019" spans="1:14" x14ac:dyDescent="0.4">
      <c r="A6019" s="69">
        <v>141</v>
      </c>
      <c r="B6019" s="5" t="s">
        <v>222</v>
      </c>
      <c r="C6019" s="5">
        <v>2019</v>
      </c>
      <c r="D6019" s="5" t="s">
        <v>250</v>
      </c>
      <c r="E6019" s="5" t="s">
        <v>247</v>
      </c>
      <c r="F6019" s="62">
        <v>3.9336525361270485</v>
      </c>
      <c r="G6019" s="63">
        <v>44386203</v>
      </c>
      <c r="H6019" s="63">
        <v>8.246226266424685</v>
      </c>
      <c r="I6019" s="63">
        <v>93.068044830952502</v>
      </c>
      <c r="J6019" s="63">
        <v>5796000000</v>
      </c>
      <c r="K6019" s="63">
        <v>90.511234291076278</v>
      </c>
      <c r="L6019" s="63">
        <v>3661.45776367188</v>
      </c>
      <c r="M6019" s="63">
        <f t="shared" si="615"/>
        <v>39.024561227850931</v>
      </c>
      <c r="N6019" s="62">
        <v>69.472999999999999</v>
      </c>
    </row>
    <row r="6020" spans="1:14" x14ac:dyDescent="0.4">
      <c r="A6020" s="69">
        <v>141</v>
      </c>
      <c r="B6020" s="5" t="s">
        <v>222</v>
      </c>
      <c r="C6020" s="5">
        <v>2020</v>
      </c>
      <c r="D6020" s="5" t="s">
        <v>250</v>
      </c>
      <c r="E6020" s="5" t="s">
        <v>247</v>
      </c>
      <c r="F6020" s="62">
        <v>3.7538161892279236</v>
      </c>
      <c r="G6020" s="63">
        <v>44132049</v>
      </c>
      <c r="H6020" s="63">
        <v>10.294944277993508</v>
      </c>
      <c r="I6020" s="63">
        <v>91.806666016843096</v>
      </c>
      <c r="J6020" s="63">
        <v>304000000</v>
      </c>
      <c r="K6020" s="63">
        <v>79.156452376181491</v>
      </c>
      <c r="L6020" s="63">
        <v>3751.7373046875</v>
      </c>
      <c r="M6020" s="63">
        <f t="shared" si="615"/>
        <v>38.838825153082432</v>
      </c>
      <c r="N6020" s="62">
        <v>69.608000000000004</v>
      </c>
    </row>
    <row r="6021" spans="1:14" x14ac:dyDescent="0.4">
      <c r="A6021" s="69">
        <v>141</v>
      </c>
      <c r="B6021" s="5" t="s">
        <v>222</v>
      </c>
      <c r="C6021" s="5">
        <v>2021</v>
      </c>
      <c r="D6021" s="5" t="s">
        <v>250</v>
      </c>
      <c r="E6021" s="5" t="s">
        <v>247</v>
      </c>
      <c r="F6021" s="62">
        <f>(F6018+F6019+F6020)/3</f>
        <v>3.9491123560201102</v>
      </c>
      <c r="G6021" s="63">
        <v>43822901</v>
      </c>
      <c r="H6021" s="63">
        <v>24.804750827765247</v>
      </c>
      <c r="I6021" s="63">
        <v>93.934386230095896</v>
      </c>
      <c r="J6021" s="63">
        <v>7954000000</v>
      </c>
      <c r="K6021" s="63">
        <v>82.697961363449991</v>
      </c>
      <c r="L6021" s="63">
        <v>4827.845703125</v>
      </c>
      <c r="M6021" s="63">
        <f t="shared" si="615"/>
        <v>38.661878439016583</v>
      </c>
      <c r="N6021" s="62">
        <v>69.757000000000005</v>
      </c>
    </row>
    <row r="6022" spans="1:14" x14ac:dyDescent="0.4">
      <c r="A6022" s="69">
        <v>141</v>
      </c>
      <c r="B6022" s="5" t="s">
        <v>222</v>
      </c>
      <c r="C6022" s="5">
        <v>2022</v>
      </c>
      <c r="D6022" s="5" t="s">
        <v>250</v>
      </c>
      <c r="E6022" s="5" t="s">
        <v>247</v>
      </c>
      <c r="F6022" s="62">
        <f>(F6019+F6020+F6021)/3</f>
        <v>3.8788603604583609</v>
      </c>
      <c r="G6022" s="63">
        <v>38000000</v>
      </c>
      <c r="H6022" s="63">
        <v>34.320711910133696</v>
      </c>
      <c r="I6022" s="63">
        <v>94.220492025404795</v>
      </c>
      <c r="J6022" s="63">
        <v>247000000</v>
      </c>
      <c r="K6022" s="63">
        <v>87.706866539729702</v>
      </c>
      <c r="L6022" s="63">
        <v>4533.9755859375</v>
      </c>
      <c r="M6022" s="63">
        <f>(M5592+M5549+M5850)/3</f>
        <v>38.49723082080201</v>
      </c>
      <c r="N6022" s="62">
        <v>69.918999999999997</v>
      </c>
    </row>
    <row r="6023" spans="1:14" x14ac:dyDescent="0.4">
      <c r="A6023" s="69">
        <v>142</v>
      </c>
      <c r="B6023" s="5" t="s">
        <v>223</v>
      </c>
      <c r="C6023" s="5">
        <v>1980</v>
      </c>
      <c r="D6023" s="5" t="s">
        <v>251</v>
      </c>
      <c r="E6023" s="5" t="s">
        <v>248</v>
      </c>
      <c r="F6023" s="62">
        <f>F6024*0.95</f>
        <v>17.396778419255408</v>
      </c>
      <c r="G6023" s="63">
        <v>1014048</v>
      </c>
      <c r="H6023" s="63">
        <v>9.5159760347508211</v>
      </c>
      <c r="I6023" s="63">
        <f t="shared" ref="I6023:I6039" si="616">(I4647+I4819+I5765)/3</f>
        <v>119.31624956750996</v>
      </c>
      <c r="J6023" s="63">
        <v>97640000</v>
      </c>
      <c r="K6023" s="63">
        <f>K6024*0.95</f>
        <v>30.604427486298988</v>
      </c>
      <c r="L6023" s="63">
        <v>42995.163986647814</v>
      </c>
      <c r="M6023" s="63">
        <v>27.263267429760667</v>
      </c>
      <c r="N6023" s="62">
        <v>80.709999999999994</v>
      </c>
    </row>
    <row r="6024" spans="1:14" x14ac:dyDescent="0.4">
      <c r="A6024" s="69">
        <v>142</v>
      </c>
      <c r="B6024" s="5" t="s">
        <v>223</v>
      </c>
      <c r="C6024" s="5">
        <v>1981</v>
      </c>
      <c r="D6024" s="5" t="s">
        <v>251</v>
      </c>
      <c r="E6024" s="5" t="s">
        <v>248</v>
      </c>
      <c r="F6024" s="62">
        <f t="shared" ref="F6024:F6032" si="617">F6025*0.95</f>
        <v>18.312398336058326</v>
      </c>
      <c r="G6024" s="63">
        <v>1100180</v>
      </c>
      <c r="H6024" s="63">
        <v>7.0544839823543271</v>
      </c>
      <c r="I6024" s="63">
        <f t="shared" si="616"/>
        <v>122.97791623217704</v>
      </c>
      <c r="J6024" s="63">
        <v>-16940000</v>
      </c>
      <c r="K6024" s="63">
        <f t="shared" ref="K6024:K6043" si="618">K6025*0.95</f>
        <v>32.215186827683148</v>
      </c>
      <c r="L6024" s="63">
        <v>44841.229739781716</v>
      </c>
      <c r="M6024" s="63">
        <v>25.675096442348906</v>
      </c>
      <c r="N6024" s="62">
        <v>80.683000000000007</v>
      </c>
    </row>
    <row r="6025" spans="1:14" x14ac:dyDescent="0.4">
      <c r="A6025" s="69">
        <v>142</v>
      </c>
      <c r="B6025" s="5" t="s">
        <v>223</v>
      </c>
      <c r="C6025" s="5">
        <v>1982</v>
      </c>
      <c r="D6025" s="5" t="s">
        <v>251</v>
      </c>
      <c r="E6025" s="5" t="s">
        <v>248</v>
      </c>
      <c r="F6025" s="62">
        <f t="shared" si="617"/>
        <v>19.276208774798238</v>
      </c>
      <c r="G6025" s="63">
        <v>1167856</v>
      </c>
      <c r="H6025" s="63">
        <v>1.3128687287721874</v>
      </c>
      <c r="I6025" s="63">
        <f t="shared" si="616"/>
        <v>128.49857123653257</v>
      </c>
      <c r="J6025" s="63">
        <v>95060000</v>
      </c>
      <c r="K6025" s="63">
        <f t="shared" si="618"/>
        <v>33.91072297650858</v>
      </c>
      <c r="L6025" s="63">
        <v>39921.632979823429</v>
      </c>
      <c r="M6025" s="63">
        <v>28.794992175273869</v>
      </c>
      <c r="N6025" s="62">
        <v>80.465999999999994</v>
      </c>
    </row>
    <row r="6026" spans="1:14" x14ac:dyDescent="0.4">
      <c r="A6026" s="69">
        <v>142</v>
      </c>
      <c r="B6026" s="5" t="s">
        <v>223</v>
      </c>
      <c r="C6026" s="5">
        <v>1983</v>
      </c>
      <c r="D6026" s="5" t="s">
        <v>251</v>
      </c>
      <c r="E6026" s="5" t="s">
        <v>248</v>
      </c>
      <c r="F6026" s="62">
        <f t="shared" si="617"/>
        <v>20.29074607873499</v>
      </c>
      <c r="G6026" s="63">
        <v>1237572</v>
      </c>
      <c r="H6026" s="63">
        <v>-3.6180172185233772</v>
      </c>
      <c r="I6026" s="63">
        <f t="shared" si="616"/>
        <v>133.05195789222344</v>
      </c>
      <c r="J6026" s="63">
        <v>45539999.899999999</v>
      </c>
      <c r="K6026" s="63">
        <f t="shared" si="618"/>
        <v>35.695497870009035</v>
      </c>
      <c r="L6026" s="63">
        <v>34586.531809977576</v>
      </c>
      <c r="M6026" s="63">
        <v>33.211826650465767</v>
      </c>
      <c r="N6026" s="62">
        <v>80.247</v>
      </c>
    </row>
    <row r="6027" spans="1:14" x14ac:dyDescent="0.4">
      <c r="A6027" s="69">
        <v>142</v>
      </c>
      <c r="B6027" s="5" t="s">
        <v>223</v>
      </c>
      <c r="C6027" s="5">
        <v>1984</v>
      </c>
      <c r="D6027" s="5" t="s">
        <v>251</v>
      </c>
      <c r="E6027" s="5" t="s">
        <v>248</v>
      </c>
      <c r="F6027" s="62">
        <f t="shared" si="617"/>
        <v>21.358680082878937</v>
      </c>
      <c r="G6027" s="63">
        <v>1308331</v>
      </c>
      <c r="H6027" s="63">
        <v>-6.097467186338676</v>
      </c>
      <c r="I6027" s="63">
        <f t="shared" si="616"/>
        <v>137.64027430702689</v>
      </c>
      <c r="J6027" s="63">
        <v>170240000</v>
      </c>
      <c r="K6027" s="63">
        <f t="shared" si="618"/>
        <v>37.574208284220042</v>
      </c>
      <c r="L6027" s="63">
        <v>31955.181246873322</v>
      </c>
      <c r="M6027" s="63">
        <v>28.136762860727732</v>
      </c>
      <c r="N6027" s="62">
        <v>80.025999999999996</v>
      </c>
    </row>
    <row r="6028" spans="1:14" x14ac:dyDescent="0.4">
      <c r="A6028" s="69">
        <v>142</v>
      </c>
      <c r="B6028" s="5" t="s">
        <v>223</v>
      </c>
      <c r="C6028" s="5">
        <v>1985</v>
      </c>
      <c r="D6028" s="5" t="s">
        <v>251</v>
      </c>
      <c r="E6028" s="5" t="s">
        <v>248</v>
      </c>
      <c r="F6028" s="62">
        <f t="shared" si="617"/>
        <v>22.482821139872566</v>
      </c>
      <c r="G6028" s="63">
        <v>1379536</v>
      </c>
      <c r="H6028" s="63">
        <v>0.74053288990019439</v>
      </c>
      <c r="I6028" s="63">
        <f t="shared" si="616"/>
        <v>134.97224687309804</v>
      </c>
      <c r="J6028" s="63">
        <v>-220960000</v>
      </c>
      <c r="K6028" s="63">
        <f t="shared" si="618"/>
        <v>39.551798193915836</v>
      </c>
      <c r="L6028" s="63">
        <v>29432.831206684379</v>
      </c>
      <c r="M6028" s="63">
        <v>27.512633352049416</v>
      </c>
      <c r="N6028" s="62">
        <v>79.804000000000002</v>
      </c>
    </row>
    <row r="6029" spans="1:14" x14ac:dyDescent="0.4">
      <c r="A6029" s="69">
        <v>142</v>
      </c>
      <c r="B6029" s="5" t="s">
        <v>223</v>
      </c>
      <c r="C6029" s="5">
        <v>1986</v>
      </c>
      <c r="D6029" s="5" t="s">
        <v>251</v>
      </c>
      <c r="E6029" s="5" t="s">
        <v>248</v>
      </c>
      <c r="F6029" s="62">
        <f t="shared" si="617"/>
        <v>23.666127515655333</v>
      </c>
      <c r="G6029" s="63">
        <v>1468697</v>
      </c>
      <c r="H6029" s="63">
        <v>-1.6984852974197366</v>
      </c>
      <c r="I6029" s="63">
        <f t="shared" si="616"/>
        <v>104.7248491391975</v>
      </c>
      <c r="J6029" s="63">
        <v>110209999.90000001</v>
      </c>
      <c r="K6029" s="63">
        <f t="shared" si="618"/>
        <v>41.633471783069304</v>
      </c>
      <c r="L6029" s="63">
        <v>23111.378381515766</v>
      </c>
      <c r="M6029" s="63">
        <v>25.987006496751626</v>
      </c>
      <c r="N6029" s="62">
        <v>79.623999999999995</v>
      </c>
    </row>
    <row r="6030" spans="1:14" x14ac:dyDescent="0.4">
      <c r="A6030" s="69">
        <v>142</v>
      </c>
      <c r="B6030" s="5" t="s">
        <v>223</v>
      </c>
      <c r="C6030" s="5">
        <v>1987</v>
      </c>
      <c r="D6030" s="5" t="s">
        <v>251</v>
      </c>
      <c r="E6030" s="5" t="s">
        <v>248</v>
      </c>
      <c r="F6030" s="62">
        <f t="shared" si="617"/>
        <v>24.911713174374036</v>
      </c>
      <c r="G6030" s="63">
        <v>1575909</v>
      </c>
      <c r="H6030" s="63">
        <v>3.6855848026168729</v>
      </c>
      <c r="I6030" s="63">
        <f t="shared" si="616"/>
        <v>94.88795389616206</v>
      </c>
      <c r="J6030" s="63">
        <v>46719999.899999999</v>
      </c>
      <c r="K6030" s="63">
        <f t="shared" si="618"/>
        <v>43.824707140072952</v>
      </c>
      <c r="L6030" s="63">
        <v>23088.204169283497</v>
      </c>
      <c r="M6030" s="63">
        <v>24.920850293984625</v>
      </c>
      <c r="N6030" s="62">
        <v>79.481999999999999</v>
      </c>
    </row>
    <row r="6031" spans="1:14" x14ac:dyDescent="0.4">
      <c r="A6031" s="69">
        <v>142</v>
      </c>
      <c r="B6031" s="5" t="s">
        <v>223</v>
      </c>
      <c r="C6031" s="5">
        <v>1988</v>
      </c>
      <c r="D6031" s="5" t="s">
        <v>251</v>
      </c>
      <c r="E6031" s="5" t="s">
        <v>248</v>
      </c>
      <c r="F6031" s="62">
        <f t="shared" si="617"/>
        <v>26.2228559730253</v>
      </c>
      <c r="G6031" s="63">
        <v>1683681</v>
      </c>
      <c r="H6031" s="63">
        <v>2.3810457316534723</v>
      </c>
      <c r="I6031" s="63">
        <f t="shared" si="616"/>
        <v>91.243199497362284</v>
      </c>
      <c r="J6031" s="63">
        <v>188889999.90000001</v>
      </c>
      <c r="K6031" s="63">
        <f t="shared" si="618"/>
        <v>46.131270673761001</v>
      </c>
      <c r="L6031" s="63">
        <v>21545.455584053267</v>
      </c>
      <c r="M6031" s="63">
        <v>26.292629262926287</v>
      </c>
      <c r="N6031" s="62">
        <v>79.338999999999999</v>
      </c>
    </row>
    <row r="6032" spans="1:14" x14ac:dyDescent="0.4">
      <c r="A6032" s="69">
        <v>142</v>
      </c>
      <c r="B6032" s="5" t="s">
        <v>223</v>
      </c>
      <c r="C6032" s="5">
        <v>1989</v>
      </c>
      <c r="D6032" s="5" t="s">
        <v>251</v>
      </c>
      <c r="E6032" s="5" t="s">
        <v>248</v>
      </c>
      <c r="F6032" s="62">
        <f t="shared" si="617"/>
        <v>27.603006287395054</v>
      </c>
      <c r="G6032" s="63">
        <v>1791840</v>
      </c>
      <c r="H6032" s="63">
        <v>1.751276609360275</v>
      </c>
      <c r="I6032" s="63">
        <f t="shared" si="616"/>
        <v>92.577132119320481</v>
      </c>
      <c r="J6032" s="63">
        <v>38789999.899999999</v>
      </c>
      <c r="K6032" s="63">
        <f t="shared" si="618"/>
        <v>48.559232288169476</v>
      </c>
      <c r="L6032" s="63">
        <v>23141.014774711981</v>
      </c>
      <c r="M6032" s="63">
        <v>24.090821627862226</v>
      </c>
      <c r="N6032" s="62">
        <v>79.195999999999998</v>
      </c>
    </row>
    <row r="6033" spans="1:14" x14ac:dyDescent="0.4">
      <c r="A6033" s="69">
        <v>142</v>
      </c>
      <c r="B6033" s="5" t="s">
        <v>223</v>
      </c>
      <c r="C6033" s="5">
        <v>1990</v>
      </c>
      <c r="D6033" s="5" t="s">
        <v>251</v>
      </c>
      <c r="E6033" s="5" t="s">
        <v>248</v>
      </c>
      <c r="F6033" s="62">
        <v>29.055796091994797</v>
      </c>
      <c r="G6033" s="63">
        <v>1900151</v>
      </c>
      <c r="H6033" s="63">
        <v>3.3359004939926393</v>
      </c>
      <c r="I6033" s="63">
        <f t="shared" si="616"/>
        <v>90.79904376649155</v>
      </c>
      <c r="J6033" s="63">
        <v>-115819999.90000001</v>
      </c>
      <c r="K6033" s="63">
        <f t="shared" si="618"/>
        <v>51.114981355967871</v>
      </c>
      <c r="L6033" s="63">
        <v>26682.849809461179</v>
      </c>
      <c r="M6033" s="63">
        <v>26.315789473684216</v>
      </c>
      <c r="N6033" s="62">
        <v>79.051000000000002</v>
      </c>
    </row>
    <row r="6034" spans="1:14" x14ac:dyDescent="0.4">
      <c r="A6034" s="69">
        <v>142</v>
      </c>
      <c r="B6034" s="5" t="s">
        <v>223</v>
      </c>
      <c r="C6034" s="5">
        <v>1991</v>
      </c>
      <c r="D6034" s="5" t="s">
        <v>251</v>
      </c>
      <c r="E6034" s="5" t="s">
        <v>248</v>
      </c>
      <c r="F6034" s="62">
        <v>30.653565579871966</v>
      </c>
      <c r="G6034" s="63">
        <v>2008383</v>
      </c>
      <c r="H6034" s="63">
        <v>0.8108487247155125</v>
      </c>
      <c r="I6034" s="63">
        <f t="shared" si="616"/>
        <v>91.965207376289371</v>
      </c>
      <c r="J6034" s="63">
        <v>25940000</v>
      </c>
      <c r="K6034" s="63">
        <f t="shared" si="618"/>
        <v>53.805243532597764</v>
      </c>
      <c r="L6034" s="63">
        <v>25668.493321466176</v>
      </c>
      <c r="M6034" s="63">
        <v>23.516483516483515</v>
      </c>
      <c r="N6034" s="62">
        <v>78.906000000000006</v>
      </c>
    </row>
    <row r="6035" spans="1:14" x14ac:dyDescent="0.4">
      <c r="A6035" s="69">
        <v>142</v>
      </c>
      <c r="B6035" s="5" t="s">
        <v>223</v>
      </c>
      <c r="C6035" s="5">
        <v>1992</v>
      </c>
      <c r="D6035" s="5" t="s">
        <v>251</v>
      </c>
      <c r="E6035" s="5" t="s">
        <v>248</v>
      </c>
      <c r="F6035" s="62">
        <v>28.211853998925449</v>
      </c>
      <c r="G6035" s="63">
        <v>2116231</v>
      </c>
      <c r="H6035" s="63">
        <v>1.80682611993997</v>
      </c>
      <c r="I6035" s="63">
        <f t="shared" si="616"/>
        <v>81.620995810720231</v>
      </c>
      <c r="J6035" s="63">
        <v>129720000</v>
      </c>
      <c r="K6035" s="63">
        <f t="shared" si="618"/>
        <v>56.637098455366072</v>
      </c>
      <c r="L6035" s="63">
        <v>25630.080973092732</v>
      </c>
      <c r="M6035" s="63">
        <v>26.366047745358088</v>
      </c>
      <c r="N6035" s="62">
        <v>78.760000000000005</v>
      </c>
    </row>
    <row r="6036" spans="1:14" x14ac:dyDescent="0.4">
      <c r="A6036" s="69">
        <v>142</v>
      </c>
      <c r="B6036" s="5" t="s">
        <v>223</v>
      </c>
      <c r="C6036" s="5">
        <v>1993</v>
      </c>
      <c r="D6036" s="5" t="s">
        <v>251</v>
      </c>
      <c r="E6036" s="5" t="s">
        <v>248</v>
      </c>
      <c r="F6036" s="62">
        <v>28.615417553492939</v>
      </c>
      <c r="G6036" s="63">
        <v>2223284</v>
      </c>
      <c r="H6036" s="63">
        <v>1.2780363053266512</v>
      </c>
      <c r="I6036" s="63">
        <f t="shared" si="616"/>
        <v>85.131091944035106</v>
      </c>
      <c r="J6036" s="63">
        <v>401319999.89999998</v>
      </c>
      <c r="K6036" s="63">
        <f t="shared" si="618"/>
        <v>59.61799837406955</v>
      </c>
      <c r="L6036" s="63">
        <v>25019.372357889035</v>
      </c>
      <c r="M6036" s="63">
        <v>28.796777982883032</v>
      </c>
      <c r="N6036" s="62">
        <v>78.614000000000004</v>
      </c>
    </row>
    <row r="6037" spans="1:14" x14ac:dyDescent="0.4">
      <c r="A6037" s="69">
        <v>142</v>
      </c>
      <c r="B6037" s="5" t="s">
        <v>223</v>
      </c>
      <c r="C6037" s="5">
        <v>1994</v>
      </c>
      <c r="D6037" s="5" t="s">
        <v>251</v>
      </c>
      <c r="E6037" s="5" t="s">
        <v>248</v>
      </c>
      <c r="F6037" s="62">
        <v>30.390240718859062</v>
      </c>
      <c r="G6037" s="63">
        <v>2329024</v>
      </c>
      <c r="H6037" s="63">
        <v>-0.26247492229823877</v>
      </c>
      <c r="I6037" s="63">
        <f t="shared" si="616"/>
        <v>83.881844228190985</v>
      </c>
      <c r="J6037" s="63">
        <v>62460000</v>
      </c>
      <c r="K6037" s="63">
        <f t="shared" si="618"/>
        <v>62.755787762178478</v>
      </c>
      <c r="L6037" s="63">
        <v>25463.496288506263</v>
      </c>
      <c r="M6037" s="63">
        <v>28.763153881348181</v>
      </c>
      <c r="N6037" s="62">
        <v>78.466999999999999</v>
      </c>
    </row>
    <row r="6038" spans="1:14" x14ac:dyDescent="0.4">
      <c r="A6038" s="69">
        <v>142</v>
      </c>
      <c r="B6038" s="5" t="s">
        <v>223</v>
      </c>
      <c r="C6038" s="5">
        <v>1995</v>
      </c>
      <c r="D6038" s="5" t="s">
        <v>251</v>
      </c>
      <c r="E6038" s="5" t="s">
        <v>248</v>
      </c>
      <c r="F6038" s="62">
        <v>30.882116099175509</v>
      </c>
      <c r="G6038" s="63">
        <v>2433988</v>
      </c>
      <c r="H6038" s="63">
        <v>3.9074797541707369</v>
      </c>
      <c r="I6038" s="63">
        <f t="shared" si="616"/>
        <v>81.621147386894336</v>
      </c>
      <c r="J6038" s="63">
        <v>399850000</v>
      </c>
      <c r="K6038" s="63">
        <f t="shared" si="618"/>
        <v>66.058723960187876</v>
      </c>
      <c r="L6038" s="63">
        <v>27010.67818570383</v>
      </c>
      <c r="M6038" s="63">
        <v>29.00631820792648</v>
      </c>
      <c r="N6038" s="62">
        <v>78.319000000000003</v>
      </c>
    </row>
    <row r="6039" spans="1:14" x14ac:dyDescent="0.4">
      <c r="A6039" s="69">
        <v>142</v>
      </c>
      <c r="B6039" s="5" t="s">
        <v>223</v>
      </c>
      <c r="C6039" s="5">
        <v>1996</v>
      </c>
      <c r="D6039" s="5" t="s">
        <v>251</v>
      </c>
      <c r="E6039" s="5" t="s">
        <v>248</v>
      </c>
      <c r="F6039" s="62">
        <v>30.523275813482542</v>
      </c>
      <c r="G6039" s="63">
        <v>2572735</v>
      </c>
      <c r="H6039" s="63">
        <v>5.7730439065422701</v>
      </c>
      <c r="I6039" s="63">
        <f t="shared" si="616"/>
        <v>80.51321227367373</v>
      </c>
      <c r="J6039" s="63">
        <v>300519999.89999998</v>
      </c>
      <c r="K6039" s="63">
        <f t="shared" si="618"/>
        <v>69.535498905460926</v>
      </c>
      <c r="L6039" s="63">
        <v>28596.506828797497</v>
      </c>
      <c r="M6039" s="63">
        <v>29.555769495255124</v>
      </c>
      <c r="N6039" s="62">
        <v>78.492999999999995</v>
      </c>
    </row>
    <row r="6040" spans="1:14" x14ac:dyDescent="0.4">
      <c r="A6040" s="69">
        <v>142</v>
      </c>
      <c r="B6040" s="5" t="s">
        <v>223</v>
      </c>
      <c r="C6040" s="5">
        <v>1997</v>
      </c>
      <c r="D6040" s="5" t="s">
        <v>251</v>
      </c>
      <c r="E6040" s="5" t="s">
        <v>248</v>
      </c>
      <c r="F6040" s="62">
        <v>29.656726456500973</v>
      </c>
      <c r="G6040" s="63">
        <v>2746119</v>
      </c>
      <c r="H6040" s="63">
        <v>-0.95230070580566917</v>
      </c>
      <c r="I6040" s="63">
        <f>(I6037+I6038+I6039)/3</f>
        <v>82.005401296253012</v>
      </c>
      <c r="J6040" s="63">
        <v>232430000</v>
      </c>
      <c r="K6040" s="63">
        <f t="shared" si="618"/>
        <v>73.195262005748347</v>
      </c>
      <c r="L6040" s="63">
        <v>28709.246920678062</v>
      </c>
      <c r="M6040" s="63">
        <v>30.384866275277229</v>
      </c>
      <c r="N6040" s="62">
        <v>78.938000000000002</v>
      </c>
    </row>
    <row r="6041" spans="1:14" x14ac:dyDescent="0.4">
      <c r="A6041" s="69">
        <v>142</v>
      </c>
      <c r="B6041" s="5" t="s">
        <v>223</v>
      </c>
      <c r="C6041" s="5">
        <v>1998</v>
      </c>
      <c r="D6041" s="5" t="s">
        <v>251</v>
      </c>
      <c r="E6041" s="5" t="s">
        <v>248</v>
      </c>
      <c r="F6041" s="62">
        <v>28.567574876845605</v>
      </c>
      <c r="G6041" s="63">
        <v>2921130</v>
      </c>
      <c r="H6041" s="63">
        <v>-4.254445320851076</v>
      </c>
      <c r="I6041" s="63">
        <f t="shared" ref="I6041:I6065" si="619">(I6038+I6039+I6040)/3</f>
        <v>81.379920318940364</v>
      </c>
      <c r="J6041" s="63">
        <v>257660000</v>
      </c>
      <c r="K6041" s="63">
        <f t="shared" si="618"/>
        <v>77.047644216577211</v>
      </c>
      <c r="L6041" s="63">
        <v>25905.843383617244</v>
      </c>
      <c r="M6041" s="63">
        <v>32.597882923096542</v>
      </c>
      <c r="N6041" s="62">
        <v>79.378</v>
      </c>
    </row>
    <row r="6042" spans="1:14" x14ac:dyDescent="0.4">
      <c r="A6042" s="69">
        <v>142</v>
      </c>
      <c r="B6042" s="5" t="s">
        <v>223</v>
      </c>
      <c r="C6042" s="5">
        <v>1999</v>
      </c>
      <c r="D6042" s="5" t="s">
        <v>251</v>
      </c>
      <c r="E6042" s="5" t="s">
        <v>248</v>
      </c>
      <c r="F6042" s="62">
        <v>27.660389796753126</v>
      </c>
      <c r="G6042" s="63">
        <v>3097563</v>
      </c>
      <c r="H6042" s="63">
        <v>8.4433774549174814</v>
      </c>
      <c r="I6042" s="63">
        <f t="shared" si="619"/>
        <v>81.29951129628904</v>
      </c>
      <c r="J6042" s="63">
        <v>-985340000</v>
      </c>
      <c r="K6042" s="63">
        <f t="shared" si="618"/>
        <v>81.102783385870751</v>
      </c>
      <c r="L6042" s="63">
        <v>27261.90657331581</v>
      </c>
      <c r="M6042" s="63">
        <v>34.896414836868871</v>
      </c>
      <c r="N6042" s="62">
        <v>79.81</v>
      </c>
    </row>
    <row r="6043" spans="1:14" x14ac:dyDescent="0.4">
      <c r="A6043" s="69">
        <v>142</v>
      </c>
      <c r="B6043" s="5" t="s">
        <v>223</v>
      </c>
      <c r="C6043" s="5">
        <v>2000</v>
      </c>
      <c r="D6043" s="5" t="s">
        <v>251</v>
      </c>
      <c r="E6043" s="5" t="s">
        <v>248</v>
      </c>
      <c r="F6043" s="62">
        <v>25.86885058710061</v>
      </c>
      <c r="G6043" s="63">
        <v>3275333</v>
      </c>
      <c r="H6043" s="63">
        <v>11.459535796784095</v>
      </c>
      <c r="I6043" s="63">
        <f t="shared" si="619"/>
        <v>81.561610970494144</v>
      </c>
      <c r="J6043" s="63">
        <v>-506329999.89999998</v>
      </c>
      <c r="K6043" s="63">
        <f t="shared" si="618"/>
        <v>85.371350932495531</v>
      </c>
      <c r="L6043" s="63">
        <v>31855.500604717483</v>
      </c>
      <c r="M6043" s="63">
        <v>38.832519103094079</v>
      </c>
      <c r="N6043" s="62">
        <v>80.236000000000004</v>
      </c>
    </row>
    <row r="6044" spans="1:14" x14ac:dyDescent="0.4">
      <c r="A6044" s="69">
        <v>142</v>
      </c>
      <c r="B6044" s="5" t="s">
        <v>223</v>
      </c>
      <c r="C6044" s="5">
        <v>2001</v>
      </c>
      <c r="D6044" s="5" t="s">
        <v>251</v>
      </c>
      <c r="E6044" s="5" t="s">
        <v>248</v>
      </c>
      <c r="F6044" s="62">
        <v>28.138659104081469</v>
      </c>
      <c r="G6044" s="63">
        <v>3454198</v>
      </c>
      <c r="H6044" s="63">
        <v>-2.3493076717167014</v>
      </c>
      <c r="I6044" s="63">
        <f t="shared" si="619"/>
        <v>81.413680861907849</v>
      </c>
      <c r="J6044" s="63">
        <v>1183839999.9000001</v>
      </c>
      <c r="K6044" s="63">
        <v>89.864579928942675</v>
      </c>
      <c r="L6044" s="63">
        <v>29909.009434843505</v>
      </c>
      <c r="M6044" s="63">
        <v>36.954172070903581</v>
      </c>
      <c r="N6044" s="62">
        <v>80.655000000000001</v>
      </c>
    </row>
    <row r="6045" spans="1:14" x14ac:dyDescent="0.4">
      <c r="A6045" s="69">
        <v>142</v>
      </c>
      <c r="B6045" s="5" t="s">
        <v>223</v>
      </c>
      <c r="C6045" s="5">
        <v>2002</v>
      </c>
      <c r="D6045" s="5" t="s">
        <v>251</v>
      </c>
      <c r="E6045" s="5" t="s">
        <v>248</v>
      </c>
      <c r="F6045" s="62">
        <v>27.285556829143108</v>
      </c>
      <c r="G6045" s="63">
        <v>3633655</v>
      </c>
      <c r="H6045" s="63">
        <v>3.7708395488020017</v>
      </c>
      <c r="I6045" s="63">
        <f t="shared" si="619"/>
        <v>81.42493437623034</v>
      </c>
      <c r="J6045" s="63">
        <v>95299999.900000006</v>
      </c>
      <c r="K6045" s="63">
        <v>93.071658814778075</v>
      </c>
      <c r="L6045" s="63">
        <v>30221.966999513555</v>
      </c>
      <c r="M6045" s="63">
        <v>40.046541146604611</v>
      </c>
      <c r="N6045" s="62">
        <v>81.066999999999993</v>
      </c>
    </row>
    <row r="6046" spans="1:14" x14ac:dyDescent="0.4">
      <c r="A6046" s="69">
        <v>142</v>
      </c>
      <c r="B6046" s="5" t="s">
        <v>223</v>
      </c>
      <c r="C6046" s="5">
        <v>2003</v>
      </c>
      <c r="D6046" s="5" t="s">
        <v>251</v>
      </c>
      <c r="E6046" s="5" t="s">
        <v>248</v>
      </c>
      <c r="F6046" s="62">
        <v>27.224872641337502</v>
      </c>
      <c r="G6046" s="63">
        <v>3813443</v>
      </c>
      <c r="H6046" s="63">
        <v>4.0724067960759385</v>
      </c>
      <c r="I6046" s="63">
        <f t="shared" si="619"/>
        <v>81.466742069544111</v>
      </c>
      <c r="J6046" s="63">
        <v>4255956432.9000001</v>
      </c>
      <c r="K6046" s="63">
        <v>102.30016949078311</v>
      </c>
      <c r="L6046" s="63">
        <v>32607.372934828723</v>
      </c>
      <c r="M6046" s="63">
        <v>42.391414397084134</v>
      </c>
      <c r="N6046" s="62">
        <v>81.471999999999994</v>
      </c>
    </row>
    <row r="6047" spans="1:14" x14ac:dyDescent="0.4">
      <c r="A6047" s="69">
        <v>142</v>
      </c>
      <c r="B6047" s="5" t="s">
        <v>223</v>
      </c>
      <c r="C6047" s="5">
        <v>2004</v>
      </c>
      <c r="D6047" s="5" t="s">
        <v>251</v>
      </c>
      <c r="E6047" s="5" t="s">
        <v>248</v>
      </c>
      <c r="F6047" s="62">
        <v>27.547773930537829</v>
      </c>
      <c r="G6047" s="63">
        <v>3993339</v>
      </c>
      <c r="H6047" s="63">
        <v>8.5014220593569831</v>
      </c>
      <c r="I6047" s="63">
        <f t="shared" si="619"/>
        <v>81.435119102560762</v>
      </c>
      <c r="J6047" s="63">
        <v>10003500000</v>
      </c>
      <c r="K6047" s="63">
        <v>116.62261252383101</v>
      </c>
      <c r="L6047" s="63">
        <v>37017.736365468983</v>
      </c>
      <c r="M6047" s="63">
        <v>47.566434898561766</v>
      </c>
      <c r="N6047" s="62">
        <v>81.870999999999995</v>
      </c>
    </row>
    <row r="6048" spans="1:14" x14ac:dyDescent="0.4">
      <c r="A6048" s="69">
        <v>142</v>
      </c>
      <c r="B6048" s="5" t="s">
        <v>223</v>
      </c>
      <c r="C6048" s="5">
        <v>2005</v>
      </c>
      <c r="D6048" s="5" t="s">
        <v>251</v>
      </c>
      <c r="E6048" s="5" t="s">
        <v>248</v>
      </c>
      <c r="F6048" s="62">
        <v>27.202543895773712</v>
      </c>
      <c r="G6048" s="63">
        <v>4280993</v>
      </c>
      <c r="H6048" s="63">
        <v>16.526306931922676</v>
      </c>
      <c r="I6048" s="63">
        <f t="shared" si="619"/>
        <v>81.442265182778399</v>
      </c>
      <c r="J6048" s="63">
        <v>10899931926.4</v>
      </c>
      <c r="K6048" s="63">
        <v>119.55287164225442</v>
      </c>
      <c r="L6048" s="63">
        <v>42190.554379463312</v>
      </c>
      <c r="M6048" s="63">
        <v>47.997479974799745</v>
      </c>
      <c r="N6048" s="62">
        <v>82.262</v>
      </c>
    </row>
    <row r="6049" spans="1:14" x14ac:dyDescent="0.4">
      <c r="A6049" s="69">
        <v>142</v>
      </c>
      <c r="B6049" s="5" t="s">
        <v>223</v>
      </c>
      <c r="C6049" s="5">
        <v>2006</v>
      </c>
      <c r="D6049" s="5" t="s">
        <v>251</v>
      </c>
      <c r="E6049" s="5" t="s">
        <v>248</v>
      </c>
      <c r="F6049" s="62">
        <v>24.813970492476557</v>
      </c>
      <c r="G6049" s="63">
        <v>4898954</v>
      </c>
      <c r="H6049" s="63">
        <v>11.962149282256959</v>
      </c>
      <c r="I6049" s="63">
        <f t="shared" si="619"/>
        <v>81.448042118294424</v>
      </c>
      <c r="J6049" s="63">
        <v>12805990469.700001</v>
      </c>
      <c r="K6049" s="63">
        <v>119.4706695777856</v>
      </c>
      <c r="L6049" s="63">
        <v>45339.585116580893</v>
      </c>
      <c r="M6049" s="63">
        <v>49.46965745087811</v>
      </c>
      <c r="N6049" s="62">
        <v>82.647999999999996</v>
      </c>
    </row>
    <row r="6050" spans="1:14" x14ac:dyDescent="0.4">
      <c r="A6050" s="69">
        <v>142</v>
      </c>
      <c r="B6050" s="5" t="s">
        <v>223</v>
      </c>
      <c r="C6050" s="5">
        <v>2007</v>
      </c>
      <c r="D6050" s="5" t="s">
        <v>251</v>
      </c>
      <c r="E6050" s="5" t="s">
        <v>248</v>
      </c>
      <c r="F6050" s="62">
        <v>22.448500023158303</v>
      </c>
      <c r="G6050" s="63">
        <v>5872624</v>
      </c>
      <c r="H6050" s="63">
        <v>12.533960671030215</v>
      </c>
      <c r="I6050" s="63">
        <f t="shared" si="619"/>
        <v>81.441808801211195</v>
      </c>
      <c r="J6050" s="63">
        <v>14186521443.1</v>
      </c>
      <c r="K6050" s="63">
        <v>136.79815286577133</v>
      </c>
      <c r="L6050" s="63">
        <v>43918.380169426484</v>
      </c>
      <c r="M6050" s="63">
        <v>45.90414820781313</v>
      </c>
      <c r="N6050" s="62">
        <v>83.022999999999996</v>
      </c>
    </row>
    <row r="6051" spans="1:14" x14ac:dyDescent="0.4">
      <c r="A6051" s="69">
        <v>142</v>
      </c>
      <c r="B6051" s="5" t="s">
        <v>223</v>
      </c>
      <c r="C6051" s="5">
        <v>2008</v>
      </c>
      <c r="D6051" s="5" t="s">
        <v>251</v>
      </c>
      <c r="E6051" s="5" t="s">
        <v>248</v>
      </c>
      <c r="F6051" s="62">
        <v>22.32814900084923</v>
      </c>
      <c r="G6051" s="63">
        <v>6988685</v>
      </c>
      <c r="H6051" s="63">
        <v>18.533353081724613</v>
      </c>
      <c r="I6051" s="63">
        <f t="shared" si="619"/>
        <v>81.44403870076134</v>
      </c>
      <c r="J6051" s="63">
        <v>5062972004.8000002</v>
      </c>
      <c r="K6051" s="63">
        <v>148.51354402572267</v>
      </c>
      <c r="L6051" s="63">
        <v>45140.769077243822</v>
      </c>
      <c r="M6051" s="63">
        <v>46.559257236482807</v>
      </c>
      <c r="N6051" s="62">
        <v>83.387</v>
      </c>
    </row>
    <row r="6052" spans="1:14" x14ac:dyDescent="0.4">
      <c r="A6052" s="69">
        <v>142</v>
      </c>
      <c r="B6052" s="5" t="s">
        <v>223</v>
      </c>
      <c r="C6052" s="5">
        <v>2009</v>
      </c>
      <c r="D6052" s="5" t="s">
        <v>251</v>
      </c>
      <c r="E6052" s="5" t="s">
        <v>248</v>
      </c>
      <c r="F6052" s="62">
        <v>19.645539073177787</v>
      </c>
      <c r="G6052" s="63">
        <v>7992644</v>
      </c>
      <c r="H6052" s="63">
        <v>-15.182979884005121</v>
      </c>
      <c r="I6052" s="63">
        <f t="shared" si="619"/>
        <v>81.444629873422329</v>
      </c>
      <c r="J6052" s="63">
        <v>1134288135.2</v>
      </c>
      <c r="K6052" s="63">
        <v>153.46194435837282</v>
      </c>
      <c r="L6052" s="63">
        <v>31722.58876379922</v>
      </c>
      <c r="M6052" s="63">
        <v>40.340136054421762</v>
      </c>
      <c r="N6052" s="62">
        <v>83.742000000000004</v>
      </c>
    </row>
    <row r="6053" spans="1:14" x14ac:dyDescent="0.4">
      <c r="A6053" s="69">
        <v>142</v>
      </c>
      <c r="B6053" s="5" t="s">
        <v>223</v>
      </c>
      <c r="C6053" s="5">
        <v>2010</v>
      </c>
      <c r="D6053" s="5" t="s">
        <v>251</v>
      </c>
      <c r="E6053" s="5" t="s">
        <v>248</v>
      </c>
      <c r="F6053" s="62">
        <v>19.192795938489734</v>
      </c>
      <c r="G6053" s="63">
        <v>8481771</v>
      </c>
      <c r="H6053" s="63">
        <v>16.527886364225935</v>
      </c>
      <c r="I6053" s="63">
        <f t="shared" si="619"/>
        <v>81.443492458464959</v>
      </c>
      <c r="J6053" s="63">
        <v>8796769640.5</v>
      </c>
      <c r="K6053" s="63">
        <v>138.89209690952589</v>
      </c>
      <c r="L6053" s="63">
        <v>35392.260966964168</v>
      </c>
      <c r="M6053" s="63">
        <v>40.052718286655683</v>
      </c>
      <c r="N6053" s="62">
        <v>84.087000000000003</v>
      </c>
    </row>
    <row r="6054" spans="1:14" x14ac:dyDescent="0.4">
      <c r="A6054" s="69">
        <v>142</v>
      </c>
      <c r="B6054" s="5" t="s">
        <v>223</v>
      </c>
      <c r="C6054" s="5">
        <v>2011</v>
      </c>
      <c r="D6054" s="5" t="s">
        <v>251</v>
      </c>
      <c r="E6054" s="5" t="s">
        <v>248</v>
      </c>
      <c r="F6054" s="62">
        <v>19.431780348108294</v>
      </c>
      <c r="G6054" s="63">
        <v>8575205</v>
      </c>
      <c r="H6054" s="63">
        <v>13.167219376579538</v>
      </c>
      <c r="I6054" s="63">
        <f t="shared" si="619"/>
        <v>81.444053677549547</v>
      </c>
      <c r="J6054" s="63">
        <v>7152095825.6000004</v>
      </c>
      <c r="K6054" s="63">
        <v>147.39266201553303</v>
      </c>
      <c r="L6054" s="63">
        <v>42078.61381254271</v>
      </c>
      <c r="M6054" s="63">
        <v>38.682920698755815</v>
      </c>
      <c r="N6054" s="62">
        <v>84.423000000000002</v>
      </c>
    </row>
    <row r="6055" spans="1:14" x14ac:dyDescent="0.4">
      <c r="A6055" s="69">
        <v>142</v>
      </c>
      <c r="B6055" s="5" t="s">
        <v>223</v>
      </c>
      <c r="C6055" s="5">
        <v>2012</v>
      </c>
      <c r="D6055" s="5" t="s">
        <v>251</v>
      </c>
      <c r="E6055" s="5" t="s">
        <v>248</v>
      </c>
      <c r="F6055" s="62">
        <v>20.2756524576141</v>
      </c>
      <c r="G6055" s="63">
        <v>8664969</v>
      </c>
      <c r="H6055" s="63">
        <v>4.6797251176081431</v>
      </c>
      <c r="I6055" s="63">
        <f t="shared" si="619"/>
        <v>81.444058669812293</v>
      </c>
      <c r="J6055" s="63">
        <v>9566651351</v>
      </c>
      <c r="K6055" s="63">
        <v>159.97047062229834</v>
      </c>
      <c r="L6055" s="63">
        <v>44386.786078984551</v>
      </c>
      <c r="M6055" s="63">
        <v>39.888169511477336</v>
      </c>
      <c r="N6055" s="62">
        <v>84.748999999999995</v>
      </c>
    </row>
    <row r="6056" spans="1:14" x14ac:dyDescent="0.4">
      <c r="A6056" s="69">
        <v>142</v>
      </c>
      <c r="B6056" s="5" t="s">
        <v>223</v>
      </c>
      <c r="C6056" s="5">
        <v>2013</v>
      </c>
      <c r="D6056" s="5" t="s">
        <v>251</v>
      </c>
      <c r="E6056" s="5" t="s">
        <v>248</v>
      </c>
      <c r="F6056" s="62">
        <v>21.133916075086777</v>
      </c>
      <c r="G6056" s="63">
        <v>8751847</v>
      </c>
      <c r="H6056" s="63">
        <v>-0.94932531950414045</v>
      </c>
      <c r="I6056" s="63">
        <f t="shared" si="619"/>
        <v>81.443868268608938</v>
      </c>
      <c r="J6056" s="63">
        <v>9764914527.2999992</v>
      </c>
      <c r="K6056" s="63">
        <v>161.10048245579918</v>
      </c>
      <c r="L6056" s="63">
        <v>45729.607675682295</v>
      </c>
      <c r="M6056" s="63">
        <v>39.107626678964664</v>
      </c>
      <c r="N6056" s="62">
        <v>85.066000000000003</v>
      </c>
    </row>
    <row r="6057" spans="1:14" x14ac:dyDescent="0.4">
      <c r="A6057" s="69">
        <v>142</v>
      </c>
      <c r="B6057" s="5" t="s">
        <v>223</v>
      </c>
      <c r="C6057" s="5">
        <v>2014</v>
      </c>
      <c r="D6057" s="5" t="s">
        <v>251</v>
      </c>
      <c r="E6057" s="5" t="s">
        <v>248</v>
      </c>
      <c r="F6057" s="62">
        <v>21.12277444725531</v>
      </c>
      <c r="G6057" s="63">
        <v>8835951</v>
      </c>
      <c r="H6057" s="63">
        <v>-0.66804935593920334</v>
      </c>
      <c r="I6057" s="63">
        <f t="shared" si="619"/>
        <v>81.443993538656926</v>
      </c>
      <c r="J6057" s="63">
        <v>11071537020</v>
      </c>
      <c r="K6057" s="63">
        <v>164.02950986122653</v>
      </c>
      <c r="L6057" s="63">
        <v>46865.964598367609</v>
      </c>
      <c r="M6057" s="63">
        <v>41.520834520891526</v>
      </c>
      <c r="N6057" s="62">
        <v>85.375</v>
      </c>
    </row>
    <row r="6058" spans="1:14" x14ac:dyDescent="0.4">
      <c r="A6058" s="69">
        <v>142</v>
      </c>
      <c r="B6058" s="5" t="s">
        <v>223</v>
      </c>
      <c r="C6058" s="5">
        <v>2015</v>
      </c>
      <c r="D6058" s="5" t="s">
        <v>251</v>
      </c>
      <c r="E6058" s="5" t="s">
        <v>248</v>
      </c>
      <c r="F6058" s="62">
        <v>21.914501891296513</v>
      </c>
      <c r="G6058" s="63">
        <v>8916899</v>
      </c>
      <c r="H6058" s="63">
        <v>-16.267006031667577</v>
      </c>
      <c r="I6058" s="63">
        <f t="shared" si="619"/>
        <v>81.443973492359376</v>
      </c>
      <c r="J6058" s="63">
        <v>8550901846.5</v>
      </c>
      <c r="K6058" s="63">
        <v>169.47623670321974</v>
      </c>
      <c r="L6058" s="63">
        <v>41525.138903128325</v>
      </c>
      <c r="M6058" s="63">
        <f>(M6055+M6056+M6057)/3</f>
        <v>40.17221023711118</v>
      </c>
      <c r="N6058" s="62">
        <v>85.674000000000007</v>
      </c>
    </row>
    <row r="6059" spans="1:14" x14ac:dyDescent="0.4">
      <c r="A6059" s="69">
        <v>142</v>
      </c>
      <c r="B6059" s="5" t="s">
        <v>223</v>
      </c>
      <c r="C6059" s="5">
        <v>2016</v>
      </c>
      <c r="D6059" s="5" t="s">
        <v>251</v>
      </c>
      <c r="E6059" s="5" t="s">
        <v>248</v>
      </c>
      <c r="F6059" s="62">
        <v>22.280702710160909</v>
      </c>
      <c r="G6059" s="63">
        <v>8994263</v>
      </c>
      <c r="H6059" s="63">
        <v>-5.5294786054624154</v>
      </c>
      <c r="I6059" s="63">
        <f t="shared" si="619"/>
        <v>81.44394509987508</v>
      </c>
      <c r="J6059" s="63">
        <v>9604772999.8999996</v>
      </c>
      <c r="K6059" s="63">
        <v>170.90308775983763</v>
      </c>
      <c r="L6059" s="63">
        <v>41054.539569920438</v>
      </c>
      <c r="M6059" s="63">
        <f t="shared" ref="M6059:M6065" si="620">(M6056+M6057+M6058)/3</f>
        <v>40.266890478989126</v>
      </c>
      <c r="N6059" s="62">
        <v>85.965000000000003</v>
      </c>
    </row>
    <row r="6060" spans="1:14" x14ac:dyDescent="0.4">
      <c r="A6060" s="69">
        <v>142</v>
      </c>
      <c r="B6060" s="5" t="s">
        <v>223</v>
      </c>
      <c r="C6060" s="5">
        <v>2017</v>
      </c>
      <c r="D6060" s="5" t="s">
        <v>251</v>
      </c>
      <c r="E6060" s="5" t="s">
        <v>248</v>
      </c>
      <c r="F6060" s="62">
        <v>21.165497906111575</v>
      </c>
      <c r="G6060" s="63">
        <v>9068296</v>
      </c>
      <c r="H6060" s="63">
        <v>4.9862131411418318</v>
      </c>
      <c r="I6060" s="63">
        <f t="shared" si="619"/>
        <v>81.443970710297137</v>
      </c>
      <c r="J6060" s="63">
        <v>10354223000</v>
      </c>
      <c r="K6060" s="63">
        <v>172.80342499602483</v>
      </c>
      <c r="L6060" s="63">
        <v>43063.967477076287</v>
      </c>
      <c r="M6060" s="63">
        <f t="shared" si="620"/>
        <v>40.653311745663949</v>
      </c>
      <c r="N6060" s="62">
        <v>86.248000000000005</v>
      </c>
    </row>
    <row r="6061" spans="1:14" x14ac:dyDescent="0.4">
      <c r="A6061" s="69">
        <v>142</v>
      </c>
      <c r="B6061" s="5" t="s">
        <v>223</v>
      </c>
      <c r="C6061" s="5">
        <v>2018</v>
      </c>
      <c r="D6061" s="5" t="s">
        <v>251</v>
      </c>
      <c r="E6061" s="5" t="s">
        <v>248</v>
      </c>
      <c r="F6061" s="62">
        <v>19.060949529489005</v>
      </c>
      <c r="G6061" s="63">
        <v>9140169</v>
      </c>
      <c r="H6061" s="63">
        <v>7.9367480348789599</v>
      </c>
      <c r="I6061" s="63">
        <f t="shared" si="619"/>
        <v>81.44396310084386</v>
      </c>
      <c r="J6061" s="63">
        <v>10385286000</v>
      </c>
      <c r="K6061" s="63">
        <v>157.92057313586193</v>
      </c>
      <c r="L6061" s="63">
        <v>46722.268718373278</v>
      </c>
      <c r="M6061" s="63">
        <f t="shared" si="620"/>
        <v>40.364137487254759</v>
      </c>
      <c r="N6061" s="62">
        <v>86.522000000000006</v>
      </c>
    </row>
    <row r="6062" spans="1:14" x14ac:dyDescent="0.4">
      <c r="A6062" s="69">
        <v>142</v>
      </c>
      <c r="B6062" s="5" t="s">
        <v>223</v>
      </c>
      <c r="C6062" s="5">
        <v>2019</v>
      </c>
      <c r="D6062" s="5" t="s">
        <v>251</v>
      </c>
      <c r="E6062" s="5" t="s">
        <v>248</v>
      </c>
      <c r="F6062" s="62">
        <v>20.153344832531218</v>
      </c>
      <c r="G6062" s="63">
        <v>9211657</v>
      </c>
      <c r="H6062" s="63">
        <v>-3.1944094086300225</v>
      </c>
      <c r="I6062" s="63">
        <f t="shared" si="619"/>
        <v>81.443959637005364</v>
      </c>
      <c r="J6062" s="63">
        <v>17874659400.5</v>
      </c>
      <c r="K6062" s="63">
        <v>167.38356492599539</v>
      </c>
      <c r="L6062" s="63">
        <v>45376.170838155849</v>
      </c>
      <c r="M6062" s="63">
        <f t="shared" si="620"/>
        <v>40.428113237302618</v>
      </c>
      <c r="N6062" s="62">
        <v>86.789000000000001</v>
      </c>
    </row>
    <row r="6063" spans="1:14" x14ac:dyDescent="0.4">
      <c r="A6063" s="69">
        <v>142</v>
      </c>
      <c r="B6063" s="5" t="s">
        <v>223</v>
      </c>
      <c r="C6063" s="5">
        <v>2020</v>
      </c>
      <c r="D6063" s="5" t="s">
        <v>251</v>
      </c>
      <c r="E6063" s="5" t="s">
        <v>248</v>
      </c>
      <c r="F6063" s="62">
        <v>20.252271680142616</v>
      </c>
      <c r="G6063" s="63">
        <v>9287289</v>
      </c>
      <c r="H6063" s="63">
        <v>-12.031305294546385</v>
      </c>
      <c r="I6063" s="63">
        <f t="shared" si="619"/>
        <v>81.443964482715458</v>
      </c>
      <c r="J6063" s="63">
        <v>19884468664.900002</v>
      </c>
      <c r="K6063" s="63">
        <v>166.5718993220577</v>
      </c>
      <c r="L6063" s="63">
        <v>37629.174168795587</v>
      </c>
      <c r="M6063" s="63">
        <f t="shared" si="620"/>
        <v>40.48185415674044</v>
      </c>
      <c r="N6063" s="62">
        <v>87.048000000000002</v>
      </c>
    </row>
    <row r="6064" spans="1:14" x14ac:dyDescent="0.4">
      <c r="A6064" s="69">
        <v>142</v>
      </c>
      <c r="B6064" s="5" t="s">
        <v>223</v>
      </c>
      <c r="C6064" s="5">
        <v>2021</v>
      </c>
      <c r="D6064" s="5" t="s">
        <v>251</v>
      </c>
      <c r="E6064" s="5" t="s">
        <v>248</v>
      </c>
      <c r="F6064" s="62">
        <f>(F6061+F6062+F6063)/3</f>
        <v>19.822188680720945</v>
      </c>
      <c r="G6064" s="63">
        <v>9365145</v>
      </c>
      <c r="H6064" s="63">
        <v>13.843770339445484</v>
      </c>
      <c r="I6064" s="63">
        <f t="shared" si="619"/>
        <v>81.443962406854894</v>
      </c>
      <c r="J6064" s="63">
        <v>20667120490.099998</v>
      </c>
      <c r="K6064" s="63">
        <f>(K6061+K6062+K6063)/3</f>
        <v>163.95867912797166</v>
      </c>
      <c r="L6064" s="63">
        <v>44332.340051316271</v>
      </c>
      <c r="M6064" s="63">
        <f t="shared" si="620"/>
        <v>40.424701627099275</v>
      </c>
      <c r="N6064" s="62">
        <v>87.299000000000007</v>
      </c>
    </row>
    <row r="6065" spans="1:14" x14ac:dyDescent="0.4">
      <c r="A6065" s="69">
        <v>142</v>
      </c>
      <c r="B6065" s="5" t="s">
        <v>223</v>
      </c>
      <c r="C6065" s="5">
        <v>2022</v>
      </c>
      <c r="D6065" s="5" t="s">
        <v>251</v>
      </c>
      <c r="E6065" s="5" t="s">
        <v>248</v>
      </c>
      <c r="F6065" s="62">
        <f>(F6062+F6063+F6064)/3</f>
        <v>20.075935064464925</v>
      </c>
      <c r="G6065" s="63">
        <v>9441129</v>
      </c>
      <c r="H6065" s="63">
        <v>13.241537173955351</v>
      </c>
      <c r="I6065" s="63">
        <f t="shared" si="619"/>
        <v>81.443962175525243</v>
      </c>
      <c r="J6065" s="63">
        <v>22736555479.900002</v>
      </c>
      <c r="K6065" s="63">
        <f>(K6062+K6063+K6064)/3</f>
        <v>165.97138112534159</v>
      </c>
      <c r="L6065" s="63">
        <v>53707.98008091114</v>
      </c>
      <c r="M6065" s="63">
        <f t="shared" si="620"/>
        <v>40.444889673714108</v>
      </c>
      <c r="N6065" s="62">
        <v>87.543000000000006</v>
      </c>
    </row>
    <row r="6066" spans="1:14" x14ac:dyDescent="0.4">
      <c r="A6066" s="69">
        <v>143</v>
      </c>
      <c r="B6066" s="5" t="s">
        <v>224</v>
      </c>
      <c r="C6066" s="5">
        <v>1980</v>
      </c>
      <c r="D6066" s="5" t="s">
        <v>251</v>
      </c>
      <c r="E6066" s="5" t="s">
        <v>248</v>
      </c>
      <c r="F6066" s="62">
        <f>F6067*0.95</f>
        <v>0.73928456420660171</v>
      </c>
      <c r="G6066" s="63">
        <v>2953750</v>
      </c>
      <c r="H6066" s="63">
        <v>54.762700979328685</v>
      </c>
      <c r="I6066" s="63">
        <v>106.37717761361</v>
      </c>
      <c r="J6066" s="63">
        <v>289500000</v>
      </c>
      <c r="K6066" s="63">
        <v>35.664396338553644</v>
      </c>
      <c r="L6066" s="63">
        <v>3440.528157864137</v>
      </c>
      <c r="M6066" s="63">
        <v>22.846441947565545</v>
      </c>
      <c r="N6066" s="62">
        <v>85.394000000000005</v>
      </c>
    </row>
    <row r="6067" spans="1:14" x14ac:dyDescent="0.4">
      <c r="A6067" s="69">
        <v>143</v>
      </c>
      <c r="B6067" s="5" t="s">
        <v>224</v>
      </c>
      <c r="C6067" s="5">
        <v>1981</v>
      </c>
      <c r="D6067" s="5" t="s">
        <v>251</v>
      </c>
      <c r="E6067" s="5" t="s">
        <v>248</v>
      </c>
      <c r="F6067" s="62">
        <f t="shared" ref="F6067:F6075" si="621">F6068*0.95</f>
        <v>0.77819427811221231</v>
      </c>
      <c r="G6067" s="63">
        <v>2966076</v>
      </c>
      <c r="H6067" s="63">
        <v>27.344599505112981</v>
      </c>
      <c r="I6067" s="63">
        <v>120.51505832764801</v>
      </c>
      <c r="J6067" s="63">
        <v>48600000</v>
      </c>
      <c r="K6067" s="63">
        <v>34.235458875620559</v>
      </c>
      <c r="L6067" s="63">
        <v>3725.0032159483894</v>
      </c>
      <c r="M6067" s="63">
        <v>19.832985386221296</v>
      </c>
      <c r="N6067" s="62">
        <v>85.769000000000005</v>
      </c>
    </row>
    <row r="6068" spans="1:14" x14ac:dyDescent="0.4">
      <c r="A6068" s="69">
        <v>143</v>
      </c>
      <c r="B6068" s="5" t="s">
        <v>224</v>
      </c>
      <c r="C6068" s="5">
        <v>1982</v>
      </c>
      <c r="D6068" s="5" t="s">
        <v>251</v>
      </c>
      <c r="E6068" s="5" t="s">
        <v>248</v>
      </c>
      <c r="F6068" s="62">
        <f t="shared" si="621"/>
        <v>0.8191518716970656</v>
      </c>
      <c r="G6068" s="63">
        <v>2979182</v>
      </c>
      <c r="H6068" s="63">
        <v>18.16226689256051</v>
      </c>
      <c r="I6068" s="63">
        <v>125.540608151898</v>
      </c>
      <c r="J6068" s="63">
        <v>-13699999.9</v>
      </c>
      <c r="K6068" s="63">
        <v>31.616658815461552</v>
      </c>
      <c r="L6068" s="63">
        <v>3081.0473943602265</v>
      </c>
      <c r="M6068" s="63">
        <v>23.76681614349776</v>
      </c>
      <c r="N6068" s="62">
        <v>86.138000000000005</v>
      </c>
    </row>
    <row r="6069" spans="1:14" x14ac:dyDescent="0.4">
      <c r="A6069" s="69">
        <v>143</v>
      </c>
      <c r="B6069" s="5" t="s">
        <v>224</v>
      </c>
      <c r="C6069" s="5">
        <v>1983</v>
      </c>
      <c r="D6069" s="5" t="s">
        <v>251</v>
      </c>
      <c r="E6069" s="5" t="s">
        <v>248</v>
      </c>
      <c r="F6069" s="62">
        <f t="shared" si="621"/>
        <v>0.86226512810217437</v>
      </c>
      <c r="G6069" s="63">
        <v>2993285</v>
      </c>
      <c r="H6069" s="63">
        <v>53.731047071060345</v>
      </c>
      <c r="I6069" s="63">
        <v>78.142943066233599</v>
      </c>
      <c r="J6069" s="63">
        <v>5599999.9000000004</v>
      </c>
      <c r="K6069" s="63">
        <v>49.292739245702556</v>
      </c>
      <c r="L6069" s="63">
        <v>1704.5659103170576</v>
      </c>
      <c r="M6069" s="63">
        <v>9.4972067039106154</v>
      </c>
      <c r="N6069" s="62">
        <v>86.498000000000005</v>
      </c>
    </row>
    <row r="6070" spans="1:14" x14ac:dyDescent="0.4">
      <c r="A6070" s="69">
        <v>143</v>
      </c>
      <c r="B6070" s="5" t="s">
        <v>224</v>
      </c>
      <c r="C6070" s="5">
        <v>1984</v>
      </c>
      <c r="D6070" s="5" t="s">
        <v>251</v>
      </c>
      <c r="E6070" s="5" t="s">
        <v>248</v>
      </c>
      <c r="F6070" s="62">
        <f t="shared" si="621"/>
        <v>0.90764750326544674</v>
      </c>
      <c r="G6070" s="63">
        <v>3008255</v>
      </c>
      <c r="H6070" s="63">
        <v>56.349606827773755</v>
      </c>
      <c r="I6070" s="63">
        <v>76.267731441485495</v>
      </c>
      <c r="J6070" s="63">
        <v>3399999.9</v>
      </c>
      <c r="K6070" s="63">
        <v>47.956074600879397</v>
      </c>
      <c r="L6070" s="63">
        <v>1612.3192599545901</v>
      </c>
      <c r="M6070" s="63">
        <v>8.4112149532710294</v>
      </c>
      <c r="N6070" s="62">
        <v>86.85</v>
      </c>
    </row>
    <row r="6071" spans="1:14" x14ac:dyDescent="0.4">
      <c r="A6071" s="69">
        <v>143</v>
      </c>
      <c r="B6071" s="5" t="s">
        <v>224</v>
      </c>
      <c r="C6071" s="5">
        <v>1985</v>
      </c>
      <c r="D6071" s="5" t="s">
        <v>251</v>
      </c>
      <c r="E6071" s="5" t="s">
        <v>248</v>
      </c>
      <c r="F6071" s="62">
        <f t="shared" si="621"/>
        <v>0.95541842448994396</v>
      </c>
      <c r="G6071" s="63">
        <v>3024218</v>
      </c>
      <c r="H6071" s="63">
        <v>74.017161454322689</v>
      </c>
      <c r="I6071" s="63">
        <v>73.552704915933901</v>
      </c>
      <c r="J6071" s="63">
        <v>-7900000</v>
      </c>
      <c r="K6071" s="63">
        <v>47.856569843232947</v>
      </c>
      <c r="L6071" s="63">
        <v>1564.707925613724</v>
      </c>
      <c r="M6071" s="63">
        <v>8.9700996677740878</v>
      </c>
      <c r="N6071" s="62">
        <v>87.194000000000003</v>
      </c>
    </row>
    <row r="6072" spans="1:14" x14ac:dyDescent="0.4">
      <c r="A6072" s="69">
        <v>143</v>
      </c>
      <c r="B6072" s="5" t="s">
        <v>224</v>
      </c>
      <c r="C6072" s="5">
        <v>1986</v>
      </c>
      <c r="D6072" s="5" t="s">
        <v>251</v>
      </c>
      <c r="E6072" s="5" t="s">
        <v>248</v>
      </c>
      <c r="F6072" s="62">
        <f t="shared" si="621"/>
        <v>1.0057036047262569</v>
      </c>
      <c r="G6072" s="63">
        <v>3041205</v>
      </c>
      <c r="H6072" s="63">
        <v>70.963335084944447</v>
      </c>
      <c r="I6072" s="63">
        <v>72.300173822559699</v>
      </c>
      <c r="J6072" s="63">
        <v>37000000</v>
      </c>
      <c r="K6072" s="63">
        <v>46.483740225436833</v>
      </c>
      <c r="L6072" s="63">
        <v>1933.4812314228971</v>
      </c>
      <c r="M6072" s="63">
        <v>7.0945945945945947</v>
      </c>
      <c r="N6072" s="62">
        <v>87.558000000000007</v>
      </c>
    </row>
    <row r="6073" spans="1:14" x14ac:dyDescent="0.4">
      <c r="A6073" s="69">
        <v>143</v>
      </c>
      <c r="B6073" s="5" t="s">
        <v>224</v>
      </c>
      <c r="C6073" s="5">
        <v>1987</v>
      </c>
      <c r="D6073" s="5" t="s">
        <v>251</v>
      </c>
      <c r="E6073" s="5" t="s">
        <v>248</v>
      </c>
      <c r="F6073" s="62">
        <f t="shared" si="621"/>
        <v>1.0586353733960598</v>
      </c>
      <c r="G6073" s="63">
        <v>3058787</v>
      </c>
      <c r="H6073" s="63">
        <v>72.783991222286062</v>
      </c>
      <c r="I6073" s="63">
        <v>70.145892130900506</v>
      </c>
      <c r="J6073" s="63">
        <v>50100000</v>
      </c>
      <c r="K6073" s="63">
        <v>40.854644990286069</v>
      </c>
      <c r="L6073" s="63">
        <v>2408.6325986085785</v>
      </c>
      <c r="M6073" s="63">
        <v>12.650602409638553</v>
      </c>
      <c r="N6073" s="62">
        <v>87.926000000000002</v>
      </c>
    </row>
    <row r="6074" spans="1:14" x14ac:dyDescent="0.4">
      <c r="A6074" s="69">
        <v>143</v>
      </c>
      <c r="B6074" s="5" t="s">
        <v>224</v>
      </c>
      <c r="C6074" s="5">
        <v>1988</v>
      </c>
      <c r="D6074" s="5" t="s">
        <v>251</v>
      </c>
      <c r="E6074" s="5" t="s">
        <v>248</v>
      </c>
      <c r="F6074" s="62">
        <f t="shared" si="621"/>
        <v>1.1143530246274316</v>
      </c>
      <c r="G6074" s="63">
        <v>3077760</v>
      </c>
      <c r="H6074" s="63">
        <v>74.636391784691824</v>
      </c>
      <c r="I6074" s="63">
        <v>67.170121129480606</v>
      </c>
      <c r="J6074" s="63">
        <v>46800000</v>
      </c>
      <c r="K6074" s="63">
        <v>39.793813172605816</v>
      </c>
      <c r="L6074" s="63">
        <v>2668.6740905224428</v>
      </c>
      <c r="M6074" s="63">
        <v>30.444964871194387</v>
      </c>
      <c r="N6074" s="62">
        <v>88.284999999999997</v>
      </c>
    </row>
    <row r="6075" spans="1:14" x14ac:dyDescent="0.4">
      <c r="A6075" s="69">
        <v>143</v>
      </c>
      <c r="B6075" s="5" t="s">
        <v>224</v>
      </c>
      <c r="C6075" s="5">
        <v>1989</v>
      </c>
      <c r="D6075" s="5" t="s">
        <v>251</v>
      </c>
      <c r="E6075" s="5" t="s">
        <v>248</v>
      </c>
      <c r="F6075" s="62">
        <f t="shared" si="621"/>
        <v>1.173003183818349</v>
      </c>
      <c r="G6075" s="63">
        <v>3097889</v>
      </c>
      <c r="H6075" s="63">
        <v>76.079466148176579</v>
      </c>
      <c r="I6075" s="63">
        <v>69.336226222728996</v>
      </c>
      <c r="J6075" s="63">
        <v>37700000</v>
      </c>
      <c r="K6075" s="63">
        <v>41.193561882081028</v>
      </c>
      <c r="L6075" s="63">
        <v>2724.0974341128563</v>
      </c>
      <c r="M6075" s="63">
        <v>34.415584415584419</v>
      </c>
      <c r="N6075" s="62">
        <v>88.632999999999996</v>
      </c>
    </row>
    <row r="6076" spans="1:14" x14ac:dyDescent="0.4">
      <c r="A6076" s="69">
        <v>143</v>
      </c>
      <c r="B6076" s="5" t="s">
        <v>224</v>
      </c>
      <c r="C6076" s="5">
        <v>1990</v>
      </c>
      <c r="D6076" s="5" t="s">
        <v>251</v>
      </c>
      <c r="E6076" s="5" t="s">
        <v>248</v>
      </c>
      <c r="F6076" s="62">
        <v>1.2347401934929989</v>
      </c>
      <c r="G6076" s="63">
        <v>3117012</v>
      </c>
      <c r="H6076" s="63">
        <v>106.83667649803513</v>
      </c>
      <c r="I6076" s="63">
        <v>62.924246149932301</v>
      </c>
      <c r="J6076" s="63">
        <v>41539999.899999999</v>
      </c>
      <c r="K6076" s="63">
        <v>41.628472119091406</v>
      </c>
      <c r="L6076" s="63">
        <v>2983.244161491772</v>
      </c>
      <c r="M6076" s="63">
        <v>14.444444444444446</v>
      </c>
      <c r="N6076" s="62">
        <v>88.972999999999999</v>
      </c>
    </row>
    <row r="6077" spans="1:14" x14ac:dyDescent="0.4">
      <c r="A6077" s="69">
        <v>143</v>
      </c>
      <c r="B6077" s="5" t="s">
        <v>224</v>
      </c>
      <c r="C6077" s="5">
        <v>1991</v>
      </c>
      <c r="D6077" s="5" t="s">
        <v>251</v>
      </c>
      <c r="E6077" s="5" t="s">
        <v>248</v>
      </c>
      <c r="F6077" s="62">
        <v>1.3943153193207574</v>
      </c>
      <c r="G6077" s="63">
        <v>3135374</v>
      </c>
      <c r="H6077" s="63">
        <v>100.80816762216674</v>
      </c>
      <c r="I6077" s="63">
        <v>71.622245459279597</v>
      </c>
      <c r="J6077" s="63">
        <v>32340000</v>
      </c>
      <c r="K6077" s="63">
        <v>38.554904740709183</v>
      </c>
      <c r="L6077" s="63">
        <v>3574.1116214229974</v>
      </c>
      <c r="M6077" s="63">
        <v>21.791767554479417</v>
      </c>
      <c r="N6077" s="62">
        <v>89.304000000000002</v>
      </c>
    </row>
    <row r="6078" spans="1:14" x14ac:dyDescent="0.4">
      <c r="A6078" s="69">
        <v>143</v>
      </c>
      <c r="B6078" s="5" t="s">
        <v>224</v>
      </c>
      <c r="C6078" s="5">
        <v>1992</v>
      </c>
      <c r="D6078" s="5" t="s">
        <v>251</v>
      </c>
      <c r="E6078" s="5" t="s">
        <v>248</v>
      </c>
      <c r="F6078" s="62">
        <v>1.5120498507799649</v>
      </c>
      <c r="G6078" s="63">
        <v>3153732</v>
      </c>
      <c r="H6078" s="63">
        <v>59.623622696602496</v>
      </c>
      <c r="I6078" s="63">
        <v>76.832675315783604</v>
      </c>
      <c r="J6078" s="63">
        <v>11300000</v>
      </c>
      <c r="K6078" s="63">
        <v>40.073043629252872</v>
      </c>
      <c r="L6078" s="63">
        <v>4083.4632716840761</v>
      </c>
      <c r="M6078" s="63">
        <v>24.168514412416854</v>
      </c>
      <c r="N6078" s="62">
        <v>89.626999999999995</v>
      </c>
    </row>
    <row r="6079" spans="1:14" x14ac:dyDescent="0.4">
      <c r="A6079" s="69">
        <v>143</v>
      </c>
      <c r="B6079" s="5" t="s">
        <v>224</v>
      </c>
      <c r="C6079" s="5">
        <v>1993</v>
      </c>
      <c r="D6079" s="5" t="s">
        <v>251</v>
      </c>
      <c r="E6079" s="5" t="s">
        <v>248</v>
      </c>
      <c r="F6079" s="62">
        <v>1.4156551578672576</v>
      </c>
      <c r="G6079" s="63">
        <v>3171747</v>
      </c>
      <c r="H6079" s="63">
        <v>47.85192889293063</v>
      </c>
      <c r="I6079" s="63">
        <v>90.661130647274703</v>
      </c>
      <c r="J6079" s="63">
        <v>101500000</v>
      </c>
      <c r="K6079" s="63">
        <v>38.684966758958453</v>
      </c>
      <c r="L6079" s="63">
        <v>4729.9286390668894</v>
      </c>
      <c r="M6079" s="63">
        <v>14.858490566037736</v>
      </c>
      <c r="N6079" s="62">
        <v>89.94</v>
      </c>
    </row>
    <row r="6080" spans="1:14" x14ac:dyDescent="0.4">
      <c r="A6080" s="69">
        <v>143</v>
      </c>
      <c r="B6080" s="5" t="s">
        <v>224</v>
      </c>
      <c r="C6080" s="5">
        <v>1994</v>
      </c>
      <c r="D6080" s="5" t="s">
        <v>251</v>
      </c>
      <c r="E6080" s="5" t="s">
        <v>248</v>
      </c>
      <c r="F6080" s="62">
        <v>1.3373898296052127</v>
      </c>
      <c r="G6080" s="63">
        <v>3189945</v>
      </c>
      <c r="H6080" s="63">
        <v>38.957182364286638</v>
      </c>
      <c r="I6080" s="63">
        <v>98.997699542906304</v>
      </c>
      <c r="J6080" s="63">
        <v>154500000</v>
      </c>
      <c r="K6080" s="63">
        <v>40.148833719520326</v>
      </c>
      <c r="L6080" s="63">
        <v>5478.0220022263147</v>
      </c>
      <c r="M6080" s="63">
        <v>3.3078880407124678</v>
      </c>
      <c r="N6080" s="62">
        <v>90.245000000000005</v>
      </c>
    </row>
    <row r="6081" spans="1:14" x14ac:dyDescent="0.4">
      <c r="A6081" s="69">
        <v>143</v>
      </c>
      <c r="B6081" s="5" t="s">
        <v>224</v>
      </c>
      <c r="C6081" s="5">
        <v>1995</v>
      </c>
      <c r="D6081" s="5" t="s">
        <v>251</v>
      </c>
      <c r="E6081" s="5" t="s">
        <v>248</v>
      </c>
      <c r="F6081" s="62">
        <v>1.4611788174422591</v>
      </c>
      <c r="G6081" s="63">
        <v>3208300</v>
      </c>
      <c r="H6081" s="63">
        <v>41.048326872872082</v>
      </c>
      <c r="I6081" s="63">
        <v>102.466993434312</v>
      </c>
      <c r="J6081" s="63">
        <v>156600000</v>
      </c>
      <c r="K6081" s="63">
        <v>38.097674842528654</v>
      </c>
      <c r="L6081" s="63">
        <v>6014.9185227536818</v>
      </c>
      <c r="M6081" s="63">
        <v>12.756264236902052</v>
      </c>
      <c r="N6081" s="62">
        <v>90.542000000000002</v>
      </c>
    </row>
    <row r="6082" spans="1:14" x14ac:dyDescent="0.4">
      <c r="A6082" s="69">
        <v>143</v>
      </c>
      <c r="B6082" s="5" t="s">
        <v>224</v>
      </c>
      <c r="C6082" s="5">
        <v>1996</v>
      </c>
      <c r="D6082" s="5" t="s">
        <v>251</v>
      </c>
      <c r="E6082" s="5" t="s">
        <v>248</v>
      </c>
      <c r="F6082" s="62">
        <v>1.6892221706032264</v>
      </c>
      <c r="G6082" s="63">
        <v>3226633</v>
      </c>
      <c r="H6082" s="63">
        <v>26.43173777947429</v>
      </c>
      <c r="I6082" s="63">
        <v>103.538432767232</v>
      </c>
      <c r="J6082" s="63">
        <v>136800000</v>
      </c>
      <c r="K6082" s="63">
        <v>39.528436455288862</v>
      </c>
      <c r="L6082" s="63">
        <v>6358.1628631411349</v>
      </c>
      <c r="M6082" s="63">
        <v>18.128654970760234</v>
      </c>
      <c r="N6082" s="62">
        <v>90.834999999999994</v>
      </c>
    </row>
    <row r="6083" spans="1:14" x14ac:dyDescent="0.4">
      <c r="A6083" s="69">
        <v>143</v>
      </c>
      <c r="B6083" s="5" t="s">
        <v>224</v>
      </c>
      <c r="C6083" s="5">
        <v>1997</v>
      </c>
      <c r="D6083" s="5" t="s">
        <v>251</v>
      </c>
      <c r="E6083" s="5" t="s">
        <v>248</v>
      </c>
      <c r="F6083" s="62">
        <v>1.7128757508700123</v>
      </c>
      <c r="G6083" s="63">
        <v>3245069</v>
      </c>
      <c r="H6083" s="63">
        <v>27.485166095239435</v>
      </c>
      <c r="I6083" s="63">
        <v>107.13532700692799</v>
      </c>
      <c r="J6083" s="63">
        <v>113200000</v>
      </c>
      <c r="K6083" s="63">
        <v>37.706397080706985</v>
      </c>
      <c r="L6083" s="63">
        <v>7386.5114220673386</v>
      </c>
      <c r="M6083" s="63">
        <v>13.294797687861271</v>
      </c>
      <c r="N6083" s="62">
        <v>91.147000000000006</v>
      </c>
    </row>
    <row r="6084" spans="1:14" x14ac:dyDescent="0.4">
      <c r="A6084" s="69">
        <v>143</v>
      </c>
      <c r="B6084" s="5" t="s">
        <v>224</v>
      </c>
      <c r="C6084" s="5">
        <v>1998</v>
      </c>
      <c r="D6084" s="5" t="s">
        <v>251</v>
      </c>
      <c r="E6084" s="5" t="s">
        <v>248</v>
      </c>
      <c r="F6084" s="62">
        <v>1.7707512498149529</v>
      </c>
      <c r="G6084" s="63">
        <v>3262683</v>
      </c>
      <c r="H6084" s="63">
        <v>12.383905458597241</v>
      </c>
      <c r="I6084" s="63">
        <v>109.015941498644</v>
      </c>
      <c r="J6084" s="63">
        <v>164100000</v>
      </c>
      <c r="K6084" s="63">
        <v>35.64001540069561</v>
      </c>
      <c r="L6084" s="63">
        <v>7780.6783489302625</v>
      </c>
      <c r="M6084" s="63">
        <v>11.214953271028037</v>
      </c>
      <c r="N6084" s="62">
        <v>91.45</v>
      </c>
    </row>
    <row r="6085" spans="1:14" x14ac:dyDescent="0.4">
      <c r="A6085" s="69">
        <v>143</v>
      </c>
      <c r="B6085" s="5" t="s">
        <v>224</v>
      </c>
      <c r="C6085" s="5">
        <v>1999</v>
      </c>
      <c r="D6085" s="5" t="s">
        <v>251</v>
      </c>
      <c r="E6085" s="5" t="s">
        <v>248</v>
      </c>
      <c r="F6085" s="62">
        <v>2.0687028185435454</v>
      </c>
      <c r="G6085" s="63">
        <v>3278963</v>
      </c>
      <c r="H6085" s="63">
        <v>3.8829960652083031</v>
      </c>
      <c r="I6085" s="63">
        <v>114.433335333843</v>
      </c>
      <c r="J6085" s="63">
        <v>235300000</v>
      </c>
      <c r="K6085" s="63">
        <v>33.386448946902654</v>
      </c>
      <c r="L6085" s="63">
        <v>7314.4909505292471</v>
      </c>
      <c r="M6085" s="63">
        <v>25.3125</v>
      </c>
      <c r="N6085" s="62">
        <v>91.742999999999995</v>
      </c>
    </row>
    <row r="6086" spans="1:14" x14ac:dyDescent="0.4">
      <c r="A6086" s="69">
        <v>143</v>
      </c>
      <c r="B6086" s="5" t="s">
        <v>224</v>
      </c>
      <c r="C6086" s="5">
        <v>2000</v>
      </c>
      <c r="D6086" s="5" t="s">
        <v>251</v>
      </c>
      <c r="E6086" s="5" t="s">
        <v>248</v>
      </c>
      <c r="F6086" s="62">
        <v>1.6579977547092786</v>
      </c>
      <c r="G6086" s="63">
        <v>3292224</v>
      </c>
      <c r="H6086" s="63">
        <v>3.5393084928220304</v>
      </c>
      <c r="I6086" s="63">
        <v>113.34723042428701</v>
      </c>
      <c r="J6086" s="63">
        <v>262825000</v>
      </c>
      <c r="K6086" s="63">
        <v>36.713738150790235</v>
      </c>
      <c r="L6086" s="63">
        <v>6932.4781339633701</v>
      </c>
      <c r="M6086" s="63">
        <v>13.948919449901767</v>
      </c>
      <c r="N6086" s="62">
        <v>92.028000000000006</v>
      </c>
    </row>
    <row r="6087" spans="1:14" x14ac:dyDescent="0.4">
      <c r="A6087" s="69">
        <v>143</v>
      </c>
      <c r="B6087" s="5" t="s">
        <v>224</v>
      </c>
      <c r="C6087" s="5">
        <v>2001</v>
      </c>
      <c r="D6087" s="5" t="s">
        <v>251</v>
      </c>
      <c r="E6087" s="5" t="s">
        <v>248</v>
      </c>
      <c r="F6087" s="62">
        <v>1.4984524100566536</v>
      </c>
      <c r="G6087" s="63">
        <v>3300939</v>
      </c>
      <c r="H6087" s="63">
        <v>4.8266183326548742</v>
      </c>
      <c r="I6087" s="63">
        <v>110.58178832898101</v>
      </c>
      <c r="J6087" s="63">
        <v>310402928.18663102</v>
      </c>
      <c r="K6087" s="63">
        <v>36.309512643505663</v>
      </c>
      <c r="L6087" s="63">
        <v>6331.156601875593</v>
      </c>
      <c r="M6087" s="63">
        <v>6.8281938325991192</v>
      </c>
      <c r="N6087" s="62">
        <v>92.302999999999997</v>
      </c>
    </row>
    <row r="6088" spans="1:14" x14ac:dyDescent="0.4">
      <c r="A6088" s="69">
        <v>143</v>
      </c>
      <c r="B6088" s="5" t="s">
        <v>224</v>
      </c>
      <c r="C6088" s="5">
        <v>2002</v>
      </c>
      <c r="D6088" s="5" t="s">
        <v>251</v>
      </c>
      <c r="E6088" s="5" t="s">
        <v>248</v>
      </c>
      <c r="F6088" s="62">
        <v>1.3702346420214364</v>
      </c>
      <c r="G6088" s="63">
        <v>3306441</v>
      </c>
      <c r="H6088" s="63">
        <v>12.616276638970277</v>
      </c>
      <c r="I6088" s="63">
        <v>94.002595208014299</v>
      </c>
      <c r="J6088" s="63">
        <v>179852187.79871601</v>
      </c>
      <c r="K6088" s="63">
        <v>40.029067307559956</v>
      </c>
      <c r="L6088" s="63">
        <v>4115.1545491319484</v>
      </c>
      <c r="M6088" s="63">
        <v>6.2650602409638543</v>
      </c>
      <c r="N6088" s="62">
        <v>92.569000000000003</v>
      </c>
    </row>
    <row r="6089" spans="1:14" x14ac:dyDescent="0.4">
      <c r="A6089" s="69">
        <v>143</v>
      </c>
      <c r="B6089" s="5" t="s">
        <v>224</v>
      </c>
      <c r="C6089" s="5">
        <v>2003</v>
      </c>
      <c r="D6089" s="5" t="s">
        <v>251</v>
      </c>
      <c r="E6089" s="5" t="s">
        <v>248</v>
      </c>
      <c r="F6089" s="62">
        <v>1.3552345143891522</v>
      </c>
      <c r="G6089" s="63">
        <v>3310202</v>
      </c>
      <c r="H6089" s="63">
        <v>16.541635153769192</v>
      </c>
      <c r="I6089" s="63">
        <v>73.592892514258693</v>
      </c>
      <c r="J6089" s="63">
        <v>402717369.25173402</v>
      </c>
      <c r="K6089" s="63">
        <v>51.759199582647241</v>
      </c>
      <c r="L6089" s="63">
        <v>3638.9435907085854</v>
      </c>
      <c r="M6089" s="63">
        <v>6.8796068796068797</v>
      </c>
      <c r="N6089" s="62">
        <v>92.828000000000003</v>
      </c>
    </row>
    <row r="6090" spans="1:14" x14ac:dyDescent="0.4">
      <c r="A6090" s="69">
        <v>143</v>
      </c>
      <c r="B6090" s="5" t="s">
        <v>224</v>
      </c>
      <c r="C6090" s="5">
        <v>2004</v>
      </c>
      <c r="D6090" s="5" t="s">
        <v>251</v>
      </c>
      <c r="E6090" s="5" t="s">
        <v>248</v>
      </c>
      <c r="F6090" s="62">
        <v>1.6476245857853262</v>
      </c>
      <c r="G6090" s="63">
        <v>3313801</v>
      </c>
      <c r="H6090" s="63">
        <v>10.105055996487749</v>
      </c>
      <c r="I6090" s="63">
        <v>72.460588833966796</v>
      </c>
      <c r="J6090" s="63">
        <v>352712784.34557199</v>
      </c>
      <c r="K6090" s="63">
        <v>61.476688086024197</v>
      </c>
      <c r="L6090" s="63">
        <v>4130.1001146776998</v>
      </c>
      <c r="M6090" s="63">
        <v>24.23076923076923</v>
      </c>
      <c r="N6090" s="62">
        <v>93.078000000000003</v>
      </c>
    </row>
    <row r="6091" spans="1:14" x14ac:dyDescent="0.4">
      <c r="A6091" s="69">
        <v>143</v>
      </c>
      <c r="B6091" s="5" t="s">
        <v>224</v>
      </c>
      <c r="C6091" s="5">
        <v>2005</v>
      </c>
      <c r="D6091" s="5" t="s">
        <v>251</v>
      </c>
      <c r="E6091" s="5" t="s">
        <v>248</v>
      </c>
      <c r="F6091" s="62">
        <v>1.6324131580494112</v>
      </c>
      <c r="G6091" s="63">
        <v>3317665</v>
      </c>
      <c r="H6091" s="63">
        <v>0.67786837374019626</v>
      </c>
      <c r="I6091" s="63">
        <v>81.100014203366598</v>
      </c>
      <c r="J6091" s="63">
        <v>826626704.29755294</v>
      </c>
      <c r="K6091" s="63">
        <v>58.877696325577446</v>
      </c>
      <c r="L6091" s="63">
        <v>5233.4571705866838</v>
      </c>
      <c r="M6091" s="63">
        <v>22.524271844660195</v>
      </c>
      <c r="N6091" s="62">
        <v>93.319000000000003</v>
      </c>
    </row>
    <row r="6092" spans="1:14" x14ac:dyDescent="0.4">
      <c r="A6092" s="69">
        <v>143</v>
      </c>
      <c r="B6092" s="5" t="s">
        <v>224</v>
      </c>
      <c r="C6092" s="5">
        <v>2006</v>
      </c>
      <c r="D6092" s="5" t="s">
        <v>251</v>
      </c>
      <c r="E6092" s="5" t="s">
        <v>248</v>
      </c>
      <c r="F6092" s="62">
        <v>1.9059489832590975</v>
      </c>
      <c r="G6092" s="63">
        <v>3322282</v>
      </c>
      <c r="H6092" s="63">
        <v>7.4143991297506204</v>
      </c>
      <c r="I6092" s="63">
        <v>81.739075835271095</v>
      </c>
      <c r="J6092" s="63">
        <v>1508350268.54176</v>
      </c>
      <c r="K6092" s="63">
        <v>61.971574516587594</v>
      </c>
      <c r="L6092" s="63">
        <v>5942.1267489906431</v>
      </c>
      <c r="M6092" s="63">
        <v>33.223684210526315</v>
      </c>
      <c r="N6092" s="62">
        <v>93.552999999999997</v>
      </c>
    </row>
    <row r="6093" spans="1:14" x14ac:dyDescent="0.4">
      <c r="A6093" s="69">
        <v>143</v>
      </c>
      <c r="B6093" s="5" t="s">
        <v>224</v>
      </c>
      <c r="C6093" s="5">
        <v>2007</v>
      </c>
      <c r="D6093" s="5" t="s">
        <v>251</v>
      </c>
      <c r="E6093" s="5" t="s">
        <v>248</v>
      </c>
      <c r="F6093" s="62">
        <v>1.758880699718895</v>
      </c>
      <c r="G6093" s="63">
        <v>3328651</v>
      </c>
      <c r="H6093" s="63">
        <v>10.314968175511126</v>
      </c>
      <c r="I6093" s="63">
        <v>81.406133351659307</v>
      </c>
      <c r="J6093" s="63">
        <v>1358736505.93224</v>
      </c>
      <c r="K6093" s="63">
        <v>59.210447837409454</v>
      </c>
      <c r="L6093" s="63">
        <v>7149.3746338679639</v>
      </c>
      <c r="M6093" s="63">
        <v>22.44165170556553</v>
      </c>
      <c r="N6093" s="62">
        <v>93.778999999999996</v>
      </c>
    </row>
    <row r="6094" spans="1:14" x14ac:dyDescent="0.4">
      <c r="A6094" s="69">
        <v>143</v>
      </c>
      <c r="B6094" s="5" t="s">
        <v>224</v>
      </c>
      <c r="C6094" s="5">
        <v>2008</v>
      </c>
      <c r="D6094" s="5" t="s">
        <v>251</v>
      </c>
      <c r="E6094" s="5" t="s">
        <v>248</v>
      </c>
      <c r="F6094" s="62">
        <v>2.3230837204589996</v>
      </c>
      <c r="G6094" s="63">
        <v>3336126</v>
      </c>
      <c r="H6094" s="63">
        <v>8.9023885782868462</v>
      </c>
      <c r="I6094" s="63">
        <v>88.240696688287301</v>
      </c>
      <c r="J6094" s="63">
        <v>2141969341.1486499</v>
      </c>
      <c r="K6094" s="63">
        <v>65.208095007182081</v>
      </c>
      <c r="L6094" s="63">
        <v>9328.0657081993231</v>
      </c>
      <c r="M6094" s="63">
        <v>40.829986613119139</v>
      </c>
      <c r="N6094" s="62">
        <v>93.998000000000005</v>
      </c>
    </row>
    <row r="6095" spans="1:14" x14ac:dyDescent="0.4">
      <c r="A6095" s="69">
        <v>143</v>
      </c>
      <c r="B6095" s="5" t="s">
        <v>224</v>
      </c>
      <c r="C6095" s="5">
        <v>2009</v>
      </c>
      <c r="D6095" s="5" t="s">
        <v>251</v>
      </c>
      <c r="E6095" s="5" t="s">
        <v>248</v>
      </c>
      <c r="F6095" s="62">
        <v>2.2923272718138747</v>
      </c>
      <c r="G6095" s="63">
        <v>3344156</v>
      </c>
      <c r="H6095" s="63">
        <v>8.6170745452345017</v>
      </c>
      <c r="I6095" s="63">
        <v>90.0928852248895</v>
      </c>
      <c r="J6095" s="63">
        <v>1602591812.7720699</v>
      </c>
      <c r="K6095" s="63">
        <v>53.394419268373575</v>
      </c>
      <c r="L6095" s="63">
        <v>9780.7396178640938</v>
      </c>
      <c r="M6095" s="63">
        <v>38.926174496644293</v>
      </c>
      <c r="N6095" s="62">
        <v>94.209000000000003</v>
      </c>
    </row>
    <row r="6096" spans="1:14" x14ac:dyDescent="0.4">
      <c r="A6096" s="69">
        <v>143</v>
      </c>
      <c r="B6096" s="5" t="s">
        <v>224</v>
      </c>
      <c r="C6096" s="5">
        <v>2010</v>
      </c>
      <c r="D6096" s="5" t="s">
        <v>251</v>
      </c>
      <c r="E6096" s="5" t="s">
        <v>248</v>
      </c>
      <c r="F6096" s="62">
        <v>1.8742779967255763</v>
      </c>
      <c r="G6096" s="63">
        <v>3352651</v>
      </c>
      <c r="H6096" s="63">
        <v>5.7468569844218109</v>
      </c>
      <c r="I6096" s="63">
        <v>100</v>
      </c>
      <c r="J6096" s="63">
        <v>2191067966.5153198</v>
      </c>
      <c r="K6096" s="63">
        <v>51.699037201225615</v>
      </c>
      <c r="L6096" s="63">
        <v>12512.594126844118</v>
      </c>
      <c r="M6096" s="63">
        <v>20.134228187919462</v>
      </c>
      <c r="N6096" s="62">
        <v>94.414000000000001</v>
      </c>
    </row>
    <row r="6097" spans="1:14" x14ac:dyDescent="0.4">
      <c r="A6097" s="69">
        <v>143</v>
      </c>
      <c r="B6097" s="5" t="s">
        <v>224</v>
      </c>
      <c r="C6097" s="5">
        <v>2011</v>
      </c>
      <c r="D6097" s="5" t="s">
        <v>251</v>
      </c>
      <c r="E6097" s="5" t="s">
        <v>248</v>
      </c>
      <c r="F6097" s="62">
        <v>2.2625583904508426</v>
      </c>
      <c r="G6097" s="63">
        <v>3361637</v>
      </c>
      <c r="H6097" s="63">
        <v>9.8754202456833582</v>
      </c>
      <c r="I6097" s="63">
        <v>102.07100488192999</v>
      </c>
      <c r="J6097" s="63">
        <v>2690094196.6627698</v>
      </c>
      <c r="K6097" s="63">
        <v>53.247034010901849</v>
      </c>
      <c r="L6097" s="63">
        <v>14975.562818673659</v>
      </c>
      <c r="M6097" s="63">
        <v>31.717451523545709</v>
      </c>
      <c r="N6097" s="62">
        <v>94.611999999999995</v>
      </c>
    </row>
    <row r="6098" spans="1:14" x14ac:dyDescent="0.4">
      <c r="A6098" s="69">
        <v>143</v>
      </c>
      <c r="B6098" s="5" t="s">
        <v>224</v>
      </c>
      <c r="C6098" s="5">
        <v>2012</v>
      </c>
      <c r="D6098" s="5" t="s">
        <v>251</v>
      </c>
      <c r="E6098" s="5" t="s">
        <v>248</v>
      </c>
      <c r="F6098" s="62">
        <v>2.5266579514958325</v>
      </c>
      <c r="G6098" s="63">
        <v>3371133</v>
      </c>
      <c r="H6098" s="63">
        <v>9.4129124737221304</v>
      </c>
      <c r="I6098" s="63">
        <v>104.80695224676001</v>
      </c>
      <c r="J6098" s="63">
        <v>6394069821.7127504</v>
      </c>
      <c r="K6098" s="63">
        <v>55.061154163376777</v>
      </c>
      <c r="L6098" s="63">
        <v>16087.25207779731</v>
      </c>
      <c r="M6098" s="63">
        <v>39.608801955990216</v>
      </c>
      <c r="N6098" s="62">
        <v>94.739000000000004</v>
      </c>
    </row>
    <row r="6099" spans="1:14" x14ac:dyDescent="0.4">
      <c r="A6099" s="69">
        <v>143</v>
      </c>
      <c r="B6099" s="5" t="s">
        <v>224</v>
      </c>
      <c r="C6099" s="5">
        <v>2013</v>
      </c>
      <c r="D6099" s="5" t="s">
        <v>251</v>
      </c>
      <c r="E6099" s="5" t="s">
        <v>248</v>
      </c>
      <c r="F6099" s="62">
        <v>2.1760450493614654</v>
      </c>
      <c r="G6099" s="63">
        <v>3381180</v>
      </c>
      <c r="H6099" s="63">
        <v>8.9992466688451742</v>
      </c>
      <c r="I6099" s="63">
        <v>111.085869422046</v>
      </c>
      <c r="J6099" s="63">
        <v>986930050.60352302</v>
      </c>
      <c r="K6099" s="63">
        <v>49.717846474623251</v>
      </c>
      <c r="L6099" s="63">
        <v>18140.892213305906</v>
      </c>
      <c r="M6099" s="63">
        <v>25.879043600562586</v>
      </c>
      <c r="N6099" s="62">
        <v>94.843000000000004</v>
      </c>
    </row>
    <row r="6100" spans="1:14" x14ac:dyDescent="0.4">
      <c r="A6100" s="69">
        <v>143</v>
      </c>
      <c r="B6100" s="5" t="s">
        <v>224</v>
      </c>
      <c r="C6100" s="5">
        <v>2014</v>
      </c>
      <c r="D6100" s="5" t="s">
        <v>251</v>
      </c>
      <c r="E6100" s="5" t="s">
        <v>248</v>
      </c>
      <c r="F6100" s="62">
        <v>1.9165824896466688</v>
      </c>
      <c r="G6100" s="63">
        <v>3391662</v>
      </c>
      <c r="H6100" s="63">
        <v>10.220656603452483</v>
      </c>
      <c r="I6100" s="63">
        <v>106.822209675113</v>
      </c>
      <c r="J6100" s="63">
        <v>4085227626.7453699</v>
      </c>
      <c r="K6100" s="63">
        <v>49.087624063217397</v>
      </c>
      <c r="L6100" s="63">
        <v>18131.578846566077</v>
      </c>
      <c r="M6100" s="63">
        <v>15.47049441786284</v>
      </c>
      <c r="N6100" s="62">
        <v>94.944999999999993</v>
      </c>
    </row>
    <row r="6101" spans="1:14" x14ac:dyDescent="0.4">
      <c r="A6101" s="69">
        <v>143</v>
      </c>
      <c r="B6101" s="5" t="s">
        <v>224</v>
      </c>
      <c r="C6101" s="5">
        <v>2015</v>
      </c>
      <c r="D6101" s="5" t="s">
        <v>251</v>
      </c>
      <c r="E6101" s="5" t="s">
        <v>248</v>
      </c>
      <c r="F6101" s="62">
        <v>1.9563785074605813</v>
      </c>
      <c r="G6101" s="63">
        <v>3402818</v>
      </c>
      <c r="H6101" s="63">
        <v>9.85542032172539</v>
      </c>
      <c r="I6101" s="63">
        <v>107.37896503235901</v>
      </c>
      <c r="J6101" s="63">
        <v>2673041339.4128599</v>
      </c>
      <c r="K6101" s="63">
        <v>45.328240808753392</v>
      </c>
      <c r="L6101" s="63">
        <v>16950.753169481555</v>
      </c>
      <c r="M6101" s="63">
        <f t="shared" ref="M6101:M6106" si="622">(M5800+M4854+M4682)/3</f>
        <v>53.301138693096057</v>
      </c>
      <c r="N6101" s="62">
        <v>95.045000000000002</v>
      </c>
    </row>
    <row r="6102" spans="1:14" x14ac:dyDescent="0.4">
      <c r="A6102" s="69">
        <v>143</v>
      </c>
      <c r="B6102" s="5" t="s">
        <v>224</v>
      </c>
      <c r="C6102" s="5">
        <v>2016</v>
      </c>
      <c r="D6102" s="5" t="s">
        <v>251</v>
      </c>
      <c r="E6102" s="5" t="s">
        <v>248</v>
      </c>
      <c r="F6102" s="62">
        <v>1.9114081047148517</v>
      </c>
      <c r="G6102" s="63">
        <v>3413766</v>
      </c>
      <c r="H6102" s="63">
        <v>8.1654583399112255</v>
      </c>
      <c r="I6102" s="63">
        <v>108.80091918328399</v>
      </c>
      <c r="J6102" s="63">
        <v>-515650078.42511898</v>
      </c>
      <c r="K6102" s="63">
        <v>48.47053395330019</v>
      </c>
      <c r="L6102" s="63">
        <v>16837.940380304932</v>
      </c>
      <c r="M6102" s="63">
        <f t="shared" si="622"/>
        <v>52.615625078659711</v>
      </c>
      <c r="N6102" s="62">
        <v>95.144000000000005</v>
      </c>
    </row>
    <row r="6103" spans="1:14" x14ac:dyDescent="0.4">
      <c r="A6103" s="69">
        <v>143</v>
      </c>
      <c r="B6103" s="5" t="s">
        <v>224</v>
      </c>
      <c r="C6103" s="5">
        <v>2017</v>
      </c>
      <c r="D6103" s="5" t="s">
        <v>251</v>
      </c>
      <c r="E6103" s="5" t="s">
        <v>248</v>
      </c>
      <c r="F6103" s="62">
        <v>1.783589503827947</v>
      </c>
      <c r="G6103" s="63">
        <v>3422200</v>
      </c>
      <c r="H6103" s="63">
        <v>5.6801839162079943</v>
      </c>
      <c r="I6103" s="63">
        <v>115.717456881274</v>
      </c>
      <c r="J6103" s="63">
        <v>2686509353.4274902</v>
      </c>
      <c r="K6103" s="63">
        <v>46.377955987672664</v>
      </c>
      <c r="L6103" s="63">
        <v>18995.397019555403</v>
      </c>
      <c r="M6103" s="63">
        <f t="shared" si="622"/>
        <v>52.546651758525883</v>
      </c>
      <c r="N6103" s="62">
        <v>95.24</v>
      </c>
    </row>
    <row r="6104" spans="1:14" x14ac:dyDescent="0.4">
      <c r="A6104" s="69">
        <v>143</v>
      </c>
      <c r="B6104" s="5" t="s">
        <v>224</v>
      </c>
      <c r="C6104" s="5">
        <v>2018</v>
      </c>
      <c r="D6104" s="5" t="s">
        <v>251</v>
      </c>
      <c r="E6104" s="5" t="s">
        <v>248</v>
      </c>
      <c r="F6104" s="62">
        <v>1.9100145256463152</v>
      </c>
      <c r="G6104" s="63">
        <v>3427042</v>
      </c>
      <c r="H6104" s="63">
        <v>7.3021024906758498</v>
      </c>
      <c r="I6104" s="63">
        <v>117.500371332028</v>
      </c>
      <c r="J6104" s="63">
        <v>1726550037.2718501</v>
      </c>
      <c r="K6104" s="63">
        <v>47.91671099256255</v>
      </c>
      <c r="L6104" s="63">
        <v>19026.049817300503</v>
      </c>
      <c r="M6104" s="63">
        <f t="shared" si="622"/>
        <v>52.821138510093881</v>
      </c>
      <c r="N6104" s="62">
        <v>95.334000000000003</v>
      </c>
    </row>
    <row r="6105" spans="1:14" x14ac:dyDescent="0.4">
      <c r="A6105" s="69">
        <v>143</v>
      </c>
      <c r="B6105" s="5" t="s">
        <v>224</v>
      </c>
      <c r="C6105" s="5">
        <v>2019</v>
      </c>
      <c r="D6105" s="5" t="s">
        <v>251</v>
      </c>
      <c r="E6105" s="5" t="s">
        <v>248</v>
      </c>
      <c r="F6105" s="62">
        <v>1.9853815574512843</v>
      </c>
      <c r="G6105" s="63">
        <v>3428409</v>
      </c>
      <c r="H6105" s="63">
        <v>8.3858477529892923</v>
      </c>
      <c r="I6105" s="63">
        <v>113.79259352289699</v>
      </c>
      <c r="J6105" s="63">
        <v>1469761178.68104</v>
      </c>
      <c r="K6105" s="63">
        <v>49.557305253587131</v>
      </c>
      <c r="L6105" s="63">
        <v>18098.361548608984</v>
      </c>
      <c r="M6105" s="63">
        <f t="shared" si="622"/>
        <v>52.661138449093158</v>
      </c>
      <c r="N6105" s="62">
        <v>95.426000000000002</v>
      </c>
    </row>
    <row r="6106" spans="1:14" x14ac:dyDescent="0.4">
      <c r="A6106" s="69">
        <v>143</v>
      </c>
      <c r="B6106" s="5" t="s">
        <v>224</v>
      </c>
      <c r="C6106" s="5">
        <v>2020</v>
      </c>
      <c r="D6106" s="5" t="s">
        <v>251</v>
      </c>
      <c r="E6106" s="5" t="s">
        <v>248</v>
      </c>
      <c r="F6106" s="62">
        <v>1.899719050499171</v>
      </c>
      <c r="G6106" s="63">
        <v>3429086</v>
      </c>
      <c r="H6106" s="63">
        <v>9.9575121113461051</v>
      </c>
      <c r="I6106" s="63">
        <v>108.539568295203</v>
      </c>
      <c r="J6106" s="63">
        <v>528083899.33893597</v>
      </c>
      <c r="K6106" s="63">
        <v>46.017276697371656</v>
      </c>
      <c r="L6106" s="63">
        <v>15650.499303244496</v>
      </c>
      <c r="M6106" s="63">
        <f t="shared" si="622"/>
        <v>52.676309572570972</v>
      </c>
      <c r="N6106" s="62">
        <v>95.515000000000001</v>
      </c>
    </row>
    <row r="6107" spans="1:14" x14ac:dyDescent="0.4">
      <c r="A6107" s="69">
        <v>143</v>
      </c>
      <c r="B6107" s="5" t="s">
        <v>224</v>
      </c>
      <c r="C6107" s="5">
        <v>2021</v>
      </c>
      <c r="D6107" s="5" t="s">
        <v>251</v>
      </c>
      <c r="E6107" s="5" t="s">
        <v>248</v>
      </c>
      <c r="F6107" s="62">
        <f>(F6104+F6105+F6106)/3</f>
        <v>1.931705044532257</v>
      </c>
      <c r="G6107" s="63">
        <v>3426260</v>
      </c>
      <c r="H6107" s="63">
        <v>12.680882514818407</v>
      </c>
      <c r="I6107" s="63">
        <v>106.204038571051</v>
      </c>
      <c r="J6107" s="63">
        <v>3447525717.9692998</v>
      </c>
      <c r="K6107" s="63">
        <v>54.416361077985044</v>
      </c>
      <c r="L6107" s="63">
        <v>17923.995332796145</v>
      </c>
      <c r="M6107" s="63">
        <f>(M5807+M5806+M4861)/3</f>
        <v>54.370197600967195</v>
      </c>
      <c r="N6107" s="62">
        <v>95.602999999999994</v>
      </c>
    </row>
    <row r="6108" spans="1:14" x14ac:dyDescent="0.4">
      <c r="A6108" s="69">
        <v>143</v>
      </c>
      <c r="B6108" s="5" t="s">
        <v>224</v>
      </c>
      <c r="C6108" s="5">
        <v>2022</v>
      </c>
      <c r="D6108" s="5" t="s">
        <v>251</v>
      </c>
      <c r="E6108" s="5" t="s">
        <v>248</v>
      </c>
      <c r="F6108" s="62">
        <f>(F6105+F6106+F6107)/3</f>
        <v>1.9389352174942374</v>
      </c>
      <c r="G6108" s="63">
        <v>3422794</v>
      </c>
      <c r="H6108" s="63">
        <v>4.4130715526927986</v>
      </c>
      <c r="I6108" s="63">
        <v>117.98206706816801</v>
      </c>
      <c r="J6108" s="63">
        <v>8523456474.6321602</v>
      </c>
      <c r="K6108" s="63">
        <v>57.191537660003725</v>
      </c>
      <c r="L6108" s="63">
        <v>20795.042353555345</v>
      </c>
      <c r="M6108" s="63">
        <f>(M5807+M4861+M4689)/3</f>
        <v>52.685658955194491</v>
      </c>
      <c r="N6108" s="62">
        <v>95.688000000000002</v>
      </c>
    </row>
    <row r="6109" spans="1:14" x14ac:dyDescent="0.4">
      <c r="A6109" s="69">
        <v>144</v>
      </c>
      <c r="B6109" s="5" t="s">
        <v>225</v>
      </c>
      <c r="C6109" s="5">
        <v>1980</v>
      </c>
      <c r="D6109" s="5" t="s">
        <v>250</v>
      </c>
      <c r="E6109" s="5" t="s">
        <v>247</v>
      </c>
      <c r="F6109" s="62">
        <f>F6110*0.95</f>
        <v>3.4379264865501513</v>
      </c>
      <c r="G6109" s="63">
        <v>15947129</v>
      </c>
      <c r="H6109" s="63">
        <f t="shared" ref="H6109:M6109" si="623">(H5996+H5980+H5824)/3</f>
        <v>27.552864884010074</v>
      </c>
      <c r="I6109" s="63">
        <f t="shared" si="623"/>
        <v>134.21467269138375</v>
      </c>
      <c r="J6109" s="63">
        <f t="shared" si="623"/>
        <v>322334669.97811586</v>
      </c>
      <c r="K6109" s="63">
        <f t="shared" si="623"/>
        <v>84.685576116077328</v>
      </c>
      <c r="L6109" s="63">
        <f t="shared" si="623"/>
        <v>1385.5569094418317</v>
      </c>
      <c r="M6109" s="63">
        <f t="shared" si="623"/>
        <v>36.619760478243556</v>
      </c>
      <c r="N6109" s="62">
        <v>40.781999999999996</v>
      </c>
    </row>
    <row r="6110" spans="1:14" x14ac:dyDescent="0.4">
      <c r="A6110" s="69">
        <v>144</v>
      </c>
      <c r="B6110" s="5" t="s">
        <v>225</v>
      </c>
      <c r="C6110" s="5">
        <v>1981</v>
      </c>
      <c r="D6110" s="5" t="s">
        <v>250</v>
      </c>
      <c r="E6110" s="5" t="s">
        <v>247</v>
      </c>
      <c r="F6110" s="62">
        <f t="shared" ref="F6110:F6118" si="624">F6111*0.95</f>
        <v>3.6188699858422648</v>
      </c>
      <c r="G6110" s="63">
        <v>16335642</v>
      </c>
      <c r="H6110" s="63">
        <f>(H5996+H5981+H5824)/3</f>
        <v>27.398641057751806</v>
      </c>
      <c r="I6110" s="63">
        <f>(I5996+I5981+I5824)/3</f>
        <v>134.21860518120022</v>
      </c>
      <c r="J6110" s="63">
        <f>(J5996+J5981+J5824)/3</f>
        <v>329120149.63082522</v>
      </c>
      <c r="K6110" s="63">
        <f>(K5996+K5981+K5824)/3</f>
        <v>85.28255365150261</v>
      </c>
      <c r="L6110" s="63">
        <f>(L5996+L5981+L5824)/3</f>
        <v>1376.7226745197831</v>
      </c>
      <c r="M6110" s="63">
        <f>(M5996+M5824+M5981)/3</f>
        <v>36.571227096376838</v>
      </c>
      <c r="N6110" s="62">
        <v>40.770000000000003</v>
      </c>
    </row>
    <row r="6111" spans="1:14" x14ac:dyDescent="0.4">
      <c r="A6111" s="69">
        <v>144</v>
      </c>
      <c r="B6111" s="5" t="s">
        <v>225</v>
      </c>
      <c r="C6111" s="5">
        <v>1982</v>
      </c>
      <c r="D6111" s="5" t="s">
        <v>250</v>
      </c>
      <c r="E6111" s="5" t="s">
        <v>247</v>
      </c>
      <c r="F6111" s="62">
        <f t="shared" si="624"/>
        <v>3.8093368272023844</v>
      </c>
      <c r="G6111" s="63">
        <v>16735643</v>
      </c>
      <c r="H6111" s="63">
        <f>(H5982+H5810+H5552)/3</f>
        <v>13.842052140392617</v>
      </c>
      <c r="I6111" s="63">
        <f>(I5552+I5810+I5982)/3</f>
        <v>175.56006687593069</v>
      </c>
      <c r="J6111" s="63">
        <f>(J5552+J5810+J5982)/3</f>
        <v>162361210.59822866</v>
      </c>
      <c r="K6111" s="63">
        <f>(K5810+K5982+K5552)/3</f>
        <v>93.124282411840099</v>
      </c>
      <c r="L6111" s="63">
        <f>(L5810+L5552+L5982)/3</f>
        <v>833.76947206154284</v>
      </c>
      <c r="M6111" s="63">
        <f>(M5552+M5810+M5982)/3</f>
        <v>27.136710818832267</v>
      </c>
      <c r="N6111" s="62">
        <v>40.758000000000003</v>
      </c>
    </row>
    <row r="6112" spans="1:14" x14ac:dyDescent="0.4">
      <c r="A6112" s="69">
        <v>144</v>
      </c>
      <c r="B6112" s="5" t="s">
        <v>225</v>
      </c>
      <c r="C6112" s="5">
        <v>1983</v>
      </c>
      <c r="D6112" s="5" t="s">
        <v>250</v>
      </c>
      <c r="E6112" s="5" t="s">
        <v>247</v>
      </c>
      <c r="F6112" s="62">
        <f t="shared" si="624"/>
        <v>4.009828239160405</v>
      </c>
      <c r="G6112" s="63">
        <v>17152857</v>
      </c>
      <c r="H6112" s="63">
        <f>(H5553+H5811+H5983)/3</f>
        <v>12.043854798776193</v>
      </c>
      <c r="I6112" s="63">
        <f>(I5553+I5811+I5983)/3</f>
        <v>167.30551417451613</v>
      </c>
      <c r="J6112" s="63">
        <f>(J5553+J5811+J5983)/3</f>
        <v>82653798.766798347</v>
      </c>
      <c r="K6112" s="63">
        <f>(K5553+K5811+K5983)/3</f>
        <v>89.549950296741585</v>
      </c>
      <c r="L6112" s="63">
        <f>(L5553+L5811+L5983)/3</f>
        <v>814.92761941872459</v>
      </c>
      <c r="M6112" s="63">
        <f>(M5553+M5811+M5983)/3</f>
        <v>28.301208037241068</v>
      </c>
      <c r="N6112" s="62">
        <v>40.746000000000002</v>
      </c>
    </row>
    <row r="6113" spans="1:14" x14ac:dyDescent="0.4">
      <c r="A6113" s="69">
        <v>144</v>
      </c>
      <c r="B6113" s="5" t="s">
        <v>225</v>
      </c>
      <c r="C6113" s="5">
        <v>1984</v>
      </c>
      <c r="D6113" s="5" t="s">
        <v>250</v>
      </c>
      <c r="E6113" s="5" t="s">
        <v>247</v>
      </c>
      <c r="F6113" s="62">
        <f t="shared" si="624"/>
        <v>4.2208718306951631</v>
      </c>
      <c r="G6113" s="63">
        <v>17594364</v>
      </c>
      <c r="H6113" s="63">
        <f>(H5554+H5812+H5984)/3</f>
        <v>11.094005259855876</v>
      </c>
      <c r="I6113" s="63">
        <f>(I5554+I5812+I5984)/3</f>
        <v>167.09911958222645</v>
      </c>
      <c r="J6113" s="63">
        <f>(J5812+J5554+J5984)/3</f>
        <v>48962505.592051379</v>
      </c>
      <c r="K6113" s="63">
        <f>(K5812+K5554+K5984)/3</f>
        <v>90.310291619088488</v>
      </c>
      <c r="L6113" s="63">
        <f>(L5812+L5554+L5984)/3</f>
        <v>799.77434370006983</v>
      </c>
      <c r="M6113" s="63">
        <f>(M5984+M5812+M5554)/K5167</f>
        <v>0.52856108844147409</v>
      </c>
      <c r="N6113" s="62">
        <v>40.734000000000002</v>
      </c>
    </row>
    <row r="6114" spans="1:14" x14ac:dyDescent="0.4">
      <c r="A6114" s="69">
        <v>144</v>
      </c>
      <c r="B6114" s="5" t="s">
        <v>225</v>
      </c>
      <c r="C6114" s="5">
        <v>1985</v>
      </c>
      <c r="D6114" s="5" t="s">
        <v>250</v>
      </c>
      <c r="E6114" s="5" t="s">
        <v>247</v>
      </c>
      <c r="F6114" s="62">
        <f t="shared" si="624"/>
        <v>4.4430229796791192</v>
      </c>
      <c r="G6114" s="63">
        <v>18063201</v>
      </c>
      <c r="H6114" s="63">
        <f>(H5985+H5813+H5555)/3</f>
        <v>4.7112425628834176</v>
      </c>
      <c r="I6114" s="63">
        <f>(I5813+I5555+I5985)/3</f>
        <v>161.25228584291406</v>
      </c>
      <c r="J6114" s="63">
        <f>(J5985+J5813+J5555)/3</f>
        <v>54790679.359102584</v>
      </c>
      <c r="K6114" s="63">
        <f>(K5985+K5813+K5555)/3</f>
        <v>84.267266863712308</v>
      </c>
      <c r="L6114" s="63">
        <f>(L5555+L5813+L5985)/3</f>
        <v>777.8239916316229</v>
      </c>
      <c r="M6114" s="63">
        <f>(M5813+M5555+M5985)/3</f>
        <v>25.791510809280322</v>
      </c>
      <c r="N6114" s="62">
        <v>40.722000000000001</v>
      </c>
    </row>
    <row r="6115" spans="1:14" x14ac:dyDescent="0.4">
      <c r="A6115" s="69">
        <v>144</v>
      </c>
      <c r="B6115" s="5" t="s">
        <v>225</v>
      </c>
      <c r="C6115" s="5">
        <v>1986</v>
      </c>
      <c r="D6115" s="5" t="s">
        <v>250</v>
      </c>
      <c r="E6115" s="5" t="s">
        <v>247</v>
      </c>
      <c r="F6115" s="62">
        <f t="shared" si="624"/>
        <v>4.6768662943990726</v>
      </c>
      <c r="G6115" s="63">
        <v>18560008</v>
      </c>
      <c r="H6115" s="63">
        <f>(H5556+H5814+H5986)/3</f>
        <v>2.1529637531010493</v>
      </c>
      <c r="I6115" s="63">
        <f>(I5556+I5814+I5986)/3</f>
        <v>138.89918887946058</v>
      </c>
      <c r="J6115" s="63">
        <f>(J5556+J5814+J5986)/3</f>
        <v>26120910.634872753</v>
      </c>
      <c r="K6115" s="63">
        <f>(K5986+K5814+K5556)/3</f>
        <v>84.762433881371066</v>
      </c>
      <c r="L6115" s="63">
        <f>(L5556+L5814+L5986)/3</f>
        <v>804.53088056300919</v>
      </c>
      <c r="M6115" s="63">
        <f>(M5986+M5556+M5814)/3</f>
        <v>25.688274147896987</v>
      </c>
      <c r="N6115" s="62">
        <v>40.71</v>
      </c>
    </row>
    <row r="6116" spans="1:14" x14ac:dyDescent="0.4">
      <c r="A6116" s="69">
        <v>144</v>
      </c>
      <c r="B6116" s="5" t="s">
        <v>225</v>
      </c>
      <c r="C6116" s="5">
        <v>1987</v>
      </c>
      <c r="D6116" s="5" t="s">
        <v>250</v>
      </c>
      <c r="E6116" s="5" t="s">
        <v>247</v>
      </c>
      <c r="F6116" s="62">
        <f t="shared" si="624"/>
        <v>4.9230171519990238</v>
      </c>
      <c r="G6116" s="63">
        <v>19077170</v>
      </c>
      <c r="H6116" s="63">
        <f>(H5557+H5987+H5815)/3</f>
        <v>6.6589815524099647</v>
      </c>
      <c r="I6116" s="63">
        <f>(I5815+I5557+I5987)/3</f>
        <v>117.10313398733997</v>
      </c>
      <c r="J6116" s="63">
        <f>(J5557+J5815+J5987)/3</f>
        <v>42998372.287182532</v>
      </c>
      <c r="K6116" s="63">
        <f>(K5557+K5815+K5987)/3</f>
        <v>86.143981620218526</v>
      </c>
      <c r="L6116" s="63">
        <f>(L5557+L5987+L5815)/3</f>
        <v>1004.5538303850921</v>
      </c>
      <c r="M6116" s="63">
        <f>(M5557+M5815+M5987)/3</f>
        <v>27.5869902276206</v>
      </c>
      <c r="N6116" s="62">
        <v>40.697000000000003</v>
      </c>
    </row>
    <row r="6117" spans="1:14" x14ac:dyDescent="0.4">
      <c r="A6117" s="69">
        <v>144</v>
      </c>
      <c r="B6117" s="5" t="s">
        <v>225</v>
      </c>
      <c r="C6117" s="5">
        <v>1988</v>
      </c>
      <c r="D6117" s="5" t="s">
        <v>250</v>
      </c>
      <c r="E6117" s="5" t="s">
        <v>247</v>
      </c>
      <c r="F6117" s="62">
        <f t="shared" si="624"/>
        <v>5.1821233178937094</v>
      </c>
      <c r="G6117" s="63">
        <v>19600028</v>
      </c>
      <c r="H6117" s="63">
        <v>-1.3070797372561316</v>
      </c>
      <c r="I6117" s="63">
        <f>(I5816+I5558+I5988)/3</f>
        <v>111.37792088667216</v>
      </c>
      <c r="J6117" s="63">
        <f>(J5816+J5558+J5988)/3</f>
        <v>30922312.688691836</v>
      </c>
      <c r="K6117" s="63">
        <f>(K5988+K5816+K5558)/3</f>
        <v>100.64168481950747</v>
      </c>
      <c r="L6117" s="63">
        <f>(L5816+L5558+L5988)/3</f>
        <v>971.68236069016427</v>
      </c>
      <c r="M6117" s="63">
        <f>(M5558+M5816+M5988)/3</f>
        <v>27.613314307403829</v>
      </c>
      <c r="N6117" s="62">
        <v>40.685000000000002</v>
      </c>
    </row>
    <row r="6118" spans="1:14" x14ac:dyDescent="0.4">
      <c r="A6118" s="69">
        <v>144</v>
      </c>
      <c r="B6118" s="5" t="s">
        <v>225</v>
      </c>
      <c r="C6118" s="5">
        <v>1989</v>
      </c>
      <c r="D6118" s="5" t="s">
        <v>250</v>
      </c>
      <c r="E6118" s="5" t="s">
        <v>247</v>
      </c>
      <c r="F6118" s="62">
        <f t="shared" si="624"/>
        <v>5.4548666504144316</v>
      </c>
      <c r="G6118" s="63">
        <v>20102902</v>
      </c>
      <c r="H6118" s="63">
        <v>1.3805332932893748</v>
      </c>
      <c r="I6118" s="63">
        <f>(I5817+I5559+I5989)/3</f>
        <v>111.78362487215101</v>
      </c>
      <c r="J6118" s="63">
        <f>(J5559+J5817+J5989)/3</f>
        <v>39393629.565454639</v>
      </c>
      <c r="K6118" s="63">
        <f>(K5559+K5817+K5989)/3</f>
        <v>91.810187450408208</v>
      </c>
      <c r="L6118" s="63">
        <f>(L5817+L5559+L5989)/3</f>
        <v>986.98912288302074</v>
      </c>
      <c r="M6118" s="63">
        <f>(M5559+M5989+M5817)/3</f>
        <v>26.082235957992122</v>
      </c>
      <c r="N6118" s="62">
        <v>40.896999999999998</v>
      </c>
    </row>
    <row r="6119" spans="1:14" x14ac:dyDescent="0.4">
      <c r="A6119" s="69">
        <v>144</v>
      </c>
      <c r="B6119" s="5" t="s">
        <v>225</v>
      </c>
      <c r="C6119" s="5">
        <v>1990</v>
      </c>
      <c r="D6119" s="5" t="s">
        <v>250</v>
      </c>
      <c r="E6119" s="5" t="s">
        <v>247</v>
      </c>
      <c r="F6119" s="62">
        <v>5.7419648951730862</v>
      </c>
      <c r="G6119" s="63">
        <v>20510000</v>
      </c>
      <c r="H6119" s="63">
        <v>3.9796893528447015</v>
      </c>
      <c r="I6119" s="63">
        <f>(I5560+I5818+I5990)/3</f>
        <v>107.35313807995597</v>
      </c>
      <c r="J6119" s="63">
        <f>(J5560+J5818+J5990)/3</f>
        <v>38512604.653203361</v>
      </c>
      <c r="K6119" s="63">
        <f>(K5818+K5560+K5990)/3</f>
        <v>66.8814104326879</v>
      </c>
      <c r="L6119" s="63">
        <v>651.41920968674287</v>
      </c>
      <c r="M6119" s="63">
        <v>41.095055710306411</v>
      </c>
      <c r="N6119" s="62">
        <v>41.365000000000002</v>
      </c>
    </row>
    <row r="6120" spans="1:14" x14ac:dyDescent="0.4">
      <c r="A6120" s="69">
        <v>144</v>
      </c>
      <c r="B6120" s="5" t="s">
        <v>225</v>
      </c>
      <c r="C6120" s="5">
        <v>1991</v>
      </c>
      <c r="D6120" s="5" t="s">
        <v>250</v>
      </c>
      <c r="E6120" s="5" t="s">
        <v>247</v>
      </c>
      <c r="F6120" s="62">
        <v>5.6598319969453996</v>
      </c>
      <c r="G6120" s="63">
        <v>20952000</v>
      </c>
      <c r="H6120" s="63">
        <v>90.727279998618258</v>
      </c>
      <c r="I6120" s="63">
        <f>(I5819+I5561+I5991)/3</f>
        <v>108.45999577443168</v>
      </c>
      <c r="J6120" s="63">
        <f>(J5561+J5819+J5991)/3</f>
        <v>57811634.386031605</v>
      </c>
      <c r="K6120" s="63">
        <f>(K5561+K5819+K5991)/3</f>
        <v>59.907003439926719</v>
      </c>
      <c r="L6120" s="63">
        <v>652.8074752874295</v>
      </c>
      <c r="M6120" s="63">
        <v>39.759137611588343</v>
      </c>
      <c r="N6120" s="62">
        <v>41.835999999999999</v>
      </c>
    </row>
    <row r="6121" spans="1:14" x14ac:dyDescent="0.4">
      <c r="A6121" s="69">
        <v>144</v>
      </c>
      <c r="B6121" s="5" t="s">
        <v>225</v>
      </c>
      <c r="C6121" s="5">
        <v>1992</v>
      </c>
      <c r="D6121" s="5" t="s">
        <v>250</v>
      </c>
      <c r="E6121" s="5" t="s">
        <v>247</v>
      </c>
      <c r="F6121" s="62">
        <v>5.2718914634714906</v>
      </c>
      <c r="G6121" s="63">
        <v>21449000</v>
      </c>
      <c r="H6121" s="63">
        <v>712.14926029959076</v>
      </c>
      <c r="I6121" s="63">
        <f>(I5562+I5820+I5992)/3</f>
        <v>110.18376182119931</v>
      </c>
      <c r="J6121" s="63">
        <v>9000000</v>
      </c>
      <c r="K6121" s="63">
        <f>(K5562+K5992+K5820)/3</f>
        <v>61.254703368286478</v>
      </c>
      <c r="L6121" s="63">
        <v>603.35201529643791</v>
      </c>
      <c r="M6121" s="63">
        <v>43.405901403382515</v>
      </c>
      <c r="N6121" s="62">
        <v>42.308</v>
      </c>
    </row>
    <row r="6122" spans="1:14" x14ac:dyDescent="0.4">
      <c r="A6122" s="69">
        <v>144</v>
      </c>
      <c r="B6122" s="5" t="s">
        <v>225</v>
      </c>
      <c r="C6122" s="5">
        <v>1993</v>
      </c>
      <c r="D6122" s="5" t="s">
        <v>250</v>
      </c>
      <c r="E6122" s="5" t="s">
        <v>247</v>
      </c>
      <c r="F6122" s="62">
        <v>5.2225366876310266</v>
      </c>
      <c r="G6122" s="63">
        <v>21942000</v>
      </c>
      <c r="H6122" s="63">
        <v>1078.8828546508475</v>
      </c>
      <c r="I6122" s="63">
        <f>(I5563+I5821+I5993)/3</f>
        <v>105.88971415413555</v>
      </c>
      <c r="J6122" s="63">
        <v>48000000</v>
      </c>
      <c r="K6122" s="63">
        <f>(K5821+K5563+K5993)/3</f>
        <v>68.723501818244429</v>
      </c>
      <c r="L6122" s="63">
        <v>596.98358561257623</v>
      </c>
      <c r="M6122" s="63">
        <v>42.002496433666195</v>
      </c>
      <c r="N6122" s="62">
        <v>42.78</v>
      </c>
    </row>
    <row r="6123" spans="1:14" x14ac:dyDescent="0.4">
      <c r="A6123" s="69">
        <v>144</v>
      </c>
      <c r="B6123" s="5" t="s">
        <v>225</v>
      </c>
      <c r="C6123" s="5">
        <v>1994</v>
      </c>
      <c r="D6123" s="5" t="s">
        <v>250</v>
      </c>
      <c r="E6123" s="5" t="s">
        <v>247</v>
      </c>
      <c r="F6123" s="62">
        <v>4.8655583858426068</v>
      </c>
      <c r="G6123" s="63">
        <v>22377000</v>
      </c>
      <c r="H6123" s="63">
        <v>1238.5952705791544</v>
      </c>
      <c r="I6123" s="63">
        <f>(I5564+I5822+I5994)/3</f>
        <v>130.65140816767075</v>
      </c>
      <c r="J6123" s="63">
        <v>73000000</v>
      </c>
      <c r="K6123" s="63">
        <f>(K5564+K5822+K5994)/3</f>
        <v>76.995779754022308</v>
      </c>
      <c r="L6123" s="63">
        <v>576.44711045339204</v>
      </c>
      <c r="M6123" s="63">
        <v>39.242410000939934</v>
      </c>
      <c r="N6123" s="62">
        <v>43.255000000000003</v>
      </c>
    </row>
    <row r="6124" spans="1:14" x14ac:dyDescent="0.4">
      <c r="A6124" s="69">
        <v>144</v>
      </c>
      <c r="B6124" s="5" t="s">
        <v>225</v>
      </c>
      <c r="C6124" s="5">
        <v>1995</v>
      </c>
      <c r="D6124" s="5" t="s">
        <v>250</v>
      </c>
      <c r="E6124" s="5" t="s">
        <v>247</v>
      </c>
      <c r="F6124" s="62">
        <v>4.3078604344963791</v>
      </c>
      <c r="G6124" s="63">
        <v>22785000</v>
      </c>
      <c r="H6124" s="63">
        <v>370.94395326693518</v>
      </c>
      <c r="I6124" s="63">
        <f>(I5565+I5823+I5995)/3</f>
        <v>106.31918542196455</v>
      </c>
      <c r="J6124" s="63">
        <v>-24000000</v>
      </c>
      <c r="K6124" s="63">
        <f>(K5565+K5823+K5995)/3</f>
        <v>85.508854393971163</v>
      </c>
      <c r="L6124" s="63">
        <v>585.93236416113461</v>
      </c>
      <c r="M6124" s="63">
        <v>37.825259149566314</v>
      </c>
      <c r="N6124" s="62">
        <v>43.731000000000002</v>
      </c>
    </row>
    <row r="6125" spans="1:14" x14ac:dyDescent="0.4">
      <c r="A6125" s="69">
        <v>144</v>
      </c>
      <c r="B6125" s="5" t="s">
        <v>225</v>
      </c>
      <c r="C6125" s="5">
        <v>1996</v>
      </c>
      <c r="D6125" s="5" t="s">
        <v>250</v>
      </c>
      <c r="E6125" s="5" t="s">
        <v>247</v>
      </c>
      <c r="F6125" s="62">
        <v>4.288495156081809</v>
      </c>
      <c r="G6125" s="63">
        <v>23225000</v>
      </c>
      <c r="H6125" s="63">
        <v>81.555254685637152</v>
      </c>
      <c r="I6125" s="63">
        <f>(I6012+I5996+I5840)/3</f>
        <v>104.55819977914679</v>
      </c>
      <c r="J6125" s="63">
        <v>90000000</v>
      </c>
      <c r="K6125" s="63">
        <f>(K6109+K5996+K5980)/3</f>
        <v>84.340649900747408</v>
      </c>
      <c r="L6125" s="63">
        <v>600.59815782858402</v>
      </c>
      <c r="M6125" s="63">
        <v>39.709265843965696</v>
      </c>
      <c r="N6125" s="62">
        <v>44.207999999999998</v>
      </c>
    </row>
    <row r="6126" spans="1:14" x14ac:dyDescent="0.4">
      <c r="A6126" s="69">
        <v>144</v>
      </c>
      <c r="B6126" s="5" t="s">
        <v>225</v>
      </c>
      <c r="C6126" s="5">
        <v>1997</v>
      </c>
      <c r="D6126" s="5" t="s">
        <v>250</v>
      </c>
      <c r="E6126" s="5" t="s">
        <v>247</v>
      </c>
      <c r="F6126" s="62">
        <v>4.2562344192335315</v>
      </c>
      <c r="G6126" s="63">
        <v>23667000</v>
      </c>
      <c r="H6126" s="63">
        <v>66.087067811484872</v>
      </c>
      <c r="I6126" s="63">
        <f>(I5567+I5825+I5997)/3</f>
        <v>123.50451865032107</v>
      </c>
      <c r="J6126" s="63">
        <v>166800000</v>
      </c>
      <c r="K6126" s="63">
        <v>57.198591361854156</v>
      </c>
      <c r="L6126" s="63">
        <v>623.00265236763869</v>
      </c>
      <c r="M6126" s="63">
        <v>39.482100484885997</v>
      </c>
      <c r="N6126" s="62">
        <v>44.685000000000002</v>
      </c>
    </row>
    <row r="6127" spans="1:14" x14ac:dyDescent="0.4">
      <c r="A6127" s="69">
        <v>144</v>
      </c>
      <c r="B6127" s="5" t="s">
        <v>225</v>
      </c>
      <c r="C6127" s="5">
        <v>1998</v>
      </c>
      <c r="D6127" s="5" t="s">
        <v>250</v>
      </c>
      <c r="E6127" s="5" t="s">
        <v>247</v>
      </c>
      <c r="F6127" s="62">
        <v>4.8340401646501183</v>
      </c>
      <c r="G6127" s="63">
        <v>24051000</v>
      </c>
      <c r="H6127" s="63">
        <v>38.997955592297757</v>
      </c>
      <c r="I6127" s="63">
        <f>(I5568+I5826+I5998)/3</f>
        <v>118.06142889881018</v>
      </c>
      <c r="J6127" s="63">
        <v>139599999.90000001</v>
      </c>
      <c r="K6127" s="63">
        <v>45.417954776232591</v>
      </c>
      <c r="L6127" s="63">
        <v>623.21613283598492</v>
      </c>
      <c r="M6127" s="63">
        <v>36.639460610361958</v>
      </c>
      <c r="N6127" s="62">
        <v>45.164000000000001</v>
      </c>
    </row>
    <row r="6128" spans="1:14" x14ac:dyDescent="0.4">
      <c r="A6128" s="69">
        <v>144</v>
      </c>
      <c r="B6128" s="5" t="s">
        <v>225</v>
      </c>
      <c r="C6128" s="5">
        <v>1999</v>
      </c>
      <c r="D6128" s="5" t="s">
        <v>250</v>
      </c>
      <c r="E6128" s="5" t="s">
        <v>247</v>
      </c>
      <c r="F6128" s="62">
        <v>4.7914518348199326</v>
      </c>
      <c r="G6128" s="63">
        <v>24311650</v>
      </c>
      <c r="H6128" s="63">
        <v>44.115363283581246</v>
      </c>
      <c r="I6128" s="63">
        <f>(I5827+I5569+I5999)/3</f>
        <v>109.88818198362272</v>
      </c>
      <c r="J6128" s="63">
        <v>121200000</v>
      </c>
      <c r="K6128" s="63">
        <v>36.618858812586325</v>
      </c>
      <c r="L6128" s="63">
        <v>702.48074408887271</v>
      </c>
      <c r="M6128" s="63">
        <v>35.704874835309617</v>
      </c>
      <c r="N6128" s="62">
        <v>45.643999999999998</v>
      </c>
    </row>
    <row r="6129" spans="1:14" x14ac:dyDescent="0.4">
      <c r="A6129" s="69">
        <v>144</v>
      </c>
      <c r="B6129" s="5" t="s">
        <v>225</v>
      </c>
      <c r="C6129" s="5">
        <v>2000</v>
      </c>
      <c r="D6129" s="5" t="s">
        <v>250</v>
      </c>
      <c r="E6129" s="5" t="s">
        <v>247</v>
      </c>
      <c r="F6129" s="62">
        <v>5.0224134293966829</v>
      </c>
      <c r="G6129" s="63">
        <v>24650400</v>
      </c>
      <c r="H6129" s="63">
        <v>47.292615213215868</v>
      </c>
      <c r="I6129" s="63">
        <f t="shared" ref="I6129:I6137" si="625">(I5570+I5828+I6000)/3</f>
        <v>109.70756105081576</v>
      </c>
      <c r="J6129" s="63">
        <v>74700000</v>
      </c>
      <c r="K6129" s="63">
        <v>44.054029979112912</v>
      </c>
      <c r="L6129" s="63">
        <v>558.22680237700013</v>
      </c>
      <c r="M6129" s="63">
        <v>36.372411372411378</v>
      </c>
      <c r="N6129" s="62">
        <v>46.125999999999998</v>
      </c>
    </row>
    <row r="6130" spans="1:14" x14ac:dyDescent="0.4">
      <c r="A6130" s="69">
        <v>144</v>
      </c>
      <c r="B6130" s="5" t="s">
        <v>225</v>
      </c>
      <c r="C6130" s="5">
        <v>2001</v>
      </c>
      <c r="D6130" s="5" t="s">
        <v>250</v>
      </c>
      <c r="E6130" s="5" t="s">
        <v>247</v>
      </c>
      <c r="F6130" s="62">
        <v>5.0349757354958751</v>
      </c>
      <c r="G6130" s="63">
        <v>24964450</v>
      </c>
      <c r="H6130" s="63">
        <v>45.239476279182099</v>
      </c>
      <c r="I6130" s="63">
        <f t="shared" si="625"/>
        <v>114.0661864983407</v>
      </c>
      <c r="J6130" s="63">
        <v>82799999.900000006</v>
      </c>
      <c r="K6130" s="63">
        <v>56.776277587152045</v>
      </c>
      <c r="L6130" s="63">
        <v>456.7062895115829</v>
      </c>
      <c r="M6130" s="63">
        <v>36.578605456907752</v>
      </c>
      <c r="N6130" s="62">
        <v>46.606000000000002</v>
      </c>
    </row>
    <row r="6131" spans="1:14" x14ac:dyDescent="0.4">
      <c r="A6131" s="69">
        <v>144</v>
      </c>
      <c r="B6131" s="5" t="s">
        <v>225</v>
      </c>
      <c r="C6131" s="5">
        <v>2002</v>
      </c>
      <c r="D6131" s="5" t="s">
        <v>250</v>
      </c>
      <c r="E6131" s="5" t="s">
        <v>247</v>
      </c>
      <c r="F6131" s="62">
        <v>5.1396316454869755</v>
      </c>
      <c r="G6131" s="63">
        <v>25271850</v>
      </c>
      <c r="H6131" s="63">
        <v>45.483127509634926</v>
      </c>
      <c r="I6131" s="63">
        <f t="shared" si="625"/>
        <v>108.41275721685814</v>
      </c>
      <c r="J6131" s="63">
        <v>65299999.899999999</v>
      </c>
      <c r="K6131" s="63">
        <v>58.954524710746028</v>
      </c>
      <c r="L6131" s="63">
        <v>383.34306799074233</v>
      </c>
      <c r="M6131" s="63">
        <v>36.196524064171122</v>
      </c>
      <c r="N6131" s="62">
        <v>47.088000000000001</v>
      </c>
    </row>
    <row r="6132" spans="1:14" x14ac:dyDescent="0.4">
      <c r="A6132" s="69">
        <v>144</v>
      </c>
      <c r="B6132" s="5" t="s">
        <v>225</v>
      </c>
      <c r="C6132" s="5">
        <v>2003</v>
      </c>
      <c r="D6132" s="5" t="s">
        <v>250</v>
      </c>
      <c r="E6132" s="5" t="s">
        <v>247</v>
      </c>
      <c r="F6132" s="62">
        <v>4.7679665514820488</v>
      </c>
      <c r="G6132" s="63">
        <v>25567650</v>
      </c>
      <c r="H6132" s="63">
        <v>26.765183201108101</v>
      </c>
      <c r="I6132" s="63">
        <f t="shared" si="625"/>
        <v>100.94280264957588</v>
      </c>
      <c r="J6132" s="63">
        <v>82599999.900000006</v>
      </c>
      <c r="K6132" s="63">
        <v>70.459274685087365</v>
      </c>
      <c r="L6132" s="63">
        <v>396.37797902663289</v>
      </c>
      <c r="M6132" s="63">
        <v>36.611260986859286</v>
      </c>
      <c r="N6132" s="62">
        <v>47.570999999999998</v>
      </c>
    </row>
    <row r="6133" spans="1:14" x14ac:dyDescent="0.4">
      <c r="A6133" s="69">
        <v>144</v>
      </c>
      <c r="B6133" s="5" t="s">
        <v>225</v>
      </c>
      <c r="C6133" s="5">
        <v>2004</v>
      </c>
      <c r="D6133" s="5" t="s">
        <v>250</v>
      </c>
      <c r="E6133" s="5" t="s">
        <v>247</v>
      </c>
      <c r="F6133" s="62">
        <v>4.8267248162045444</v>
      </c>
      <c r="G6133" s="63">
        <v>25864350</v>
      </c>
      <c r="H6133" s="63">
        <v>15.918274272173988</v>
      </c>
      <c r="I6133" s="63">
        <f t="shared" si="625"/>
        <v>99.117525358797934</v>
      </c>
      <c r="J6133" s="63">
        <v>176599999.90000001</v>
      </c>
      <c r="K6133" s="63">
        <v>76.595669195008568</v>
      </c>
      <c r="L6133" s="63">
        <v>465.11988694402487</v>
      </c>
      <c r="M6133" s="63">
        <v>36.933238129239548</v>
      </c>
      <c r="N6133" s="62">
        <v>48.054000000000002</v>
      </c>
    </row>
    <row r="6134" spans="1:14" x14ac:dyDescent="0.4">
      <c r="A6134" s="69">
        <v>144</v>
      </c>
      <c r="B6134" s="5" t="s">
        <v>225</v>
      </c>
      <c r="C6134" s="5">
        <v>2005</v>
      </c>
      <c r="D6134" s="5" t="s">
        <v>250</v>
      </c>
      <c r="E6134" s="5" t="s">
        <v>247</v>
      </c>
      <c r="F6134" s="62">
        <v>4.5549776435968967</v>
      </c>
      <c r="G6134" s="63">
        <v>26167000</v>
      </c>
      <c r="H6134" s="63">
        <v>21.430866564483523</v>
      </c>
      <c r="I6134" s="63">
        <f t="shared" si="625"/>
        <v>100.92192055877744</v>
      </c>
      <c r="J6134" s="63">
        <v>213491019.59999999</v>
      </c>
      <c r="K6134" s="63">
        <v>69.525258424708298</v>
      </c>
      <c r="L6134" s="63">
        <v>546.77685018555155</v>
      </c>
      <c r="M6134" s="63">
        <v>37.829008773567296</v>
      </c>
      <c r="N6134" s="62">
        <v>48.536999999999999</v>
      </c>
    </row>
    <row r="6135" spans="1:14" x14ac:dyDescent="0.4">
      <c r="A6135" s="69">
        <v>144</v>
      </c>
      <c r="B6135" s="5" t="s">
        <v>225</v>
      </c>
      <c r="C6135" s="5">
        <v>2006</v>
      </c>
      <c r="D6135" s="5" t="s">
        <v>250</v>
      </c>
      <c r="E6135" s="5" t="s">
        <v>247</v>
      </c>
      <c r="F6135" s="62">
        <v>4.8080526271082453</v>
      </c>
      <c r="G6135" s="63">
        <v>26488250</v>
      </c>
      <c r="H6135" s="63">
        <v>23.46580828670244</v>
      </c>
      <c r="I6135" s="63">
        <f t="shared" si="625"/>
        <v>100.38900107807721</v>
      </c>
      <c r="J6135" s="63">
        <v>207156423.36000001</v>
      </c>
      <c r="K6135" s="63">
        <v>67.471292171797259</v>
      </c>
      <c r="L6135" s="63">
        <v>654.28383728328504</v>
      </c>
      <c r="M6135" s="63">
        <v>37.919064583904266</v>
      </c>
      <c r="N6135" s="62">
        <v>49.021000000000001</v>
      </c>
    </row>
    <row r="6136" spans="1:14" x14ac:dyDescent="0.4">
      <c r="A6136" s="69">
        <v>144</v>
      </c>
      <c r="B6136" s="5" t="s">
        <v>225</v>
      </c>
      <c r="C6136" s="5">
        <v>2007</v>
      </c>
      <c r="D6136" s="5" t="s">
        <v>250</v>
      </c>
      <c r="E6136" s="5" t="s">
        <v>247</v>
      </c>
      <c r="F6136" s="62">
        <v>4.5623269316659227</v>
      </c>
      <c r="G6136" s="63">
        <v>26868000</v>
      </c>
      <c r="H6136" s="63">
        <v>21.897099928402724</v>
      </c>
      <c r="I6136" s="63">
        <f t="shared" si="625"/>
        <v>101.82367135773443</v>
      </c>
      <c r="J6136" s="63">
        <v>667503821.44000006</v>
      </c>
      <c r="K6136" s="63">
        <v>74.414192976232712</v>
      </c>
      <c r="L6136" s="63">
        <v>830.40769420432196</v>
      </c>
      <c r="M6136" s="63">
        <v>37.73430391264786</v>
      </c>
      <c r="N6136" s="62">
        <v>49.505000000000003</v>
      </c>
    </row>
    <row r="6137" spans="1:14" x14ac:dyDescent="0.4">
      <c r="A6137" s="69">
        <v>144</v>
      </c>
      <c r="B6137" s="5" t="s">
        <v>225</v>
      </c>
      <c r="C6137" s="5">
        <v>2008</v>
      </c>
      <c r="D6137" s="5" t="s">
        <v>250</v>
      </c>
      <c r="E6137" s="5" t="s">
        <v>247</v>
      </c>
      <c r="F6137" s="62">
        <v>4.7205451455528378</v>
      </c>
      <c r="G6137" s="63">
        <v>27302800</v>
      </c>
      <c r="H6137" s="63">
        <v>26.791584982815991</v>
      </c>
      <c r="I6137" s="63">
        <f t="shared" si="625"/>
        <v>106.29074983699972</v>
      </c>
      <c r="J6137" s="63">
        <v>547961216.39999998</v>
      </c>
      <c r="K6137" s="63">
        <v>79.747992034857759</v>
      </c>
      <c r="L6137" s="63">
        <v>1082.286025016987</v>
      </c>
      <c r="M6137" s="63">
        <v>35.111844517785116</v>
      </c>
      <c r="N6137" s="62">
        <v>49.988999999999997</v>
      </c>
    </row>
    <row r="6138" spans="1:14" x14ac:dyDescent="0.4">
      <c r="A6138" s="69">
        <v>144</v>
      </c>
      <c r="B6138" s="5" t="s">
        <v>225</v>
      </c>
      <c r="C6138" s="5">
        <v>2009</v>
      </c>
      <c r="D6138" s="5" t="s">
        <v>250</v>
      </c>
      <c r="E6138" s="5" t="s">
        <v>247</v>
      </c>
      <c r="F6138" s="62">
        <v>4.196737901279918</v>
      </c>
      <c r="G6138" s="63">
        <v>27767400</v>
      </c>
      <c r="H6138" s="63">
        <v>17.261565134241266</v>
      </c>
      <c r="I6138" s="63">
        <f>(I5837+I5579+I6009)/3</f>
        <v>101.66868969168519</v>
      </c>
      <c r="J6138" s="63">
        <v>613093923</v>
      </c>
      <c r="K6138" s="63">
        <v>68.673142199790988</v>
      </c>
      <c r="L6138" s="63">
        <v>1213.2653281638804</v>
      </c>
      <c r="M6138" s="63">
        <v>39.568635355775044</v>
      </c>
      <c r="N6138" s="62">
        <v>50.472000000000001</v>
      </c>
    </row>
    <row r="6139" spans="1:14" x14ac:dyDescent="0.4">
      <c r="A6139" s="69">
        <v>144</v>
      </c>
      <c r="B6139" s="5" t="s">
        <v>225</v>
      </c>
      <c r="C6139" s="5">
        <v>2010</v>
      </c>
      <c r="D6139" s="5" t="s">
        <v>250</v>
      </c>
      <c r="E6139" s="5" t="s">
        <v>247</v>
      </c>
      <c r="F6139" s="62">
        <v>4.4198141612749628</v>
      </c>
      <c r="G6139" s="63">
        <v>28562400</v>
      </c>
      <c r="H6139" s="63">
        <v>48.58168995009683</v>
      </c>
      <c r="I6139" s="63">
        <f>(I5580+I5838+I6010)/3</f>
        <v>100</v>
      </c>
      <c r="J6139" s="63">
        <v>1662748216.26525</v>
      </c>
      <c r="K6139" s="63">
        <v>49.255869803919353</v>
      </c>
      <c r="L6139" s="63">
        <v>1742.3492564507694</v>
      </c>
      <c r="M6139" s="63">
        <v>40.593447352153305</v>
      </c>
      <c r="N6139" s="62">
        <v>50.956000000000003</v>
      </c>
    </row>
    <row r="6140" spans="1:14" x14ac:dyDescent="0.4">
      <c r="A6140" s="69">
        <v>144</v>
      </c>
      <c r="B6140" s="5" t="s">
        <v>225</v>
      </c>
      <c r="C6140" s="5">
        <v>2011</v>
      </c>
      <c r="D6140" s="5" t="s">
        <v>250</v>
      </c>
      <c r="E6140" s="5" t="s">
        <v>247</v>
      </c>
      <c r="F6140" s="62">
        <v>4.3843330129450502</v>
      </c>
      <c r="G6140" s="63">
        <v>29339400</v>
      </c>
      <c r="H6140" s="63">
        <v>21.626509936149162</v>
      </c>
      <c r="I6140" s="63">
        <f>(I5581+I5839+I6011)/3</f>
        <v>100.00889595335214</v>
      </c>
      <c r="J6140" s="63">
        <v>1615052149.8199999</v>
      </c>
      <c r="K6140" s="63">
        <v>49.643472718593294</v>
      </c>
      <c r="L6140" s="63">
        <v>2051.1295151641821</v>
      </c>
      <c r="M6140" s="63">
        <v>38.676122931442066</v>
      </c>
      <c r="N6140" s="62">
        <v>51.15</v>
      </c>
    </row>
    <row r="6141" spans="1:14" x14ac:dyDescent="0.4">
      <c r="A6141" s="69">
        <v>144</v>
      </c>
      <c r="B6141" s="5" t="s">
        <v>225</v>
      </c>
      <c r="C6141" s="5">
        <v>2012</v>
      </c>
      <c r="D6141" s="5" t="s">
        <v>250</v>
      </c>
      <c r="E6141" s="5" t="s">
        <v>247</v>
      </c>
      <c r="F6141" s="62">
        <v>3.7999026012191637</v>
      </c>
      <c r="G6141" s="63">
        <v>29774500</v>
      </c>
      <c r="H6141" s="63">
        <v>15.398794701244611</v>
      </c>
      <c r="I6141" s="63">
        <f>(I5582+I5840+I6012)/3</f>
        <v>102.68638528152093</v>
      </c>
      <c r="J6141" s="63">
        <v>744244552.24451602</v>
      </c>
      <c r="K6141" s="63">
        <v>44.22795499581941</v>
      </c>
      <c r="L6141" s="63">
        <v>2267.6232753551167</v>
      </c>
      <c r="M6141" s="63">
        <v>37.602230483271377</v>
      </c>
      <c r="N6141" s="62">
        <v>51.05</v>
      </c>
    </row>
    <row r="6142" spans="1:14" x14ac:dyDescent="0.4">
      <c r="A6142" s="69">
        <v>144</v>
      </c>
      <c r="B6142" s="5" t="s">
        <v>225</v>
      </c>
      <c r="C6142" s="5">
        <v>2013</v>
      </c>
      <c r="D6142" s="5" t="s">
        <v>250</v>
      </c>
      <c r="E6142" s="5" t="s">
        <v>247</v>
      </c>
      <c r="F6142" s="62">
        <v>3.6985669505872396</v>
      </c>
      <c r="G6142" s="63">
        <v>30243200</v>
      </c>
      <c r="H6142" s="63">
        <v>11.987891479685814</v>
      </c>
      <c r="I6142" s="63">
        <f>(I5583+I5841+I6013)/3</f>
        <v>102.03942305107512</v>
      </c>
      <c r="J6142" s="63">
        <v>691576225.99476302</v>
      </c>
      <c r="K6142" s="63">
        <v>42.3669055878349</v>
      </c>
      <c r="L6142" s="63">
        <v>2419.7187437644602</v>
      </c>
      <c r="M6142" s="63">
        <v>42.30968947969675</v>
      </c>
      <c r="N6142" s="62">
        <v>50.95</v>
      </c>
    </row>
    <row r="6143" spans="1:14" x14ac:dyDescent="0.4">
      <c r="A6143" s="69">
        <v>144</v>
      </c>
      <c r="B6143" s="5" t="s">
        <v>225</v>
      </c>
      <c r="C6143" s="5">
        <v>2014</v>
      </c>
      <c r="D6143" s="5" t="s">
        <v>250</v>
      </c>
      <c r="E6143" s="5" t="s">
        <v>247</v>
      </c>
      <c r="F6143" s="62">
        <v>3.4096340103453766</v>
      </c>
      <c r="G6143" s="63">
        <v>30757700</v>
      </c>
      <c r="H6143" s="63">
        <v>14.024917626617992</v>
      </c>
      <c r="I6143" s="63">
        <f>(I5584+I5842+I6014)/3</f>
        <v>95.89833521831379</v>
      </c>
      <c r="J6143" s="63">
        <v>808675996.57048595</v>
      </c>
      <c r="K6143" s="63">
        <v>36.359079141762173</v>
      </c>
      <c r="L6143" s="63">
        <v>2628.4600544400159</v>
      </c>
      <c r="M6143" s="63">
        <v>42.451481103166486</v>
      </c>
      <c r="N6143" s="62">
        <v>50.85</v>
      </c>
    </row>
    <row r="6144" spans="1:14" x14ac:dyDescent="0.4">
      <c r="A6144" s="69">
        <v>144</v>
      </c>
      <c r="B6144" s="5" t="s">
        <v>225</v>
      </c>
      <c r="C6144" s="5">
        <v>2015</v>
      </c>
      <c r="D6144" s="5" t="s">
        <v>250</v>
      </c>
      <c r="E6144" s="5" t="s">
        <v>247</v>
      </c>
      <c r="F6144" s="62">
        <v>3.1744949503017676</v>
      </c>
      <c r="G6144" s="63">
        <v>31298900</v>
      </c>
      <c r="H6144" s="63">
        <v>10.500699519893047</v>
      </c>
      <c r="I6144" s="63">
        <f>(I5585+I6015+I5843)/3</f>
        <v>96.564360446152818</v>
      </c>
      <c r="J6144" s="63">
        <v>1041199291.09393</v>
      </c>
      <c r="K6144" s="63">
        <v>30.750508663493576</v>
      </c>
      <c r="L6144" s="63">
        <v>2753.9710578290051</v>
      </c>
      <c r="M6144" s="63">
        <f t="shared" ref="M6144:M6150" si="626">(M5585+M5843+M6015)/3</f>
        <v>39.930048268899434</v>
      </c>
      <c r="N6144" s="62">
        <v>50.75</v>
      </c>
    </row>
    <row r="6145" spans="1:14" x14ac:dyDescent="0.4">
      <c r="A6145" s="69">
        <v>144</v>
      </c>
      <c r="B6145" s="5" t="s">
        <v>225</v>
      </c>
      <c r="C6145" s="5">
        <v>2016</v>
      </c>
      <c r="D6145" s="5" t="s">
        <v>250</v>
      </c>
      <c r="E6145" s="5" t="s">
        <v>247</v>
      </c>
      <c r="F6145" s="62">
        <v>3.3074048838384944</v>
      </c>
      <c r="G6145" s="63">
        <v>31847900</v>
      </c>
      <c r="H6145" s="63">
        <v>8.930368490649812</v>
      </c>
      <c r="I6145" s="63">
        <f>(I5586+I5844+I6016)/3</f>
        <v>95.020031895944825</v>
      </c>
      <c r="J6145" s="63">
        <v>1662886452.2248499</v>
      </c>
      <c r="K6145" s="63">
        <v>29.192297038921673</v>
      </c>
      <c r="L6145" s="63">
        <v>2704.6771885289554</v>
      </c>
      <c r="M6145" s="63">
        <f t="shared" si="626"/>
        <v>39.734565357835123</v>
      </c>
      <c r="N6145" s="62">
        <v>50.65</v>
      </c>
    </row>
    <row r="6146" spans="1:14" x14ac:dyDescent="0.4">
      <c r="A6146" s="69">
        <v>144</v>
      </c>
      <c r="B6146" s="5" t="s">
        <v>225</v>
      </c>
      <c r="C6146" s="5">
        <v>2017</v>
      </c>
      <c r="D6146" s="5" t="s">
        <v>250</v>
      </c>
      <c r="E6146" s="5" t="s">
        <v>247</v>
      </c>
      <c r="F6146" s="62">
        <v>3.3872566273318387</v>
      </c>
      <c r="G6146" s="63">
        <v>32388600</v>
      </c>
      <c r="H6146" s="63">
        <v>19.061814714061114</v>
      </c>
      <c r="I6146" s="63">
        <f>(I5587+I5845+I6017)/3</f>
        <v>93.347986183344901</v>
      </c>
      <c r="J6146" s="63">
        <v>1798299474.6821599</v>
      </c>
      <c r="K6146" s="63">
        <v>47.78465935732244</v>
      </c>
      <c r="L6146" s="63">
        <v>1916.7646252081358</v>
      </c>
      <c r="M6146" s="63">
        <f t="shared" si="626"/>
        <v>39.507274490464397</v>
      </c>
      <c r="N6146" s="62">
        <v>50.55</v>
      </c>
    </row>
    <row r="6147" spans="1:14" x14ac:dyDescent="0.4">
      <c r="A6147" s="69">
        <v>144</v>
      </c>
      <c r="B6147" s="5" t="s">
        <v>225</v>
      </c>
      <c r="C6147" s="5">
        <v>2018</v>
      </c>
      <c r="D6147" s="5" t="s">
        <v>250</v>
      </c>
      <c r="E6147" s="5" t="s">
        <v>247</v>
      </c>
      <c r="F6147" s="62">
        <v>3.4203227930489346</v>
      </c>
      <c r="G6147" s="63">
        <v>32956100</v>
      </c>
      <c r="H6147" s="63">
        <v>26.922395382319507</v>
      </c>
      <c r="I6147" s="63">
        <f>(I5588+I5846+I6018)/3</f>
        <v>92.881164845994746</v>
      </c>
      <c r="J6147" s="63">
        <v>624686535.50439596</v>
      </c>
      <c r="K6147" s="63">
        <v>71.205561913295455</v>
      </c>
      <c r="L6147" s="63">
        <v>1604.2586415654439</v>
      </c>
      <c r="M6147" s="63">
        <f t="shared" si="626"/>
        <v>39.274844760142052</v>
      </c>
      <c r="N6147" s="62">
        <v>50.478000000000002</v>
      </c>
    </row>
    <row r="6148" spans="1:14" x14ac:dyDescent="0.4">
      <c r="A6148" s="69">
        <v>144</v>
      </c>
      <c r="B6148" s="5" t="s">
        <v>225</v>
      </c>
      <c r="C6148" s="5">
        <v>2019</v>
      </c>
      <c r="D6148" s="5" t="s">
        <v>250</v>
      </c>
      <c r="E6148" s="5" t="s">
        <v>247</v>
      </c>
      <c r="F6148" s="62">
        <v>3.5046626970832642</v>
      </c>
      <c r="G6148" s="63">
        <v>33580350</v>
      </c>
      <c r="H6148" s="63">
        <v>17.814851104251389</v>
      </c>
      <c r="I6148" s="63">
        <f>(I5589+I5847+I6019)/3</f>
        <v>97.227982500555015</v>
      </c>
      <c r="J6148" s="63">
        <v>2316482962.2862101</v>
      </c>
      <c r="K6148" s="63">
        <v>72.518326733050344</v>
      </c>
      <c r="L6148" s="63">
        <v>1795.2017684565726</v>
      </c>
      <c r="M6148" s="63">
        <f t="shared" si="626"/>
        <v>39.078899487835791</v>
      </c>
      <c r="N6148" s="62">
        <v>50.433</v>
      </c>
    </row>
    <row r="6149" spans="1:14" x14ac:dyDescent="0.4">
      <c r="A6149" s="69">
        <v>144</v>
      </c>
      <c r="B6149" s="5" t="s">
        <v>225</v>
      </c>
      <c r="C6149" s="5">
        <v>2020</v>
      </c>
      <c r="D6149" s="5" t="s">
        <v>250</v>
      </c>
      <c r="E6149" s="5" t="s">
        <v>247</v>
      </c>
      <c r="F6149" s="62">
        <v>3.3763037854875768</v>
      </c>
      <c r="G6149" s="63">
        <v>34232050</v>
      </c>
      <c r="H6149" s="63">
        <v>11.442424827565432</v>
      </c>
      <c r="I6149" s="63">
        <f>(I5590+I5848+I6020)/3</f>
        <v>99.55027412834103</v>
      </c>
      <c r="J6149" s="63">
        <v>1728247827.582</v>
      </c>
      <c r="K6149" s="63">
        <v>61.83918990347609</v>
      </c>
      <c r="L6149" s="63">
        <v>1759.3074705367767</v>
      </c>
      <c r="M6149" s="63">
        <f t="shared" si="626"/>
        <v>38.881677300251596</v>
      </c>
      <c r="N6149" s="62">
        <v>50.415999999999997</v>
      </c>
    </row>
    <row r="6150" spans="1:14" x14ac:dyDescent="0.4">
      <c r="A6150" s="69">
        <v>144</v>
      </c>
      <c r="B6150" s="5" t="s">
        <v>225</v>
      </c>
      <c r="C6150" s="5">
        <v>2021</v>
      </c>
      <c r="D6150" s="5" t="s">
        <v>250</v>
      </c>
      <c r="E6150" s="5" t="s">
        <v>247</v>
      </c>
      <c r="F6150" s="62">
        <f>(F6147+F6149+F6148)/3</f>
        <v>3.4337630918732582</v>
      </c>
      <c r="G6150" s="63">
        <v>34915100</v>
      </c>
      <c r="H6150" s="63">
        <v>13.543901126189866</v>
      </c>
      <c r="I6150" s="63">
        <f>(I6021+I5591+I5849)/3</f>
        <v>99.239727354761442</v>
      </c>
      <c r="J6150" s="63">
        <v>2280186855.6079798</v>
      </c>
      <c r="K6150" s="63">
        <v>63.848290989830957</v>
      </c>
      <c r="L6150" s="63">
        <v>1993.4244778720633</v>
      </c>
      <c r="M6150" s="63">
        <f t="shared" si="626"/>
        <v>38.693411350808788</v>
      </c>
      <c r="N6150" s="62">
        <v>50.427</v>
      </c>
    </row>
    <row r="6151" spans="1:14" x14ac:dyDescent="0.4">
      <c r="A6151" s="69">
        <v>144</v>
      </c>
      <c r="B6151" s="5" t="s">
        <v>225</v>
      </c>
      <c r="C6151" s="5">
        <v>2022</v>
      </c>
      <c r="D6151" s="5" t="s">
        <v>250</v>
      </c>
      <c r="E6151" s="5" t="s">
        <v>247</v>
      </c>
      <c r="F6151" s="62">
        <f>(F6148+F6150+F6149)/3</f>
        <v>3.4382431914813663</v>
      </c>
      <c r="G6151" s="63">
        <v>35648100</v>
      </c>
      <c r="H6151" s="63">
        <v>13.848327571126688</v>
      </c>
      <c r="I6151" s="63">
        <f>(I5592+I5850+I6022)/3</f>
        <v>101.68668092585567</v>
      </c>
      <c r="J6151" s="63">
        <v>2497511102.6289902</v>
      </c>
      <c r="K6151" s="63">
        <v>71.578945020343966</v>
      </c>
      <c r="L6151" s="63">
        <v>2255.151154967723</v>
      </c>
      <c r="M6151" s="63">
        <f>(M5592+M5850+M6022)/3</f>
        <v>38.518853339294431</v>
      </c>
      <c r="N6151" s="62">
        <v>50.466000000000001</v>
      </c>
    </row>
    <row r="6152" spans="1:14" x14ac:dyDescent="0.4">
      <c r="A6152" s="69">
        <v>145</v>
      </c>
      <c r="B6152" s="5" t="s">
        <v>226</v>
      </c>
      <c r="C6152" s="5">
        <v>1980</v>
      </c>
      <c r="D6152" s="5" t="s">
        <v>250</v>
      </c>
      <c r="E6152" s="5" t="s">
        <v>247</v>
      </c>
      <c r="F6152" s="62">
        <f>F6153*0.95</f>
        <v>0.26547567791418147</v>
      </c>
      <c r="G6152" s="63">
        <v>118156</v>
      </c>
      <c r="H6152" s="63">
        <v>13.912665228118357</v>
      </c>
      <c r="I6152" s="63">
        <f>(I6109+I6125+I5996)/3</f>
        <v>118.20141018941518</v>
      </c>
      <c r="J6152" s="63">
        <v>4635500</v>
      </c>
      <c r="K6152" s="63">
        <v>70.130497825036258</v>
      </c>
      <c r="L6152" s="63">
        <v>1025.6398115141119</v>
      </c>
      <c r="M6152" s="63">
        <f>(M6125+M6109+M5996)/3</f>
        <v>41.436377590054384</v>
      </c>
      <c r="N6152" s="62">
        <v>14.74</v>
      </c>
    </row>
    <row r="6153" spans="1:14" x14ac:dyDescent="0.4">
      <c r="A6153" s="69">
        <v>145</v>
      </c>
      <c r="B6153" s="5" t="s">
        <v>226</v>
      </c>
      <c r="C6153" s="5">
        <v>1981</v>
      </c>
      <c r="D6153" s="5" t="s">
        <v>250</v>
      </c>
      <c r="E6153" s="5" t="s">
        <v>247</v>
      </c>
      <c r="F6153" s="62">
        <f t="shared" ref="F6153:F6161" si="627">F6154*0.95</f>
        <v>0.27944808201492788</v>
      </c>
      <c r="G6153" s="63">
        <v>120887</v>
      </c>
      <c r="H6153" s="63">
        <v>15.682220076543814</v>
      </c>
      <c r="I6153" s="63">
        <f>(I6125+I6110+I5996)/3</f>
        <v>118.202721019354</v>
      </c>
      <c r="J6153" s="63">
        <v>7121000</v>
      </c>
      <c r="K6153" s="63">
        <v>68.658059641749219</v>
      </c>
      <c r="L6153" s="63">
        <v>941.22441473078345</v>
      </c>
      <c r="M6153" s="63">
        <f>(M6125+M6110+M5996)/3</f>
        <v>41.420199796098814</v>
      </c>
      <c r="N6153" s="62">
        <v>15.12</v>
      </c>
    </row>
    <row r="6154" spans="1:14" x14ac:dyDescent="0.4">
      <c r="A6154" s="69">
        <v>145</v>
      </c>
      <c r="B6154" s="5" t="s">
        <v>226</v>
      </c>
      <c r="C6154" s="5">
        <v>1982</v>
      </c>
      <c r="D6154" s="5" t="s">
        <v>250</v>
      </c>
      <c r="E6154" s="5" t="s">
        <v>247</v>
      </c>
      <c r="F6154" s="62">
        <f t="shared" si="627"/>
        <v>0.29415587580518726</v>
      </c>
      <c r="G6154" s="63">
        <v>123748</v>
      </c>
      <c r="H6154" s="63">
        <v>8.0969723131949678</v>
      </c>
      <c r="I6154" s="63">
        <f>(I6111+I5982+I5810)/3</f>
        <v>187.20601879513978</v>
      </c>
      <c r="J6154" s="63">
        <v>6932931.4243072905</v>
      </c>
      <c r="K6154" s="63">
        <v>75.481118373275237</v>
      </c>
      <c r="L6154" s="63">
        <v>925.28293405038573</v>
      </c>
      <c r="M6154" s="63">
        <f>(M5810+M5982+M6111)/3</f>
        <v>29.515614425109689</v>
      </c>
      <c r="N6154" s="62">
        <v>15.507999999999999</v>
      </c>
    </row>
    <row r="6155" spans="1:14" x14ac:dyDescent="0.4">
      <c r="A6155" s="69">
        <v>145</v>
      </c>
      <c r="B6155" s="5" t="s">
        <v>226</v>
      </c>
      <c r="C6155" s="5">
        <v>1983</v>
      </c>
      <c r="D6155" s="5" t="s">
        <v>250</v>
      </c>
      <c r="E6155" s="5" t="s">
        <v>247</v>
      </c>
      <c r="F6155" s="62">
        <f t="shared" si="627"/>
        <v>0.30963776400546028</v>
      </c>
      <c r="G6155" s="63">
        <v>126743</v>
      </c>
      <c r="H6155" s="63">
        <v>2.7976038871088633</v>
      </c>
      <c r="I6155" s="63">
        <f>(I5811+I5983+I6112)/3</f>
        <v>180.50053527329632</v>
      </c>
      <c r="J6155" s="63">
        <v>5867099.90253371</v>
      </c>
      <c r="K6155" s="63">
        <v>113.67335790827262</v>
      </c>
      <c r="L6155" s="63">
        <v>926.2014800928323</v>
      </c>
      <c r="M6155" s="63">
        <f>(M5811+M5983+M6112)/3</f>
        <v>30.922291981528232</v>
      </c>
      <c r="N6155" s="62">
        <v>15.904999999999999</v>
      </c>
    </row>
    <row r="6156" spans="1:14" x14ac:dyDescent="0.4">
      <c r="A6156" s="69">
        <v>145</v>
      </c>
      <c r="B6156" s="5" t="s">
        <v>226</v>
      </c>
      <c r="C6156" s="5">
        <v>1984</v>
      </c>
      <c r="D6156" s="5" t="s">
        <v>250</v>
      </c>
      <c r="E6156" s="5" t="s">
        <v>247</v>
      </c>
      <c r="F6156" s="62">
        <f t="shared" si="627"/>
        <v>0.32593448842680034</v>
      </c>
      <c r="G6156" s="63">
        <v>129873</v>
      </c>
      <c r="H6156" s="63">
        <v>12.16622313334608</v>
      </c>
      <c r="I6156" s="63">
        <f>(I5984+I5812+I6113)/3</f>
        <v>180.31772004453049</v>
      </c>
      <c r="J6156" s="63">
        <v>7437905.9720615903</v>
      </c>
      <c r="K6156" s="63">
        <v>112.50610308990723</v>
      </c>
      <c r="L6156" s="63">
        <v>1112.4907822898999</v>
      </c>
      <c r="M6156" s="63">
        <f>(M6113+M5984+M5812)/3</f>
        <v>20.289134209968065</v>
      </c>
      <c r="N6156" s="62">
        <v>16.309999999999999</v>
      </c>
    </row>
    <row r="6157" spans="1:14" x14ac:dyDescent="0.4">
      <c r="A6157" s="69">
        <v>145</v>
      </c>
      <c r="B6157" s="5" t="s">
        <v>226</v>
      </c>
      <c r="C6157" s="5">
        <v>1985</v>
      </c>
      <c r="D6157" s="5" t="s">
        <v>250</v>
      </c>
      <c r="E6157" s="5" t="s">
        <v>247</v>
      </c>
      <c r="F6157" s="62">
        <f t="shared" si="627"/>
        <v>0.34308893518610561</v>
      </c>
      <c r="G6157" s="63">
        <v>133119</v>
      </c>
      <c r="H6157" s="63">
        <v>-3.4501515205864592</v>
      </c>
      <c r="I6157" s="63">
        <f>(I5985+I5813+I6114)/3</f>
        <v>175.4989942077251</v>
      </c>
      <c r="J6157" s="63">
        <v>4625776.2672718503</v>
      </c>
      <c r="K6157" s="63">
        <v>110.52857449395607</v>
      </c>
      <c r="L6157" s="63">
        <v>990.51540879351523</v>
      </c>
      <c r="M6157" s="63">
        <f>(M5985+M5813+M6114)/3</f>
        <v>27.995987015113489</v>
      </c>
      <c r="N6157" s="62">
        <v>16.722000000000001</v>
      </c>
    </row>
    <row r="6158" spans="1:14" x14ac:dyDescent="0.4">
      <c r="A6158" s="69">
        <v>145</v>
      </c>
      <c r="B6158" s="5" t="s">
        <v>226</v>
      </c>
      <c r="C6158" s="5">
        <v>1986</v>
      </c>
      <c r="D6158" s="5" t="s">
        <v>250</v>
      </c>
      <c r="E6158" s="5" t="s">
        <v>247</v>
      </c>
      <c r="F6158" s="62">
        <f t="shared" si="627"/>
        <v>0.36114624756432173</v>
      </c>
      <c r="G6158" s="63">
        <v>136488</v>
      </c>
      <c r="H6158" s="63">
        <v>-2.9725271942026694</v>
      </c>
      <c r="I6158" s="63">
        <f>(I5986+I5814+I6115)/3</f>
        <v>151.03785382304764</v>
      </c>
      <c r="J6158" s="63">
        <v>2017424.6411844301</v>
      </c>
      <c r="K6158" s="63">
        <v>93.429309708379478</v>
      </c>
      <c r="L6158" s="63">
        <v>926.81360512022627</v>
      </c>
      <c r="M6158" s="63">
        <f>(M6115+M5986+M5814)/3</f>
        <v>28.190426136589917</v>
      </c>
      <c r="N6158" s="62">
        <v>17.143000000000001</v>
      </c>
    </row>
    <row r="6159" spans="1:14" x14ac:dyDescent="0.4">
      <c r="A6159" s="69">
        <v>145</v>
      </c>
      <c r="B6159" s="5" t="s">
        <v>226</v>
      </c>
      <c r="C6159" s="5">
        <v>1987</v>
      </c>
      <c r="D6159" s="5" t="s">
        <v>250</v>
      </c>
      <c r="E6159" s="5" t="s">
        <v>247</v>
      </c>
      <c r="F6159" s="62">
        <f t="shared" si="627"/>
        <v>0.38015394480454923</v>
      </c>
      <c r="G6159" s="63">
        <v>139956</v>
      </c>
      <c r="H6159" s="63">
        <v>16.475182339151303</v>
      </c>
      <c r="I6159" s="63">
        <f>(I5987+I6116+I5815)/3</f>
        <v>125.35860793121799</v>
      </c>
      <c r="J6159" s="63">
        <v>12893061.8352693</v>
      </c>
      <c r="K6159" s="63">
        <v>93.838120104438644</v>
      </c>
      <c r="L6159" s="63">
        <v>996.48584946214567</v>
      </c>
      <c r="M6159" s="63">
        <f>(M5987+M6116+M5815)/3</f>
        <v>30.72204757622141</v>
      </c>
      <c r="N6159" s="62">
        <v>17.573</v>
      </c>
    </row>
    <row r="6160" spans="1:14" x14ac:dyDescent="0.4">
      <c r="A6160" s="69">
        <v>145</v>
      </c>
      <c r="B6160" s="5" t="s">
        <v>226</v>
      </c>
      <c r="C6160" s="5">
        <v>1988</v>
      </c>
      <c r="D6160" s="5" t="s">
        <v>250</v>
      </c>
      <c r="E6160" s="5" t="s">
        <v>247</v>
      </c>
      <c r="F6160" s="62">
        <f t="shared" si="627"/>
        <v>0.40016204716268339</v>
      </c>
      <c r="G6160" s="63">
        <v>143528</v>
      </c>
      <c r="H6160" s="63">
        <v>9.7960553936204349</v>
      </c>
      <c r="I6160" s="63">
        <f>(I6117+I5988+I5816)/3</f>
        <v>117.1484622791934</v>
      </c>
      <c r="J6160" s="63">
        <v>10813576.8563531</v>
      </c>
      <c r="K6160" s="63">
        <v>89.70730527334301</v>
      </c>
      <c r="L6160" s="63">
        <v>1103.2785828071792</v>
      </c>
      <c r="M6160" s="63">
        <f>(M5988+M6117+M5816)/3</f>
        <v>30.910579414091185</v>
      </c>
      <c r="N6160" s="62">
        <v>18.010999999999999</v>
      </c>
    </row>
    <row r="6161" spans="1:14" x14ac:dyDescent="0.4">
      <c r="A6161" s="69">
        <v>145</v>
      </c>
      <c r="B6161" s="5" t="s">
        <v>226</v>
      </c>
      <c r="C6161" s="5">
        <v>1989</v>
      </c>
      <c r="D6161" s="5" t="s">
        <v>250</v>
      </c>
      <c r="E6161" s="5" t="s">
        <v>247</v>
      </c>
      <c r="F6161" s="62">
        <f t="shared" si="627"/>
        <v>0.42122320753966674</v>
      </c>
      <c r="G6161" s="63">
        <v>147181</v>
      </c>
      <c r="H6161" s="63">
        <v>6.4486618871322889</v>
      </c>
      <c r="I6161" s="63">
        <f>(I5989+I6118+I5817)/3</f>
        <v>116.99967123518293</v>
      </c>
      <c r="J6161" s="63">
        <v>9168584.2045619395</v>
      </c>
      <c r="K6161" s="63">
        <v>94.091316025067144</v>
      </c>
      <c r="L6161" s="63">
        <v>1046.4204083168008</v>
      </c>
      <c r="M6161" s="63">
        <f>(M5989+M5817+M6118)/3</f>
        <v>28.942981277322829</v>
      </c>
      <c r="N6161" s="62">
        <v>18.434999999999999</v>
      </c>
    </row>
    <row r="6162" spans="1:14" x14ac:dyDescent="0.4">
      <c r="A6162" s="69">
        <v>145</v>
      </c>
      <c r="B6162" s="5" t="s">
        <v>226</v>
      </c>
      <c r="C6162" s="5">
        <v>1990</v>
      </c>
      <c r="D6162" s="5" t="s">
        <v>250</v>
      </c>
      <c r="E6162" s="5" t="s">
        <v>247</v>
      </c>
      <c r="F6162" s="62">
        <v>0.44339285004175449</v>
      </c>
      <c r="G6162" s="63">
        <v>150882</v>
      </c>
      <c r="H6162" s="63">
        <v>-0.9681043723461471</v>
      </c>
      <c r="I6162" s="63">
        <f>(I5818+I5990+I6119)/3</f>
        <v>112.88464374702183</v>
      </c>
      <c r="J6162" s="63">
        <v>13111196.870972199</v>
      </c>
      <c r="K6162" s="63">
        <v>112.57524406899691</v>
      </c>
      <c r="L6162" s="63">
        <v>1119.28001513864</v>
      </c>
      <c r="M6162" s="63">
        <f>(M6119+M5990+M5818)/3</f>
        <v>41.929537734645528</v>
      </c>
      <c r="N6162" s="62">
        <v>18.715</v>
      </c>
    </row>
    <row r="6163" spans="1:14" x14ac:dyDescent="0.4">
      <c r="A6163" s="69">
        <v>145</v>
      </c>
      <c r="B6163" s="5" t="s">
        <v>226</v>
      </c>
      <c r="C6163" s="5">
        <v>1991</v>
      </c>
      <c r="D6163" s="5" t="s">
        <v>250</v>
      </c>
      <c r="E6163" s="5" t="s">
        <v>247</v>
      </c>
      <c r="F6163" s="62">
        <v>0.43251141080179473</v>
      </c>
      <c r="G6163" s="63">
        <v>154678</v>
      </c>
      <c r="H6163" s="63">
        <v>10.267848542402461</v>
      </c>
      <c r="I6163" s="63">
        <f>(I6120+I5991+I5819)/3</f>
        <v>114.3662211502708</v>
      </c>
      <c r="J6163" s="63">
        <v>25474518.484232999</v>
      </c>
      <c r="K6163" s="63">
        <v>94.222815210140098</v>
      </c>
      <c r="L6163" s="63">
        <v>1301.6341629348792</v>
      </c>
      <c r="M6163" s="63">
        <f>(M5991+M5819+M6120)/3</f>
        <v>41.27100148811062</v>
      </c>
      <c r="N6163" s="62">
        <v>18.998000000000001</v>
      </c>
    </row>
    <row r="6164" spans="1:14" x14ac:dyDescent="0.4">
      <c r="A6164" s="69">
        <v>145</v>
      </c>
      <c r="B6164" s="5" t="s">
        <v>226</v>
      </c>
      <c r="C6164" s="5">
        <v>1992</v>
      </c>
      <c r="D6164" s="5" t="s">
        <v>250</v>
      </c>
      <c r="E6164" s="5" t="s">
        <v>247</v>
      </c>
      <c r="F6164" s="62">
        <v>0.40169759801232213</v>
      </c>
      <c r="G6164" s="63">
        <v>158577</v>
      </c>
      <c r="H6164" s="63">
        <v>2.7861810511520986</v>
      </c>
      <c r="I6164" s="63">
        <f>(I5820+I5992+I6121)/3</f>
        <v>116.39432894202089</v>
      </c>
      <c r="J6164" s="63">
        <v>26452893.6172552</v>
      </c>
      <c r="K6164" s="63">
        <v>94.639166561221472</v>
      </c>
      <c r="L6164" s="63">
        <v>1318.531846411762</v>
      </c>
      <c r="M6164" s="63">
        <f>(M5820+M5992+M6121)/3</f>
        <v>42.194476368228486</v>
      </c>
      <c r="N6164" s="62">
        <v>19.285</v>
      </c>
    </row>
    <row r="6165" spans="1:14" x14ac:dyDescent="0.4">
      <c r="A6165" s="69">
        <v>145</v>
      </c>
      <c r="B6165" s="5" t="s">
        <v>226</v>
      </c>
      <c r="C6165" s="5">
        <v>1993</v>
      </c>
      <c r="D6165" s="5" t="s">
        <v>250</v>
      </c>
      <c r="E6165" s="5" t="s">
        <v>247</v>
      </c>
      <c r="F6165" s="62">
        <v>0.3918842434234811</v>
      </c>
      <c r="G6165" s="63">
        <v>162548</v>
      </c>
      <c r="H6165" s="63">
        <v>2.0626598721347591</v>
      </c>
      <c r="I6165" s="63">
        <f>(I5993+I5821+I6122)/3</f>
        <v>110.65181374255248</v>
      </c>
      <c r="J6165" s="63">
        <v>25967921.3059154</v>
      </c>
      <c r="K6165" s="63">
        <v>94.970462750246142</v>
      </c>
      <c r="L6165" s="63">
        <v>1233.43168275123</v>
      </c>
      <c r="M6165" s="63">
        <f>(M5993+M5821+M6122)/3</f>
        <v>43.032161110424248</v>
      </c>
      <c r="N6165" s="62">
        <v>19.574000000000002</v>
      </c>
    </row>
    <row r="6166" spans="1:14" x14ac:dyDescent="0.4">
      <c r="A6166" s="69">
        <v>145</v>
      </c>
      <c r="B6166" s="5" t="s">
        <v>226</v>
      </c>
      <c r="C6166" s="5">
        <v>1994</v>
      </c>
      <c r="D6166" s="5" t="s">
        <v>250</v>
      </c>
      <c r="E6166" s="5" t="s">
        <v>247</v>
      </c>
      <c r="F6166" s="62">
        <v>0.38184438040345825</v>
      </c>
      <c r="G6166" s="63">
        <v>166560</v>
      </c>
      <c r="H6166" s="63">
        <v>2.3103001062972908</v>
      </c>
      <c r="I6166" s="63">
        <f>(I5994+I5822+I6123)/3</f>
        <v>142.46191227162794</v>
      </c>
      <c r="J6166" s="63">
        <v>29786175.555017699</v>
      </c>
      <c r="K6166" s="63">
        <v>92.872371710042643</v>
      </c>
      <c r="L6166" s="63">
        <v>1403.1057966527726</v>
      </c>
      <c r="M6166" s="63">
        <f>(M6123+M5994+M5822)/3</f>
        <v>42.480231613366058</v>
      </c>
      <c r="N6166" s="62">
        <v>19.867999999999999</v>
      </c>
    </row>
    <row r="6167" spans="1:14" x14ac:dyDescent="0.4">
      <c r="A6167" s="69">
        <v>145</v>
      </c>
      <c r="B6167" s="5" t="s">
        <v>226</v>
      </c>
      <c r="C6167" s="5">
        <v>1995</v>
      </c>
      <c r="D6167" s="5" t="s">
        <v>250</v>
      </c>
      <c r="E6167" s="5" t="s">
        <v>247</v>
      </c>
      <c r="F6167" s="62">
        <v>0.39153166248563986</v>
      </c>
      <c r="G6167" s="63">
        <v>170612</v>
      </c>
      <c r="H6167" s="63">
        <v>1.7319388222901893</v>
      </c>
      <c r="I6167" s="63">
        <f>(I5995+I5823+I6124)/3</f>
        <v>111.46730892910188</v>
      </c>
      <c r="J6167" s="63">
        <v>31044914.665440701</v>
      </c>
      <c r="K6167" s="63">
        <v>91.961506815010907</v>
      </c>
      <c r="L6167" s="63">
        <v>1461.4051185292212</v>
      </c>
      <c r="M6167" s="63">
        <f>(M6124+M5823+M5995)/3</f>
        <v>41.039811107652419</v>
      </c>
      <c r="N6167" s="62">
        <v>20.164000000000001</v>
      </c>
    </row>
    <row r="6168" spans="1:14" x14ac:dyDescent="0.4">
      <c r="A6168" s="69">
        <v>145</v>
      </c>
      <c r="B6168" s="5" t="s">
        <v>226</v>
      </c>
      <c r="C6168" s="5">
        <v>1996</v>
      </c>
      <c r="D6168" s="5" t="s">
        <v>250</v>
      </c>
      <c r="E6168" s="5" t="s">
        <v>247</v>
      </c>
      <c r="F6168" s="62">
        <v>0.48994356491179869</v>
      </c>
      <c r="G6168" s="63">
        <v>174714</v>
      </c>
      <c r="H6168" s="63">
        <v>2.085194743605328</v>
      </c>
      <c r="I6168" s="63">
        <f>(I6152+I6109+I6125)/3</f>
        <v>118.99142755331525</v>
      </c>
      <c r="J6168" s="63">
        <v>32732115.606304899</v>
      </c>
      <c r="K6168" s="63">
        <v>92.941780821917803</v>
      </c>
      <c r="L6168" s="63">
        <v>1495.9879831416702</v>
      </c>
      <c r="M6168" s="63">
        <f>(M6152+M6125+M6109)/3</f>
        <v>39.255134637421214</v>
      </c>
      <c r="N6168" s="62">
        <v>20.463999999999999</v>
      </c>
    </row>
    <row r="6169" spans="1:14" x14ac:dyDescent="0.4">
      <c r="A6169" s="69">
        <v>145</v>
      </c>
      <c r="B6169" s="5" t="s">
        <v>226</v>
      </c>
      <c r="C6169" s="5">
        <v>1997</v>
      </c>
      <c r="D6169" s="5" t="s">
        <v>250</v>
      </c>
      <c r="E6169" s="5" t="s">
        <v>247</v>
      </c>
      <c r="F6169" s="62">
        <v>0.49756528447875842</v>
      </c>
      <c r="G6169" s="63">
        <v>178871</v>
      </c>
      <c r="H6169" s="63">
        <v>3.1770227925516252</v>
      </c>
      <c r="I6169" s="63">
        <f>(I5825+I5997+I6126)/3</f>
        <v>130.49738028633303</v>
      </c>
      <c r="J6169" s="63">
        <v>30233300.360465098</v>
      </c>
      <c r="K6169" s="63">
        <v>96.196924634563047</v>
      </c>
      <c r="L6169" s="63">
        <v>1524.9604973062253</v>
      </c>
      <c r="M6169" s="63">
        <f>(M5825+M5997+M6126)/3</f>
        <v>40.489780429693951</v>
      </c>
      <c r="N6169" s="62">
        <v>20.765999999999998</v>
      </c>
    </row>
    <row r="6170" spans="1:14" x14ac:dyDescent="0.4">
      <c r="A6170" s="69">
        <v>145</v>
      </c>
      <c r="B6170" s="5" t="s">
        <v>226</v>
      </c>
      <c r="C6170" s="5">
        <v>1998</v>
      </c>
      <c r="D6170" s="5" t="s">
        <v>250</v>
      </c>
      <c r="E6170" s="5" t="s">
        <v>247</v>
      </c>
      <c r="F6170" s="62">
        <v>0.45224154504937514</v>
      </c>
      <c r="G6170" s="63">
        <v>183088</v>
      </c>
      <c r="H6170" s="63">
        <v>4.593925213805349</v>
      </c>
      <c r="I6170" s="63">
        <f>(I5826+I5998+I6127)/3</f>
        <v>124.86241880227271</v>
      </c>
      <c r="J6170" s="63">
        <v>20383379.4203026</v>
      </c>
      <c r="K6170" s="63">
        <v>94.74093341704787</v>
      </c>
      <c r="L6170" s="63">
        <v>1432.6084216788329</v>
      </c>
      <c r="M6170" s="63">
        <f>(M5998+M5826+M6127)/3</f>
        <v>40.157215103450675</v>
      </c>
      <c r="N6170" s="62">
        <v>21.073</v>
      </c>
    </row>
    <row r="6171" spans="1:14" x14ac:dyDescent="0.4">
      <c r="A6171" s="69">
        <v>145</v>
      </c>
      <c r="B6171" s="5" t="s">
        <v>226</v>
      </c>
      <c r="C6171" s="5">
        <v>1999</v>
      </c>
      <c r="D6171" s="5" t="s">
        <v>250</v>
      </c>
      <c r="E6171" s="5" t="s">
        <v>247</v>
      </c>
      <c r="F6171" s="62">
        <v>0.4769729822015451</v>
      </c>
      <c r="G6171" s="63">
        <v>187432</v>
      </c>
      <c r="H6171" s="63">
        <v>3.0786389989836636</v>
      </c>
      <c r="I6171" s="63">
        <f>(I5999+I5827+I6128)/3</f>
        <v>113.68675879048374</v>
      </c>
      <c r="J6171" s="63">
        <v>13403366.6167586</v>
      </c>
      <c r="K6171" s="63">
        <v>91.232330240222012</v>
      </c>
      <c r="L6171" s="63">
        <v>1429.8890941263837</v>
      </c>
      <c r="M6171" s="63">
        <f>(M5827+M5999+M6128)/3</f>
        <v>40.098183302782992</v>
      </c>
      <c r="N6171" s="62">
        <v>21.382000000000001</v>
      </c>
    </row>
    <row r="6172" spans="1:14" x14ac:dyDescent="0.4">
      <c r="A6172" s="69">
        <v>145</v>
      </c>
      <c r="B6172" s="5" t="s">
        <v>226</v>
      </c>
      <c r="C6172" s="5">
        <v>2000</v>
      </c>
      <c r="D6172" s="5" t="s">
        <v>250</v>
      </c>
      <c r="E6172" s="5" t="s">
        <v>247</v>
      </c>
      <c r="F6172" s="62">
        <v>0.46492497683184608</v>
      </c>
      <c r="G6172" s="63">
        <v>192074</v>
      </c>
      <c r="H6172" s="63">
        <v>2.1789705814129263</v>
      </c>
      <c r="I6172" s="63">
        <f>(I5828+I6000+I6129)/3</f>
        <v>112.84777619090185</v>
      </c>
      <c r="J6172" s="63">
        <v>20256089.6407318</v>
      </c>
      <c r="K6172" s="63">
        <v>87.155791779065723</v>
      </c>
      <c r="L6172" s="63">
        <v>1416.1970273710222</v>
      </c>
      <c r="M6172" s="63">
        <f>(M5828+M6000+M6129)/3</f>
        <v>39.91075405534388</v>
      </c>
      <c r="N6172" s="62">
        <v>21.672999999999998</v>
      </c>
    </row>
    <row r="6173" spans="1:14" x14ac:dyDescent="0.4">
      <c r="A6173" s="69">
        <v>145</v>
      </c>
      <c r="B6173" s="5" t="s">
        <v>226</v>
      </c>
      <c r="C6173" s="5">
        <v>2001</v>
      </c>
      <c r="D6173" s="5" t="s">
        <v>250</v>
      </c>
      <c r="E6173" s="5" t="s">
        <v>247</v>
      </c>
      <c r="F6173" s="62">
        <v>0.47149222976745131</v>
      </c>
      <c r="G6173" s="63">
        <v>197034</v>
      </c>
      <c r="H6173" s="63">
        <v>3.6249055294183705</v>
      </c>
      <c r="I6173" s="63">
        <f>(I6001+I5829+I6130)/3</f>
        <v>117.0252320338119</v>
      </c>
      <c r="J6173" s="63">
        <v>18004322.077121899</v>
      </c>
      <c r="K6173" s="63">
        <v>87.772145144076845</v>
      </c>
      <c r="L6173" s="63">
        <v>1309.0475842769781</v>
      </c>
      <c r="M6173" s="63">
        <f>(M5829+M6130+M6001)/3</f>
        <v>39.750136587406637</v>
      </c>
      <c r="N6173" s="62">
        <v>21.952999999999999</v>
      </c>
    </row>
    <row r="6174" spans="1:14" x14ac:dyDescent="0.4">
      <c r="A6174" s="69">
        <v>145</v>
      </c>
      <c r="B6174" s="5" t="s">
        <v>226</v>
      </c>
      <c r="C6174" s="5">
        <v>2002</v>
      </c>
      <c r="D6174" s="5" t="s">
        <v>250</v>
      </c>
      <c r="E6174" s="5" t="s">
        <v>247</v>
      </c>
      <c r="F6174" s="62">
        <v>0.41014223871366734</v>
      </c>
      <c r="G6174" s="63">
        <v>202125</v>
      </c>
      <c r="H6174" s="63">
        <v>2.8744212340722868</v>
      </c>
      <c r="I6174" s="63">
        <f>(I5830+I6131+I6002)/3</f>
        <v>113.26632707706038</v>
      </c>
      <c r="J6174" s="63">
        <v>14162544.8083713</v>
      </c>
      <c r="K6174" s="63">
        <v>91.699723688890103</v>
      </c>
      <c r="L6174" s="63">
        <v>1299.1789019123239</v>
      </c>
      <c r="M6174" s="63">
        <f>(M6002+M5830+M6131)/3</f>
        <v>39.485901765306146</v>
      </c>
      <c r="N6174" s="62">
        <v>22.234999999999999</v>
      </c>
    </row>
    <row r="6175" spans="1:14" x14ac:dyDescent="0.4">
      <c r="A6175" s="69">
        <v>145</v>
      </c>
      <c r="B6175" s="5" t="s">
        <v>226</v>
      </c>
      <c r="C6175" s="5">
        <v>2003</v>
      </c>
      <c r="D6175" s="5" t="s">
        <v>250</v>
      </c>
      <c r="E6175" s="5" t="s">
        <v>247</v>
      </c>
      <c r="F6175" s="62">
        <v>0.41976666763164755</v>
      </c>
      <c r="G6175" s="63">
        <v>207258</v>
      </c>
      <c r="H6175" s="63">
        <v>0.7987427861845191</v>
      </c>
      <c r="I6175" s="63">
        <f>(I5831+I6003+I6132)/3</f>
        <v>105.93953160562813</v>
      </c>
      <c r="J6175" s="63">
        <v>18010732.393571399</v>
      </c>
      <c r="K6175" s="63">
        <v>91.567989590110614</v>
      </c>
      <c r="L6175" s="63">
        <v>1517.2944494387486</v>
      </c>
      <c r="M6175" s="63">
        <f>(M6003+M5831+M6132)/3</f>
        <v>38.109669961429397</v>
      </c>
      <c r="N6175" s="62">
        <v>22.521000000000001</v>
      </c>
    </row>
    <row r="6176" spans="1:14" x14ac:dyDescent="0.4">
      <c r="A6176" s="69">
        <v>145</v>
      </c>
      <c r="B6176" s="5" t="s">
        <v>226</v>
      </c>
      <c r="C6176" s="5">
        <v>2004</v>
      </c>
      <c r="D6176" s="5" t="s">
        <v>250</v>
      </c>
      <c r="E6176" s="5" t="s">
        <v>247</v>
      </c>
      <c r="F6176" s="62">
        <v>0.29045955691971642</v>
      </c>
      <c r="G6176" s="63">
        <v>212422</v>
      </c>
      <c r="H6176" s="63">
        <v>2.1168781943607655</v>
      </c>
      <c r="I6176" s="63">
        <f>(I5832+I6004+I6133)/3</f>
        <v>103.1536635209347</v>
      </c>
      <c r="J6176" s="63">
        <v>19840843.504349299</v>
      </c>
      <c r="K6176" s="63">
        <v>98.705977501654289</v>
      </c>
      <c r="L6176" s="63">
        <v>1718.2630289217595</v>
      </c>
      <c r="M6176" s="63">
        <f>(M5832+M6004+M6133)/3</f>
        <v>36.574842174387889</v>
      </c>
      <c r="N6176" s="62">
        <v>22.809000000000001</v>
      </c>
    </row>
    <row r="6177" spans="1:14" x14ac:dyDescent="0.4">
      <c r="A6177" s="69">
        <v>145</v>
      </c>
      <c r="B6177" s="5" t="s">
        <v>226</v>
      </c>
      <c r="C6177" s="5">
        <v>2005</v>
      </c>
      <c r="D6177" s="5" t="s">
        <v>250</v>
      </c>
      <c r="E6177" s="5" t="s">
        <v>247</v>
      </c>
      <c r="F6177" s="62">
        <v>0.28304661079253052</v>
      </c>
      <c r="G6177" s="63">
        <v>217632</v>
      </c>
      <c r="H6177" s="63">
        <v>0.41954189687101007</v>
      </c>
      <c r="I6177" s="63">
        <f>(I6134+I6005+I5833)/3</f>
        <v>105.1141808827005</v>
      </c>
      <c r="J6177" s="63">
        <v>13251642.4085469</v>
      </c>
      <c r="K6177" s="63">
        <v>100.17382033929729</v>
      </c>
      <c r="L6177" s="63">
        <v>1814.8178256385449</v>
      </c>
      <c r="M6177" s="63">
        <f>(M5833+M6005+M6134)/3</f>
        <v>38.847753744999757</v>
      </c>
      <c r="N6177" s="62">
        <v>23.099</v>
      </c>
    </row>
    <row r="6178" spans="1:14" x14ac:dyDescent="0.4">
      <c r="A6178" s="69">
        <v>145</v>
      </c>
      <c r="B6178" s="5" t="s">
        <v>226</v>
      </c>
      <c r="C6178" s="5">
        <v>2006</v>
      </c>
      <c r="D6178" s="5" t="s">
        <v>250</v>
      </c>
      <c r="E6178" s="5" t="s">
        <v>247</v>
      </c>
      <c r="F6178" s="62">
        <v>0.27632859776694196</v>
      </c>
      <c r="G6178" s="63">
        <v>222923</v>
      </c>
      <c r="H6178" s="63">
        <v>3.8727171595438961</v>
      </c>
      <c r="I6178" s="63">
        <f>(I6006+I5834+I6135)/3</f>
        <v>105.44002591991942</v>
      </c>
      <c r="J6178" s="63">
        <v>43447011.628654398</v>
      </c>
      <c r="K6178" s="63">
        <v>89.541461809055562</v>
      </c>
      <c r="L6178" s="63">
        <v>1970.8984112702037</v>
      </c>
      <c r="M6178" s="63">
        <f>(M5834+M6006+M6135)/3</f>
        <v>38.894411178430431</v>
      </c>
      <c r="N6178" s="62">
        <v>23.391999999999999</v>
      </c>
    </row>
    <row r="6179" spans="1:14" x14ac:dyDescent="0.4">
      <c r="A6179" s="69">
        <v>145</v>
      </c>
      <c r="B6179" s="5" t="s">
        <v>226</v>
      </c>
      <c r="C6179" s="5">
        <v>2007</v>
      </c>
      <c r="D6179" s="5" t="s">
        <v>250</v>
      </c>
      <c r="E6179" s="5" t="s">
        <v>247</v>
      </c>
      <c r="F6179" s="62">
        <v>0.45983051960848714</v>
      </c>
      <c r="G6179" s="63">
        <v>228345</v>
      </c>
      <c r="H6179" s="63">
        <v>5.7769601471734973</v>
      </c>
      <c r="I6179" s="63">
        <f>(I5835+I6007+I6136)/3</f>
        <v>104.9584162982548</v>
      </c>
      <c r="J6179" s="63">
        <v>34155234.676107503</v>
      </c>
      <c r="K6179" s="63">
        <v>90.171651102121061</v>
      </c>
      <c r="L6179" s="63">
        <v>2261.4592941107881</v>
      </c>
      <c r="M6179" s="63">
        <f>(M5835+M6007+M6136)/3</f>
        <v>39.044331104079696</v>
      </c>
      <c r="N6179" s="62">
        <v>23.687000000000001</v>
      </c>
    </row>
    <row r="6180" spans="1:14" x14ac:dyDescent="0.4">
      <c r="A6180" s="69">
        <v>145</v>
      </c>
      <c r="B6180" s="5" t="s">
        <v>226</v>
      </c>
      <c r="C6180" s="5">
        <v>2008</v>
      </c>
      <c r="D6180" s="5" t="s">
        <v>250</v>
      </c>
      <c r="E6180" s="5" t="s">
        <v>247</v>
      </c>
      <c r="F6180" s="62">
        <v>0.43213992613869506</v>
      </c>
      <c r="G6180" s="63">
        <v>233952</v>
      </c>
      <c r="H6180" s="63">
        <v>7.1645705748804431</v>
      </c>
      <c r="I6180" s="63">
        <f>(I5836+I6008+I6137)/3</f>
        <v>109.0458892336729</v>
      </c>
      <c r="J6180" s="63">
        <v>37694497.491275199</v>
      </c>
      <c r="K6180" s="63">
        <v>105.77485258005778</v>
      </c>
      <c r="L6180" s="63">
        <v>2525.0839035438962</v>
      </c>
      <c r="M6180" s="63">
        <f>(M5836+M6008+M6137)/3</f>
        <v>38.667893170734672</v>
      </c>
      <c r="N6180" s="62">
        <v>23.984999999999999</v>
      </c>
    </row>
    <row r="6181" spans="1:14" x14ac:dyDescent="0.4">
      <c r="A6181" s="69">
        <v>145</v>
      </c>
      <c r="B6181" s="5" t="s">
        <v>226</v>
      </c>
      <c r="C6181" s="5">
        <v>2009</v>
      </c>
      <c r="D6181" s="5" t="s">
        <v>250</v>
      </c>
      <c r="E6181" s="5" t="s">
        <v>247</v>
      </c>
      <c r="F6181" s="62">
        <v>0.53193930468231754</v>
      </c>
      <c r="G6181" s="63">
        <v>239689</v>
      </c>
      <c r="H6181" s="63">
        <v>2.5547143121155642</v>
      </c>
      <c r="I6181" s="63">
        <f>(I6009+I5837+I6138)/3</f>
        <v>100.70999965280846</v>
      </c>
      <c r="J6181" s="63">
        <v>32140846.429506101</v>
      </c>
      <c r="K6181" s="63">
        <v>108.4891790631867</v>
      </c>
      <c r="L6181" s="63">
        <v>2472.4635638083678</v>
      </c>
      <c r="M6181" s="63">
        <f>(M6009+M5837+M6138)/3</f>
        <v>41.342504576931226</v>
      </c>
      <c r="N6181" s="62">
        <v>24.286000000000001</v>
      </c>
    </row>
    <row r="6182" spans="1:14" x14ac:dyDescent="0.4">
      <c r="A6182" s="69">
        <v>145</v>
      </c>
      <c r="B6182" s="5" t="s">
        <v>226</v>
      </c>
      <c r="C6182" s="5">
        <v>2010</v>
      </c>
      <c r="D6182" s="5" t="s">
        <v>250</v>
      </c>
      <c r="E6182" s="5" t="s">
        <v>247</v>
      </c>
      <c r="F6182" s="62">
        <v>0.51781807515084355</v>
      </c>
      <c r="G6182" s="63">
        <v>245453</v>
      </c>
      <c r="H6182" s="63">
        <v>1.4717088033394816</v>
      </c>
      <c r="I6182" s="63">
        <f>(I5838+I6010+I6139)/3</f>
        <v>100</v>
      </c>
      <c r="J6182" s="63">
        <v>63109398.821953498</v>
      </c>
      <c r="K6182" s="63">
        <v>103.82331220382792</v>
      </c>
      <c r="L6182" s="63">
        <v>2732.5515666218716</v>
      </c>
      <c r="M6182" s="63">
        <f>(M5838+M6010+M6139)/3</f>
        <v>41.86740728767294</v>
      </c>
      <c r="N6182" s="62">
        <v>24.462</v>
      </c>
    </row>
    <row r="6183" spans="1:14" x14ac:dyDescent="0.4">
      <c r="A6183" s="69">
        <v>145</v>
      </c>
      <c r="B6183" s="5" t="s">
        <v>226</v>
      </c>
      <c r="C6183" s="5">
        <v>2011</v>
      </c>
      <c r="D6183" s="5" t="s">
        <v>250</v>
      </c>
      <c r="E6183" s="5" t="s">
        <v>247</v>
      </c>
      <c r="F6183" s="62">
        <v>0.53403583054111914</v>
      </c>
      <c r="G6183" s="63">
        <v>251294</v>
      </c>
      <c r="H6183" s="63">
        <v>2.7869098819282954</v>
      </c>
      <c r="I6183" s="63">
        <f>(I6011+I5839+I6140)/3</f>
        <v>99.065810740726874</v>
      </c>
      <c r="J6183" s="63">
        <v>61117730.898663402</v>
      </c>
      <c r="K6183" s="63">
        <v>96.998766417531385</v>
      </c>
      <c r="L6183" s="63">
        <v>3064.7512006607121</v>
      </c>
      <c r="M6183" s="63">
        <f>(M5839+M6011+M6140)/3</f>
        <v>41.793754645216701</v>
      </c>
      <c r="N6183" s="62">
        <v>24.561</v>
      </c>
    </row>
    <row r="6184" spans="1:14" x14ac:dyDescent="0.4">
      <c r="A6184" s="69">
        <v>145</v>
      </c>
      <c r="B6184" s="5" t="s">
        <v>226</v>
      </c>
      <c r="C6184" s="5">
        <v>2012</v>
      </c>
      <c r="D6184" s="5" t="s">
        <v>250</v>
      </c>
      <c r="E6184" s="5" t="s">
        <v>247</v>
      </c>
      <c r="F6184" s="62">
        <v>0.46830125178284809</v>
      </c>
      <c r="G6184" s="63">
        <v>257313</v>
      </c>
      <c r="H6184" s="63">
        <v>-0.4640356924437441</v>
      </c>
      <c r="I6184" s="63">
        <f>(I6012+I5840+I6141)/3</f>
        <v>100.17654217374877</v>
      </c>
      <c r="J6184" s="63">
        <v>60388540.210100897</v>
      </c>
      <c r="K6184" s="63">
        <v>104.45162966598343</v>
      </c>
      <c r="L6184" s="63">
        <v>2906.3424613081843</v>
      </c>
      <c r="M6184" s="63">
        <f>(M6141+M6012+M5840)/3</f>
        <v>42.498956703534212</v>
      </c>
      <c r="N6184" s="62">
        <v>24.661000000000001</v>
      </c>
    </row>
    <row r="6185" spans="1:14" x14ac:dyDescent="0.4">
      <c r="A6185" s="69">
        <v>145</v>
      </c>
      <c r="B6185" s="5" t="s">
        <v>226</v>
      </c>
      <c r="C6185" s="5">
        <v>2013</v>
      </c>
      <c r="D6185" s="5" t="s">
        <v>250</v>
      </c>
      <c r="E6185" s="5" t="s">
        <v>247</v>
      </c>
      <c r="F6185" s="62">
        <v>0.4246131428961728</v>
      </c>
      <c r="G6185" s="63">
        <v>263534</v>
      </c>
      <c r="H6185" s="63">
        <v>3.0071862496078126</v>
      </c>
      <c r="I6185" s="63">
        <f>(I5841+I6013+I6142)/3</f>
        <v>97.858259960319103</v>
      </c>
      <c r="J6185" s="63">
        <v>59379212.802874103</v>
      </c>
      <c r="K6185" s="63">
        <v>106.410757127713</v>
      </c>
      <c r="L6185" s="63">
        <v>2877.4445280128539</v>
      </c>
      <c r="M6185" s="63">
        <f>(M6142+M6013+M5841)/3</f>
        <v>44.13023378531318</v>
      </c>
      <c r="N6185" s="62">
        <v>24.760999999999999</v>
      </c>
    </row>
    <row r="6186" spans="1:14" x14ac:dyDescent="0.4">
      <c r="A6186" s="69">
        <v>145</v>
      </c>
      <c r="B6186" s="5" t="s">
        <v>226</v>
      </c>
      <c r="C6186" s="5">
        <v>2014</v>
      </c>
      <c r="D6186" s="5" t="s">
        <v>250</v>
      </c>
      <c r="E6186" s="5" t="s">
        <v>247</v>
      </c>
      <c r="F6186" s="62">
        <v>0.58867767952075933</v>
      </c>
      <c r="G6186" s="63">
        <v>269927</v>
      </c>
      <c r="H6186" s="63">
        <v>1.3918106721693988</v>
      </c>
      <c r="I6186" s="63">
        <f>(I5842+I6014+I6143)/3</f>
        <v>88.728545260788394</v>
      </c>
      <c r="J6186" s="63">
        <v>13266163.5152466</v>
      </c>
      <c r="K6186" s="63">
        <v>105.39015606242496</v>
      </c>
      <c r="L6186" s="63">
        <v>2861.2031542544082</v>
      </c>
      <c r="M6186" s="63">
        <f t="shared" ref="M6186:M6191" si="628">(M5842+M6014+M6143)/3</f>
        <v>43.736867206668613</v>
      </c>
      <c r="N6186" s="62">
        <v>24.861000000000001</v>
      </c>
    </row>
    <row r="6187" spans="1:14" x14ac:dyDescent="0.4">
      <c r="A6187" s="69">
        <v>145</v>
      </c>
      <c r="B6187" s="5" t="s">
        <v>226</v>
      </c>
      <c r="C6187" s="5">
        <v>2015</v>
      </c>
      <c r="D6187" s="5" t="s">
        <v>250</v>
      </c>
      <c r="E6187" s="5" t="s">
        <v>247</v>
      </c>
      <c r="F6187" s="62">
        <v>0.4858232225670856</v>
      </c>
      <c r="G6187" s="63">
        <v>276438</v>
      </c>
      <c r="H6187" s="63">
        <v>5.8638197975518409</v>
      </c>
      <c r="I6187" s="63">
        <f>(I5843+I6015+I6144)/3</f>
        <v>88.538587502878201</v>
      </c>
      <c r="J6187" s="63">
        <v>31021245.773703501</v>
      </c>
      <c r="K6187" s="63">
        <v>113.0471898263806</v>
      </c>
      <c r="L6187" s="63">
        <v>2643.8868859095019</v>
      </c>
      <c r="M6187" s="63">
        <f t="shared" si="628"/>
        <v>39.824827332853552</v>
      </c>
      <c r="N6187" s="62">
        <v>24.960999999999999</v>
      </c>
    </row>
    <row r="6188" spans="1:14" x14ac:dyDescent="0.4">
      <c r="A6188" s="69">
        <v>145</v>
      </c>
      <c r="B6188" s="5" t="s">
        <v>226</v>
      </c>
      <c r="C6188" s="5">
        <v>2016</v>
      </c>
      <c r="D6188" s="5" t="s">
        <v>250</v>
      </c>
      <c r="E6188" s="5" t="s">
        <v>247</v>
      </c>
      <c r="F6188" s="62">
        <v>0.53421745792993391</v>
      </c>
      <c r="G6188" s="63">
        <v>283218</v>
      </c>
      <c r="H6188" s="63">
        <v>1.5769840770509802</v>
      </c>
      <c r="I6188" s="63">
        <f>(I5844+I6016+I62998)/3</f>
        <v>54.808985903020499</v>
      </c>
      <c r="J6188" s="63">
        <v>44178569.394999102</v>
      </c>
      <c r="K6188" s="63">
        <v>109.54348519012595</v>
      </c>
      <c r="L6188" s="63">
        <v>2757.2033059338637</v>
      </c>
      <c r="M6188" s="63">
        <f t="shared" si="628"/>
        <v>39.625865928068485</v>
      </c>
      <c r="N6188" s="62">
        <v>25.062000000000001</v>
      </c>
    </row>
    <row r="6189" spans="1:14" x14ac:dyDescent="0.4">
      <c r="A6189" s="69">
        <v>145</v>
      </c>
      <c r="B6189" s="5" t="s">
        <v>226</v>
      </c>
      <c r="C6189" s="5">
        <v>2017</v>
      </c>
      <c r="D6189" s="5" t="s">
        <v>250</v>
      </c>
      <c r="E6189" s="5" t="s">
        <v>247</v>
      </c>
      <c r="F6189" s="62">
        <v>0.48580652496735449</v>
      </c>
      <c r="G6189" s="63">
        <v>290239</v>
      </c>
      <c r="H6189" s="63">
        <v>5.3640869292044755</v>
      </c>
      <c r="I6189" s="63">
        <f>(I6017+I5845+I6146)/3</f>
        <v>84.65970389905506</v>
      </c>
      <c r="J6189" s="63">
        <v>38222690.162777901</v>
      </c>
      <c r="K6189" s="63">
        <v>105.52434950310364</v>
      </c>
      <c r="L6189" s="63">
        <v>3032.1970296560448</v>
      </c>
      <c r="M6189" s="63">
        <f t="shared" si="628"/>
        <v>39.400063225716394</v>
      </c>
      <c r="N6189" s="62">
        <v>25.163</v>
      </c>
    </row>
    <row r="6190" spans="1:14" x14ac:dyDescent="0.4">
      <c r="A6190" s="69">
        <v>145</v>
      </c>
      <c r="B6190" s="5" t="s">
        <v>226</v>
      </c>
      <c r="C6190" s="5">
        <v>2018</v>
      </c>
      <c r="D6190" s="5" t="s">
        <v>250</v>
      </c>
      <c r="E6190" s="5" t="s">
        <v>247</v>
      </c>
      <c r="F6190" s="62">
        <v>0.59704404335044292</v>
      </c>
      <c r="G6190" s="63">
        <v>297298</v>
      </c>
      <c r="H6190" s="63">
        <v>3.2066452746209393</v>
      </c>
      <c r="I6190" s="63">
        <f>(I5846+I6018+I6147)/3</f>
        <v>84.192975489479252</v>
      </c>
      <c r="J6190" s="63">
        <v>37583468.417976499</v>
      </c>
      <c r="K6190" s="63">
        <v>98.340808954868422</v>
      </c>
      <c r="L6190" s="63">
        <v>3076.8353148387964</v>
      </c>
      <c r="M6190" s="63">
        <f t="shared" si="628"/>
        <v>39.171244728608819</v>
      </c>
      <c r="N6190" s="62">
        <v>25.274000000000001</v>
      </c>
    </row>
    <row r="6191" spans="1:14" x14ac:dyDescent="0.4">
      <c r="A6191" s="69">
        <v>145</v>
      </c>
      <c r="B6191" s="5" t="s">
        <v>226</v>
      </c>
      <c r="C6191" s="5">
        <v>2019</v>
      </c>
      <c r="D6191" s="5" t="s">
        <v>250</v>
      </c>
      <c r="E6191" s="5" t="s">
        <v>247</v>
      </c>
      <c r="F6191" s="62">
        <v>0.5482845166292164</v>
      </c>
      <c r="G6191" s="63">
        <v>304404</v>
      </c>
      <c r="H6191" s="63">
        <v>3.2793628304666527</v>
      </c>
      <c r="I6191" s="63">
        <f>(I5847+I6019+I6148)/3</f>
        <v>89.561490439026784</v>
      </c>
      <c r="J6191" s="63">
        <v>52849932.202613503</v>
      </c>
      <c r="K6191" s="63">
        <v>99.382968822708236</v>
      </c>
      <c r="L6191" s="63">
        <v>3076.5898858836058</v>
      </c>
      <c r="M6191" s="63">
        <f t="shared" si="628"/>
        <v>38.975667565540761</v>
      </c>
      <c r="N6191" s="62">
        <v>25.393999999999998</v>
      </c>
    </row>
    <row r="6192" spans="1:14" x14ac:dyDescent="0.4">
      <c r="A6192" s="69">
        <v>145</v>
      </c>
      <c r="B6192" s="5" t="s">
        <v>226</v>
      </c>
      <c r="C6192" s="5">
        <v>2020</v>
      </c>
      <c r="D6192" s="5" t="s">
        <v>250</v>
      </c>
      <c r="E6192" s="5" t="s">
        <v>247</v>
      </c>
      <c r="F6192" s="62">
        <v>0.38917496831737169</v>
      </c>
      <c r="G6192" s="63">
        <v>311685</v>
      </c>
      <c r="H6192" s="63">
        <v>2.785341843297374</v>
      </c>
      <c r="I6192" s="63">
        <f>(I5848+I6149+I6020)/3</f>
        <v>92.186549386180573</v>
      </c>
      <c r="J6192" s="63">
        <v>41158955.845091298</v>
      </c>
      <c r="K6192" s="63">
        <v>62.96638679488035</v>
      </c>
      <c r="L6192" s="63">
        <v>2917.7568490893273</v>
      </c>
      <c r="M6192" s="63">
        <f>(M6020+M5848+M6149)/3</f>
        <v>38.780104297794388</v>
      </c>
      <c r="N6192" s="62">
        <v>25.524999999999999</v>
      </c>
    </row>
    <row r="6193" spans="1:14" x14ac:dyDescent="0.4">
      <c r="A6193" s="69">
        <v>145</v>
      </c>
      <c r="B6193" s="5" t="s">
        <v>226</v>
      </c>
      <c r="C6193" s="5">
        <v>2021</v>
      </c>
      <c r="D6193" s="5" t="s">
        <v>250</v>
      </c>
      <c r="E6193" s="5" t="s">
        <v>247</v>
      </c>
      <c r="F6193" s="62">
        <f>(F6190+F6191+F6192)/3</f>
        <v>0.51150117609901036</v>
      </c>
      <c r="G6193" s="63">
        <v>319137</v>
      </c>
      <c r="H6193" s="63">
        <v>0.69915443843022729</v>
      </c>
      <c r="I6193" s="63">
        <f>(I6021+I5849+I6150)/3</f>
        <v>93.006138098665289</v>
      </c>
      <c r="J6193" s="63">
        <v>43055519.344616801</v>
      </c>
      <c r="K6193" s="63">
        <v>60.469402339489221</v>
      </c>
      <c r="L6193" s="63">
        <v>3044.5736403195674</v>
      </c>
      <c r="M6193" s="63">
        <f>(M6021+M5849+M6150)/3</f>
        <v>38.593562365595098</v>
      </c>
      <c r="N6193" s="62">
        <v>25.664999999999999</v>
      </c>
    </row>
    <row r="6194" spans="1:14" x14ac:dyDescent="0.4">
      <c r="A6194" s="69">
        <v>145</v>
      </c>
      <c r="B6194" s="5" t="s">
        <v>226</v>
      </c>
      <c r="C6194" s="5">
        <v>2022</v>
      </c>
      <c r="D6194" s="5" t="s">
        <v>250</v>
      </c>
      <c r="E6194" s="5" t="s">
        <v>247</v>
      </c>
      <c r="F6194" s="62">
        <f>(F6191+F6192+F6193)/3</f>
        <v>0.48298688701519943</v>
      </c>
      <c r="G6194" s="63">
        <v>326740</v>
      </c>
      <c r="H6194" s="63">
        <v>12.443094593888233</v>
      </c>
      <c r="I6194" s="63">
        <f>(I5850+I6022+I6151)/3</f>
        <v>94.096648044060785</v>
      </c>
      <c r="J6194" s="63">
        <v>10694983.215024101</v>
      </c>
      <c r="K6194" s="63">
        <v>68.512710194429843</v>
      </c>
      <c r="L6194" s="63">
        <v>3231.3512999557088</v>
      </c>
      <c r="M6194" s="63">
        <f>(M6022+M5850+M6151)/3</f>
        <v>38.420107069509847</v>
      </c>
      <c r="N6194" s="62">
        <v>25.815999999999999</v>
      </c>
    </row>
    <row r="6195" spans="1:14" x14ac:dyDescent="0.4">
      <c r="A6195" s="70">
        <v>146</v>
      </c>
      <c r="B6195" s="5" t="s">
        <v>227</v>
      </c>
      <c r="C6195" s="5">
        <v>1980</v>
      </c>
      <c r="D6195" s="5" t="s">
        <v>249</v>
      </c>
      <c r="E6195" s="5" t="s">
        <v>247</v>
      </c>
      <c r="F6195" s="62">
        <f>F6196*0.95</f>
        <v>3.0809038628587251</v>
      </c>
      <c r="G6195" s="63">
        <v>15210443</v>
      </c>
      <c r="H6195" s="63">
        <v>28.027239538162405</v>
      </c>
      <c r="I6195" s="63">
        <v>80.557075241455806</v>
      </c>
      <c r="J6195" s="63">
        <v>55000000</v>
      </c>
      <c r="K6195" s="63">
        <v>57.368224357890021</v>
      </c>
      <c r="L6195" s="63">
        <v>3886.5739563211259</v>
      </c>
      <c r="M6195" s="63">
        <v>40.491901619676071</v>
      </c>
      <c r="N6195" s="62">
        <v>79.185000000000002</v>
      </c>
    </row>
    <row r="6196" spans="1:14" x14ac:dyDescent="0.4">
      <c r="A6196" s="70">
        <v>146</v>
      </c>
      <c r="B6196" s="5" t="s">
        <v>227</v>
      </c>
      <c r="C6196" s="5">
        <v>1981</v>
      </c>
      <c r="D6196" s="5" t="s">
        <v>249</v>
      </c>
      <c r="E6196" s="5" t="s">
        <v>247</v>
      </c>
      <c r="F6196" s="62">
        <f t="shared" ref="F6196:F6204" si="629">F6197*0.95</f>
        <v>3.2430566977460265</v>
      </c>
      <c r="G6196" s="63">
        <v>15638426</v>
      </c>
      <c r="H6196" s="63">
        <v>12.606375912640289</v>
      </c>
      <c r="I6196" s="63">
        <v>90.335747691677398</v>
      </c>
      <c r="J6196" s="63">
        <v>184000000</v>
      </c>
      <c r="K6196" s="63">
        <v>55.406405149925661</v>
      </c>
      <c r="L6196" s="63">
        <v>4241.3118724649858</v>
      </c>
      <c r="M6196" s="63">
        <v>41.126360624704212</v>
      </c>
      <c r="N6196" s="62">
        <v>79.819999999999993</v>
      </c>
    </row>
    <row r="6197" spans="1:14" x14ac:dyDescent="0.4">
      <c r="A6197" s="70">
        <v>146</v>
      </c>
      <c r="B6197" s="5" t="s">
        <v>227</v>
      </c>
      <c r="C6197" s="5">
        <v>1982</v>
      </c>
      <c r="D6197" s="5" t="s">
        <v>249</v>
      </c>
      <c r="E6197" s="5" t="s">
        <v>247</v>
      </c>
      <c r="F6197" s="62">
        <f t="shared" si="629"/>
        <v>3.4137438923642387</v>
      </c>
      <c r="G6197" s="63">
        <v>16071654</v>
      </c>
      <c r="H6197" s="63">
        <v>4.2845034816312904</v>
      </c>
      <c r="I6197" s="63">
        <v>97.672713183583696</v>
      </c>
      <c r="J6197" s="63">
        <v>257000000</v>
      </c>
      <c r="K6197" s="63">
        <v>53.057596440391663</v>
      </c>
      <c r="L6197" s="63">
        <v>4214.6716315599197</v>
      </c>
      <c r="M6197" s="63">
        <v>40.489576013117826</v>
      </c>
      <c r="N6197" s="62">
        <v>80.382000000000005</v>
      </c>
    </row>
    <row r="6198" spans="1:14" x14ac:dyDescent="0.4">
      <c r="A6198" s="70">
        <v>146</v>
      </c>
      <c r="B6198" s="5" t="s">
        <v>227</v>
      </c>
      <c r="C6198" s="5">
        <v>1983</v>
      </c>
      <c r="D6198" s="5" t="s">
        <v>249</v>
      </c>
      <c r="E6198" s="5" t="s">
        <v>247</v>
      </c>
      <c r="F6198" s="62">
        <f t="shared" si="629"/>
        <v>3.593414623541304</v>
      </c>
      <c r="G6198" s="63">
        <v>16509596</v>
      </c>
      <c r="H6198" s="63">
        <v>3.6352565830137991</v>
      </c>
      <c r="I6198" s="63">
        <v>103.449649144291</v>
      </c>
      <c r="J6198" s="63">
        <v>86000000</v>
      </c>
      <c r="K6198" s="63">
        <v>35.710518706195003</v>
      </c>
      <c r="L6198" s="63">
        <v>4091.9401704177039</v>
      </c>
      <c r="M6198" s="63">
        <v>41.901284014607135</v>
      </c>
      <c r="N6198" s="62">
        <v>80.906999999999996</v>
      </c>
    </row>
    <row r="6199" spans="1:14" x14ac:dyDescent="0.4">
      <c r="A6199" s="70">
        <v>146</v>
      </c>
      <c r="B6199" s="5" t="s">
        <v>227</v>
      </c>
      <c r="C6199" s="5">
        <v>1984</v>
      </c>
      <c r="D6199" s="5" t="s">
        <v>249</v>
      </c>
      <c r="E6199" s="5" t="s">
        <v>247</v>
      </c>
      <c r="F6199" s="62">
        <f t="shared" si="629"/>
        <v>3.7825417089908466</v>
      </c>
      <c r="G6199" s="63">
        <v>16953234</v>
      </c>
      <c r="H6199" s="63">
        <v>42.551256594369192</v>
      </c>
      <c r="I6199" s="63">
        <v>72.871000641739002</v>
      </c>
      <c r="J6199" s="63">
        <v>18000000</v>
      </c>
      <c r="K6199" s="63">
        <v>42.61267116113428</v>
      </c>
      <c r="L6199" s="63">
        <v>3531.3464951839551</v>
      </c>
      <c r="M6199" s="63">
        <v>41.24911785462244</v>
      </c>
      <c r="N6199" s="62">
        <v>81.421999999999997</v>
      </c>
    </row>
    <row r="6200" spans="1:14" x14ac:dyDescent="0.4">
      <c r="A6200" s="70">
        <v>146</v>
      </c>
      <c r="B6200" s="5" t="s">
        <v>227</v>
      </c>
      <c r="C6200" s="5">
        <v>1985</v>
      </c>
      <c r="D6200" s="5" t="s">
        <v>249</v>
      </c>
      <c r="E6200" s="5" t="s">
        <v>247</v>
      </c>
      <c r="F6200" s="62">
        <f t="shared" si="629"/>
        <v>3.9816228515693126</v>
      </c>
      <c r="G6200" s="63">
        <v>17402304</v>
      </c>
      <c r="H6200" s="63">
        <v>10.420210832766202</v>
      </c>
      <c r="I6200" s="63">
        <v>72.734406294823799</v>
      </c>
      <c r="J6200" s="63">
        <v>68000000</v>
      </c>
      <c r="K6200" s="63">
        <v>39.440591641365835</v>
      </c>
      <c r="L6200" s="63">
        <v>3560.7622224428828</v>
      </c>
      <c r="M6200" s="63">
        <v>38.21663533834586</v>
      </c>
      <c r="N6200" s="62">
        <v>81.924999999999997</v>
      </c>
    </row>
    <row r="6201" spans="1:14" x14ac:dyDescent="0.4">
      <c r="A6201" s="70">
        <v>146</v>
      </c>
      <c r="B6201" s="5" t="s">
        <v>227</v>
      </c>
      <c r="C6201" s="5">
        <v>1986</v>
      </c>
      <c r="D6201" s="5" t="s">
        <v>249</v>
      </c>
      <c r="E6201" s="5" t="s">
        <v>247</v>
      </c>
      <c r="F6201" s="62">
        <f t="shared" si="629"/>
        <v>4.1911819490203293</v>
      </c>
      <c r="G6201" s="63">
        <v>17860872</v>
      </c>
      <c r="H6201" s="63">
        <v>-1.1768232399454064</v>
      </c>
      <c r="I6201" s="63">
        <v>68.146154103686897</v>
      </c>
      <c r="J6201" s="63">
        <v>16000000</v>
      </c>
      <c r="K6201" s="63">
        <v>39.001925703024703</v>
      </c>
      <c r="L6201" s="63">
        <v>3388.1953642207523</v>
      </c>
      <c r="M6201" s="63">
        <v>39.696005655708724</v>
      </c>
      <c r="N6201" s="62">
        <v>82.418000000000006</v>
      </c>
    </row>
    <row r="6202" spans="1:14" x14ac:dyDescent="0.4">
      <c r="A6202" s="70">
        <v>146</v>
      </c>
      <c r="B6202" s="5" t="s">
        <v>227</v>
      </c>
      <c r="C6202" s="5">
        <v>1987</v>
      </c>
      <c r="D6202" s="5" t="s">
        <v>249</v>
      </c>
      <c r="E6202" s="5" t="s">
        <v>247</v>
      </c>
      <c r="F6202" s="62">
        <f t="shared" si="629"/>
        <v>4.4117704726529787</v>
      </c>
      <c r="G6202" s="63">
        <v>18328655</v>
      </c>
      <c r="H6202" s="63">
        <v>37.444524654392353</v>
      </c>
      <c r="I6202" s="63">
        <v>42.687011860379798</v>
      </c>
      <c r="J6202" s="63">
        <v>21000000</v>
      </c>
      <c r="K6202" s="63">
        <v>42.305746093239577</v>
      </c>
      <c r="L6202" s="63">
        <v>2620.4342044060854</v>
      </c>
      <c r="M6202" s="63">
        <v>35.32213885911635</v>
      </c>
      <c r="N6202" s="62">
        <v>82.9</v>
      </c>
    </row>
    <row r="6203" spans="1:14" x14ac:dyDescent="0.4">
      <c r="A6203" s="70">
        <v>146</v>
      </c>
      <c r="B6203" s="5" t="s">
        <v>227</v>
      </c>
      <c r="C6203" s="5">
        <v>1988</v>
      </c>
      <c r="D6203" s="5" t="s">
        <v>249</v>
      </c>
      <c r="E6203" s="5" t="s">
        <v>247</v>
      </c>
      <c r="F6203" s="62">
        <f t="shared" si="629"/>
        <v>4.6439689185820834</v>
      </c>
      <c r="G6203" s="63">
        <v>18800770</v>
      </c>
      <c r="H6203" s="63">
        <v>18.497659973323238</v>
      </c>
      <c r="I6203" s="63">
        <v>52.092662996207103</v>
      </c>
      <c r="J6203" s="63">
        <v>89000000</v>
      </c>
      <c r="K6203" s="63">
        <v>46.372035182180348</v>
      </c>
      <c r="L6203" s="63">
        <v>3203.401445425025</v>
      </c>
      <c r="M6203" s="63">
        <v>36.777005536576745</v>
      </c>
      <c r="N6203" s="62">
        <v>83.372</v>
      </c>
    </row>
    <row r="6204" spans="1:14" x14ac:dyDescent="0.4">
      <c r="A6204" s="70">
        <v>146</v>
      </c>
      <c r="B6204" s="5" t="s">
        <v>227</v>
      </c>
      <c r="C6204" s="5">
        <v>1989</v>
      </c>
      <c r="D6204" s="5" t="s">
        <v>249</v>
      </c>
      <c r="E6204" s="5" t="s">
        <v>247</v>
      </c>
      <c r="F6204" s="62">
        <f t="shared" si="629"/>
        <v>4.8883883353495614</v>
      </c>
      <c r="G6204" s="63">
        <v>19275292</v>
      </c>
      <c r="H6204" s="63">
        <v>89.163123589035251</v>
      </c>
      <c r="I6204" s="63">
        <v>41.714317313925299</v>
      </c>
      <c r="J6204" s="63">
        <v>213000000</v>
      </c>
      <c r="K6204" s="63">
        <v>53.427319693768574</v>
      </c>
      <c r="L6204" s="63">
        <v>2258.6796145039716</v>
      </c>
      <c r="M6204" s="63">
        <v>40.019654946494867</v>
      </c>
      <c r="N6204" s="62">
        <v>83.832999999999998</v>
      </c>
    </row>
    <row r="6205" spans="1:14" x14ac:dyDescent="0.4">
      <c r="A6205" s="70">
        <v>146</v>
      </c>
      <c r="B6205" s="5" t="s">
        <v>227</v>
      </c>
      <c r="C6205" s="5">
        <v>1990</v>
      </c>
      <c r="D6205" s="5" t="s">
        <v>249</v>
      </c>
      <c r="E6205" s="5" t="s">
        <v>247</v>
      </c>
      <c r="F6205" s="62">
        <v>5.1456719319469073</v>
      </c>
      <c r="G6205" s="63">
        <v>19750579</v>
      </c>
      <c r="H6205" s="63">
        <v>41.740657127242798</v>
      </c>
      <c r="I6205" s="63">
        <v>36.813036989710199</v>
      </c>
      <c r="J6205" s="63">
        <v>451000000</v>
      </c>
      <c r="K6205" s="63">
        <v>57.707217383178147</v>
      </c>
      <c r="L6205" s="63">
        <v>2461.0393545817142</v>
      </c>
      <c r="M6205" s="63">
        <v>38.958956819153485</v>
      </c>
      <c r="N6205" s="62">
        <v>84.284000000000006</v>
      </c>
    </row>
    <row r="6206" spans="1:14" x14ac:dyDescent="0.4">
      <c r="A6206" s="70">
        <v>146</v>
      </c>
      <c r="B6206" s="5" t="s">
        <v>227</v>
      </c>
      <c r="C6206" s="5">
        <v>1991</v>
      </c>
      <c r="D6206" s="5" t="s">
        <v>249</v>
      </c>
      <c r="E6206" s="5" t="s">
        <v>247</v>
      </c>
      <c r="F6206" s="62">
        <v>4.9931638219589685</v>
      </c>
      <c r="G6206" s="63">
        <v>20226214</v>
      </c>
      <c r="H6206" s="63">
        <v>21.449616427425838</v>
      </c>
      <c r="I6206" s="63">
        <v>39.423708111616698</v>
      </c>
      <c r="J6206" s="63">
        <v>1916000000</v>
      </c>
      <c r="K6206" s="63">
        <v>55.719639755429803</v>
      </c>
      <c r="L6206" s="63">
        <v>2642.7805414609775</v>
      </c>
      <c r="M6206" s="63">
        <v>35.665547492689264</v>
      </c>
      <c r="N6206" s="62">
        <v>84.664000000000001</v>
      </c>
    </row>
    <row r="6207" spans="1:14" x14ac:dyDescent="0.4">
      <c r="A6207" s="70">
        <v>146</v>
      </c>
      <c r="B6207" s="5" t="s">
        <v>227</v>
      </c>
      <c r="C6207" s="5">
        <v>1992</v>
      </c>
      <c r="D6207" s="5" t="s">
        <v>249</v>
      </c>
      <c r="E6207" s="5" t="s">
        <v>247</v>
      </c>
      <c r="F6207" s="62">
        <v>4.9809422118666822</v>
      </c>
      <c r="G6207" s="63">
        <v>20700461</v>
      </c>
      <c r="H6207" s="63">
        <v>28.244062356827044</v>
      </c>
      <c r="I6207" s="63">
        <v>40.969861781001001</v>
      </c>
      <c r="J6207" s="63">
        <v>629000000</v>
      </c>
      <c r="K6207" s="63">
        <v>53.476139197474616</v>
      </c>
      <c r="L6207" s="63">
        <v>2918.6074464759458</v>
      </c>
      <c r="M6207" s="63">
        <v>38.781339257378605</v>
      </c>
      <c r="N6207" s="62">
        <v>85.012</v>
      </c>
    </row>
    <row r="6208" spans="1:14" x14ac:dyDescent="0.4">
      <c r="A6208" s="70">
        <v>146</v>
      </c>
      <c r="B6208" s="5" t="s">
        <v>227</v>
      </c>
      <c r="C6208" s="5">
        <v>1993</v>
      </c>
      <c r="D6208" s="5" t="s">
        <v>249</v>
      </c>
      <c r="E6208" s="5" t="s">
        <v>247</v>
      </c>
      <c r="F6208" s="62">
        <v>5.0721421115524681</v>
      </c>
      <c r="G6208" s="63">
        <v>21172100</v>
      </c>
      <c r="H6208" s="63">
        <v>31.645824152682394</v>
      </c>
      <c r="I6208" s="63">
        <v>43.090497360344202</v>
      </c>
      <c r="J6208" s="63">
        <v>372000000</v>
      </c>
      <c r="K6208" s="63">
        <v>52.390185524018307</v>
      </c>
      <c r="L6208" s="63">
        <v>2835.6875691685791</v>
      </c>
      <c r="M6208" s="63">
        <v>37.272908764224397</v>
      </c>
      <c r="N6208" s="62">
        <v>85.352000000000004</v>
      </c>
    </row>
    <row r="6209" spans="1:14" x14ac:dyDescent="0.4">
      <c r="A6209" s="70">
        <v>146</v>
      </c>
      <c r="B6209" s="5" t="s">
        <v>227</v>
      </c>
      <c r="C6209" s="5">
        <v>1994</v>
      </c>
      <c r="D6209" s="5" t="s">
        <v>249</v>
      </c>
      <c r="E6209" s="5" t="s">
        <v>247</v>
      </c>
      <c r="F6209" s="62">
        <v>4.9225970183310412</v>
      </c>
      <c r="G6209" s="63">
        <v>21640833</v>
      </c>
      <c r="H6209" s="63">
        <v>62.89068458438993</v>
      </c>
      <c r="I6209" s="63">
        <v>41.727733928772601</v>
      </c>
      <c r="J6209" s="63">
        <v>801000000</v>
      </c>
      <c r="K6209" s="63">
        <v>51.444814004840481</v>
      </c>
      <c r="L6209" s="63">
        <v>2699.4647880082375</v>
      </c>
      <c r="M6209" s="63">
        <v>37.547132367533244</v>
      </c>
      <c r="N6209" s="62">
        <v>85.686000000000007</v>
      </c>
    </row>
    <row r="6210" spans="1:14" x14ac:dyDescent="0.4">
      <c r="A6210" s="70">
        <v>146</v>
      </c>
      <c r="B6210" s="5" t="s">
        <v>227</v>
      </c>
      <c r="C6210" s="5">
        <v>1995</v>
      </c>
      <c r="D6210" s="5" t="s">
        <v>249</v>
      </c>
      <c r="E6210" s="5" t="s">
        <v>247</v>
      </c>
      <c r="F6210" s="62">
        <v>5.1583265354236607</v>
      </c>
      <c r="G6210" s="63">
        <v>22107286</v>
      </c>
      <c r="H6210" s="63">
        <v>51.759901832726456</v>
      </c>
      <c r="I6210" s="63">
        <v>51.713652651080999</v>
      </c>
      <c r="J6210" s="63">
        <v>996000000</v>
      </c>
      <c r="K6210" s="63">
        <v>47.342342941376856</v>
      </c>
      <c r="L6210" s="63">
        <v>3500.6326769413631</v>
      </c>
      <c r="M6210" s="63">
        <v>36.919015744319786</v>
      </c>
      <c r="N6210" s="62">
        <v>86.013999999999996</v>
      </c>
    </row>
    <row r="6211" spans="1:14" x14ac:dyDescent="0.4">
      <c r="A6211" s="70">
        <v>146</v>
      </c>
      <c r="B6211" s="5" t="s">
        <v>227</v>
      </c>
      <c r="C6211" s="5">
        <v>1996</v>
      </c>
      <c r="D6211" s="5" t="s">
        <v>249</v>
      </c>
      <c r="E6211" s="5" t="s">
        <v>247</v>
      </c>
      <c r="F6211" s="62">
        <v>5.3976079329756939</v>
      </c>
      <c r="G6211" s="63">
        <v>22572110</v>
      </c>
      <c r="H6211" s="63">
        <v>115.52471793332924</v>
      </c>
      <c r="I6211" s="63">
        <v>42.904947712725402</v>
      </c>
      <c r="J6211" s="63">
        <v>2183000000</v>
      </c>
      <c r="K6211" s="63">
        <v>55.972427788302085</v>
      </c>
      <c r="L6211" s="63">
        <v>3125.2377876547193</v>
      </c>
      <c r="M6211" s="63">
        <v>37.787129580922318</v>
      </c>
      <c r="N6211" s="62">
        <v>86.335999999999999</v>
      </c>
    </row>
    <row r="6212" spans="1:14" x14ac:dyDescent="0.4">
      <c r="A6212" s="70">
        <v>146</v>
      </c>
      <c r="B6212" s="5" t="s">
        <v>227</v>
      </c>
      <c r="C6212" s="5">
        <v>1997</v>
      </c>
      <c r="D6212" s="5" t="s">
        <v>249</v>
      </c>
      <c r="E6212" s="5" t="s">
        <v>247</v>
      </c>
      <c r="F6212" s="62">
        <v>5.5383510433244219</v>
      </c>
      <c r="G6212" s="63">
        <v>23037561</v>
      </c>
      <c r="H6212" s="63">
        <v>33.947459925683006</v>
      </c>
      <c r="I6212" s="63">
        <v>54.795084462898302</v>
      </c>
      <c r="J6212" s="63">
        <v>6202000000</v>
      </c>
      <c r="K6212" s="63">
        <v>51.245036406539889</v>
      </c>
      <c r="L6212" s="63">
        <v>3725.9881182661848</v>
      </c>
      <c r="M6212" s="63">
        <v>41.732614918336417</v>
      </c>
      <c r="N6212" s="62">
        <v>86.65</v>
      </c>
    </row>
    <row r="6213" spans="1:14" x14ac:dyDescent="0.4">
      <c r="A6213" s="70">
        <v>146</v>
      </c>
      <c r="B6213" s="5" t="s">
        <v>227</v>
      </c>
      <c r="C6213" s="5">
        <v>1998</v>
      </c>
      <c r="D6213" s="5" t="s">
        <v>249</v>
      </c>
      <c r="E6213" s="5" t="s">
        <v>247</v>
      </c>
      <c r="F6213" s="62">
        <v>5.5012464144656663</v>
      </c>
      <c r="G6213" s="63">
        <v>23503819</v>
      </c>
      <c r="H6213" s="63">
        <v>18.890286702571586</v>
      </c>
      <c r="I6213" s="63">
        <v>67.497009010354404</v>
      </c>
      <c r="J6213" s="63">
        <v>5024000000</v>
      </c>
      <c r="K6213" s="63">
        <v>43.59939293343664</v>
      </c>
      <c r="L6213" s="63">
        <v>3886.0392540914195</v>
      </c>
      <c r="M6213" s="63">
        <v>41.957048550179657</v>
      </c>
      <c r="N6213" s="62">
        <v>86.959000000000003</v>
      </c>
    </row>
    <row r="6214" spans="1:14" x14ac:dyDescent="0.4">
      <c r="A6214" s="70">
        <v>146</v>
      </c>
      <c r="B6214" s="5" t="s">
        <v>227</v>
      </c>
      <c r="C6214" s="5">
        <v>1999</v>
      </c>
      <c r="D6214" s="5" t="s">
        <v>249</v>
      </c>
      <c r="E6214" s="5" t="s">
        <v>247</v>
      </c>
      <c r="F6214" s="62">
        <v>5.2346563769455949</v>
      </c>
      <c r="G6214" s="63">
        <v>23966960</v>
      </c>
      <c r="H6214" s="63">
        <v>26.192710061555459</v>
      </c>
      <c r="I6214" s="63">
        <v>76.995459476363393</v>
      </c>
      <c r="J6214" s="63">
        <v>2932000000</v>
      </c>
      <c r="K6214" s="63">
        <v>42.070230484323758</v>
      </c>
      <c r="L6214" s="63">
        <v>4087.8293476316176</v>
      </c>
      <c r="M6214" s="63">
        <v>38.227222832052696</v>
      </c>
      <c r="N6214" s="62">
        <v>87.262</v>
      </c>
    </row>
    <row r="6215" spans="1:14" x14ac:dyDescent="0.4">
      <c r="A6215" s="70">
        <v>146</v>
      </c>
      <c r="B6215" s="5" t="s">
        <v>227</v>
      </c>
      <c r="C6215" s="5">
        <v>2000</v>
      </c>
      <c r="D6215" s="5" t="s">
        <v>249</v>
      </c>
      <c r="E6215" s="5" t="s">
        <v>247</v>
      </c>
      <c r="F6215" s="62">
        <v>5.3839102275942237</v>
      </c>
      <c r="G6215" s="63">
        <v>24427729</v>
      </c>
      <c r="H6215" s="63">
        <v>29.4528251104893</v>
      </c>
      <c r="I6215" s="63">
        <v>79.982223184065603</v>
      </c>
      <c r="J6215" s="63">
        <v>4703000000</v>
      </c>
      <c r="K6215" s="63">
        <v>47.857221552980796</v>
      </c>
      <c r="L6215" s="63">
        <v>4795.6347478171701</v>
      </c>
      <c r="M6215" s="63">
        <v>41.521776553623681</v>
      </c>
      <c r="N6215" s="62">
        <v>87.558999999999997</v>
      </c>
    </row>
    <row r="6216" spans="1:14" x14ac:dyDescent="0.4">
      <c r="A6216" s="70">
        <v>146</v>
      </c>
      <c r="B6216" s="5" t="s">
        <v>227</v>
      </c>
      <c r="C6216" s="5">
        <v>2001</v>
      </c>
      <c r="D6216" s="5" t="s">
        <v>249</v>
      </c>
      <c r="E6216" s="5" t="s">
        <v>247</v>
      </c>
      <c r="F6216" s="62">
        <v>5.4581708999721581</v>
      </c>
      <c r="G6216" s="63">
        <v>24880203</v>
      </c>
      <c r="H6216" s="63">
        <v>7.9969040562045848</v>
      </c>
      <c r="I6216" s="63">
        <v>85.068926860831994</v>
      </c>
      <c r="J6216" s="63">
        <v>3704000000</v>
      </c>
      <c r="K6216" s="63">
        <v>42.14126801736198</v>
      </c>
      <c r="L6216" s="63">
        <v>4940.1139028780681</v>
      </c>
      <c r="M6216" s="63">
        <v>41.586246046549348</v>
      </c>
      <c r="N6216" s="62">
        <v>87.85</v>
      </c>
    </row>
    <row r="6217" spans="1:14" x14ac:dyDescent="0.4">
      <c r="A6217" s="70">
        <v>146</v>
      </c>
      <c r="B6217" s="5" t="s">
        <v>227</v>
      </c>
      <c r="C6217" s="5">
        <v>2002</v>
      </c>
      <c r="D6217" s="5" t="s">
        <v>249</v>
      </c>
      <c r="E6217" s="5" t="s">
        <v>247</v>
      </c>
      <c r="F6217" s="62">
        <v>5.5563536576175316</v>
      </c>
      <c r="G6217" s="63">
        <v>25330929</v>
      </c>
      <c r="H6217" s="63">
        <v>33.022876078637097</v>
      </c>
      <c r="I6217" s="63">
        <v>66.518552966377399</v>
      </c>
      <c r="J6217" s="63">
        <v>761000000</v>
      </c>
      <c r="K6217" s="63">
        <v>48.57571064940683</v>
      </c>
      <c r="L6217" s="63">
        <v>3667.2001936310712</v>
      </c>
      <c r="M6217" s="63">
        <v>39.872850273045891</v>
      </c>
      <c r="N6217" s="62">
        <v>87.876000000000005</v>
      </c>
    </row>
    <row r="6218" spans="1:14" x14ac:dyDescent="0.4">
      <c r="A6218" s="70">
        <v>146</v>
      </c>
      <c r="B6218" s="5" t="s">
        <v>227</v>
      </c>
      <c r="C6218" s="5">
        <v>2003</v>
      </c>
      <c r="D6218" s="5" t="s">
        <v>249</v>
      </c>
      <c r="E6218" s="5" t="s">
        <v>247</v>
      </c>
      <c r="F6218" s="62">
        <v>5.2660789420413732</v>
      </c>
      <c r="G6218" s="63">
        <v>25782029</v>
      </c>
      <c r="H6218" s="63">
        <v>34.93375573873692</v>
      </c>
      <c r="I6218" s="63">
        <v>57.754863459800802</v>
      </c>
      <c r="J6218" s="63">
        <v>1573000000</v>
      </c>
      <c r="K6218" s="63">
        <v>50.577007378194061</v>
      </c>
      <c r="L6218" s="63">
        <v>3243.3688047635101</v>
      </c>
      <c r="M6218" s="63">
        <v>40.013076168682574</v>
      </c>
      <c r="N6218" s="62">
        <v>87.902000000000001</v>
      </c>
    </row>
    <row r="6219" spans="1:14" x14ac:dyDescent="0.4">
      <c r="A6219" s="70">
        <v>146</v>
      </c>
      <c r="B6219" s="5" t="s">
        <v>227</v>
      </c>
      <c r="C6219" s="5">
        <v>2004</v>
      </c>
      <c r="D6219" s="5" t="s">
        <v>249</v>
      </c>
      <c r="E6219" s="5" t="s">
        <v>247</v>
      </c>
      <c r="F6219" s="62">
        <v>5.3230292668294688</v>
      </c>
      <c r="G6219" s="63">
        <v>26226927</v>
      </c>
      <c r="H6219" s="63">
        <v>33.953724338534613</v>
      </c>
      <c r="I6219" s="63">
        <v>55.767297351800998</v>
      </c>
      <c r="J6219" s="63">
        <v>1489000000</v>
      </c>
      <c r="K6219" s="63">
        <v>55.367455602321961</v>
      </c>
      <c r="L6219" s="63">
        <v>4287.6315789861274</v>
      </c>
      <c r="M6219" s="63">
        <v>37.604827964574021</v>
      </c>
      <c r="N6219" s="62">
        <v>87.927999999999997</v>
      </c>
    </row>
    <row r="6220" spans="1:14" x14ac:dyDescent="0.4">
      <c r="A6220" s="70">
        <v>146</v>
      </c>
      <c r="B6220" s="5" t="s">
        <v>227</v>
      </c>
      <c r="C6220" s="5">
        <v>2005</v>
      </c>
      <c r="D6220" s="5" t="s">
        <v>249</v>
      </c>
      <c r="E6220" s="5" t="s">
        <v>247</v>
      </c>
      <c r="F6220" s="62">
        <v>5.5261010203501959</v>
      </c>
      <c r="G6220" s="63">
        <v>26668785</v>
      </c>
      <c r="H6220" s="63">
        <v>29.60405935129765</v>
      </c>
      <c r="I6220" s="63">
        <v>54.591743523078499</v>
      </c>
      <c r="J6220" s="63">
        <v>2450000000</v>
      </c>
      <c r="K6220" s="63">
        <v>60.127329756142181</v>
      </c>
      <c r="L6220" s="63">
        <v>5456.3224253325461</v>
      </c>
      <c r="M6220" s="63">
        <v>37.18369430467439</v>
      </c>
      <c r="N6220" s="62">
        <v>87.953999999999994</v>
      </c>
    </row>
    <row r="6221" spans="1:14" x14ac:dyDescent="0.4">
      <c r="A6221" s="70">
        <v>146</v>
      </c>
      <c r="B6221" s="5" t="s">
        <v>227</v>
      </c>
      <c r="C6221" s="5">
        <v>2006</v>
      </c>
      <c r="D6221" s="5" t="s">
        <v>249</v>
      </c>
      <c r="E6221" s="5" t="s">
        <v>247</v>
      </c>
      <c r="F6221" s="62">
        <v>5.4435709198861888</v>
      </c>
      <c r="G6221" s="63">
        <v>27102081</v>
      </c>
      <c r="H6221" s="63">
        <v>17.904315549063583</v>
      </c>
      <c r="I6221" s="63">
        <v>57.808179151003699</v>
      </c>
      <c r="J6221" s="63">
        <v>198000000</v>
      </c>
      <c r="K6221" s="63">
        <v>58.665591558460285</v>
      </c>
      <c r="L6221" s="63">
        <v>6769.8684143071459</v>
      </c>
      <c r="M6221" s="63">
        <v>41.181326928850197</v>
      </c>
      <c r="N6221" s="62">
        <v>87.98</v>
      </c>
    </row>
    <row r="6222" spans="1:14" x14ac:dyDescent="0.4">
      <c r="A6222" s="70">
        <v>146</v>
      </c>
      <c r="B6222" s="5" t="s">
        <v>227</v>
      </c>
      <c r="C6222" s="5">
        <v>2007</v>
      </c>
      <c r="D6222" s="5" t="s">
        <v>249</v>
      </c>
      <c r="E6222" s="5" t="s">
        <v>247</v>
      </c>
      <c r="F6222" s="62">
        <v>5.1730462566580604</v>
      </c>
      <c r="G6222" s="63">
        <v>27525097</v>
      </c>
      <c r="H6222" s="63">
        <v>15.448477757966941</v>
      </c>
      <c r="I6222" s="63">
        <v>63.348361804279499</v>
      </c>
      <c r="J6222" s="63">
        <v>4358000000</v>
      </c>
      <c r="K6222" s="63">
        <v>56.199095481890929</v>
      </c>
      <c r="L6222" s="63">
        <v>8369.2352682966757</v>
      </c>
      <c r="M6222" s="63">
        <v>44.069364161849713</v>
      </c>
      <c r="N6222" s="62">
        <v>88.006</v>
      </c>
    </row>
    <row r="6223" spans="1:14" x14ac:dyDescent="0.4">
      <c r="A6223" s="70">
        <v>146</v>
      </c>
      <c r="B6223" s="5" t="s">
        <v>227</v>
      </c>
      <c r="C6223" s="5">
        <v>2008</v>
      </c>
      <c r="D6223" s="5" t="s">
        <v>249</v>
      </c>
      <c r="E6223" s="5" t="s">
        <v>247</v>
      </c>
      <c r="F6223" s="62">
        <v>5.4096442833319722</v>
      </c>
      <c r="G6223" s="63">
        <v>27933833</v>
      </c>
      <c r="H6223" s="63">
        <v>30.132452853435183</v>
      </c>
      <c r="I6223" s="63">
        <v>75.954831546891</v>
      </c>
      <c r="J6223" s="63">
        <v>2083000000</v>
      </c>
      <c r="K6223" s="63">
        <v>51.82901237899317</v>
      </c>
      <c r="L6223" s="63">
        <v>11310.778170352703</v>
      </c>
      <c r="M6223" s="63">
        <v>41.535951813276448</v>
      </c>
      <c r="N6223" s="62">
        <v>88.031000000000006</v>
      </c>
    </row>
    <row r="6224" spans="1:14" x14ac:dyDescent="0.4">
      <c r="A6224" s="70">
        <v>146</v>
      </c>
      <c r="B6224" s="5" t="s">
        <v>227</v>
      </c>
      <c r="C6224" s="5">
        <v>2009</v>
      </c>
      <c r="D6224" s="5" t="s">
        <v>249</v>
      </c>
      <c r="E6224" s="5" t="s">
        <v>247</v>
      </c>
      <c r="F6224" s="62">
        <v>5.3864332721968857</v>
      </c>
      <c r="G6224" s="63">
        <v>28327892</v>
      </c>
      <c r="H6224" s="63">
        <v>7.8316663600266594</v>
      </c>
      <c r="I6224" s="63">
        <v>99.062992475518797</v>
      </c>
      <c r="J6224" s="63">
        <v>-1137000000</v>
      </c>
      <c r="K6224" s="63">
        <v>38.520929658329749</v>
      </c>
      <c r="L6224" s="63">
        <v>11641.799147231693</v>
      </c>
      <c r="M6224" s="63">
        <v>41.860899912750831</v>
      </c>
      <c r="N6224" s="62">
        <v>88.057000000000002</v>
      </c>
    </row>
    <row r="6225" spans="1:14" x14ac:dyDescent="0.4">
      <c r="A6225" s="70">
        <v>146</v>
      </c>
      <c r="B6225" s="5" t="s">
        <v>227</v>
      </c>
      <c r="C6225" s="5">
        <v>2010</v>
      </c>
      <c r="D6225" s="5" t="s">
        <v>249</v>
      </c>
      <c r="E6225" s="5" t="s">
        <v>247</v>
      </c>
      <c r="F6225" s="62">
        <v>5.7148345559338241</v>
      </c>
      <c r="G6225" s="63">
        <v>28715022</v>
      </c>
      <c r="H6225" s="63">
        <v>45.943268698589264</v>
      </c>
      <c r="I6225" s="63">
        <v>100</v>
      </c>
      <c r="J6225" s="63">
        <v>1583000000</v>
      </c>
      <c r="K6225" s="63">
        <v>46.13689352402028</v>
      </c>
      <c r="L6225" s="63">
        <v>13692.914966621063</v>
      </c>
      <c r="M6225" s="63">
        <v>35.143173733014528</v>
      </c>
      <c r="N6225" s="62">
        <v>88.082999999999998</v>
      </c>
    </row>
    <row r="6226" spans="1:14" x14ac:dyDescent="0.4">
      <c r="A6226" s="70">
        <v>146</v>
      </c>
      <c r="B6226" s="5" t="s">
        <v>227</v>
      </c>
      <c r="C6226" s="5">
        <v>2011</v>
      </c>
      <c r="D6226" s="5" t="s">
        <v>249</v>
      </c>
      <c r="E6226" s="5" t="s">
        <v>247</v>
      </c>
      <c r="F6226" s="62">
        <v>5.5003686225388035</v>
      </c>
      <c r="G6226" s="63">
        <v>29096159</v>
      </c>
      <c r="H6226" s="63">
        <v>28.149190952885363</v>
      </c>
      <c r="I6226" s="63">
        <v>70.799893916622693</v>
      </c>
      <c r="J6226" s="63">
        <v>5855000000</v>
      </c>
      <c r="K6226" s="63">
        <v>49.638121596799515</v>
      </c>
      <c r="L6226" s="63">
        <v>10877.112363881559</v>
      </c>
      <c r="M6226" s="63">
        <v>34.527428949107723</v>
      </c>
      <c r="N6226" s="62">
        <v>88.108000000000004</v>
      </c>
    </row>
    <row r="6227" spans="1:14" x14ac:dyDescent="0.4">
      <c r="A6227" s="70">
        <v>146</v>
      </c>
      <c r="B6227" s="5" t="s">
        <v>227</v>
      </c>
      <c r="C6227" s="5">
        <v>2012</v>
      </c>
      <c r="D6227" s="5" t="s">
        <v>249</v>
      </c>
      <c r="E6227" s="5" t="s">
        <v>247</v>
      </c>
      <c r="F6227" s="62">
        <v>6.1461208602821005</v>
      </c>
      <c r="G6227" s="63">
        <v>29470426</v>
      </c>
      <c r="H6227" s="63">
        <v>14.059430064286076</v>
      </c>
      <c r="I6227" s="63">
        <v>84.986199905621902</v>
      </c>
      <c r="J6227" s="63">
        <v>4986000000</v>
      </c>
      <c r="K6227" s="63">
        <v>50.403567380365388</v>
      </c>
      <c r="L6227" s="63">
        <v>12937.927597234851</v>
      </c>
      <c r="M6227" s="63">
        <v>34.891851851851854</v>
      </c>
      <c r="N6227" s="62">
        <v>88.123000000000005</v>
      </c>
    </row>
    <row r="6228" spans="1:14" x14ac:dyDescent="0.4">
      <c r="A6228" s="70">
        <v>146</v>
      </c>
      <c r="B6228" s="5" t="s">
        <v>227</v>
      </c>
      <c r="C6228" s="5">
        <v>2013</v>
      </c>
      <c r="D6228" s="5" t="s">
        <v>249</v>
      </c>
      <c r="E6228" s="5" t="s">
        <v>247</v>
      </c>
      <c r="F6228" s="62">
        <v>6.0467348018824705</v>
      </c>
      <c r="G6228" s="63">
        <v>29838021</v>
      </c>
      <c r="H6228" s="63">
        <v>35.502674634833539</v>
      </c>
      <c r="I6228" s="63">
        <v>83.236326957864193</v>
      </c>
      <c r="J6228" s="63">
        <v>2145000000</v>
      </c>
      <c r="K6228" s="63">
        <v>54.277761267231327</v>
      </c>
      <c r="L6228" s="63">
        <v>12433.980785339827</v>
      </c>
      <c r="M6228" s="63">
        <v>36.79148499615286</v>
      </c>
      <c r="N6228" s="62">
        <v>88.132999999999996</v>
      </c>
    </row>
    <row r="6229" spans="1:14" x14ac:dyDescent="0.4">
      <c r="A6229" s="70">
        <v>146</v>
      </c>
      <c r="B6229" s="5" t="s">
        <v>227</v>
      </c>
      <c r="C6229" s="5">
        <v>2014</v>
      </c>
      <c r="D6229" s="5" t="s">
        <v>249</v>
      </c>
      <c r="E6229" s="5" t="s">
        <v>247</v>
      </c>
      <c r="F6229" s="62">
        <v>5.9362954471491616</v>
      </c>
      <c r="G6229" s="63">
        <v>30193258</v>
      </c>
      <c r="H6229" s="63">
        <v>40.440490106554819</v>
      </c>
      <c r="I6229" s="63">
        <v>128.95866701817499</v>
      </c>
      <c r="J6229" s="63">
        <v>1135000000</v>
      </c>
      <c r="K6229" s="63">
        <v>48.090813525564563</v>
      </c>
      <c r="L6229" s="63">
        <v>15975.729375336146</v>
      </c>
      <c r="M6229" s="63">
        <v>35.544228659913543</v>
      </c>
      <c r="N6229" s="62">
        <v>88.144000000000005</v>
      </c>
    </row>
    <row r="6230" spans="1:14" x14ac:dyDescent="0.4">
      <c r="A6230" s="70">
        <v>146</v>
      </c>
      <c r="B6230" s="5" t="s">
        <v>227</v>
      </c>
      <c r="C6230" s="5">
        <v>2015</v>
      </c>
      <c r="D6230" s="5" t="s">
        <v>249</v>
      </c>
      <c r="E6230" s="5" t="s">
        <v>247</v>
      </c>
      <c r="F6230" s="62">
        <v>5.3432170806960668</v>
      </c>
      <c r="G6230" s="63">
        <v>30529716</v>
      </c>
      <c r="H6230" s="63">
        <f>(H5929+H5886+H5757)/3</f>
        <v>2.6583292419759723</v>
      </c>
      <c r="I6230" s="63">
        <v>309.75213314094702</v>
      </c>
      <c r="J6230" s="63">
        <v>2956000000</v>
      </c>
      <c r="K6230" s="63">
        <f>(K5929+K5886+K5757)/3</f>
        <v>71.27995975711768</v>
      </c>
      <c r="L6230" s="63">
        <f>(L5886+L5757+L5929)/3</f>
        <v>7125.4076038459634</v>
      </c>
      <c r="M6230" s="63">
        <f>(M5714+M5972+M6187)/3</f>
        <v>29.859371270288289</v>
      </c>
      <c r="N6230" s="62">
        <v>88.153999999999996</v>
      </c>
    </row>
    <row r="6231" spans="1:14" x14ac:dyDescent="0.4">
      <c r="A6231" s="70">
        <v>146</v>
      </c>
      <c r="B6231" s="5" t="s">
        <v>227</v>
      </c>
      <c r="C6231" s="5">
        <v>2016</v>
      </c>
      <c r="D6231" s="5" t="s">
        <v>249</v>
      </c>
      <c r="E6231" s="5" t="s">
        <v>247</v>
      </c>
      <c r="F6231" s="62">
        <v>4.8945847211440556</v>
      </c>
      <c r="G6231" s="63">
        <v>30741464</v>
      </c>
      <c r="H6231" s="63">
        <f>(H5887+H5758+H5930)/3</f>
        <v>2.1066108102585352</v>
      </c>
      <c r="I6231" s="63">
        <v>741.702770921048</v>
      </c>
      <c r="J6231" s="63">
        <v>1587000000</v>
      </c>
      <c r="K6231" s="63">
        <f>(K5758+K5887+K5930)/3</f>
        <v>65.107335421378608</v>
      </c>
      <c r="L6231" s="63">
        <f>(L5930+L5758+L5887)/3</f>
        <v>7037.2456621590391</v>
      </c>
      <c r="M6231" s="63">
        <f>(M5715+M5973+M6188)/3</f>
        <v>30.305556300607321</v>
      </c>
      <c r="N6231" s="62">
        <v>88.165000000000006</v>
      </c>
    </row>
    <row r="6232" spans="1:14" x14ac:dyDescent="0.4">
      <c r="A6232" s="70">
        <v>146</v>
      </c>
      <c r="B6232" s="5" t="s">
        <v>227</v>
      </c>
      <c r="C6232" s="5">
        <v>2017</v>
      </c>
      <c r="D6232" s="5" t="s">
        <v>249</v>
      </c>
      <c r="E6232" s="5" t="s">
        <v>247</v>
      </c>
      <c r="F6232" s="62">
        <v>4.5736812353507537</v>
      </c>
      <c r="G6232" s="63">
        <v>30563433</v>
      </c>
      <c r="H6232" s="63">
        <f>(H5888+H5759+H5931)/3</f>
        <v>5.0179394881084818</v>
      </c>
      <c r="I6232" s="63">
        <f>(I5759+I5888+I5931)/3</f>
        <v>87.486303456316946</v>
      </c>
      <c r="J6232" s="63">
        <v>-68000000</v>
      </c>
      <c r="K6232" s="63">
        <f>(K5888+K5759+K5931)/3</f>
        <v>65.768335730834906</v>
      </c>
      <c r="L6232" s="63">
        <f>(L5888+L5759+L5931)/3</f>
        <v>7139.1132098078915</v>
      </c>
      <c r="M6232" s="63">
        <f>(M5759+M5888+M5931)/3</f>
        <v>49.691294924370766</v>
      </c>
      <c r="N6232" s="62">
        <v>88.183000000000007</v>
      </c>
    </row>
    <row r="6233" spans="1:14" x14ac:dyDescent="0.4">
      <c r="A6233" s="70">
        <v>146</v>
      </c>
      <c r="B6233" s="5" t="s">
        <v>227</v>
      </c>
      <c r="C6233" s="5">
        <v>2018</v>
      </c>
      <c r="D6233" s="5" t="s">
        <v>249</v>
      </c>
      <c r="E6233" s="5" t="s">
        <v>247</v>
      </c>
      <c r="F6233" s="62">
        <v>4.363961452914376</v>
      </c>
      <c r="G6233" s="63">
        <v>29825653</v>
      </c>
      <c r="H6233" s="63">
        <f>(H5760+H5889+H5932)/3</f>
        <v>7.6210085966066998</v>
      </c>
      <c r="I6233" s="63">
        <f>(I5889+I5760+I5932)/3</f>
        <v>98.067012021712102</v>
      </c>
      <c r="J6233" s="63">
        <v>886000000</v>
      </c>
      <c r="K6233" s="63">
        <f>(K5889+K5760+K5932)/3</f>
        <v>67.036419139673498</v>
      </c>
      <c r="L6233" s="63">
        <f>(L5760+L5889+L5932)/3</f>
        <v>6979.9330103012935</v>
      </c>
      <c r="M6233" s="63">
        <f>(M5760+M5932+M5889)/3</f>
        <v>46.117617480782734</v>
      </c>
      <c r="N6233" s="62">
        <v>88.207999999999998</v>
      </c>
    </row>
    <row r="6234" spans="1:14" x14ac:dyDescent="0.4">
      <c r="A6234" s="70">
        <v>146</v>
      </c>
      <c r="B6234" s="5" t="s">
        <v>227</v>
      </c>
      <c r="C6234" s="5">
        <v>2019</v>
      </c>
      <c r="D6234" s="5" t="s">
        <v>249</v>
      </c>
      <c r="E6234" s="5" t="s">
        <v>247</v>
      </c>
      <c r="F6234" s="62">
        <v>3.7105990701334126</v>
      </c>
      <c r="G6234" s="63">
        <v>28971683</v>
      </c>
      <c r="H6234" s="63">
        <f>(H5761+H5890+H5933)/3</f>
        <v>8.6514060383507516</v>
      </c>
      <c r="I6234" s="63">
        <f>(I5890+I5761+I5933)/3</f>
        <v>99.51125788727451</v>
      </c>
      <c r="J6234" s="63">
        <v>-1278000000</v>
      </c>
      <c r="K6234" s="63">
        <f>(K5890+K5761+K5933)/3</f>
        <v>64.88149897347715</v>
      </c>
      <c r="L6234" s="63">
        <f>(L5890+L5761+L5933)/3</f>
        <v>7146.433254757595</v>
      </c>
      <c r="M6234" s="63">
        <f>(M5718+M5976+M6191)/3</f>
        <v>31.713607587641533</v>
      </c>
      <c r="N6234" s="62">
        <v>88.24</v>
      </c>
    </row>
    <row r="6235" spans="1:14" x14ac:dyDescent="0.4">
      <c r="A6235" s="70">
        <v>146</v>
      </c>
      <c r="B6235" s="5" t="s">
        <v>227</v>
      </c>
      <c r="C6235" s="5">
        <v>2020</v>
      </c>
      <c r="D6235" s="5" t="s">
        <v>249</v>
      </c>
      <c r="E6235" s="5" t="s">
        <v>247</v>
      </c>
      <c r="F6235" s="62">
        <v>2.5450279783196148</v>
      </c>
      <c r="G6235" s="63">
        <v>28490453</v>
      </c>
      <c r="H6235" s="63">
        <f>(H5891+H5762+H5934)/3</f>
        <v>5.1500434855090829</v>
      </c>
      <c r="I6235" s="63">
        <f>(I5762+I5891+I5934)/3</f>
        <v>99.91993418682641</v>
      </c>
      <c r="J6235" s="63">
        <v>-456000000</v>
      </c>
      <c r="K6235" s="63">
        <f>(K5762+K5891+K5934)/3</f>
        <v>60.938123945955766</v>
      </c>
      <c r="L6235" s="63">
        <f>(L5762+L5891+L5934)/3</f>
        <v>6858.3587539049659</v>
      </c>
      <c r="M6235" s="63">
        <f>(M5762+M5891+M5934)/3</f>
        <v>32.337687730869497</v>
      </c>
      <c r="N6235" s="62">
        <v>88.278999999999996</v>
      </c>
    </row>
    <row r="6236" spans="1:14" x14ac:dyDescent="0.4">
      <c r="A6236" s="70">
        <v>146</v>
      </c>
      <c r="B6236" s="5" t="s">
        <v>227</v>
      </c>
      <c r="C6236" s="5">
        <v>2021</v>
      </c>
      <c r="D6236" s="5" t="s">
        <v>249</v>
      </c>
      <c r="E6236" s="5" t="s">
        <v>247</v>
      </c>
      <c r="F6236" s="62">
        <f>(F6233+F6234+F6235)/3</f>
        <v>3.5398628337891345</v>
      </c>
      <c r="G6236" s="63">
        <v>28199867</v>
      </c>
      <c r="H6236" s="63">
        <f>(H5763+H5892+H5935)/3</f>
        <v>10.490156679162226</v>
      </c>
      <c r="I6236" s="63">
        <f>(I5763+I5892+I5935)/3</f>
        <v>85.808173245594105</v>
      </c>
      <c r="J6236" s="63">
        <v>-996000000</v>
      </c>
      <c r="K6236" s="63">
        <f>(K5763+K5892+K5935)/3</f>
        <v>59.169342597945302</v>
      </c>
      <c r="L6236" s="63">
        <f>(L5763+L5935+L5892)/3</f>
        <v>7351.4948396092295</v>
      </c>
      <c r="M6236" s="63">
        <f>(M5720+M5978+M6193)/3</f>
        <v>30.082237439690459</v>
      </c>
      <c r="N6236" s="62">
        <v>88.325000000000003</v>
      </c>
    </row>
    <row r="6237" spans="1:14" x14ac:dyDescent="0.4">
      <c r="A6237" s="70">
        <v>146</v>
      </c>
      <c r="B6237" s="5" t="s">
        <v>227</v>
      </c>
      <c r="C6237" s="5">
        <v>2022</v>
      </c>
      <c r="D6237" s="5" t="s">
        <v>249</v>
      </c>
      <c r="E6237" s="5" t="s">
        <v>247</v>
      </c>
      <c r="F6237" s="62">
        <f>(F6234+F6235+F6236)/3</f>
        <v>3.2651632940807205</v>
      </c>
      <c r="G6237" s="63">
        <v>28301696</v>
      </c>
      <c r="H6237" s="63">
        <f>(H5764+H5893+H5936)/3</f>
        <v>41.668707929039286</v>
      </c>
      <c r="I6237" s="63">
        <f>(I5764+-I5893+I5936)/3</f>
        <v>28.543649626458379</v>
      </c>
      <c r="J6237" s="63">
        <v>941333333.29999995</v>
      </c>
      <c r="K6237" s="63">
        <f>(K5764+K5893+K5936)/3</f>
        <v>101.99228199596097</v>
      </c>
      <c r="L6237" s="63">
        <f>(L5764+L5893+L5936)/3</f>
        <v>8659.602247910525</v>
      </c>
      <c r="M6237" s="63">
        <f>(M5721+M5979+M6194)/3</f>
        <v>30.067620464921571</v>
      </c>
      <c r="N6237" s="62">
        <v>88.378</v>
      </c>
    </row>
    <row r="6238" spans="1:14" x14ac:dyDescent="0.4">
      <c r="A6238" s="69">
        <v>147</v>
      </c>
      <c r="B6238" s="5" t="s">
        <v>228</v>
      </c>
      <c r="C6238" s="5">
        <v>1980</v>
      </c>
      <c r="D6238" s="5" t="s">
        <v>250</v>
      </c>
      <c r="E6238" s="5" t="s">
        <v>247</v>
      </c>
      <c r="F6238" s="62">
        <f>F6239*0.95</f>
        <v>0.17294688055158539</v>
      </c>
      <c r="G6238" s="63">
        <v>52968270</v>
      </c>
      <c r="H6238" s="63">
        <f>(H6168+H6152+H6125)/3</f>
        <v>32.517704885786948</v>
      </c>
      <c r="I6238" s="63">
        <f>(I6168+I6152+I6125)/3</f>
        <v>113.9170125072924</v>
      </c>
      <c r="J6238" s="63">
        <v>1666666.6</v>
      </c>
      <c r="K6238" s="63">
        <f>(K6168+K6152+K6125)/3</f>
        <v>82.470976182567156</v>
      </c>
      <c r="L6238" s="63">
        <f>(L6168+L6152+L6125)/3</f>
        <v>1040.7419841614553</v>
      </c>
      <c r="M6238" s="63">
        <v>24.8993288590604</v>
      </c>
      <c r="N6238" s="62">
        <v>19.247</v>
      </c>
    </row>
    <row r="6239" spans="1:14" x14ac:dyDescent="0.4">
      <c r="A6239" s="69">
        <v>147</v>
      </c>
      <c r="B6239" s="5" t="s">
        <v>228</v>
      </c>
      <c r="C6239" s="5">
        <v>1981</v>
      </c>
      <c r="D6239" s="5" t="s">
        <v>250</v>
      </c>
      <c r="E6239" s="5" t="s">
        <v>247</v>
      </c>
      <c r="F6239" s="62">
        <f t="shared" ref="F6239:F6247" si="630">F6240*0.95</f>
        <v>0.18204934794903727</v>
      </c>
      <c r="G6239" s="63">
        <v>54280394</v>
      </c>
      <c r="H6239" s="63">
        <f>(H6168+H6153+H6125)/3</f>
        <v>33.107556501928762</v>
      </c>
      <c r="I6239" s="63">
        <f>(I6168+I6153+I6125)/3</f>
        <v>113.91744945060533</v>
      </c>
      <c r="J6239" s="63">
        <v>17910000</v>
      </c>
      <c r="K6239" s="63">
        <f>(K6153+K6168+K6125)/3</f>
        <v>81.98016345480481</v>
      </c>
      <c r="L6239" s="63">
        <f>(L6168+L6153+L6125)/3</f>
        <v>1012.6035185670125</v>
      </c>
      <c r="M6239" s="63">
        <v>25.589005235602098</v>
      </c>
      <c r="N6239" s="62">
        <v>19.309000000000001</v>
      </c>
    </row>
    <row r="6240" spans="1:14" x14ac:dyDescent="0.4">
      <c r="A6240" s="69">
        <v>147</v>
      </c>
      <c r="B6240" s="5" t="s">
        <v>228</v>
      </c>
      <c r="C6240" s="5">
        <v>1982</v>
      </c>
      <c r="D6240" s="5" t="s">
        <v>250</v>
      </c>
      <c r="E6240" s="5" t="s">
        <v>247</v>
      </c>
      <c r="F6240" s="62">
        <f t="shared" si="630"/>
        <v>0.19163089257793398</v>
      </c>
      <c r="G6240" s="63">
        <v>55632153</v>
      </c>
      <c r="H6240" s="63">
        <f>(H6154+H6111+H5982)/3</f>
        <v>11.740765503477691</v>
      </c>
      <c r="I6240" s="63">
        <f>(I6154+I6111+I5982)/3</f>
        <v>176.27166542198768</v>
      </c>
      <c r="J6240" s="63">
        <v>13050000</v>
      </c>
      <c r="K6240" s="63">
        <f>(K5982+K6111+K6154)/3</f>
        <v>87.07310288166606</v>
      </c>
      <c r="L6240" s="63">
        <f>(L5982+L6111+L6154)/3</f>
        <v>843.34254615125701</v>
      </c>
      <c r="M6240" s="63">
        <v>25.06082725060827</v>
      </c>
      <c r="N6240" s="62">
        <v>19.372</v>
      </c>
    </row>
    <row r="6241" spans="1:14" x14ac:dyDescent="0.4">
      <c r="A6241" s="69">
        <v>147</v>
      </c>
      <c r="B6241" s="5" t="s">
        <v>228</v>
      </c>
      <c r="C6241" s="5">
        <v>1983</v>
      </c>
      <c r="D6241" s="5" t="s">
        <v>250</v>
      </c>
      <c r="E6241" s="5" t="s">
        <v>247</v>
      </c>
      <c r="F6241" s="62">
        <f t="shared" si="630"/>
        <v>0.20171672902940418</v>
      </c>
      <c r="G6241" s="63">
        <v>57011444</v>
      </c>
      <c r="H6241" s="63">
        <f>(H5983+H6112+H6155)/3</f>
        <v>8.8789223033452664</v>
      </c>
      <c r="I6241" s="63">
        <f>(I5983+I6112+I6155)/3</f>
        <v>168.17192550342142</v>
      </c>
      <c r="J6241" s="63">
        <v>131111.1</v>
      </c>
      <c r="K6241" s="63">
        <f>(K5983+K6112+K6155)/3</f>
        <v>97.879018107303182</v>
      </c>
      <c r="L6241" s="63">
        <f>(L5983+L6112+L6155)/3</f>
        <v>828.78070177938696</v>
      </c>
      <c r="M6241" s="63">
        <v>27.27272727272727</v>
      </c>
      <c r="N6241" s="62">
        <v>19.434999999999999</v>
      </c>
    </row>
    <row r="6242" spans="1:14" x14ac:dyDescent="0.4">
      <c r="A6242" s="69">
        <v>147</v>
      </c>
      <c r="B6242" s="5" t="s">
        <v>228</v>
      </c>
      <c r="C6242" s="5">
        <v>1984</v>
      </c>
      <c r="D6242" s="5" t="s">
        <v>250</v>
      </c>
      <c r="E6242" s="5" t="s">
        <v>247</v>
      </c>
      <c r="F6242" s="62">
        <f t="shared" si="630"/>
        <v>0.21233339897832021</v>
      </c>
      <c r="G6242" s="63">
        <v>58406863</v>
      </c>
      <c r="H6242" s="63">
        <f>(H6156+H5984+H6113)/3</f>
        <v>11.608724767158868</v>
      </c>
      <c r="I6242" s="63">
        <f>(I5984+I6113+I6156)/3</f>
        <v>167.94001461727331</v>
      </c>
      <c r="J6242" s="63">
        <v>690000</v>
      </c>
      <c r="K6242" s="63">
        <f>(K5984+K6156+K6113)/3</f>
        <v>97.957689271236859</v>
      </c>
      <c r="L6242" s="63">
        <f>(L5984+L6113+L6156)/3</f>
        <v>882.03267632087216</v>
      </c>
      <c r="M6242" s="63">
        <v>29.706390328151983</v>
      </c>
      <c r="N6242" s="62">
        <v>19.498000000000001</v>
      </c>
    </row>
    <row r="6243" spans="1:14" x14ac:dyDescent="0.4">
      <c r="A6243" s="69">
        <v>147</v>
      </c>
      <c r="B6243" s="5" t="s">
        <v>228</v>
      </c>
      <c r="C6243" s="5">
        <v>1985</v>
      </c>
      <c r="D6243" s="5" t="s">
        <v>250</v>
      </c>
      <c r="E6243" s="5" t="s">
        <v>247</v>
      </c>
      <c r="F6243" s="62">
        <f t="shared" si="630"/>
        <v>0.22350884102981075</v>
      </c>
      <c r="G6243" s="63">
        <v>59811313</v>
      </c>
      <c r="H6243" s="63">
        <f>(H6114+H5985+H6157)/3</f>
        <v>2.1227661974744794</v>
      </c>
      <c r="I6243" s="63">
        <f>(I6114+I5985+I6157)/3</f>
        <v>162.33722658074518</v>
      </c>
      <c r="J6243" s="63">
        <v>-80000</v>
      </c>
      <c r="K6243" s="63">
        <f>(K6157+K6114+K5985)/3</f>
        <v>93.204530098589728</v>
      </c>
      <c r="L6243" s="63">
        <v>235.65253985888069</v>
      </c>
      <c r="M6243" s="63">
        <v>30.407343660355707</v>
      </c>
      <c r="N6243" s="62">
        <v>19.561</v>
      </c>
    </row>
    <row r="6244" spans="1:14" x14ac:dyDescent="0.4">
      <c r="A6244" s="69">
        <v>147</v>
      </c>
      <c r="B6244" s="5" t="s">
        <v>228</v>
      </c>
      <c r="C6244" s="5">
        <v>1986</v>
      </c>
      <c r="D6244" s="5" t="s">
        <v>250</v>
      </c>
      <c r="E6244" s="5" t="s">
        <v>247</v>
      </c>
      <c r="F6244" s="62">
        <f t="shared" si="630"/>
        <v>0.23527246424190607</v>
      </c>
      <c r="G6244" s="63">
        <v>61221107</v>
      </c>
      <c r="H6244" s="63">
        <v>398.07308560005714</v>
      </c>
      <c r="I6244" s="63">
        <f>(I6115+I5986+I6158)/3</f>
        <v>139.86703496373454</v>
      </c>
      <c r="J6244" s="63">
        <v>40000</v>
      </c>
      <c r="K6244" s="63">
        <v>23.21869432387312</v>
      </c>
      <c r="L6244" s="63">
        <v>430.18850100896873</v>
      </c>
      <c r="M6244" s="63">
        <v>30.664573521716381</v>
      </c>
      <c r="N6244" s="62">
        <v>19.625</v>
      </c>
    </row>
    <row r="6245" spans="1:14" x14ac:dyDescent="0.4">
      <c r="A6245" s="69">
        <v>147</v>
      </c>
      <c r="B6245" s="5" t="s">
        <v>228</v>
      </c>
      <c r="C6245" s="5">
        <v>1987</v>
      </c>
      <c r="D6245" s="5" t="s">
        <v>250</v>
      </c>
      <c r="E6245" s="5" t="s">
        <v>247</v>
      </c>
      <c r="F6245" s="62">
        <f t="shared" si="630"/>
        <v>0.24765522551779587</v>
      </c>
      <c r="G6245" s="63">
        <v>62630787</v>
      </c>
      <c r="H6245" s="63">
        <v>362.55632118027546</v>
      </c>
      <c r="I6245" s="63">
        <f t="shared" ref="I6245:I6250" si="631">(I5987+I6116+I6159)/3</f>
        <v>117.87216002315263</v>
      </c>
      <c r="J6245" s="63">
        <v>10363703.699999999</v>
      </c>
      <c r="K6245" s="63">
        <v>20.798606574912892</v>
      </c>
      <c r="L6245" s="63">
        <v>585.30493717594277</v>
      </c>
      <c r="M6245" s="63">
        <v>30.722891566265066</v>
      </c>
      <c r="N6245" s="62">
        <v>19.687999999999999</v>
      </c>
    </row>
    <row r="6246" spans="1:14" x14ac:dyDescent="0.4">
      <c r="A6246" s="69">
        <v>147</v>
      </c>
      <c r="B6246" s="5" t="s">
        <v>228</v>
      </c>
      <c r="C6246" s="5">
        <v>1988</v>
      </c>
      <c r="D6246" s="5" t="s">
        <v>250</v>
      </c>
      <c r="E6246" s="5" t="s">
        <v>247</v>
      </c>
      <c r="F6246" s="62">
        <f t="shared" si="630"/>
        <v>0.26068971107136407</v>
      </c>
      <c r="G6246" s="63">
        <v>64037514</v>
      </c>
      <c r="H6246" s="63">
        <v>411.04025331116628</v>
      </c>
      <c r="I6246" s="63">
        <f t="shared" si="631"/>
        <v>111.90973146364587</v>
      </c>
      <c r="J6246" s="63">
        <v>7679999.9000000004</v>
      </c>
      <c r="K6246" s="63">
        <v>18.950487086900132</v>
      </c>
      <c r="L6246" s="63">
        <v>397.01436018572025</v>
      </c>
      <c r="M6246" s="63">
        <v>38.708133971291872</v>
      </c>
      <c r="N6246" s="62">
        <v>19.751999999999999</v>
      </c>
    </row>
    <row r="6247" spans="1:14" x14ac:dyDescent="0.4">
      <c r="A6247" s="69">
        <v>147</v>
      </c>
      <c r="B6247" s="5" t="s">
        <v>228</v>
      </c>
      <c r="C6247" s="5">
        <v>1989</v>
      </c>
      <c r="D6247" s="5" t="s">
        <v>250</v>
      </c>
      <c r="E6247" s="5" t="s">
        <v>247</v>
      </c>
      <c r="F6247" s="62">
        <f t="shared" si="630"/>
        <v>0.27441022218038325</v>
      </c>
      <c r="G6247" s="63">
        <v>65466361</v>
      </c>
      <c r="H6247" s="63">
        <v>69.688725352943521</v>
      </c>
      <c r="I6247" s="63">
        <f t="shared" si="631"/>
        <v>112.27582080751158</v>
      </c>
      <c r="J6247" s="63">
        <v>4070000</v>
      </c>
      <c r="K6247" s="63">
        <v>57.904462154985225</v>
      </c>
      <c r="L6247" s="63">
        <v>96.130361890651386</v>
      </c>
      <c r="M6247" s="63">
        <v>31.895573212258792</v>
      </c>
      <c r="N6247" s="62">
        <v>19.890999999999998</v>
      </c>
    </row>
    <row r="6248" spans="1:14" x14ac:dyDescent="0.4">
      <c r="A6248" s="69">
        <v>147</v>
      </c>
      <c r="B6248" s="5" t="s">
        <v>228</v>
      </c>
      <c r="C6248" s="5">
        <v>1990</v>
      </c>
      <c r="D6248" s="5" t="s">
        <v>250</v>
      </c>
      <c r="E6248" s="5" t="s">
        <v>247</v>
      </c>
      <c r="F6248" s="62">
        <v>0.28885286545303501</v>
      </c>
      <c r="G6248" s="63">
        <v>66912613</v>
      </c>
      <c r="H6248" s="63">
        <v>42.095098132218283</v>
      </c>
      <c r="I6248" s="63">
        <f t="shared" si="631"/>
        <v>107.89243392634644</v>
      </c>
      <c r="J6248" s="63">
        <v>180000000</v>
      </c>
      <c r="K6248" s="63">
        <v>81.315697940889038</v>
      </c>
      <c r="L6248" s="63">
        <v>96.719295741295298</v>
      </c>
      <c r="M6248" s="63">
        <v>28.078250863060987</v>
      </c>
      <c r="N6248" s="62">
        <v>20.257000000000001</v>
      </c>
    </row>
    <row r="6249" spans="1:14" x14ac:dyDescent="0.4">
      <c r="A6249" s="69">
        <v>147</v>
      </c>
      <c r="B6249" s="5" t="s">
        <v>228</v>
      </c>
      <c r="C6249" s="5">
        <v>1991</v>
      </c>
      <c r="D6249" s="5" t="s">
        <v>250</v>
      </c>
      <c r="E6249" s="5" t="s">
        <v>247</v>
      </c>
      <c r="F6249" s="62">
        <v>0.28959832835031379</v>
      </c>
      <c r="G6249" s="63">
        <v>68358820</v>
      </c>
      <c r="H6249" s="63">
        <v>72.546384595038575</v>
      </c>
      <c r="I6249" s="63">
        <f t="shared" si="631"/>
        <v>109.00611437304774</v>
      </c>
      <c r="J6249" s="63">
        <v>375190278</v>
      </c>
      <c r="K6249" s="63">
        <v>66.946952394175241</v>
      </c>
      <c r="L6249" s="63">
        <v>140.63100446173368</v>
      </c>
      <c r="M6249" s="63">
        <v>21.252927400468387</v>
      </c>
      <c r="N6249" s="62">
        <v>20.629000000000001</v>
      </c>
    </row>
    <row r="6250" spans="1:14" x14ac:dyDescent="0.4">
      <c r="A6250" s="69">
        <v>147</v>
      </c>
      <c r="B6250" s="5" t="s">
        <v>228</v>
      </c>
      <c r="C6250" s="5">
        <v>1992</v>
      </c>
      <c r="D6250" s="5" t="s">
        <v>250</v>
      </c>
      <c r="E6250" s="5" t="s">
        <v>247</v>
      </c>
      <c r="F6250" s="62">
        <v>0.2982271626111872</v>
      </c>
      <c r="G6250" s="63">
        <v>69788747</v>
      </c>
      <c r="H6250" s="63">
        <v>32.629184460633951</v>
      </c>
      <c r="I6250" s="63">
        <f t="shared" si="631"/>
        <v>110.82091661548553</v>
      </c>
      <c r="J6250" s="63">
        <v>473945856</v>
      </c>
      <c r="K6250" s="63">
        <v>73.576885126479212</v>
      </c>
      <c r="L6250" s="63">
        <v>141.38368520122413</v>
      </c>
      <c r="M6250" s="63">
        <v>17.194570135746606</v>
      </c>
      <c r="N6250" s="62">
        <v>21.006</v>
      </c>
    </row>
    <row r="6251" spans="1:14" x14ac:dyDescent="0.4">
      <c r="A6251" s="69">
        <v>147</v>
      </c>
      <c r="B6251" s="5" t="s">
        <v>228</v>
      </c>
      <c r="C6251" s="5">
        <v>1993</v>
      </c>
      <c r="D6251" s="5" t="s">
        <v>250</v>
      </c>
      <c r="E6251" s="5" t="s">
        <v>247</v>
      </c>
      <c r="F6251" s="62">
        <v>0.34063114033365416</v>
      </c>
      <c r="G6251" s="63">
        <v>71176405</v>
      </c>
      <c r="H6251" s="63">
        <v>17.414974629790663</v>
      </c>
      <c r="I6251" s="63">
        <f>(I6122+I5993+I6165)/3</f>
        <v>104.83991032617364</v>
      </c>
      <c r="J6251" s="63">
        <v>926303714.89999998</v>
      </c>
      <c r="K6251" s="63">
        <v>66.212267151249833</v>
      </c>
      <c r="L6251" s="63">
        <v>185.18712202690759</v>
      </c>
      <c r="M6251" s="63">
        <v>13.169114163903362</v>
      </c>
      <c r="N6251" s="62">
        <v>21.387</v>
      </c>
    </row>
    <row r="6252" spans="1:14" x14ac:dyDescent="0.4">
      <c r="A6252" s="69">
        <v>147</v>
      </c>
      <c r="B6252" s="5" t="s">
        <v>228</v>
      </c>
      <c r="C6252" s="5">
        <v>1994</v>
      </c>
      <c r="D6252" s="5" t="s">
        <v>250</v>
      </c>
      <c r="E6252" s="5" t="s">
        <v>247</v>
      </c>
      <c r="F6252" s="62">
        <v>0.36802620628294852</v>
      </c>
      <c r="G6252" s="63">
        <v>72501087</v>
      </c>
      <c r="H6252" s="63">
        <v>16.95231602776029</v>
      </c>
      <c r="I6252" s="63">
        <f>(I6123+I5994+I6166)/3</f>
        <v>146.90588964470692</v>
      </c>
      <c r="J6252" s="63">
        <v>1944515936</v>
      </c>
      <c r="K6252" s="63">
        <v>77.473197942688785</v>
      </c>
      <c r="L6252" s="63">
        <v>224.63709452139324</v>
      </c>
      <c r="M6252" s="63">
        <v>15.890645023494235</v>
      </c>
      <c r="N6252" s="62">
        <v>21.774000000000001</v>
      </c>
    </row>
    <row r="6253" spans="1:14" x14ac:dyDescent="0.4">
      <c r="A6253" s="69">
        <v>147</v>
      </c>
      <c r="B6253" s="5" t="s">
        <v>228</v>
      </c>
      <c r="C6253" s="5">
        <v>1995</v>
      </c>
      <c r="D6253" s="5" t="s">
        <v>250</v>
      </c>
      <c r="E6253" s="5" t="s">
        <v>247</v>
      </c>
      <c r="F6253" s="62">
        <v>0.4257236834880464</v>
      </c>
      <c r="G6253" s="63">
        <v>73759110</v>
      </c>
      <c r="H6253" s="63">
        <v>17.040195419134193</v>
      </c>
      <c r="I6253" s="63">
        <f>(I5995+I6124+I6167)/3</f>
        <v>104.69035194843617</v>
      </c>
      <c r="J6253" s="63">
        <v>1780400000</v>
      </c>
      <c r="K6253" s="63">
        <v>74.721265920608843</v>
      </c>
      <c r="L6253" s="63">
        <v>281.13360449916576</v>
      </c>
      <c r="M6253" s="63">
        <v>16.357012750455375</v>
      </c>
      <c r="N6253" s="62">
        <v>22.166</v>
      </c>
    </row>
    <row r="6254" spans="1:14" x14ac:dyDescent="0.4">
      <c r="A6254" s="69">
        <v>147</v>
      </c>
      <c r="B6254" s="5" t="s">
        <v>228</v>
      </c>
      <c r="C6254" s="5">
        <v>1996</v>
      </c>
      <c r="D6254" s="5" t="s">
        <v>250</v>
      </c>
      <c r="E6254" s="5" t="s">
        <v>247</v>
      </c>
      <c r="F6254" s="62">
        <v>0.46744710303015297</v>
      </c>
      <c r="G6254" s="63">
        <v>74946448</v>
      </c>
      <c r="H6254" s="63">
        <v>8.6967671174354564</v>
      </c>
      <c r="I6254" s="63">
        <f>(I6238+I6168+I6152)/3</f>
        <v>117.03661675000761</v>
      </c>
      <c r="J6254" s="63">
        <v>2395000000</v>
      </c>
      <c r="K6254" s="63">
        <v>92.705746801893866</v>
      </c>
      <c r="L6254" s="63">
        <v>329.00118995299317</v>
      </c>
      <c r="M6254" s="63">
        <v>18.225963094852702</v>
      </c>
      <c r="N6254" s="62">
        <v>22.562999999999999</v>
      </c>
    </row>
    <row r="6255" spans="1:14" x14ac:dyDescent="0.4">
      <c r="A6255" s="69">
        <v>147</v>
      </c>
      <c r="B6255" s="5" t="s">
        <v>228</v>
      </c>
      <c r="C6255" s="5">
        <v>1997</v>
      </c>
      <c r="D6255" s="5" t="s">
        <v>250</v>
      </c>
      <c r="E6255" s="5" t="s">
        <v>247</v>
      </c>
      <c r="F6255" s="62">
        <v>0.53699250826366085</v>
      </c>
      <c r="G6255" s="63">
        <v>76058603</v>
      </c>
      <c r="H6255" s="63">
        <v>6.5974047817614689</v>
      </c>
      <c r="I6255" s="63">
        <f>(I5997+I6126+I6169)/3</f>
        <v>130.2048375779294</v>
      </c>
      <c r="J6255" s="63">
        <v>2220000000</v>
      </c>
      <c r="K6255" s="63">
        <v>94.344484068451621</v>
      </c>
      <c r="L6255" s="63">
        <v>352.93443979701021</v>
      </c>
      <c r="M6255" s="63">
        <v>22.313822478702939</v>
      </c>
      <c r="N6255" s="62">
        <v>22.965</v>
      </c>
    </row>
    <row r="6256" spans="1:14" x14ac:dyDescent="0.4">
      <c r="A6256" s="69">
        <v>147</v>
      </c>
      <c r="B6256" s="5" t="s">
        <v>228</v>
      </c>
      <c r="C6256" s="5">
        <v>1998</v>
      </c>
      <c r="D6256" s="5" t="s">
        <v>250</v>
      </c>
      <c r="E6256" s="5" t="s">
        <v>247</v>
      </c>
      <c r="F6256" s="62">
        <v>0.58958679098642031</v>
      </c>
      <c r="G6256" s="63">
        <v>77128424</v>
      </c>
      <c r="H6256" s="63">
        <v>8.8378641281389889</v>
      </c>
      <c r="I6256" s="63">
        <f>(I5998+I6127+I6170)/3</f>
        <v>122.57604001653264</v>
      </c>
      <c r="J6256" s="63">
        <v>1671000000</v>
      </c>
      <c r="K6256" s="63">
        <v>97.001248511842931</v>
      </c>
      <c r="L6256" s="63">
        <v>352.78306801711938</v>
      </c>
      <c r="M6256" s="63">
        <v>26.063168366078095</v>
      </c>
      <c r="N6256" s="62">
        <v>23.370999999999999</v>
      </c>
    </row>
    <row r="6257" spans="1:14" x14ac:dyDescent="0.4">
      <c r="A6257" s="69">
        <v>147</v>
      </c>
      <c r="B6257" s="5" t="s">
        <v>228</v>
      </c>
      <c r="C6257" s="5">
        <v>1999</v>
      </c>
      <c r="D6257" s="5" t="s">
        <v>250</v>
      </c>
      <c r="E6257" s="5" t="s">
        <v>247</v>
      </c>
      <c r="F6257" s="62">
        <v>0.5940936268607715</v>
      </c>
      <c r="G6257" s="63">
        <v>78123713</v>
      </c>
      <c r="H6257" s="63">
        <v>5.7347028294046538</v>
      </c>
      <c r="I6257" s="63">
        <f>(I6128+I5999+I6171)/3</f>
        <v>107.34836090034899</v>
      </c>
      <c r="J6257" s="63">
        <v>1412000000</v>
      </c>
      <c r="K6257" s="63">
        <v>102.78740660395758</v>
      </c>
      <c r="L6257" s="63">
        <v>367.15688368236181</v>
      </c>
      <c r="M6257" s="63">
        <v>23.913583312639684</v>
      </c>
      <c r="N6257" s="62">
        <v>23.817</v>
      </c>
    </row>
    <row r="6258" spans="1:14" x14ac:dyDescent="0.4">
      <c r="A6258" s="69">
        <v>147</v>
      </c>
      <c r="B6258" s="5" t="s">
        <v>228</v>
      </c>
      <c r="C6258" s="5">
        <v>2000</v>
      </c>
      <c r="D6258" s="5" t="s">
        <v>250</v>
      </c>
      <c r="E6258" s="5" t="s">
        <v>247</v>
      </c>
      <c r="F6258" s="62">
        <v>0.64818936414868533</v>
      </c>
      <c r="G6258" s="63">
        <v>79001142</v>
      </c>
      <c r="H6258" s="63">
        <v>3.4088276652760641</v>
      </c>
      <c r="I6258" s="63">
        <f>(I6129+I6000+I6172)/3</f>
        <v>106.7910455199988</v>
      </c>
      <c r="J6258" s="63">
        <v>1298000000</v>
      </c>
      <c r="K6258" s="63">
        <v>111.41709441951247</v>
      </c>
      <c r="L6258" s="63">
        <v>394.5831365743577</v>
      </c>
      <c r="M6258" s="63">
        <v>25.983717774762553</v>
      </c>
      <c r="N6258" s="62">
        <v>24.373999999999999</v>
      </c>
    </row>
    <row r="6259" spans="1:14" x14ac:dyDescent="0.4">
      <c r="A6259" s="69">
        <v>147</v>
      </c>
      <c r="B6259" s="5" t="s">
        <v>228</v>
      </c>
      <c r="C6259" s="5">
        <v>2001</v>
      </c>
      <c r="D6259" s="5" t="s">
        <v>250</v>
      </c>
      <c r="E6259" s="5" t="s">
        <v>247</v>
      </c>
      <c r="F6259" s="62">
        <v>0.71064870674110614</v>
      </c>
      <c r="G6259" s="63">
        <v>79817777</v>
      </c>
      <c r="H6259" s="63">
        <v>2.6222647843613771</v>
      </c>
      <c r="I6259" s="63">
        <f>(I6001+I6173+I6130)/3</f>
        <v>113.06131750975419</v>
      </c>
      <c r="J6259" s="63">
        <v>1300000000</v>
      </c>
      <c r="K6259" s="63">
        <v>111.95593799852482</v>
      </c>
      <c r="L6259" s="63">
        <v>409.49773392655186</v>
      </c>
      <c r="M6259" s="63">
        <v>25.353556056568969</v>
      </c>
      <c r="N6259" s="62">
        <v>24.937000000000001</v>
      </c>
    </row>
    <row r="6260" spans="1:14" x14ac:dyDescent="0.4">
      <c r="A6260" s="69">
        <v>147</v>
      </c>
      <c r="B6260" s="5" t="s">
        <v>228</v>
      </c>
      <c r="C6260" s="5">
        <v>2002</v>
      </c>
      <c r="D6260" s="5" t="s">
        <v>250</v>
      </c>
      <c r="E6260" s="5" t="s">
        <v>247</v>
      </c>
      <c r="F6260" s="62">
        <v>0.82457709419725445</v>
      </c>
      <c r="G6260" s="63">
        <v>80642308</v>
      </c>
      <c r="H6260" s="63">
        <v>4.6989281620196692</v>
      </c>
      <c r="I6260" s="63">
        <f>(I6002+I6131+I6174)/3</f>
        <v>108.52896919133951</v>
      </c>
      <c r="J6260" s="63">
        <v>1400000000</v>
      </c>
      <c r="K6260" s="63">
        <v>116.69686865249869</v>
      </c>
      <c r="L6260" s="63">
        <v>434.81029214633156</v>
      </c>
      <c r="M6260" s="63">
        <v>27.252055273744968</v>
      </c>
      <c r="N6260" s="62">
        <v>25.510999999999999</v>
      </c>
    </row>
    <row r="6261" spans="1:14" x14ac:dyDescent="0.4">
      <c r="A6261" s="69">
        <v>147</v>
      </c>
      <c r="B6261" s="5" t="s">
        <v>228</v>
      </c>
      <c r="C6261" s="5">
        <v>2003</v>
      </c>
      <c r="D6261" s="5" t="s">
        <v>250</v>
      </c>
      <c r="E6261" s="5" t="s">
        <v>247</v>
      </c>
      <c r="F6261" s="62">
        <v>0.87024218533534337</v>
      </c>
      <c r="G6261" s="63">
        <v>81475825</v>
      </c>
      <c r="H6261" s="63">
        <v>7.1096024629148076</v>
      </c>
      <c r="I6261" s="63">
        <f>(I6132+I6003+I6175)/3</f>
        <v>100.81662497794684</v>
      </c>
      <c r="J6261" s="63">
        <v>1450000000</v>
      </c>
      <c r="K6261" s="63">
        <v>124.32795443912474</v>
      </c>
      <c r="L6261" s="63">
        <v>485.45090806895024</v>
      </c>
      <c r="M6261" s="63">
        <v>26.202321724709787</v>
      </c>
      <c r="N6261" s="62">
        <v>26.091999999999999</v>
      </c>
    </row>
    <row r="6262" spans="1:14" x14ac:dyDescent="0.4">
      <c r="A6262" s="69">
        <v>147</v>
      </c>
      <c r="B6262" s="5" t="s">
        <v>228</v>
      </c>
      <c r="C6262" s="5">
        <v>2004</v>
      </c>
      <c r="D6262" s="5" t="s">
        <v>250</v>
      </c>
      <c r="E6262" s="5" t="s">
        <v>247</v>
      </c>
      <c r="F6262" s="62">
        <v>1.0332952514485052</v>
      </c>
      <c r="G6262" s="63">
        <v>82311227</v>
      </c>
      <c r="H6262" s="63">
        <v>8.4333121320908475</v>
      </c>
      <c r="I6262" s="63">
        <f>(I6133+I6176+I6004)/3</f>
        <v>98.622338467302939</v>
      </c>
      <c r="J6262" s="63">
        <v>1610000000</v>
      </c>
      <c r="K6262" s="63">
        <v>133.01649786874728</v>
      </c>
      <c r="L6262" s="63">
        <v>551.90350513491228</v>
      </c>
      <c r="M6262" s="63">
        <v>27.941176470588236</v>
      </c>
      <c r="N6262" s="62">
        <v>26.683</v>
      </c>
    </row>
    <row r="6263" spans="1:14" x14ac:dyDescent="0.4">
      <c r="A6263" s="69">
        <v>147</v>
      </c>
      <c r="B6263" s="5" t="s">
        <v>228</v>
      </c>
      <c r="C6263" s="5">
        <v>2005</v>
      </c>
      <c r="D6263" s="5" t="s">
        <v>250</v>
      </c>
      <c r="E6263" s="5" t="s">
        <v>247</v>
      </c>
      <c r="F6263" s="62">
        <v>1.1109727268719896</v>
      </c>
      <c r="G6263" s="63">
        <v>83142095</v>
      </c>
      <c r="H6263" s="63">
        <v>18.810519570769742</v>
      </c>
      <c r="I6263" s="63">
        <f>(I6005+I6134+I6177)/3</f>
        <v>103.13217665220832</v>
      </c>
      <c r="J6263" s="63">
        <v>1954000000</v>
      </c>
      <c r="K6263" s="63">
        <v>130.71484604502621</v>
      </c>
      <c r="L6263" s="63">
        <v>693.18984250035021</v>
      </c>
      <c r="M6263" s="63">
        <v>30.699203439119987</v>
      </c>
      <c r="N6263" s="62">
        <v>27.280999999999999</v>
      </c>
    </row>
    <row r="6264" spans="1:14" x14ac:dyDescent="0.4">
      <c r="A6264" s="69">
        <v>147</v>
      </c>
      <c r="B6264" s="5" t="s">
        <v>228</v>
      </c>
      <c r="C6264" s="5">
        <v>2006</v>
      </c>
      <c r="D6264" s="5" t="s">
        <v>250</v>
      </c>
      <c r="E6264" s="5" t="s">
        <v>247</v>
      </c>
      <c r="F6264" s="62">
        <v>1.1300496237126543</v>
      </c>
      <c r="G6264" s="63">
        <v>83951800</v>
      </c>
      <c r="H6264" s="63">
        <v>8.5689479760376628</v>
      </c>
      <c r="I6264" s="63">
        <f>(I6135+I6006+I6178)/3</f>
        <v>104.4900831549872</v>
      </c>
      <c r="J6264" s="63">
        <v>2400000000</v>
      </c>
      <c r="K6264" s="63">
        <v>138.31362186959819</v>
      </c>
      <c r="L6264" s="63">
        <v>790.59251638492117</v>
      </c>
      <c r="M6264" s="63">
        <v>32.76010318142734</v>
      </c>
      <c r="N6264" s="62">
        <v>27.888000000000002</v>
      </c>
    </row>
    <row r="6265" spans="1:14" x14ac:dyDescent="0.4">
      <c r="A6265" s="69">
        <v>147</v>
      </c>
      <c r="B6265" s="5" t="s">
        <v>228</v>
      </c>
      <c r="C6265" s="5">
        <v>2007</v>
      </c>
      <c r="D6265" s="5" t="s">
        <v>250</v>
      </c>
      <c r="E6265" s="5" t="s">
        <v>247</v>
      </c>
      <c r="F6265" s="62">
        <v>1.240379726031166</v>
      </c>
      <c r="G6265" s="63">
        <v>84762269</v>
      </c>
      <c r="H6265" s="63">
        <v>9.6302256121611833</v>
      </c>
      <c r="I6265" s="63">
        <f>(I6007+I6136+I6179)/3</f>
        <v>105.07021785895274</v>
      </c>
      <c r="J6265" s="63">
        <v>6700000000</v>
      </c>
      <c r="K6265" s="63">
        <v>154.60538399655431</v>
      </c>
      <c r="L6265" s="63">
        <v>913.31233160175509</v>
      </c>
      <c r="M6265" s="63">
        <v>32.197349370753983</v>
      </c>
      <c r="N6265" s="62">
        <v>28.504000000000001</v>
      </c>
    </row>
    <row r="6266" spans="1:14" x14ac:dyDescent="0.4">
      <c r="A6266" s="69">
        <v>147</v>
      </c>
      <c r="B6266" s="5" t="s">
        <v>228</v>
      </c>
      <c r="C6266" s="5">
        <v>2008</v>
      </c>
      <c r="D6266" s="5" t="s">
        <v>250</v>
      </c>
      <c r="E6266" s="5" t="s">
        <v>247</v>
      </c>
      <c r="F6266" s="62">
        <v>1.3737019864927658</v>
      </c>
      <c r="G6266" s="63">
        <v>85597241</v>
      </c>
      <c r="H6266" s="63">
        <v>22.673316174610619</v>
      </c>
      <c r="I6266" s="63">
        <f>(I6008+I6137+I6180)/3</f>
        <v>110.95100318085453</v>
      </c>
      <c r="J6266" s="63">
        <v>9579000000</v>
      </c>
      <c r="K6266" s="63">
        <v>154.31747962775836</v>
      </c>
      <c r="L6266" s="63">
        <v>1158.1016273541741</v>
      </c>
      <c r="M6266" s="63">
        <v>29.895988112927192</v>
      </c>
      <c r="N6266" s="62">
        <v>29.128</v>
      </c>
    </row>
    <row r="6267" spans="1:14" x14ac:dyDescent="0.4">
      <c r="A6267" s="69">
        <v>147</v>
      </c>
      <c r="B6267" s="5" t="s">
        <v>228</v>
      </c>
      <c r="C6267" s="5">
        <v>2009</v>
      </c>
      <c r="D6267" s="5" t="s">
        <v>250</v>
      </c>
      <c r="E6267" s="5" t="s">
        <v>247</v>
      </c>
      <c r="F6267" s="62">
        <v>1.5296661515476297</v>
      </c>
      <c r="G6267" s="63">
        <v>86482923</v>
      </c>
      <c r="H6267" s="63">
        <v>6.2156231512056763</v>
      </c>
      <c r="I6267" s="63">
        <f>(I6009+I6138+I6181)/3</f>
        <v>100.10663427258696</v>
      </c>
      <c r="J6267" s="63">
        <v>7600000000</v>
      </c>
      <c r="K6267" s="63">
        <v>134.70631772175759</v>
      </c>
      <c r="L6267" s="63">
        <v>1225.8450094848652</v>
      </c>
      <c r="M6267" s="63">
        <v>28.987455197132618</v>
      </c>
      <c r="N6267" s="62">
        <v>29.762</v>
      </c>
    </row>
    <row r="6268" spans="1:14" x14ac:dyDescent="0.4">
      <c r="A6268" s="69">
        <v>147</v>
      </c>
      <c r="B6268" s="5" t="s">
        <v>228</v>
      </c>
      <c r="C6268" s="5">
        <v>2010</v>
      </c>
      <c r="D6268" s="5" t="s">
        <v>250</v>
      </c>
      <c r="E6268" s="5" t="s">
        <v>247</v>
      </c>
      <c r="F6268" s="62">
        <v>1.7322016589854834</v>
      </c>
      <c r="G6268" s="63">
        <v>87411012</v>
      </c>
      <c r="H6268" s="63">
        <v>42.30326724885569</v>
      </c>
      <c r="I6268" s="63">
        <f>(I5709+I5967+I6139)/3</f>
        <v>100</v>
      </c>
      <c r="J6268" s="63">
        <v>8000000000</v>
      </c>
      <c r="K6268" s="63">
        <v>113.97768800029529</v>
      </c>
      <c r="L6268" s="63">
        <v>1684.0117718460776</v>
      </c>
      <c r="M6268" s="63">
        <v>32.905067808708068</v>
      </c>
      <c r="N6268" s="62">
        <v>30.417000000000002</v>
      </c>
    </row>
    <row r="6269" spans="1:14" x14ac:dyDescent="0.4">
      <c r="A6269" s="69">
        <v>147</v>
      </c>
      <c r="B6269" s="5" t="s">
        <v>228</v>
      </c>
      <c r="C6269" s="5">
        <v>2011</v>
      </c>
      <c r="D6269" s="5" t="s">
        <v>250</v>
      </c>
      <c r="E6269" s="5" t="s">
        <v>247</v>
      </c>
      <c r="F6269" s="62">
        <v>1.7654200211191695</v>
      </c>
      <c r="G6269" s="63">
        <v>88349117</v>
      </c>
      <c r="H6269" s="63">
        <v>21.413679281817721</v>
      </c>
      <c r="I6269" s="63">
        <f>(I6011+I6140+I6183)/3</f>
        <v>99.487935500515945</v>
      </c>
      <c r="J6269" s="63">
        <v>7430000000</v>
      </c>
      <c r="K6269" s="63">
        <v>125.26057829888086</v>
      </c>
      <c r="L6269" s="63">
        <v>1953.5571496874691</v>
      </c>
      <c r="M6269" s="63">
        <v>32.056692411816229</v>
      </c>
      <c r="N6269" s="62">
        <v>31.08</v>
      </c>
    </row>
    <row r="6270" spans="1:14" x14ac:dyDescent="0.4">
      <c r="A6270" s="69">
        <v>147</v>
      </c>
      <c r="B6270" s="5" t="s">
        <v>228</v>
      </c>
      <c r="C6270" s="5">
        <v>2012</v>
      </c>
      <c r="D6270" s="5" t="s">
        <v>250</v>
      </c>
      <c r="E6270" s="5" t="s">
        <v>247</v>
      </c>
      <c r="F6270" s="62">
        <v>1.7415508477444108</v>
      </c>
      <c r="G6270" s="63">
        <v>89301326</v>
      </c>
      <c r="H6270" s="63">
        <v>9.0776606902503829</v>
      </c>
      <c r="I6270" s="63">
        <f>(I6012+I6141+I6184)/3</f>
        <v>101.44166084568322</v>
      </c>
      <c r="J6270" s="63">
        <v>8368000000</v>
      </c>
      <c r="K6270" s="63">
        <v>123.22411674148026</v>
      </c>
      <c r="L6270" s="63">
        <v>2190.2324398771984</v>
      </c>
      <c r="M6270" s="63">
        <v>33.229116562449903</v>
      </c>
      <c r="N6270" s="62">
        <v>31.751999999999999</v>
      </c>
    </row>
    <row r="6271" spans="1:14" x14ac:dyDescent="0.4">
      <c r="A6271" s="69">
        <v>147</v>
      </c>
      <c r="B6271" s="5" t="s">
        <v>228</v>
      </c>
      <c r="C6271" s="5">
        <v>2013</v>
      </c>
      <c r="D6271" s="5" t="s">
        <v>250</v>
      </c>
      <c r="E6271" s="5" t="s">
        <v>247</v>
      </c>
      <c r="F6271" s="62">
        <v>1.8201120557589241</v>
      </c>
      <c r="G6271" s="63">
        <v>90267739</v>
      </c>
      <c r="H6271" s="63">
        <v>4.0385236375227578</v>
      </c>
      <c r="I6271" s="63">
        <f>(I6013+I6142+I6185)/3</f>
        <v>99.295961024154721</v>
      </c>
      <c r="J6271" s="63">
        <v>8900000000</v>
      </c>
      <c r="K6271" s="63">
        <v>130.84635527151443</v>
      </c>
      <c r="L6271" s="63">
        <v>2367.4993306893434</v>
      </c>
      <c r="M6271" s="63">
        <v>34.187048146439011</v>
      </c>
      <c r="N6271" s="62">
        <v>32.429000000000002</v>
      </c>
    </row>
    <row r="6272" spans="1:14" x14ac:dyDescent="0.4">
      <c r="A6272" s="69">
        <v>147</v>
      </c>
      <c r="B6272" s="5" t="s">
        <v>228</v>
      </c>
      <c r="C6272" s="5">
        <v>2014</v>
      </c>
      <c r="D6272" s="5" t="s">
        <v>250</v>
      </c>
      <c r="E6272" s="5" t="s">
        <v>247</v>
      </c>
      <c r="F6272" s="62">
        <v>1.9805754566774794</v>
      </c>
      <c r="G6272" s="63">
        <v>91235504</v>
      </c>
      <c r="H6272" s="63">
        <v>3.6981379680881759</v>
      </c>
      <c r="I6272" s="63">
        <f>(I6014+I6143+I6186)/3</f>
        <v>87.144799244276626</v>
      </c>
      <c r="J6272" s="63">
        <v>9200000000</v>
      </c>
      <c r="K6272" s="63">
        <v>135.41052059848238</v>
      </c>
      <c r="L6272" s="63">
        <v>2558.7787583495938</v>
      </c>
      <c r="M6272" s="63">
        <v>34.896378480217713</v>
      </c>
      <c r="N6272" s="62">
        <v>33.115000000000002</v>
      </c>
    </row>
    <row r="6273" spans="1:14" x14ac:dyDescent="0.4">
      <c r="A6273" s="69">
        <v>147</v>
      </c>
      <c r="B6273" s="5" t="s">
        <v>228</v>
      </c>
      <c r="C6273" s="5">
        <v>2015</v>
      </c>
      <c r="D6273" s="5" t="s">
        <v>250</v>
      </c>
      <c r="E6273" s="5" t="s">
        <v>247</v>
      </c>
      <c r="F6273" s="62">
        <v>2.1858145594017349</v>
      </c>
      <c r="G6273" s="63">
        <v>92191398</v>
      </c>
      <c r="H6273" s="63">
        <v>-1.7165117074965508</v>
      </c>
      <c r="I6273" s="63">
        <f>(I6144+I6015+I6187)/3</f>
        <v>85.553930613965349</v>
      </c>
      <c r="J6273" s="63">
        <v>11800000000</v>
      </c>
      <c r="K6273" s="63">
        <v>144.91422787844516</v>
      </c>
      <c r="L6273" s="63">
        <v>2595.2348437295786</v>
      </c>
      <c r="M6273" s="63">
        <f>(M6144+M6015+M6187)/3</f>
        <v>39.861839686308237</v>
      </c>
      <c r="N6273" s="62">
        <v>33.808999999999997</v>
      </c>
    </row>
    <row r="6274" spans="1:14" x14ac:dyDescent="0.4">
      <c r="A6274" s="69">
        <v>147</v>
      </c>
      <c r="B6274" s="5" t="s">
        <v>228</v>
      </c>
      <c r="C6274" s="5">
        <v>2016</v>
      </c>
      <c r="D6274" s="5" t="s">
        <v>250</v>
      </c>
      <c r="E6274" s="5" t="s">
        <v>247</v>
      </c>
      <c r="F6274" s="62">
        <v>2.3841595126991146</v>
      </c>
      <c r="G6274" s="63">
        <v>93126529</v>
      </c>
      <c r="H6274" s="63">
        <v>1.8195359277991372</v>
      </c>
      <c r="I6274" s="63">
        <f>(I6016+I6145+I6188)/3</f>
        <v>73.91905709466495</v>
      </c>
      <c r="J6274" s="63">
        <v>12600000000</v>
      </c>
      <c r="K6274" s="63">
        <v>145.40950714446444</v>
      </c>
      <c r="L6274" s="63">
        <v>2760.7171011171463</v>
      </c>
      <c r="M6274" s="63">
        <f>(M6016+M6145+M6188)/3</f>
        <v>39.667492044776772</v>
      </c>
      <c r="N6274" s="62">
        <v>34.51</v>
      </c>
    </row>
    <row r="6275" spans="1:14" x14ac:dyDescent="0.4">
      <c r="A6275" s="69">
        <v>147</v>
      </c>
      <c r="B6275" s="5" t="s">
        <v>228</v>
      </c>
      <c r="C6275" s="5">
        <v>2017</v>
      </c>
      <c r="D6275" s="5" t="s">
        <v>250</v>
      </c>
      <c r="E6275" s="5" t="s">
        <v>247</v>
      </c>
      <c r="F6275" s="62">
        <v>2.4446447806307416</v>
      </c>
      <c r="G6275" s="63">
        <v>94033048</v>
      </c>
      <c r="H6275" s="63">
        <v>4.3629201476643118</v>
      </c>
      <c r="I6275" s="63">
        <f>(I6017+I6146+I6189)/3</f>
        <v>84.745428594415856</v>
      </c>
      <c r="J6275" s="63">
        <v>14100000000</v>
      </c>
      <c r="K6275" s="63">
        <v>160.98008349999523</v>
      </c>
      <c r="L6275" s="63">
        <v>2992.0715319884498</v>
      </c>
      <c r="M6275" s="63">
        <f>(M6017+M6146+M6189)/3</f>
        <v>39.44475487930584</v>
      </c>
      <c r="N6275" s="62">
        <v>35.213000000000001</v>
      </c>
    </row>
    <row r="6276" spans="1:14" x14ac:dyDescent="0.4">
      <c r="A6276" s="69">
        <v>147</v>
      </c>
      <c r="B6276" s="5" t="s">
        <v>228</v>
      </c>
      <c r="C6276" s="5">
        <v>2018</v>
      </c>
      <c r="D6276" s="5" t="s">
        <v>250</v>
      </c>
      <c r="E6276" s="5" t="s">
        <v>247</v>
      </c>
      <c r="F6276" s="62">
        <v>3.0147112664652429</v>
      </c>
      <c r="G6276" s="63">
        <v>94914330</v>
      </c>
      <c r="H6276" s="63">
        <v>3.6266473002725945</v>
      </c>
      <c r="I6276" s="63">
        <f>(I6018+I6147+I6190)/3</f>
        <v>85.849187117694797</v>
      </c>
      <c r="J6276" s="63">
        <v>15500000000</v>
      </c>
      <c r="K6276" s="63">
        <v>164.66393675393704</v>
      </c>
      <c r="L6276" s="63">
        <v>3267.2250691192667</v>
      </c>
      <c r="M6276" s="63">
        <f>(M6018+M6190+M6147)/3</f>
        <v>39.218769775848365</v>
      </c>
      <c r="N6276" s="62">
        <v>35.918999999999997</v>
      </c>
    </row>
    <row r="6277" spans="1:14" x14ac:dyDescent="0.4">
      <c r="A6277" s="69">
        <v>147</v>
      </c>
      <c r="B6277" s="5" t="s">
        <v>228</v>
      </c>
      <c r="C6277" s="5">
        <v>2019</v>
      </c>
      <c r="D6277" s="5" t="s">
        <v>250</v>
      </c>
      <c r="E6277" s="5" t="s">
        <v>247</v>
      </c>
      <c r="F6277" s="62">
        <v>3.5678483693260064</v>
      </c>
      <c r="G6277" s="63">
        <v>95776716</v>
      </c>
      <c r="H6277" s="63">
        <v>2.423226942292672</v>
      </c>
      <c r="I6277" s="63">
        <f>(I6019+I6148+I6191)/3</f>
        <v>93.285839256844767</v>
      </c>
      <c r="J6277" s="63">
        <v>16120000000</v>
      </c>
      <c r="K6277" s="63">
        <v>164.70421453131848</v>
      </c>
      <c r="L6277" s="63">
        <v>3491.0914099066317</v>
      </c>
      <c r="M6277" s="63">
        <f>(M6019+M6148+M6191)/3</f>
        <v>39.026376093742492</v>
      </c>
      <c r="N6277" s="62">
        <v>36.628</v>
      </c>
    </row>
    <row r="6278" spans="1:14" x14ac:dyDescent="0.4">
      <c r="A6278" s="69">
        <v>147</v>
      </c>
      <c r="B6278" s="5" t="s">
        <v>228</v>
      </c>
      <c r="C6278" s="5">
        <v>2020</v>
      </c>
      <c r="D6278" s="5" t="s">
        <v>250</v>
      </c>
      <c r="E6278" s="5" t="s">
        <v>247</v>
      </c>
      <c r="F6278" s="62">
        <v>3.6764400881398434</v>
      </c>
      <c r="G6278" s="63">
        <v>96648685</v>
      </c>
      <c r="H6278" s="63">
        <v>1.4674781481081425</v>
      </c>
      <c r="I6278" s="63">
        <f>(I6020+I6192+I6149)/3</f>
        <v>94.51449651045489</v>
      </c>
      <c r="J6278" s="63">
        <v>15800000000</v>
      </c>
      <c r="K6278" s="63">
        <v>163.24586290070903</v>
      </c>
      <c r="L6278" s="63">
        <v>3586.3471762476265</v>
      </c>
      <c r="M6278" s="63">
        <f>(M6020+M6192+M6149)/3</f>
        <v>38.83353558370947</v>
      </c>
      <c r="N6278" s="62">
        <v>37.340000000000003</v>
      </c>
    </row>
    <row r="6279" spans="1:14" x14ac:dyDescent="0.4">
      <c r="A6279" s="69">
        <v>147</v>
      </c>
      <c r="B6279" s="5" t="s">
        <v>228</v>
      </c>
      <c r="C6279" s="5">
        <v>2021</v>
      </c>
      <c r="D6279" s="5" t="s">
        <v>250</v>
      </c>
      <c r="E6279" s="5" t="s">
        <v>247</v>
      </c>
      <c r="F6279" s="62">
        <f>(F6276+F6277+F6278)/3</f>
        <v>3.4196665746436974</v>
      </c>
      <c r="G6279" s="63">
        <v>97468029</v>
      </c>
      <c r="H6279" s="63">
        <v>2.7782573422497734</v>
      </c>
      <c r="I6279" s="63">
        <f>(I6150+I6021+I6193)/3</f>
        <v>95.393417227840871</v>
      </c>
      <c r="J6279" s="63">
        <v>15660000000</v>
      </c>
      <c r="K6279" s="63">
        <v>186.42892936886136</v>
      </c>
      <c r="L6279" s="63">
        <v>3756.4889008088448</v>
      </c>
      <c r="M6279" s="63">
        <f>(M6150+M6021+M6193)/3</f>
        <v>38.649617385140154</v>
      </c>
      <c r="N6279" s="62">
        <v>38.052</v>
      </c>
    </row>
    <row r="6280" spans="1:14" x14ac:dyDescent="0.4">
      <c r="A6280" s="69">
        <v>147</v>
      </c>
      <c r="B6280" s="5" t="s">
        <v>228</v>
      </c>
      <c r="C6280" s="5">
        <v>2022</v>
      </c>
      <c r="D6280" s="5" t="s">
        <v>250</v>
      </c>
      <c r="E6280" s="5" t="s">
        <v>247</v>
      </c>
      <c r="F6280" s="62">
        <f>(F6277+F6278+F6279)/3</f>
        <v>3.5546516773698489</v>
      </c>
      <c r="G6280" s="63">
        <v>98186856</v>
      </c>
      <c r="H6280" s="63">
        <v>3.8604777676328013</v>
      </c>
      <c r="I6280" s="63">
        <f>(I6022+I6151+I6194)/3</f>
        <v>96.66794033177375</v>
      </c>
      <c r="J6280" s="63">
        <v>17900000000</v>
      </c>
      <c r="K6280" s="63">
        <v>185.72998704113718</v>
      </c>
      <c r="L6280" s="63">
        <v>4163.51429874522</v>
      </c>
      <c r="M6280" s="63">
        <f>(M6022+M6151+M6194)/3</f>
        <v>38.478730409868767</v>
      </c>
      <c r="N6280" s="62">
        <v>38.765999999999998</v>
      </c>
    </row>
    <row r="6281" spans="1:14" x14ac:dyDescent="0.4">
      <c r="A6281" s="69">
        <v>148</v>
      </c>
      <c r="B6281" s="5" t="s">
        <v>229</v>
      </c>
      <c r="C6281" s="5">
        <v>1980</v>
      </c>
      <c r="D6281" s="5" t="s">
        <v>245</v>
      </c>
      <c r="E6281" s="5" t="s">
        <v>256</v>
      </c>
      <c r="F6281" s="62">
        <f>F6282*0.95</f>
        <v>0.29734238452893874</v>
      </c>
      <c r="G6281" s="63">
        <v>9204938</v>
      </c>
      <c r="H6281" s="63">
        <f t="shared" ref="H6281:K6283" si="632">(H5937+H5679+H5464)/3</f>
        <v>13.713061326558543</v>
      </c>
      <c r="I6281" s="63">
        <f t="shared" si="632"/>
        <v>866.42996926041803</v>
      </c>
      <c r="J6281" s="63">
        <f t="shared" si="632"/>
        <v>15564949.828483</v>
      </c>
      <c r="K6281" s="63">
        <f t="shared" si="632"/>
        <v>68.850876492596456</v>
      </c>
      <c r="L6281" s="63">
        <f>(L5937+L5464+L5679)/3</f>
        <v>653.98764366600108</v>
      </c>
      <c r="M6281" s="63">
        <v>19.827586206896548</v>
      </c>
      <c r="N6281" s="62">
        <v>16.533999999999999</v>
      </c>
    </row>
    <row r="6282" spans="1:14" x14ac:dyDescent="0.4">
      <c r="A6282" s="69">
        <v>148</v>
      </c>
      <c r="B6282" s="5" t="s">
        <v>229</v>
      </c>
      <c r="C6282" s="5">
        <v>1981</v>
      </c>
      <c r="D6282" s="5" t="s">
        <v>245</v>
      </c>
      <c r="E6282" s="5" t="s">
        <v>256</v>
      </c>
      <c r="F6282" s="62">
        <f t="shared" ref="F6282:F6290" si="633">F6283*0.95</f>
        <v>0.31299198371467235</v>
      </c>
      <c r="G6282" s="63">
        <v>9529105</v>
      </c>
      <c r="H6282" s="63">
        <f t="shared" si="632"/>
        <v>16.86816690593777</v>
      </c>
      <c r="I6282" s="63">
        <f t="shared" si="632"/>
        <v>661.494604961611</v>
      </c>
      <c r="J6282" s="63">
        <f t="shared" si="632"/>
        <v>6696172.4441686226</v>
      </c>
      <c r="K6282" s="63">
        <f t="shared" si="632"/>
        <v>61.98258127296441</v>
      </c>
      <c r="L6282" s="63">
        <f>(L5938+L5680+L5465)/3</f>
        <v>749.452973727477</v>
      </c>
      <c r="M6282" s="63">
        <v>20.857142857142858</v>
      </c>
      <c r="N6282" s="62">
        <v>16.888999999999999</v>
      </c>
    </row>
    <row r="6283" spans="1:14" x14ac:dyDescent="0.4">
      <c r="A6283" s="69">
        <v>148</v>
      </c>
      <c r="B6283" s="5" t="s">
        <v>229</v>
      </c>
      <c r="C6283" s="5">
        <v>1982</v>
      </c>
      <c r="D6283" s="5" t="s">
        <v>245</v>
      </c>
      <c r="E6283" s="5" t="s">
        <v>256</v>
      </c>
      <c r="F6283" s="62">
        <f t="shared" si="633"/>
        <v>0.32946524601544458</v>
      </c>
      <c r="G6283" s="63">
        <v>9872292</v>
      </c>
      <c r="H6283" s="63">
        <f t="shared" si="632"/>
        <v>7.3219076335934759</v>
      </c>
      <c r="I6283" s="63">
        <f t="shared" si="632"/>
        <v>325.73478566872706</v>
      </c>
      <c r="J6283" s="63">
        <f t="shared" si="632"/>
        <v>6082256.1705288338</v>
      </c>
      <c r="K6283" s="63">
        <f t="shared" si="632"/>
        <v>57.853839231244052</v>
      </c>
      <c r="L6283" s="63">
        <f>(L5939+L5681+L5466)/3</f>
        <v>757.1212579220379</v>
      </c>
      <c r="M6283" s="63">
        <v>23.809523809523807</v>
      </c>
      <c r="N6283" s="62">
        <v>17.251000000000001</v>
      </c>
    </row>
    <row r="6284" spans="1:14" x14ac:dyDescent="0.4">
      <c r="A6284" s="69">
        <v>148</v>
      </c>
      <c r="B6284" s="5" t="s">
        <v>229</v>
      </c>
      <c r="C6284" s="5">
        <v>1983</v>
      </c>
      <c r="D6284" s="5" t="s">
        <v>245</v>
      </c>
      <c r="E6284" s="5" t="s">
        <v>256</v>
      </c>
      <c r="F6284" s="62">
        <f t="shared" si="633"/>
        <v>0.3468055221215206</v>
      </c>
      <c r="G6284" s="63">
        <v>10237391</v>
      </c>
      <c r="H6284" s="63">
        <f>(H5682+H5940+H5467)</f>
        <v>64.334645580358597</v>
      </c>
      <c r="I6284" s="63">
        <f>(I5940+I5467+I5682)/3</f>
        <v>298.33687077326607</v>
      </c>
      <c r="J6284" s="63">
        <f>(J5940+J5682+J5467)/3</f>
        <v>1334808.6193350665</v>
      </c>
      <c r="K6284" s="63">
        <f>(K5940+K5682+K5467)/3</f>
        <v>51.483690126280884</v>
      </c>
      <c r="L6284" s="63">
        <f>(L5940+L5682+L5467)/3</f>
        <v>766.96155508328468</v>
      </c>
      <c r="M6284" s="63">
        <v>23.303167420814479</v>
      </c>
      <c r="N6284" s="62">
        <v>17.619</v>
      </c>
    </row>
    <row r="6285" spans="1:14" x14ac:dyDescent="0.4">
      <c r="A6285" s="69">
        <v>148</v>
      </c>
      <c r="B6285" s="5" t="s">
        <v>229</v>
      </c>
      <c r="C6285" s="5">
        <v>1984</v>
      </c>
      <c r="D6285" s="5" t="s">
        <v>245</v>
      </c>
      <c r="E6285" s="5" t="s">
        <v>256</v>
      </c>
      <c r="F6285" s="62">
        <f t="shared" si="633"/>
        <v>0.36505844433844276</v>
      </c>
      <c r="G6285" s="63">
        <v>10625687</v>
      </c>
      <c r="H6285" s="63">
        <f>(H5941+H5683+H5468)/3</f>
        <v>12.807590567408562</v>
      </c>
      <c r="I6285" s="63">
        <f>(I5941+I5683+I5468)/3</f>
        <v>266.67644002563981</v>
      </c>
      <c r="J6285" s="63">
        <f>(J5941+J5468+J5683)/3</f>
        <v>-3385636.1679162756</v>
      </c>
      <c r="K6285" s="63">
        <f>(K5941+K5468+K5683)/3</f>
        <v>56.01035297247973</v>
      </c>
      <c r="L6285" s="63">
        <f>(L5941+L5468+L5683)/3</f>
        <v>784.84847372052855</v>
      </c>
      <c r="M6285" s="63">
        <v>24.557522123893804</v>
      </c>
      <c r="N6285" s="62">
        <v>17.992999999999999</v>
      </c>
    </row>
    <row r="6286" spans="1:14" x14ac:dyDescent="0.4">
      <c r="A6286" s="69">
        <v>148</v>
      </c>
      <c r="B6286" s="5" t="s">
        <v>229</v>
      </c>
      <c r="C6286" s="5">
        <v>1985</v>
      </c>
      <c r="D6286" s="5" t="s">
        <v>245</v>
      </c>
      <c r="E6286" s="5" t="s">
        <v>256</v>
      </c>
      <c r="F6286" s="62">
        <f t="shared" si="633"/>
        <v>0.38427204667204501</v>
      </c>
      <c r="G6286" s="63">
        <v>11036918</v>
      </c>
      <c r="H6286" s="63">
        <f>(H5942+H5684+H5469)/3</f>
        <v>41.584810096606283</v>
      </c>
      <c r="I6286" s="63">
        <f>(I5684+I5942+I5469)/3</f>
        <v>283.96992473005508</v>
      </c>
      <c r="J6286" s="63">
        <f t="shared" ref="J6286:L6290" si="634">(J5942+J5684+J5469)/3</f>
        <v>9091848.6550112348</v>
      </c>
      <c r="K6286" s="63">
        <f t="shared" si="634"/>
        <v>57.220839597758605</v>
      </c>
      <c r="L6286" s="63">
        <f t="shared" si="634"/>
        <v>824.7001885818994</v>
      </c>
      <c r="M6286" s="63">
        <v>23.86831275720165</v>
      </c>
      <c r="N6286" s="62">
        <v>18.373000000000001</v>
      </c>
    </row>
    <row r="6287" spans="1:14" x14ac:dyDescent="0.4">
      <c r="A6287" s="69">
        <v>148</v>
      </c>
      <c r="B6287" s="5" t="s">
        <v>229</v>
      </c>
      <c r="C6287" s="5">
        <v>1986</v>
      </c>
      <c r="D6287" s="5" t="s">
        <v>245</v>
      </c>
      <c r="E6287" s="5" t="s">
        <v>256</v>
      </c>
      <c r="F6287" s="62">
        <f t="shared" si="633"/>
        <v>0.40449689123373161</v>
      </c>
      <c r="G6287" s="63">
        <v>11465444</v>
      </c>
      <c r="H6287" s="63">
        <f>(H5685+H5943+H5470)/3</f>
        <v>57.77533157918149</v>
      </c>
      <c r="I6287" s="63">
        <f>(I5685+I5470+I5943)/3</f>
        <v>262.11071797099606</v>
      </c>
      <c r="J6287" s="63">
        <f t="shared" si="634"/>
        <v>9140377.8549805656</v>
      </c>
      <c r="K6287" s="63">
        <f t="shared" si="634"/>
        <v>53.744075166274847</v>
      </c>
      <c r="L6287" s="63">
        <f t="shared" si="634"/>
        <v>965.33195569893303</v>
      </c>
      <c r="M6287" s="63">
        <v>23.151750972762645</v>
      </c>
      <c r="N6287" s="62">
        <v>18.808</v>
      </c>
    </row>
    <row r="6288" spans="1:14" x14ac:dyDescent="0.4">
      <c r="A6288" s="69">
        <v>148</v>
      </c>
      <c r="B6288" s="5" t="s">
        <v>229</v>
      </c>
      <c r="C6288" s="5">
        <v>1987</v>
      </c>
      <c r="D6288" s="5" t="s">
        <v>245</v>
      </c>
      <c r="E6288" s="5" t="s">
        <v>256</v>
      </c>
      <c r="F6288" s="62">
        <f t="shared" si="633"/>
        <v>0.4257862012986649</v>
      </c>
      <c r="G6288" s="63">
        <v>11915563</v>
      </c>
      <c r="H6288" s="63">
        <f t="shared" ref="H6288:I6290" si="635">(H5944+H5686+H5471)/3</f>
        <v>69.44337674421638</v>
      </c>
      <c r="I6288" s="63">
        <f t="shared" si="635"/>
        <v>270.25305615893723</v>
      </c>
      <c r="J6288" s="63">
        <f t="shared" si="634"/>
        <v>14250241.906347066</v>
      </c>
      <c r="K6288" s="63">
        <f t="shared" si="634"/>
        <v>54.334750373708403</v>
      </c>
      <c r="L6288" s="63">
        <f t="shared" si="634"/>
        <v>1209.7131345930502</v>
      </c>
      <c r="M6288" s="63">
        <v>24.290780141843975</v>
      </c>
      <c r="N6288" s="62">
        <v>19.323</v>
      </c>
    </row>
    <row r="6289" spans="1:14" x14ac:dyDescent="0.4">
      <c r="A6289" s="69">
        <v>148</v>
      </c>
      <c r="B6289" s="5" t="s">
        <v>229</v>
      </c>
      <c r="C6289" s="5">
        <v>1988</v>
      </c>
      <c r="D6289" s="5" t="s">
        <v>245</v>
      </c>
      <c r="E6289" s="5" t="s">
        <v>256</v>
      </c>
      <c r="F6289" s="62">
        <f t="shared" si="633"/>
        <v>0.44819600136701571</v>
      </c>
      <c r="G6289" s="63">
        <v>12387238</v>
      </c>
      <c r="H6289" s="63">
        <f t="shared" si="635"/>
        <v>72.001438307245749</v>
      </c>
      <c r="I6289" s="63">
        <f t="shared" si="635"/>
        <v>260.93600563136937</v>
      </c>
      <c r="J6289" s="63">
        <f t="shared" si="634"/>
        <v>14888778.574658299</v>
      </c>
      <c r="K6289" s="63">
        <f t="shared" si="634"/>
        <v>54.7926702555296</v>
      </c>
      <c r="L6289" s="63">
        <f t="shared" si="634"/>
        <v>731.2969408841924</v>
      </c>
      <c r="M6289" s="63">
        <v>24.958949096880133</v>
      </c>
      <c r="N6289" s="62">
        <v>19.849</v>
      </c>
    </row>
    <row r="6290" spans="1:14" x14ac:dyDescent="0.4">
      <c r="A6290" s="69">
        <v>148</v>
      </c>
      <c r="B6290" s="5" t="s">
        <v>229</v>
      </c>
      <c r="C6290" s="5">
        <v>1989</v>
      </c>
      <c r="D6290" s="5" t="s">
        <v>245</v>
      </c>
      <c r="E6290" s="5" t="s">
        <v>256</v>
      </c>
      <c r="F6290" s="62">
        <f t="shared" si="633"/>
        <v>0.47178526459685866</v>
      </c>
      <c r="G6290" s="63">
        <v>12872362</v>
      </c>
      <c r="H6290" s="63">
        <f t="shared" si="635"/>
        <v>48.820988941315704</v>
      </c>
      <c r="I6290" s="63">
        <f t="shared" si="635"/>
        <v>217.87489192146143</v>
      </c>
      <c r="J6290" s="63">
        <f t="shared" si="634"/>
        <v>12469680.14802482</v>
      </c>
      <c r="K6290" s="63">
        <f t="shared" si="634"/>
        <v>58.242089561275122</v>
      </c>
      <c r="L6290" s="63">
        <f t="shared" si="634"/>
        <v>738.57958866301306</v>
      </c>
      <c r="M6290" s="63">
        <v>23.974763406940063</v>
      </c>
      <c r="N6290" s="62">
        <v>20.385000000000002</v>
      </c>
    </row>
    <row r="6291" spans="1:14" x14ac:dyDescent="0.4">
      <c r="A6291" s="69">
        <v>148</v>
      </c>
      <c r="B6291" s="5" t="s">
        <v>229</v>
      </c>
      <c r="C6291" s="5">
        <v>1990</v>
      </c>
      <c r="D6291" s="5" t="s">
        <v>245</v>
      </c>
      <c r="E6291" s="5" t="s">
        <v>256</v>
      </c>
      <c r="F6291" s="62">
        <v>0.49661606799669333</v>
      </c>
      <c r="G6291" s="63">
        <v>13375121</v>
      </c>
      <c r="H6291" s="63">
        <f>(H5947+H5689+H5474)/3</f>
        <v>23.726200170801164</v>
      </c>
      <c r="I6291" s="63">
        <f>(I5689+I5947+I5474)/3</f>
        <v>174.92050560472509</v>
      </c>
      <c r="J6291" s="63">
        <v>-130900000</v>
      </c>
      <c r="K6291" s="63">
        <v>27.627666229605698</v>
      </c>
      <c r="L6291" s="63">
        <v>945.32390166508173</v>
      </c>
      <c r="M6291" s="63">
        <v>25.396825396825403</v>
      </c>
      <c r="N6291" s="62">
        <v>20.931000000000001</v>
      </c>
    </row>
    <row r="6292" spans="1:14" x14ac:dyDescent="0.4">
      <c r="A6292" s="69">
        <v>148</v>
      </c>
      <c r="B6292" s="5" t="s">
        <v>229</v>
      </c>
      <c r="C6292" s="5">
        <v>1991</v>
      </c>
      <c r="D6292" s="5" t="s">
        <v>245</v>
      </c>
      <c r="E6292" s="5" t="s">
        <v>256</v>
      </c>
      <c r="F6292" s="62">
        <v>0.61158542934865956</v>
      </c>
      <c r="G6292" s="63">
        <v>13895851</v>
      </c>
      <c r="H6292" s="63">
        <v>11.993581115159159</v>
      </c>
      <c r="I6292" s="63">
        <f>(I5948+I5690+I5475)/3</f>
        <v>152.1368371127223</v>
      </c>
      <c r="J6292" s="63">
        <v>282500000</v>
      </c>
      <c r="K6292" s="63">
        <v>47.921359321418031</v>
      </c>
      <c r="L6292" s="63">
        <v>1055.3830393053945</v>
      </c>
      <c r="M6292" s="63">
        <v>25.921375921375915</v>
      </c>
      <c r="N6292" s="62">
        <v>21.489000000000001</v>
      </c>
    </row>
    <row r="6293" spans="1:14" x14ac:dyDescent="0.4">
      <c r="A6293" s="69">
        <v>148</v>
      </c>
      <c r="B6293" s="5" t="s">
        <v>229</v>
      </c>
      <c r="C6293" s="5">
        <v>1992</v>
      </c>
      <c r="D6293" s="5" t="s">
        <v>245</v>
      </c>
      <c r="E6293" s="5" t="s">
        <v>256</v>
      </c>
      <c r="F6293" s="62">
        <v>0.63254432954492623</v>
      </c>
      <c r="G6293" s="63">
        <v>14433771</v>
      </c>
      <c r="H6293" s="63">
        <v>13.171745343996676</v>
      </c>
      <c r="I6293" s="63">
        <f>(I5949+I5691+I5476)/3</f>
        <v>129.71634927551906</v>
      </c>
      <c r="J6293" s="63">
        <v>718000000</v>
      </c>
      <c r="K6293" s="63">
        <v>46.150351473397251</v>
      </c>
      <c r="L6293" s="63">
        <v>1244.2602279061375</v>
      </c>
      <c r="M6293" s="63">
        <v>26.02272727272727</v>
      </c>
      <c r="N6293" s="62">
        <v>22.058</v>
      </c>
    </row>
    <row r="6294" spans="1:14" x14ac:dyDescent="0.4">
      <c r="A6294" s="69">
        <v>148</v>
      </c>
      <c r="B6294" s="5" t="s">
        <v>229</v>
      </c>
      <c r="C6294" s="5">
        <v>1993</v>
      </c>
      <c r="D6294" s="5" t="s">
        <v>245</v>
      </c>
      <c r="E6294" s="5" t="s">
        <v>256</v>
      </c>
      <c r="F6294" s="62">
        <v>0.57060803185364972</v>
      </c>
      <c r="G6294" s="63">
        <v>14988047</v>
      </c>
      <c r="H6294" s="63">
        <v>16.375907863770166</v>
      </c>
      <c r="I6294" s="63">
        <f>(I5950+I5692+I5477)/3</f>
        <v>131.79034214171412</v>
      </c>
      <c r="J6294" s="63">
        <v>903000000</v>
      </c>
      <c r="K6294" s="63">
        <v>58.140414235862394</v>
      </c>
      <c r="L6294" s="63">
        <v>1450.2758541153692</v>
      </c>
      <c r="M6294" s="63">
        <v>27.856225930680356</v>
      </c>
      <c r="N6294" s="62">
        <v>22.635999999999999</v>
      </c>
    </row>
    <row r="6295" spans="1:14" x14ac:dyDescent="0.4">
      <c r="A6295" s="69">
        <v>148</v>
      </c>
      <c r="B6295" s="5" t="s">
        <v>229</v>
      </c>
      <c r="C6295" s="5">
        <v>1994</v>
      </c>
      <c r="D6295" s="5" t="s">
        <v>245</v>
      </c>
      <c r="E6295" s="5" t="s">
        <v>256</v>
      </c>
      <c r="F6295" s="62">
        <v>0.60049490872311517</v>
      </c>
      <c r="G6295" s="63">
        <v>15553171</v>
      </c>
      <c r="H6295" s="63">
        <v>20.784364435650843</v>
      </c>
      <c r="I6295" s="63">
        <f>(I5951+I5693+I5478)/3</f>
        <v>126.21710625418098</v>
      </c>
      <c r="J6295" s="63">
        <v>15800000</v>
      </c>
      <c r="K6295" s="63">
        <v>68.964040307386909</v>
      </c>
      <c r="L6295" s="63">
        <v>1801.5286891355076</v>
      </c>
      <c r="M6295" s="63">
        <v>28.957055214723926</v>
      </c>
      <c r="N6295" s="62">
        <v>23.225000000000001</v>
      </c>
    </row>
    <row r="6296" spans="1:14" x14ac:dyDescent="0.4">
      <c r="A6296" s="69">
        <v>148</v>
      </c>
      <c r="B6296" s="5" t="s">
        <v>229</v>
      </c>
      <c r="C6296" s="5">
        <v>1995</v>
      </c>
      <c r="D6296" s="5" t="s">
        <v>245</v>
      </c>
      <c r="E6296" s="5" t="s">
        <v>256</v>
      </c>
      <c r="F6296" s="62">
        <v>0.65400722173208925</v>
      </c>
      <c r="G6296" s="63">
        <v>16103339</v>
      </c>
      <c r="H6296" s="63">
        <v>45.74334276276528</v>
      </c>
      <c r="I6296" s="63">
        <f>(I5952+I5694+I5479)/3</f>
        <v>130.00022967541312</v>
      </c>
      <c r="J6296" s="63">
        <v>-217699999.90000001</v>
      </c>
      <c r="K6296" s="63">
        <v>87.444691983822537</v>
      </c>
      <c r="L6296" s="63">
        <v>794.63927816537591</v>
      </c>
      <c r="M6296" s="63">
        <v>28.313891834570519</v>
      </c>
      <c r="N6296" s="62">
        <v>23.76</v>
      </c>
    </row>
    <row r="6297" spans="1:14" x14ac:dyDescent="0.4">
      <c r="A6297" s="69">
        <v>148</v>
      </c>
      <c r="B6297" s="5" t="s">
        <v>229</v>
      </c>
      <c r="C6297" s="5">
        <v>1996</v>
      </c>
      <c r="D6297" s="5" t="s">
        <v>245</v>
      </c>
      <c r="E6297" s="5" t="s">
        <v>256</v>
      </c>
      <c r="F6297" s="62">
        <v>0.6499872459466608</v>
      </c>
      <c r="G6297" s="63">
        <v>16614326</v>
      </c>
      <c r="H6297" s="63">
        <v>36.770087897473189</v>
      </c>
      <c r="I6297" s="63">
        <f>(I5695+I5953+I5480)/3</f>
        <v>129.88308826292621</v>
      </c>
      <c r="J6297" s="63">
        <v>-60100000</v>
      </c>
      <c r="K6297" s="63">
        <v>85.939107443097768</v>
      </c>
      <c r="L6297" s="63">
        <v>390.99772182518007</v>
      </c>
      <c r="M6297" s="63">
        <v>28.852119958634955</v>
      </c>
      <c r="N6297" s="62">
        <v>24.248999999999999</v>
      </c>
    </row>
    <row r="6298" spans="1:14" x14ac:dyDescent="0.4">
      <c r="A6298" s="69">
        <v>148</v>
      </c>
      <c r="B6298" s="5" t="s">
        <v>229</v>
      </c>
      <c r="C6298" s="5">
        <v>1997</v>
      </c>
      <c r="D6298" s="5" t="s">
        <v>245</v>
      </c>
      <c r="E6298" s="5" t="s">
        <v>256</v>
      </c>
      <c r="F6298" s="62">
        <v>0.68039727901876257</v>
      </c>
      <c r="G6298" s="63">
        <v>17108681</v>
      </c>
      <c r="H6298" s="63">
        <v>13.290492691958093</v>
      </c>
      <c r="I6298" s="63">
        <f>(I5954+I5696+I5481)/3</f>
        <v>135.99037647522232</v>
      </c>
      <c r="J6298" s="63">
        <v>-138500000</v>
      </c>
      <c r="K6298" s="63">
        <v>80.145988654047997</v>
      </c>
      <c r="L6298" s="63">
        <v>399.69758805772989</v>
      </c>
      <c r="M6298" s="63">
        <v>29.633204633204635</v>
      </c>
      <c r="N6298" s="62">
        <v>24.742999999999999</v>
      </c>
    </row>
    <row r="6299" spans="1:14" x14ac:dyDescent="0.4">
      <c r="A6299" s="69">
        <v>148</v>
      </c>
      <c r="B6299" s="5" t="s">
        <v>229</v>
      </c>
      <c r="C6299" s="5">
        <v>1998</v>
      </c>
      <c r="D6299" s="5" t="s">
        <v>245</v>
      </c>
      <c r="E6299" s="5" t="s">
        <v>256</v>
      </c>
      <c r="F6299" s="62">
        <v>0.70736630624041741</v>
      </c>
      <c r="G6299" s="63">
        <v>17608133</v>
      </c>
      <c r="H6299" s="63">
        <v>-8.3429517500430848</v>
      </c>
      <c r="I6299" s="63">
        <f>(I5955+I5697+I5482)/3</f>
        <v>124.5638988442095</v>
      </c>
      <c r="J6299" s="63">
        <v>-219400000</v>
      </c>
      <c r="K6299" s="63">
        <v>72.661998547323719</v>
      </c>
      <c r="L6299" s="63">
        <v>359.04860361666459</v>
      </c>
      <c r="M6299" s="63">
        <v>29.484902309058615</v>
      </c>
      <c r="N6299" s="62">
        <v>25.244</v>
      </c>
    </row>
    <row r="6300" spans="1:14" x14ac:dyDescent="0.4">
      <c r="A6300" s="69">
        <v>148</v>
      </c>
      <c r="B6300" s="5" t="s">
        <v>229</v>
      </c>
      <c r="C6300" s="5">
        <v>1999</v>
      </c>
      <c r="D6300" s="5" t="s">
        <v>245</v>
      </c>
      <c r="E6300" s="5" t="s">
        <v>256</v>
      </c>
      <c r="F6300" s="62">
        <v>0.77611635109717314</v>
      </c>
      <c r="G6300" s="63">
        <v>18114552</v>
      </c>
      <c r="H6300" s="63">
        <v>33.460905360990438</v>
      </c>
      <c r="I6300" s="63">
        <f>(I5956+I5698+I5483)/3</f>
        <v>124.9293250949903</v>
      </c>
      <c r="J6300" s="63">
        <v>-307600000</v>
      </c>
      <c r="K6300" s="63">
        <v>72.0039277408966</v>
      </c>
      <c r="L6300" s="63">
        <v>421.72311497865758</v>
      </c>
      <c r="M6300" s="63">
        <v>32.142857142857139</v>
      </c>
      <c r="N6300" s="62">
        <v>25.751999999999999</v>
      </c>
    </row>
    <row r="6301" spans="1:14" x14ac:dyDescent="0.4">
      <c r="A6301" s="69">
        <v>148</v>
      </c>
      <c r="B6301" s="5" t="s">
        <v>229</v>
      </c>
      <c r="C6301" s="5">
        <v>2000</v>
      </c>
      <c r="D6301" s="5" t="s">
        <v>245</v>
      </c>
      <c r="E6301" s="5" t="s">
        <v>256</v>
      </c>
      <c r="F6301" s="62">
        <v>0.80684642513970373</v>
      </c>
      <c r="G6301" s="63">
        <v>18628700</v>
      </c>
      <c r="H6301" s="63">
        <v>23.346051923834082</v>
      </c>
      <c r="I6301" s="63">
        <f>(I5957+I5699+I5484)/3</f>
        <v>122.58928442972187</v>
      </c>
      <c r="J6301" s="63">
        <v>6399510</v>
      </c>
      <c r="K6301" s="63">
        <v>75.438838639090847</v>
      </c>
      <c r="L6301" s="63">
        <v>519.59163925482369</v>
      </c>
      <c r="M6301" s="63">
        <v>32.683658170914548</v>
      </c>
      <c r="N6301" s="62">
        <v>26.266999999999999</v>
      </c>
    </row>
    <row r="6302" spans="1:14" x14ac:dyDescent="0.4">
      <c r="A6302" s="69">
        <v>148</v>
      </c>
      <c r="B6302" s="5" t="s">
        <v>229</v>
      </c>
      <c r="C6302" s="5">
        <v>2001</v>
      </c>
      <c r="D6302" s="5" t="s">
        <v>245</v>
      </c>
      <c r="E6302" s="5" t="s">
        <v>256</v>
      </c>
      <c r="F6302" s="62">
        <v>0.83920579234983528</v>
      </c>
      <c r="G6302" s="63">
        <v>19143457</v>
      </c>
      <c r="H6302" s="63">
        <v>2.7482004537064881</v>
      </c>
      <c r="I6302" s="63">
        <f>(I5958+I5485+I5700)/3</f>
        <v>118.44783164151313</v>
      </c>
      <c r="J6302" s="63">
        <v>155140999.90000001</v>
      </c>
      <c r="K6302" s="63">
        <v>70.892397977018234</v>
      </c>
      <c r="L6302" s="63">
        <v>514.69234072963604</v>
      </c>
      <c r="M6302" s="63">
        <v>32.046864231564442</v>
      </c>
      <c r="N6302" s="62">
        <v>26.786999999999999</v>
      </c>
    </row>
    <row r="6303" spans="1:14" x14ac:dyDescent="0.4">
      <c r="A6303" s="69">
        <v>148</v>
      </c>
      <c r="B6303" s="5" t="s">
        <v>229</v>
      </c>
      <c r="C6303" s="5">
        <v>2002</v>
      </c>
      <c r="D6303" s="5" t="s">
        <v>245</v>
      </c>
      <c r="E6303" s="5" t="s">
        <v>256</v>
      </c>
      <c r="F6303" s="62">
        <v>0.81857403210361324</v>
      </c>
      <c r="G6303" s="63">
        <v>19660653</v>
      </c>
      <c r="H6303" s="63">
        <v>8.71188048361509</v>
      </c>
      <c r="I6303" s="63">
        <f>(I5959+I5701+I5486)/3</f>
        <v>112.19922045197018</v>
      </c>
      <c r="J6303" s="63">
        <v>114302000</v>
      </c>
      <c r="K6303" s="63">
        <v>74.730455860920642</v>
      </c>
      <c r="L6303" s="63">
        <v>543.90006839886519</v>
      </c>
      <c r="M6303" s="63">
        <v>30.837912087912088</v>
      </c>
      <c r="N6303" s="62">
        <v>27.315000000000001</v>
      </c>
    </row>
    <row r="6304" spans="1:14" x14ac:dyDescent="0.4">
      <c r="A6304" s="69">
        <v>148</v>
      </c>
      <c r="B6304" s="5" t="s">
        <v>229</v>
      </c>
      <c r="C6304" s="5">
        <v>2003</v>
      </c>
      <c r="D6304" s="5" t="s">
        <v>245</v>
      </c>
      <c r="E6304" s="5" t="s">
        <v>256</v>
      </c>
      <c r="F6304" s="62">
        <v>0.92624132817410287</v>
      </c>
      <c r="G6304" s="63">
        <v>20188799</v>
      </c>
      <c r="H6304" s="63">
        <v>10.892342838930233</v>
      </c>
      <c r="I6304" s="63">
        <f>(I5960+I5702+I5487)/3</f>
        <v>98.80544431123225</v>
      </c>
      <c r="J6304" s="63">
        <v>-89106999.900000006</v>
      </c>
      <c r="K6304" s="63">
        <v>74.382616596809797</v>
      </c>
      <c r="L6304" s="63">
        <v>583.36965274902639</v>
      </c>
      <c r="M6304" s="63">
        <v>27.969121140142516</v>
      </c>
      <c r="N6304" s="62">
        <v>27.849</v>
      </c>
    </row>
    <row r="6305" spans="1:14" x14ac:dyDescent="0.4">
      <c r="A6305" s="69">
        <v>148</v>
      </c>
      <c r="B6305" s="5" t="s">
        <v>229</v>
      </c>
      <c r="C6305" s="5">
        <v>2004</v>
      </c>
      <c r="D6305" s="5" t="s">
        <v>245</v>
      </c>
      <c r="E6305" s="5" t="s">
        <v>256</v>
      </c>
      <c r="F6305" s="62">
        <v>0.94672337000490903</v>
      </c>
      <c r="G6305" s="63">
        <v>20733406</v>
      </c>
      <c r="H6305" s="63">
        <v>14.113319988449845</v>
      </c>
      <c r="I6305" s="63">
        <f>(I5961+I5703+I5488)/3</f>
        <v>97.306049929705807</v>
      </c>
      <c r="J6305" s="63">
        <v>143578000</v>
      </c>
      <c r="K6305" s="63">
        <v>71.846674006920253</v>
      </c>
      <c r="L6305" s="63">
        <v>668.85461903737735</v>
      </c>
      <c r="M6305" s="63">
        <v>28.587443946188341</v>
      </c>
      <c r="N6305" s="62">
        <v>28.39</v>
      </c>
    </row>
    <row r="6306" spans="1:14" x14ac:dyDescent="0.4">
      <c r="A6306" s="69">
        <v>148</v>
      </c>
      <c r="B6306" s="5" t="s">
        <v>229</v>
      </c>
      <c r="C6306" s="5">
        <v>2005</v>
      </c>
      <c r="D6306" s="5" t="s">
        <v>245</v>
      </c>
      <c r="E6306" s="5" t="s">
        <v>256</v>
      </c>
      <c r="F6306" s="62">
        <v>0.98991255950621815</v>
      </c>
      <c r="G6306" s="63">
        <v>21320671</v>
      </c>
      <c r="H6306" s="63">
        <v>18.533353551815708</v>
      </c>
      <c r="I6306" s="63">
        <f>(I6303+I6304+I6305)/3</f>
        <v>102.77023823096941</v>
      </c>
      <c r="J6306" s="63">
        <v>-302056736.75750703</v>
      </c>
      <c r="K6306" s="63">
        <v>76.773285677641994</v>
      </c>
      <c r="L6306" s="63">
        <v>784.75798051519291</v>
      </c>
      <c r="M6306" s="63">
        <v>28.730748805098251</v>
      </c>
      <c r="N6306" s="62">
        <v>28.936</v>
      </c>
    </row>
    <row r="6307" spans="1:14" x14ac:dyDescent="0.4">
      <c r="A6307" s="69">
        <v>148</v>
      </c>
      <c r="B6307" s="5" t="s">
        <v>229</v>
      </c>
      <c r="C6307" s="5">
        <v>2006</v>
      </c>
      <c r="D6307" s="5" t="s">
        <v>245</v>
      </c>
      <c r="E6307" s="5" t="s">
        <v>256</v>
      </c>
      <c r="F6307" s="62">
        <v>0.99782403024851984</v>
      </c>
      <c r="G6307" s="63">
        <v>21966298</v>
      </c>
      <c r="H6307" s="63">
        <v>13.588647275420968</v>
      </c>
      <c r="I6307" s="63">
        <f>(I5963+I5705+I5490)/3</f>
        <v>100.05336317166966</v>
      </c>
      <c r="J6307" s="63">
        <v>1120970000</v>
      </c>
      <c r="K6307" s="63">
        <v>82.076162656413544</v>
      </c>
      <c r="L6307" s="63">
        <v>867.8359626122699</v>
      </c>
      <c r="M6307" s="63">
        <v>30.174695606140812</v>
      </c>
      <c r="N6307" s="62">
        <v>29.49</v>
      </c>
    </row>
    <row r="6308" spans="1:14" x14ac:dyDescent="0.4">
      <c r="A6308" s="69">
        <v>148</v>
      </c>
      <c r="B6308" s="5" t="s">
        <v>229</v>
      </c>
      <c r="C6308" s="5">
        <v>2007</v>
      </c>
      <c r="D6308" s="5" t="s">
        <v>245</v>
      </c>
      <c r="E6308" s="5" t="s">
        <v>256</v>
      </c>
      <c r="F6308" s="62">
        <v>1.0277658699687273</v>
      </c>
      <c r="G6308" s="63">
        <v>22641538</v>
      </c>
      <c r="H6308" s="63">
        <v>10.888282434850154</v>
      </c>
      <c r="I6308" s="63">
        <f>(I5964+I5706+I5491)/3</f>
        <v>101.6302036974933</v>
      </c>
      <c r="J6308" s="63">
        <v>917300000</v>
      </c>
      <c r="K6308" s="63">
        <v>79.123420587605878</v>
      </c>
      <c r="L6308" s="63">
        <v>956.23047666166769</v>
      </c>
      <c r="M6308" s="63">
        <v>32.65</v>
      </c>
      <c r="N6308" s="62">
        <v>30.050999999999998</v>
      </c>
    </row>
    <row r="6309" spans="1:14" x14ac:dyDescent="0.4">
      <c r="A6309" s="69">
        <v>148</v>
      </c>
      <c r="B6309" s="5" t="s">
        <v>229</v>
      </c>
      <c r="C6309" s="5">
        <v>2008</v>
      </c>
      <c r="D6309" s="5" t="s">
        <v>245</v>
      </c>
      <c r="E6309" s="5" t="s">
        <v>256</v>
      </c>
      <c r="F6309" s="62">
        <v>1.0380297418612472</v>
      </c>
      <c r="G6309" s="63">
        <v>23329004</v>
      </c>
      <c r="H6309" s="63">
        <v>20.37774623576496</v>
      </c>
      <c r="I6309" s="63">
        <f>(I5965+I5707+I5492)/3</f>
        <v>105.72041344848132</v>
      </c>
      <c r="J6309" s="63">
        <v>1554630000</v>
      </c>
      <c r="K6309" s="63">
        <v>81.244718850294021</v>
      </c>
      <c r="L6309" s="63">
        <v>1153.5364221845048</v>
      </c>
      <c r="M6309" s="63">
        <v>31.858823529411762</v>
      </c>
      <c r="N6309" s="62">
        <v>30.619</v>
      </c>
    </row>
    <row r="6310" spans="1:14" x14ac:dyDescent="0.4">
      <c r="A6310" s="69">
        <v>148</v>
      </c>
      <c r="B6310" s="5" t="s">
        <v>229</v>
      </c>
      <c r="C6310" s="5">
        <v>2009</v>
      </c>
      <c r="D6310" s="5" t="s">
        <v>245</v>
      </c>
      <c r="E6310" s="5" t="s">
        <v>256</v>
      </c>
      <c r="F6310" s="62">
        <v>1.1056660186738942</v>
      </c>
      <c r="G6310" s="63">
        <v>24029589</v>
      </c>
      <c r="H6310" s="63">
        <v>-8.7052700202966378</v>
      </c>
      <c r="I6310" s="63">
        <f>(I5966+I5708+I5493)/3</f>
        <v>106.49283066361785</v>
      </c>
      <c r="J6310" s="63">
        <v>129200000</v>
      </c>
      <c r="K6310" s="63">
        <v>68.071391014508393</v>
      </c>
      <c r="L6310" s="63">
        <v>1045.8055779712865</v>
      </c>
      <c r="M6310" s="63">
        <v>33.162830349531113</v>
      </c>
      <c r="N6310" s="62">
        <v>31.193999999999999</v>
      </c>
    </row>
    <row r="6311" spans="1:14" x14ac:dyDescent="0.4">
      <c r="A6311" s="69">
        <v>148</v>
      </c>
      <c r="B6311" s="5" t="s">
        <v>229</v>
      </c>
      <c r="C6311" s="5">
        <v>2010</v>
      </c>
      <c r="D6311" s="5" t="s">
        <v>245</v>
      </c>
      <c r="E6311" s="5" t="s">
        <v>256</v>
      </c>
      <c r="F6311" s="62">
        <v>1.0278029219753388</v>
      </c>
      <c r="G6311" s="63">
        <v>24743946</v>
      </c>
      <c r="H6311" s="63">
        <v>23.616292018244934</v>
      </c>
      <c r="I6311" s="63">
        <v>100</v>
      </c>
      <c r="J6311" s="63">
        <v>188641795.777668</v>
      </c>
      <c r="K6311" s="63">
        <v>64.385636779717842</v>
      </c>
      <c r="L6311" s="63">
        <v>1249.0630852985616</v>
      </c>
      <c r="M6311" s="63">
        <v>36.164506034868126</v>
      </c>
      <c r="N6311" s="62">
        <v>31.776</v>
      </c>
    </row>
    <row r="6312" spans="1:14" x14ac:dyDescent="0.4">
      <c r="A6312" s="69">
        <v>148</v>
      </c>
      <c r="B6312" s="5" t="s">
        <v>229</v>
      </c>
      <c r="C6312" s="5">
        <v>2011</v>
      </c>
      <c r="D6312" s="5" t="s">
        <v>245</v>
      </c>
      <c r="E6312" s="5" t="s">
        <v>256</v>
      </c>
      <c r="F6312" s="62">
        <v>0.90086557299314907</v>
      </c>
      <c r="G6312" s="63">
        <v>25475610</v>
      </c>
      <c r="H6312" s="63">
        <v>18.113666669671559</v>
      </c>
      <c r="I6312" s="63">
        <f>(I5968+I5710+I5495)/3</f>
        <v>98.05669602652614</v>
      </c>
      <c r="J6312" s="63">
        <v>-517842928.47689599</v>
      </c>
      <c r="K6312" s="63">
        <v>63.059457954904254</v>
      </c>
      <c r="L6312" s="63">
        <v>1284.6176353928724</v>
      </c>
      <c r="M6312" s="63">
        <v>35.015608740894905</v>
      </c>
      <c r="N6312" s="62">
        <v>32.363999999999997</v>
      </c>
    </row>
    <row r="6313" spans="1:14" x14ac:dyDescent="0.4">
      <c r="A6313" s="69">
        <v>148</v>
      </c>
      <c r="B6313" s="5" t="s">
        <v>229</v>
      </c>
      <c r="C6313" s="5">
        <v>2012</v>
      </c>
      <c r="D6313" s="5" t="s">
        <v>245</v>
      </c>
      <c r="E6313" s="5" t="s">
        <v>256</v>
      </c>
      <c r="F6313" s="62">
        <v>0.80128843748697487</v>
      </c>
      <c r="G6313" s="63">
        <v>26223391</v>
      </c>
      <c r="H6313" s="63">
        <v>5.8931589225129244</v>
      </c>
      <c r="I6313" s="63">
        <f>(I5969+I5711+I5496)/3</f>
        <v>100.86032999710562</v>
      </c>
      <c r="J6313" s="63">
        <v>-14239188.360192301</v>
      </c>
      <c r="K6313" s="63">
        <v>61.361637182568273</v>
      </c>
      <c r="L6313" s="63">
        <v>1349.9906098944884</v>
      </c>
      <c r="M6313" s="63">
        <v>38.289322617680824</v>
      </c>
      <c r="N6313" s="62">
        <v>32.957999999999998</v>
      </c>
    </row>
    <row r="6314" spans="1:14" x14ac:dyDescent="0.4">
      <c r="A6314" s="69">
        <v>148</v>
      </c>
      <c r="B6314" s="5" t="s">
        <v>229</v>
      </c>
      <c r="C6314" s="5">
        <v>2013</v>
      </c>
      <c r="D6314" s="5" t="s">
        <v>245</v>
      </c>
      <c r="E6314" s="5" t="s">
        <v>256</v>
      </c>
      <c r="F6314" s="62">
        <v>1.0311665408266721</v>
      </c>
      <c r="G6314" s="63">
        <v>26984002</v>
      </c>
      <c r="H6314" s="63">
        <v>9.2089570491507686</v>
      </c>
      <c r="I6314" s="63">
        <f>(I5970+I5712+I5497)/3</f>
        <v>119.34666772504211</v>
      </c>
      <c r="J6314" s="63">
        <v>-133570895.62563901</v>
      </c>
      <c r="K6314" s="63">
        <v>52.511878136708887</v>
      </c>
      <c r="L6314" s="63">
        <v>1497.747941027304</v>
      </c>
      <c r="M6314" s="63">
        <v>31.993299832495815</v>
      </c>
      <c r="N6314" s="62">
        <v>33.558999999999997</v>
      </c>
    </row>
    <row r="6315" spans="1:14" x14ac:dyDescent="0.4">
      <c r="A6315" s="69">
        <v>148</v>
      </c>
      <c r="B6315" s="5" t="s">
        <v>229</v>
      </c>
      <c r="C6315" s="5">
        <v>2014</v>
      </c>
      <c r="D6315" s="5" t="s">
        <v>245</v>
      </c>
      <c r="E6315" s="5" t="s">
        <v>256</v>
      </c>
      <c r="F6315" s="62">
        <v>0.98834718922114639</v>
      </c>
      <c r="G6315" s="63">
        <v>27753304</v>
      </c>
      <c r="H6315" s="63">
        <v>7.1633242200279454</v>
      </c>
      <c r="I6315" s="63">
        <f>(I5713+I5971+I5498)/3</f>
        <v>157153.09615636725</v>
      </c>
      <c r="J6315" s="63">
        <v>-233104668.58081499</v>
      </c>
      <c r="K6315" s="63">
        <v>49.8371712544022</v>
      </c>
      <c r="L6315" s="63">
        <v>1557.6014056318193</v>
      </c>
      <c r="M6315" s="63">
        <v>31.490159325210872</v>
      </c>
      <c r="N6315" s="62">
        <v>34.164999999999999</v>
      </c>
    </row>
    <row r="6316" spans="1:14" x14ac:dyDescent="0.4">
      <c r="A6316" s="69">
        <v>148</v>
      </c>
      <c r="B6316" s="5" t="s">
        <v>229</v>
      </c>
      <c r="C6316" s="5">
        <v>2015</v>
      </c>
      <c r="D6316" s="5" t="s">
        <v>245</v>
      </c>
      <c r="E6316" s="5" t="s">
        <v>256</v>
      </c>
      <c r="F6316" s="62">
        <v>0.47523990020530188</v>
      </c>
      <c r="G6316" s="63">
        <v>28516545</v>
      </c>
      <c r="H6316" s="63">
        <v>46.476251225577812</v>
      </c>
      <c r="I6316" s="63">
        <f>(I5972+I5499+I5714)/3</f>
        <v>102.5553687438442</v>
      </c>
      <c r="J6316" s="63">
        <v>-15444808.354550799</v>
      </c>
      <c r="K6316" s="63">
        <v>31.637537629292016</v>
      </c>
      <c r="L6316" s="63">
        <v>1488.4162693001663</v>
      </c>
      <c r="M6316" s="63">
        <f>(M5714+M5972+M5499)/3</f>
        <v>24.570228758060278</v>
      </c>
      <c r="N6316" s="62">
        <v>34.777000000000001</v>
      </c>
    </row>
    <row r="6317" spans="1:14" x14ac:dyDescent="0.4">
      <c r="A6317" s="69">
        <v>148</v>
      </c>
      <c r="B6317" s="5" t="s">
        <v>229</v>
      </c>
      <c r="C6317" s="5">
        <v>2016</v>
      </c>
      <c r="D6317" s="5" t="s">
        <v>245</v>
      </c>
      <c r="E6317" s="5" t="s">
        <v>256</v>
      </c>
      <c r="F6317" s="62">
        <v>0.34280246342812987</v>
      </c>
      <c r="G6317" s="63">
        <v>29274002</v>
      </c>
      <c r="H6317" s="63">
        <v>0.13441084426098371</v>
      </c>
      <c r="I6317" s="63">
        <f>(I5973+I5715+I5500)/3</f>
        <v>99.590119498622357</v>
      </c>
      <c r="J6317" s="63">
        <v>-561000000</v>
      </c>
      <c r="K6317" s="63">
        <v>32.646270804184006</v>
      </c>
      <c r="L6317" s="63">
        <v>1069.8169981407821</v>
      </c>
      <c r="M6317" s="63">
        <f>(M5973+M5715+M5500)/3</f>
        <v>25.356712071795272</v>
      </c>
      <c r="N6317" s="62">
        <v>35.393999999999998</v>
      </c>
    </row>
    <row r="6318" spans="1:14" x14ac:dyDescent="0.4">
      <c r="A6318" s="69">
        <v>148</v>
      </c>
      <c r="B6318" s="5" t="s">
        <v>229</v>
      </c>
      <c r="C6318" s="5">
        <v>2017</v>
      </c>
      <c r="D6318" s="5" t="s">
        <v>245</v>
      </c>
      <c r="E6318" s="5" t="s">
        <v>256</v>
      </c>
      <c r="F6318" s="62">
        <v>0.32237046673398284</v>
      </c>
      <c r="G6318" s="63">
        <v>30034389</v>
      </c>
      <c r="H6318" s="63">
        <v>18.553566165207599</v>
      </c>
      <c r="I6318" s="63">
        <f>(I6315+I6316+I6317)/3</f>
        <v>52451.747214869909</v>
      </c>
      <c r="J6318" s="63">
        <v>-269850000</v>
      </c>
      <c r="K6318" s="63">
        <v>44.952432917249652</v>
      </c>
      <c r="L6318" s="63">
        <v>893.71649373532739</v>
      </c>
      <c r="M6318" s="63">
        <f>(M6315+M6317+M6316)/3</f>
        <v>27.139033385022142</v>
      </c>
      <c r="N6318" s="62">
        <v>36.015999999999998</v>
      </c>
    </row>
    <row r="6319" spans="1:14" x14ac:dyDescent="0.4">
      <c r="A6319" s="69">
        <v>148</v>
      </c>
      <c r="B6319" s="5" t="s">
        <v>229</v>
      </c>
      <c r="C6319" s="5">
        <v>2018</v>
      </c>
      <c r="D6319" s="5" t="s">
        <v>245</v>
      </c>
      <c r="E6319" s="5" t="s">
        <v>256</v>
      </c>
      <c r="F6319" s="62">
        <v>0.36861354015114978</v>
      </c>
      <c r="G6319" s="63">
        <v>30790513</v>
      </c>
      <c r="H6319" s="63">
        <v>14.853664766183059</v>
      </c>
      <c r="I6319" s="63">
        <f>(I5975+I5717+I5502)/3</f>
        <v>94.370824009221678</v>
      </c>
      <c r="J6319" s="63">
        <v>-282098333.30000001</v>
      </c>
      <c r="K6319" s="63">
        <v>58.902278611164718</v>
      </c>
      <c r="L6319" s="63">
        <v>701.71486860204152</v>
      </c>
      <c r="M6319" s="63">
        <f>(M6316+M6317+M6318)/3</f>
        <v>25.688658071625898</v>
      </c>
      <c r="N6319" s="62">
        <v>36.642000000000003</v>
      </c>
    </row>
    <row r="6320" spans="1:14" x14ac:dyDescent="0.4">
      <c r="A6320" s="69">
        <v>148</v>
      </c>
      <c r="B6320" s="5" t="s">
        <v>229</v>
      </c>
      <c r="C6320" s="5">
        <v>2019</v>
      </c>
      <c r="D6320" s="5" t="s">
        <v>245</v>
      </c>
      <c r="E6320" s="5" t="s">
        <v>256</v>
      </c>
      <c r="F6320" s="62">
        <v>0.3548644769113819</v>
      </c>
      <c r="G6320" s="63">
        <v>31546691</v>
      </c>
      <c r="H6320" s="63">
        <f>(H5976+H5718+H5503)/3</f>
        <v>7.6146475246991985</v>
      </c>
      <c r="I6320" s="63">
        <f>(I5976+I5718+I5503)/3</f>
        <v>96.460828697548308</v>
      </c>
      <c r="J6320" s="63">
        <v>-370982777.69999999</v>
      </c>
      <c r="K6320" s="63">
        <f>(K5976+K5718+K5503)/3</f>
        <v>45.900899707778457</v>
      </c>
      <c r="L6320" s="63">
        <v>693.81650402619766</v>
      </c>
      <c r="M6320" s="63">
        <f>(M5976+M5718+M5503)/3</f>
        <v>28.94910808556148</v>
      </c>
      <c r="N6320" s="62">
        <v>37.273000000000003</v>
      </c>
    </row>
    <row r="6321" spans="1:14" x14ac:dyDescent="0.4">
      <c r="A6321" s="69">
        <v>148</v>
      </c>
      <c r="B6321" s="5" t="s">
        <v>229</v>
      </c>
      <c r="C6321" s="5">
        <v>2020</v>
      </c>
      <c r="D6321" s="5" t="s">
        <v>245</v>
      </c>
      <c r="E6321" s="5" t="s">
        <v>256</v>
      </c>
      <c r="F6321" s="62">
        <v>0.30851461430825622</v>
      </c>
      <c r="G6321" s="63">
        <v>32284046</v>
      </c>
      <c r="H6321" s="63">
        <f>(H5977+H5719+H5504)/3</f>
        <v>18.172514975941301</v>
      </c>
      <c r="I6321" s="63">
        <f>(I5977+I5719+I5504)/3</f>
        <v>98.823028960944825</v>
      </c>
      <c r="J6321" s="63">
        <f>(J5977+J5504+J5719)/3</f>
        <v>518363946.86143303</v>
      </c>
      <c r="K6321" s="63">
        <f>(K5977+K5719+K5504)/3</f>
        <v>46.822668655431414</v>
      </c>
      <c r="L6321" s="63">
        <v>578.51201046332346</v>
      </c>
      <c r="M6321" s="63">
        <f>(M5977+M5719+M5504)/3</f>
        <v>25.679642725460017</v>
      </c>
      <c r="N6321" s="62">
        <v>37.908000000000001</v>
      </c>
    </row>
    <row r="6322" spans="1:14" x14ac:dyDescent="0.4">
      <c r="A6322" s="69">
        <v>148</v>
      </c>
      <c r="B6322" s="5" t="s">
        <v>229</v>
      </c>
      <c r="C6322" s="5">
        <v>2021</v>
      </c>
      <c r="D6322" s="5" t="s">
        <v>245</v>
      </c>
      <c r="E6322" s="5" t="s">
        <v>256</v>
      </c>
      <c r="F6322" s="62">
        <f>(F6319+F6320+F6321)/3</f>
        <v>0.34399754379026265</v>
      </c>
      <c r="G6322" s="63">
        <v>32981641</v>
      </c>
      <c r="H6322" s="63">
        <f>(H5978+H5720+H5505)/3</f>
        <v>17.783194347412504</v>
      </c>
      <c r="I6322" s="63">
        <f>(I5978+I5720+I5505)/3</f>
        <v>99.212413172737953</v>
      </c>
      <c r="J6322" s="63">
        <f>(J5978+J5720+J5505)/3</f>
        <v>636380656.29675019</v>
      </c>
      <c r="K6322" s="63">
        <f>(K5978+K5720+K5505)/3</f>
        <v>64.551484228036202</v>
      </c>
      <c r="L6322" s="63">
        <v>543.63753761920827</v>
      </c>
      <c r="M6322" s="63">
        <f>(M5978+M5505+M5720)/3</f>
        <v>25.540097507850593</v>
      </c>
      <c r="N6322" s="62">
        <v>38.545999999999999</v>
      </c>
    </row>
    <row r="6323" spans="1:14" x14ac:dyDescent="0.4">
      <c r="A6323" s="69">
        <v>148</v>
      </c>
      <c r="B6323" s="5" t="s">
        <v>229</v>
      </c>
      <c r="C6323" s="5">
        <v>2022</v>
      </c>
      <c r="D6323" s="5" t="s">
        <v>245</v>
      </c>
      <c r="E6323" s="5" t="s">
        <v>256</v>
      </c>
      <c r="F6323" s="62">
        <f>(F6320+F6321+F6322)/3</f>
        <v>0.33579221166996692</v>
      </c>
      <c r="G6323" s="63">
        <v>33696614</v>
      </c>
      <c r="H6323" s="63">
        <f>(H5979+H5721+H5506)/3</f>
        <v>18.173837797784241</v>
      </c>
      <c r="I6323" s="63">
        <f>(I5979+I5721+I5506)/3</f>
        <v>100.15444262680488</v>
      </c>
      <c r="J6323" s="63">
        <f>(J5979+J5721+J5506)/3</f>
        <v>1056556901.0745378</v>
      </c>
      <c r="K6323" s="63">
        <f>(K5979+K5721+K5506)/3</f>
        <v>49.848879997325803</v>
      </c>
      <c r="L6323" s="63">
        <v>650.27221843476559</v>
      </c>
      <c r="M6323" s="63">
        <f>(M5979+M5721+M5506)/3</f>
        <v>25.606216765118148</v>
      </c>
      <c r="N6323" s="62">
        <v>39.188000000000002</v>
      </c>
    </row>
    <row r="6324" spans="1:14" x14ac:dyDescent="0.4">
      <c r="A6324" s="36">
        <v>149</v>
      </c>
      <c r="B6324" s="5" t="s">
        <v>230</v>
      </c>
      <c r="C6324" s="5">
        <v>1980</v>
      </c>
      <c r="D6324" s="5" t="s">
        <v>250</v>
      </c>
      <c r="E6324" s="5" t="s">
        <v>247</v>
      </c>
      <c r="F6324" s="62">
        <f>F6325*0.95</f>
        <v>0.21349630380519419</v>
      </c>
      <c r="G6324" s="63">
        <v>5720438</v>
      </c>
      <c r="H6324" s="63">
        <v>11.762915649675662</v>
      </c>
      <c r="I6324" s="63">
        <f>(I6254+I6238+I6168)/3</f>
        <v>116.64835227020508</v>
      </c>
      <c r="J6324" s="63">
        <v>61700000</v>
      </c>
      <c r="K6324" s="63">
        <f>(K6254+K6168+K6238)/3</f>
        <v>89.372834602126275</v>
      </c>
      <c r="L6324" s="63">
        <v>678.77490042551017</v>
      </c>
      <c r="M6324" s="63">
        <v>7.3170731707317067</v>
      </c>
      <c r="N6324" s="62">
        <v>39.814999999999998</v>
      </c>
    </row>
    <row r="6325" spans="1:14" x14ac:dyDescent="0.4">
      <c r="A6325" s="36">
        <v>149</v>
      </c>
      <c r="B6325" s="5" t="s">
        <v>230</v>
      </c>
      <c r="C6325" s="5">
        <v>1981</v>
      </c>
      <c r="D6325" s="5" t="s">
        <v>250</v>
      </c>
      <c r="E6325" s="5" t="s">
        <v>247</v>
      </c>
      <c r="F6325" s="62">
        <f t="shared" ref="F6325:F6333" si="636">F6326*0.95</f>
        <v>0.22473295137388863</v>
      </c>
      <c r="G6325" s="63">
        <v>5897481</v>
      </c>
      <c r="H6325" s="63">
        <v>7.1586180248555564</v>
      </c>
      <c r="I6325" s="63">
        <f>(I6254+I6239+I6168)/3</f>
        <v>116.64849791797606</v>
      </c>
      <c r="J6325" s="63">
        <v>-38400000</v>
      </c>
      <c r="K6325" s="63">
        <f>(K6254+K6239+K6168)/3</f>
        <v>89.209230359538822</v>
      </c>
      <c r="L6325" s="63">
        <v>679.30814809775973</v>
      </c>
      <c r="M6325" s="63">
        <v>8.1081081081081088</v>
      </c>
      <c r="N6325" s="62">
        <v>39.853999999999999</v>
      </c>
    </row>
    <row r="6326" spans="1:14" x14ac:dyDescent="0.4">
      <c r="A6326" s="36">
        <v>149</v>
      </c>
      <c r="B6326" s="5" t="s">
        <v>230</v>
      </c>
      <c r="C6326" s="5">
        <v>1982</v>
      </c>
      <c r="D6326" s="5" t="s">
        <v>250</v>
      </c>
      <c r="E6326" s="5" t="s">
        <v>247</v>
      </c>
      <c r="F6326" s="62">
        <f t="shared" si="636"/>
        <v>0.23656100144619857</v>
      </c>
      <c r="G6326" s="63">
        <v>6090818</v>
      </c>
      <c r="H6326" s="63">
        <v>6.1386012926460722</v>
      </c>
      <c r="I6326" s="63">
        <f>(I6240+I6154+I6111)/3</f>
        <v>179.67925036435273</v>
      </c>
      <c r="J6326" s="63">
        <v>39000000</v>
      </c>
      <c r="K6326" s="63">
        <f>(K6111+K6154+K6240)/3</f>
        <v>85.226167888927137</v>
      </c>
      <c r="L6326" s="63">
        <v>635.39500767196387</v>
      </c>
      <c r="M6326" s="63">
        <v>8.0985915492957758</v>
      </c>
      <c r="N6326" s="62">
        <v>39.805</v>
      </c>
    </row>
    <row r="6327" spans="1:14" x14ac:dyDescent="0.4">
      <c r="A6327" s="36">
        <v>149</v>
      </c>
      <c r="B6327" s="5" t="s">
        <v>230</v>
      </c>
      <c r="C6327" s="5">
        <v>1983</v>
      </c>
      <c r="D6327" s="5" t="s">
        <v>250</v>
      </c>
      <c r="E6327" s="5" t="s">
        <v>247</v>
      </c>
      <c r="F6327" s="62">
        <f t="shared" si="636"/>
        <v>0.24901158046968272</v>
      </c>
      <c r="G6327" s="63">
        <v>6291070</v>
      </c>
      <c r="H6327" s="63">
        <v>18.62934635180531</v>
      </c>
      <c r="I6327" s="63">
        <f>(I6112+I6155+I6241)/3</f>
        <v>171.99265831707797</v>
      </c>
      <c r="J6327" s="63">
        <v>25700000</v>
      </c>
      <c r="K6327" s="63">
        <f>(K6112+K6155+K6241)/3</f>
        <v>100.36744210410579</v>
      </c>
      <c r="L6327" s="63">
        <v>527.89882343571242</v>
      </c>
      <c r="M6327" s="63">
        <v>8.0882352941176467</v>
      </c>
      <c r="N6327" s="62">
        <v>39.755000000000003</v>
      </c>
    </row>
    <row r="6328" spans="1:14" x14ac:dyDescent="0.4">
      <c r="A6328" s="36">
        <v>149</v>
      </c>
      <c r="B6328" s="5" t="s">
        <v>230</v>
      </c>
      <c r="C6328" s="5">
        <v>1984</v>
      </c>
      <c r="D6328" s="5" t="s">
        <v>250</v>
      </c>
      <c r="E6328" s="5" t="s">
        <v>247</v>
      </c>
      <c r="F6328" s="62">
        <f t="shared" si="636"/>
        <v>0.26211745312598184</v>
      </c>
      <c r="G6328" s="63">
        <v>6488072</v>
      </c>
      <c r="H6328" s="63">
        <v>18.331231799031997</v>
      </c>
      <c r="I6328" s="63">
        <f>(I6156+I6113+I6242)/3</f>
        <v>171.78561808134342</v>
      </c>
      <c r="J6328" s="63">
        <v>17200000</v>
      </c>
      <c r="K6328" s="63">
        <f>(K6113+K6156+K6242)/3</f>
        <v>100.25802799341086</v>
      </c>
      <c r="L6328" s="63">
        <v>419.20025457287596</v>
      </c>
      <c r="M6328" s="63">
        <v>7.2992700729926998</v>
      </c>
      <c r="N6328" s="62">
        <v>39.704999999999998</v>
      </c>
    </row>
    <row r="6329" spans="1:14" x14ac:dyDescent="0.4">
      <c r="A6329" s="36">
        <v>149</v>
      </c>
      <c r="B6329" s="5" t="s">
        <v>230</v>
      </c>
      <c r="C6329" s="5">
        <v>1985</v>
      </c>
      <c r="D6329" s="5" t="s">
        <v>250</v>
      </c>
      <c r="E6329" s="5" t="s">
        <v>247</v>
      </c>
      <c r="F6329" s="62">
        <f t="shared" si="636"/>
        <v>0.27591310855366508</v>
      </c>
      <c r="G6329" s="63">
        <v>6686449</v>
      </c>
      <c r="H6329" s="63">
        <v>41.137350508031545</v>
      </c>
      <c r="I6329" s="63">
        <f>(I6157+I6114+I6243)/3</f>
        <v>166.36283554379477</v>
      </c>
      <c r="J6329" s="63">
        <v>51500000</v>
      </c>
      <c r="K6329" s="63">
        <f>(K6114+K6157+K6243)/3</f>
        <v>96.000123818752698</v>
      </c>
      <c r="L6329" s="63">
        <v>336.83012496308572</v>
      </c>
      <c r="M6329" s="63">
        <v>7.4074074074074066</v>
      </c>
      <c r="N6329" s="62">
        <v>39.655000000000001</v>
      </c>
    </row>
    <row r="6330" spans="1:14" x14ac:dyDescent="0.4">
      <c r="A6330" s="36">
        <v>149</v>
      </c>
      <c r="B6330" s="5" t="s">
        <v>230</v>
      </c>
      <c r="C6330" s="5">
        <v>1986</v>
      </c>
      <c r="D6330" s="5" t="s">
        <v>250</v>
      </c>
      <c r="E6330" s="5" t="s">
        <v>247</v>
      </c>
      <c r="F6330" s="62">
        <f t="shared" si="636"/>
        <v>0.29043485110912115</v>
      </c>
      <c r="G6330" s="63">
        <v>6890967</v>
      </c>
      <c r="H6330" s="63">
        <v>81.988356699386713</v>
      </c>
      <c r="I6330" s="63">
        <f>(I6158+I6115+I6244)/3</f>
        <v>143.26802588874759</v>
      </c>
      <c r="J6330" s="63">
        <v>28300000</v>
      </c>
      <c r="K6330" s="63">
        <f>(K6244+K6158+K6115)/3</f>
        <v>67.136812637874556</v>
      </c>
      <c r="L6330" s="63">
        <v>241.54948090705375</v>
      </c>
      <c r="M6330" s="63">
        <v>7.5539568345323742</v>
      </c>
      <c r="N6330" s="62">
        <v>39.606000000000002</v>
      </c>
    </row>
    <row r="6331" spans="1:14" x14ac:dyDescent="0.4">
      <c r="A6331" s="36">
        <v>149</v>
      </c>
      <c r="B6331" s="5" t="s">
        <v>230</v>
      </c>
      <c r="C6331" s="5">
        <v>1987</v>
      </c>
      <c r="D6331" s="5" t="s">
        <v>250</v>
      </c>
      <c r="E6331" s="5" t="s">
        <v>247</v>
      </c>
      <c r="F6331" s="62">
        <f t="shared" si="636"/>
        <v>0.30572089590433804</v>
      </c>
      <c r="G6331" s="63">
        <v>7095185</v>
      </c>
      <c r="H6331" s="63">
        <v>62.012898264580116</v>
      </c>
      <c r="I6331" s="63">
        <f>(I6116+I6159+I6245)/3</f>
        <v>120.11130064723686</v>
      </c>
      <c r="J6331" s="63">
        <v>74500000</v>
      </c>
      <c r="K6331" s="63">
        <f>(K6159+K6116+K6245)/3</f>
        <v>66.926902766523355</v>
      </c>
      <c r="L6331" s="63">
        <v>319.28188043362593</v>
      </c>
      <c r="M6331" s="63">
        <v>6.6420664206642073</v>
      </c>
      <c r="N6331" s="62">
        <v>39.555999999999997</v>
      </c>
    </row>
    <row r="6332" spans="1:14" x14ac:dyDescent="0.4">
      <c r="A6332" s="36">
        <v>149</v>
      </c>
      <c r="B6332" s="5" t="s">
        <v>230</v>
      </c>
      <c r="C6332" s="5">
        <v>1988</v>
      </c>
      <c r="D6332" s="5" t="s">
        <v>250</v>
      </c>
      <c r="E6332" s="5" t="s">
        <v>247</v>
      </c>
      <c r="F6332" s="62">
        <f t="shared" si="636"/>
        <v>0.32181146937298744</v>
      </c>
      <c r="G6332" s="63">
        <v>7294325</v>
      </c>
      <c r="H6332" s="63">
        <v>34.490304448445386</v>
      </c>
      <c r="I6332" s="63">
        <v>50.246159195117201</v>
      </c>
      <c r="J6332" s="63">
        <v>93300000</v>
      </c>
      <c r="K6332" s="63">
        <f>(K6246+K6160+K6117)/3</f>
        <v>69.766492393250203</v>
      </c>
      <c r="L6332" s="63">
        <v>511.20417949113289</v>
      </c>
      <c r="M6332" s="63">
        <v>6.6225165562913908</v>
      </c>
      <c r="N6332" s="62">
        <v>39.506</v>
      </c>
    </row>
    <row r="6333" spans="1:14" x14ac:dyDescent="0.4">
      <c r="A6333" s="36">
        <v>149</v>
      </c>
      <c r="B6333" s="5" t="s">
        <v>230</v>
      </c>
      <c r="C6333" s="5">
        <v>1989</v>
      </c>
      <c r="D6333" s="5" t="s">
        <v>250</v>
      </c>
      <c r="E6333" s="5" t="s">
        <v>247</v>
      </c>
      <c r="F6333" s="62">
        <f t="shared" si="636"/>
        <v>0.33874891512946048</v>
      </c>
      <c r="G6333" s="63">
        <v>7491275</v>
      </c>
      <c r="H6333" s="63">
        <v>80.877334730492237</v>
      </c>
      <c r="I6333" s="63">
        <v>65.000340519154307</v>
      </c>
      <c r="J6333" s="63">
        <v>163700000</v>
      </c>
      <c r="K6333" s="63">
        <f>(K6118+K6161+K6247)/3</f>
        <v>81.268655210153526</v>
      </c>
      <c r="L6333" s="63">
        <v>533.2316866510472</v>
      </c>
      <c r="M6333" s="63">
        <v>5.787781350482315</v>
      </c>
      <c r="N6333" s="62">
        <v>39.456000000000003</v>
      </c>
    </row>
    <row r="6334" spans="1:14" x14ac:dyDescent="0.4">
      <c r="A6334" s="36">
        <v>149</v>
      </c>
      <c r="B6334" s="5" t="s">
        <v>230</v>
      </c>
      <c r="C6334" s="5">
        <v>1990</v>
      </c>
      <c r="D6334" s="5" t="s">
        <v>250</v>
      </c>
      <c r="E6334" s="5" t="s">
        <v>247</v>
      </c>
      <c r="F6334" s="62">
        <v>0.35657780539943212</v>
      </c>
      <c r="G6334" s="63">
        <v>7686401</v>
      </c>
      <c r="H6334" s="63">
        <v>106.38892004329054</v>
      </c>
      <c r="I6334" s="63">
        <v>53.3182031058248</v>
      </c>
      <c r="J6334" s="63">
        <v>202700000</v>
      </c>
      <c r="K6334" s="63">
        <f>(K6248+K6162+K6119)/3</f>
        <v>86.924117480857944</v>
      </c>
      <c r="L6334" s="63">
        <v>427.40645346298578</v>
      </c>
      <c r="M6334" s="63">
        <v>6.2500000000000018</v>
      </c>
      <c r="N6334" s="62">
        <v>39.406999999999996</v>
      </c>
    </row>
    <row r="6335" spans="1:14" x14ac:dyDescent="0.4">
      <c r="A6335" s="36">
        <v>149</v>
      </c>
      <c r="B6335" s="5" t="s">
        <v>230</v>
      </c>
      <c r="C6335" s="5">
        <v>1991</v>
      </c>
      <c r="D6335" s="5" t="s">
        <v>250</v>
      </c>
      <c r="E6335" s="5" t="s">
        <v>247</v>
      </c>
      <c r="F6335" s="62">
        <v>0.36497841625101862</v>
      </c>
      <c r="G6335" s="63">
        <v>7880466</v>
      </c>
      <c r="H6335" s="63">
        <v>92.654578208570399</v>
      </c>
      <c r="I6335" s="63">
        <v>49.232034238170499</v>
      </c>
      <c r="J6335" s="63">
        <v>34300000</v>
      </c>
      <c r="K6335" s="63">
        <f>(K6120+K6163+K6249)/3</f>
        <v>73.692257014747355</v>
      </c>
      <c r="L6335" s="63">
        <v>428.5014947588175</v>
      </c>
      <c r="M6335" s="63">
        <v>6.2271062271062281</v>
      </c>
      <c r="N6335" s="62">
        <v>38.988999999999997</v>
      </c>
    </row>
    <row r="6336" spans="1:14" x14ac:dyDescent="0.4">
      <c r="A6336" s="36">
        <v>149</v>
      </c>
      <c r="B6336" s="5" t="s">
        <v>230</v>
      </c>
      <c r="C6336" s="5">
        <v>1992</v>
      </c>
      <c r="D6336" s="5" t="s">
        <v>250</v>
      </c>
      <c r="E6336" s="5" t="s">
        <v>247</v>
      </c>
      <c r="F6336" s="62">
        <v>0.35272245882231568</v>
      </c>
      <c r="G6336" s="63">
        <v>8074337</v>
      </c>
      <c r="H6336" s="63">
        <v>165.53395380792051</v>
      </c>
      <c r="I6336" s="63">
        <v>47.0024818783398</v>
      </c>
      <c r="J6336" s="63">
        <v>45000000</v>
      </c>
      <c r="K6336" s="63">
        <f>(K6121+K6164+K6250)/3</f>
        <v>76.490251685329056</v>
      </c>
      <c r="L6336" s="63">
        <v>394.07839773216023</v>
      </c>
      <c r="M6336" s="63">
        <v>5.9040590405904068</v>
      </c>
      <c r="N6336" s="62">
        <v>38.514000000000003</v>
      </c>
    </row>
    <row r="6337" spans="1:14" x14ac:dyDescent="0.4">
      <c r="A6337" s="36">
        <v>149</v>
      </c>
      <c r="B6337" s="5" t="s">
        <v>230</v>
      </c>
      <c r="C6337" s="5">
        <v>1993</v>
      </c>
      <c r="D6337" s="5" t="s">
        <v>250</v>
      </c>
      <c r="E6337" s="5" t="s">
        <v>247</v>
      </c>
      <c r="F6337" s="62">
        <v>0.30400498517878977</v>
      </c>
      <c r="G6337" s="63">
        <v>8270917</v>
      </c>
      <c r="H6337" s="63">
        <v>143.65834165755459</v>
      </c>
      <c r="I6337" s="63">
        <v>53.378382799052801</v>
      </c>
      <c r="J6337" s="63">
        <v>314399999.89999998</v>
      </c>
      <c r="K6337" s="63">
        <f>(K6165+K6122+K6251)/3</f>
        <v>76.635410573246801</v>
      </c>
      <c r="L6337" s="63">
        <v>395.78505549691704</v>
      </c>
      <c r="M6337" s="63">
        <v>6.7510548523206761</v>
      </c>
      <c r="N6337" s="62">
        <v>38.042000000000002</v>
      </c>
    </row>
    <row r="6338" spans="1:14" x14ac:dyDescent="0.4">
      <c r="A6338" s="36">
        <v>149</v>
      </c>
      <c r="B6338" s="5" t="s">
        <v>230</v>
      </c>
      <c r="C6338" s="5">
        <v>1994</v>
      </c>
      <c r="D6338" s="5" t="s">
        <v>250</v>
      </c>
      <c r="E6338" s="5" t="s">
        <v>247</v>
      </c>
      <c r="F6338" s="62">
        <v>0.25297915464982246</v>
      </c>
      <c r="G6338" s="63">
        <v>8474216</v>
      </c>
      <c r="H6338" s="63">
        <v>80.742198646010252</v>
      </c>
      <c r="I6338" s="63">
        <v>51.253519880377098</v>
      </c>
      <c r="J6338" s="63">
        <v>40000000</v>
      </c>
      <c r="K6338" s="63">
        <v>66.650594829558457</v>
      </c>
      <c r="L6338" s="63">
        <v>431.52147240387535</v>
      </c>
      <c r="M6338" s="63">
        <v>6.8965517241379324</v>
      </c>
      <c r="N6338" s="62">
        <v>37.572000000000003</v>
      </c>
    </row>
    <row r="6339" spans="1:14" x14ac:dyDescent="0.4">
      <c r="A6339" s="36">
        <v>149</v>
      </c>
      <c r="B6339" s="5" t="s">
        <v>230</v>
      </c>
      <c r="C6339" s="5">
        <v>1995</v>
      </c>
      <c r="D6339" s="5" t="s">
        <v>250</v>
      </c>
      <c r="E6339" s="5" t="s">
        <v>247</v>
      </c>
      <c r="F6339" s="62">
        <v>0.24521728416244107</v>
      </c>
      <c r="G6339" s="63">
        <v>8684135</v>
      </c>
      <c r="H6339" s="63">
        <v>30.611124759574238</v>
      </c>
      <c r="I6339" s="63">
        <v>49.200970602256</v>
      </c>
      <c r="J6339" s="63">
        <v>107000000</v>
      </c>
      <c r="K6339" s="63">
        <v>69.22677469559639</v>
      </c>
      <c r="L6339" s="63">
        <v>438.38372079247495</v>
      </c>
      <c r="M6339" s="63">
        <v>6.0000000000000009</v>
      </c>
      <c r="N6339" s="62">
        <v>37.103999999999999</v>
      </c>
    </row>
    <row r="6340" spans="1:14" x14ac:dyDescent="0.4">
      <c r="A6340" s="36">
        <v>149</v>
      </c>
      <c r="B6340" s="5" t="s">
        <v>230</v>
      </c>
      <c r="C6340" s="5">
        <v>1996</v>
      </c>
      <c r="D6340" s="5" t="s">
        <v>250</v>
      </c>
      <c r="E6340" s="5" t="s">
        <v>247</v>
      </c>
      <c r="F6340" s="62">
        <v>0.19792139288851215</v>
      </c>
      <c r="G6340" s="63">
        <v>8902019</v>
      </c>
      <c r="H6340" s="63">
        <v>24.349259559526317</v>
      </c>
      <c r="I6340" s="63">
        <v>53.710136969864998</v>
      </c>
      <c r="J6340" s="63">
        <v>127100000</v>
      </c>
      <c r="K6340" s="63">
        <f>(K6254+K6324+K6238)/3</f>
        <v>88.183185862195771</v>
      </c>
      <c r="L6340" s="63">
        <v>404.09046105160701</v>
      </c>
      <c r="M6340" s="63">
        <v>6.1728395061728394</v>
      </c>
      <c r="N6340" s="62">
        <v>36.637999999999998</v>
      </c>
    </row>
    <row r="6341" spans="1:14" x14ac:dyDescent="0.4">
      <c r="A6341" s="36">
        <v>149</v>
      </c>
      <c r="B6341" s="5" t="s">
        <v>230</v>
      </c>
      <c r="C6341" s="5">
        <v>1997</v>
      </c>
      <c r="D6341" s="5" t="s">
        <v>250</v>
      </c>
      <c r="E6341" s="5" t="s">
        <v>247</v>
      </c>
      <c r="F6341" s="62">
        <v>0.25024208499230716</v>
      </c>
      <c r="G6341" s="63">
        <v>9133156</v>
      </c>
      <c r="H6341" s="63">
        <v>25.402541259163698</v>
      </c>
      <c r="I6341" s="63">
        <v>62.199449781225503</v>
      </c>
      <c r="J6341" s="63">
        <v>207400000</v>
      </c>
      <c r="K6341" s="63">
        <v>58.272862622336021</v>
      </c>
      <c r="L6341" s="63">
        <v>471.17212053627509</v>
      </c>
      <c r="M6341" s="63">
        <v>7.0422535211267618</v>
      </c>
      <c r="N6341" s="62">
        <v>36.176000000000002</v>
      </c>
    </row>
    <row r="6342" spans="1:14" x14ac:dyDescent="0.4">
      <c r="A6342" s="36">
        <v>149</v>
      </c>
      <c r="B6342" s="5" t="s">
        <v>230</v>
      </c>
      <c r="C6342" s="5">
        <v>1998</v>
      </c>
      <c r="D6342" s="5" t="s">
        <v>250</v>
      </c>
      <c r="E6342" s="5" t="s">
        <v>247</v>
      </c>
      <c r="F6342" s="62">
        <v>0.23185022454155432</v>
      </c>
      <c r="G6342" s="63">
        <v>9372430</v>
      </c>
      <c r="H6342" s="63">
        <v>16.906872813821778</v>
      </c>
      <c r="I6342" s="63">
        <v>58.137194466437002</v>
      </c>
      <c r="J6342" s="63">
        <v>198000000</v>
      </c>
      <c r="K6342" s="63">
        <v>56.250307019959379</v>
      </c>
      <c r="L6342" s="63">
        <v>377.46261555366834</v>
      </c>
      <c r="M6342" s="63">
        <v>7.3891625615763568</v>
      </c>
      <c r="N6342" s="62">
        <v>35.716000000000001</v>
      </c>
    </row>
    <row r="6343" spans="1:14" x14ac:dyDescent="0.4">
      <c r="A6343" s="36">
        <v>149</v>
      </c>
      <c r="B6343" s="5" t="s">
        <v>230</v>
      </c>
      <c r="C6343" s="5">
        <v>1999</v>
      </c>
      <c r="D6343" s="5" t="s">
        <v>250</v>
      </c>
      <c r="E6343" s="5" t="s">
        <v>247</v>
      </c>
      <c r="F6343" s="62">
        <v>0.18334438873666778</v>
      </c>
      <c r="G6343" s="63">
        <v>9621238</v>
      </c>
      <c r="H6343" s="63">
        <v>17.923873066351433</v>
      </c>
      <c r="I6343" s="63">
        <v>58.223640465076897</v>
      </c>
      <c r="J6343" s="63">
        <v>162000000</v>
      </c>
      <c r="K6343" s="63">
        <v>59.767534202915627</v>
      </c>
      <c r="L6343" s="63">
        <v>353.83023375272529</v>
      </c>
      <c r="M6343" s="63">
        <v>6.0975609756097571</v>
      </c>
      <c r="N6343" s="62">
        <v>35.258000000000003</v>
      </c>
    </row>
    <row r="6344" spans="1:14" x14ac:dyDescent="0.4">
      <c r="A6344" s="36">
        <v>149</v>
      </c>
      <c r="B6344" s="5" t="s">
        <v>230</v>
      </c>
      <c r="C6344" s="5">
        <v>2000</v>
      </c>
      <c r="D6344" s="5" t="s">
        <v>250</v>
      </c>
      <c r="E6344" s="5" t="s">
        <v>247</v>
      </c>
      <c r="F6344" s="62">
        <v>0.18270904373370259</v>
      </c>
      <c r="G6344" s="63">
        <v>9891136</v>
      </c>
      <c r="H6344" s="63">
        <v>32.613870511728805</v>
      </c>
      <c r="I6344" s="63">
        <v>59.770370955745101</v>
      </c>
      <c r="J6344" s="63">
        <v>121700000</v>
      </c>
      <c r="K6344" s="63">
        <v>60.387468988496465</v>
      </c>
      <c r="L6344" s="63">
        <v>364.02614537037374</v>
      </c>
      <c r="M6344" s="63">
        <v>4.8484848484848495</v>
      </c>
      <c r="N6344" s="62">
        <v>34.802</v>
      </c>
    </row>
    <row r="6345" spans="1:14" x14ac:dyDescent="0.4">
      <c r="A6345" s="36">
        <v>149</v>
      </c>
      <c r="B6345" s="5" t="s">
        <v>230</v>
      </c>
      <c r="C6345" s="5">
        <v>2001</v>
      </c>
      <c r="D6345" s="5" t="s">
        <v>250</v>
      </c>
      <c r="E6345" s="5" t="s">
        <v>247</v>
      </c>
      <c r="F6345" s="62">
        <v>0.1800712796866237</v>
      </c>
      <c r="G6345" s="63">
        <v>10191964</v>
      </c>
      <c r="H6345" s="63">
        <v>25.331258462241408</v>
      </c>
      <c r="I6345" s="63">
        <v>68.358502775660298</v>
      </c>
      <c r="J6345" s="63">
        <v>145000000</v>
      </c>
      <c r="K6345" s="63">
        <v>64.668282708978992</v>
      </c>
      <c r="L6345" s="63">
        <v>401.73231589262173</v>
      </c>
      <c r="M6345" s="63">
        <v>5.1428571428571423</v>
      </c>
      <c r="N6345" s="62">
        <v>35.002000000000002</v>
      </c>
    </row>
    <row r="6346" spans="1:14" x14ac:dyDescent="0.4">
      <c r="A6346" s="36">
        <v>149</v>
      </c>
      <c r="B6346" s="5" t="s">
        <v>230</v>
      </c>
      <c r="C6346" s="5">
        <v>2002</v>
      </c>
      <c r="D6346" s="5" t="s">
        <v>250</v>
      </c>
      <c r="E6346" s="5" t="s">
        <v>247</v>
      </c>
      <c r="F6346" s="62">
        <v>0.18299354776331916</v>
      </c>
      <c r="G6346" s="63">
        <v>10508294</v>
      </c>
      <c r="H6346" s="63">
        <v>19.390923266941002</v>
      </c>
      <c r="I6346" s="63">
        <v>69.9832482133599</v>
      </c>
      <c r="J6346" s="63">
        <v>298390000</v>
      </c>
      <c r="K6346" s="63">
        <v>64.916496999064819</v>
      </c>
      <c r="L6346" s="63">
        <v>399.09907787375607</v>
      </c>
      <c r="M6346" s="63">
        <v>5.4644808743169397</v>
      </c>
      <c r="N6346" s="62">
        <v>35.475000000000001</v>
      </c>
    </row>
    <row r="6347" spans="1:14" x14ac:dyDescent="0.4">
      <c r="A6347" s="36">
        <v>149</v>
      </c>
      <c r="B6347" s="5" t="s">
        <v>230</v>
      </c>
      <c r="C6347" s="5">
        <v>2003</v>
      </c>
      <c r="D6347" s="5" t="s">
        <v>250</v>
      </c>
      <c r="E6347" s="5" t="s">
        <v>247</v>
      </c>
      <c r="F6347" s="62">
        <v>0.1923053323716529</v>
      </c>
      <c r="G6347" s="63">
        <v>10837973</v>
      </c>
      <c r="H6347" s="63">
        <v>17.607723683992276</v>
      </c>
      <c r="I6347" s="63">
        <v>61.944086903849602</v>
      </c>
      <c r="J6347" s="63">
        <v>347000000</v>
      </c>
      <c r="K6347" s="63">
        <v>62.312844675762882</v>
      </c>
      <c r="L6347" s="63">
        <v>452.28658200749976</v>
      </c>
      <c r="M6347" s="63">
        <v>5.1546391752577323</v>
      </c>
      <c r="N6347" s="62">
        <v>35.951000000000001</v>
      </c>
    </row>
    <row r="6348" spans="1:14" x14ac:dyDescent="0.4">
      <c r="A6348" s="36">
        <v>149</v>
      </c>
      <c r="B6348" s="5" t="s">
        <v>230</v>
      </c>
      <c r="C6348" s="5">
        <v>2004</v>
      </c>
      <c r="D6348" s="5" t="s">
        <v>250</v>
      </c>
      <c r="E6348" s="5" t="s">
        <v>247</v>
      </c>
      <c r="F6348" s="62">
        <v>0.18825460044833589</v>
      </c>
      <c r="G6348" s="63">
        <v>11188040</v>
      </c>
      <c r="H6348" s="63">
        <v>19.716823205593784</v>
      </c>
      <c r="I6348" s="63">
        <v>65.133165750754998</v>
      </c>
      <c r="J6348" s="63">
        <v>364040000</v>
      </c>
      <c r="K6348" s="63">
        <v>70.813074931772164</v>
      </c>
      <c r="L6348" s="63">
        <v>556.05005161363522</v>
      </c>
      <c r="M6348" s="63">
        <v>5.1282051282051286</v>
      </c>
      <c r="N6348" s="62">
        <v>36.43</v>
      </c>
    </row>
    <row r="6349" spans="1:14" x14ac:dyDescent="0.4">
      <c r="A6349" s="36">
        <v>149</v>
      </c>
      <c r="B6349" s="5" t="s">
        <v>230</v>
      </c>
      <c r="C6349" s="5">
        <v>2005</v>
      </c>
      <c r="D6349" s="5" t="s">
        <v>250</v>
      </c>
      <c r="E6349" s="5" t="s">
        <v>247</v>
      </c>
      <c r="F6349" s="62">
        <v>0.19828151980956119</v>
      </c>
      <c r="G6349" s="63">
        <v>11564870</v>
      </c>
      <c r="H6349" s="63">
        <v>16.650199072887247</v>
      </c>
      <c r="I6349" s="63">
        <v>80.415102724526605</v>
      </c>
      <c r="J6349" s="63">
        <v>356940000</v>
      </c>
      <c r="K6349" s="63">
        <v>62.200282191364032</v>
      </c>
      <c r="L6349" s="63">
        <v>720.44650472938918</v>
      </c>
      <c r="M6349" s="63">
        <v>4.716981132075472</v>
      </c>
      <c r="N6349" s="62">
        <v>36.911000000000001</v>
      </c>
    </row>
    <row r="6350" spans="1:14" x14ac:dyDescent="0.4">
      <c r="A6350" s="36">
        <v>149</v>
      </c>
      <c r="B6350" s="5" t="s">
        <v>230</v>
      </c>
      <c r="C6350" s="5">
        <v>2006</v>
      </c>
      <c r="D6350" s="5" t="s">
        <v>250</v>
      </c>
      <c r="E6350" s="5" t="s">
        <v>247</v>
      </c>
      <c r="F6350" s="62">
        <v>0.18188930488381344</v>
      </c>
      <c r="G6350" s="63">
        <v>11971567</v>
      </c>
      <c r="H6350" s="63">
        <v>14.542252675954344</v>
      </c>
      <c r="I6350" s="63">
        <v>105.623243123865</v>
      </c>
      <c r="J6350" s="63">
        <v>615790000</v>
      </c>
      <c r="K6350" s="63">
        <v>57.856818873902668</v>
      </c>
      <c r="L6350" s="63">
        <v>1065.5964168501228</v>
      </c>
      <c r="M6350" s="63">
        <v>3.5714285714285721</v>
      </c>
      <c r="N6350" s="62">
        <v>37.395000000000003</v>
      </c>
    </row>
    <row r="6351" spans="1:14" x14ac:dyDescent="0.4">
      <c r="A6351" s="36">
        <v>149</v>
      </c>
      <c r="B6351" s="5" t="s">
        <v>230</v>
      </c>
      <c r="C6351" s="5">
        <v>2007</v>
      </c>
      <c r="D6351" s="5" t="s">
        <v>250</v>
      </c>
      <c r="E6351" s="5" t="s">
        <v>247</v>
      </c>
      <c r="F6351" s="62">
        <v>0.15977974004829676</v>
      </c>
      <c r="G6351" s="63">
        <v>12402073</v>
      </c>
      <c r="H6351" s="63">
        <v>12.970210733581695</v>
      </c>
      <c r="I6351" s="63">
        <v>97.619402506401698</v>
      </c>
      <c r="J6351" s="63">
        <v>1323900000</v>
      </c>
      <c r="K6351" s="63">
        <v>65.771458690906783</v>
      </c>
      <c r="L6351" s="63">
        <v>1133.4361583152133</v>
      </c>
      <c r="M6351" s="63">
        <v>3.007518796992481</v>
      </c>
      <c r="N6351" s="62">
        <v>37.881</v>
      </c>
    </row>
    <row r="6352" spans="1:14" x14ac:dyDescent="0.4">
      <c r="A6352" s="36">
        <v>149</v>
      </c>
      <c r="B6352" s="5" t="s">
        <v>230</v>
      </c>
      <c r="C6352" s="5">
        <v>2008</v>
      </c>
      <c r="D6352" s="5" t="s">
        <v>250</v>
      </c>
      <c r="E6352" s="5" t="s">
        <v>247</v>
      </c>
      <c r="F6352" s="62">
        <v>0.17006969441917144</v>
      </c>
      <c r="G6352" s="63">
        <v>12852966</v>
      </c>
      <c r="H6352" s="63">
        <v>10.640244817069402</v>
      </c>
      <c r="I6352" s="63">
        <v>112.58882087663299</v>
      </c>
      <c r="J6352" s="63">
        <v>938620000</v>
      </c>
      <c r="K6352" s="63">
        <v>59.454889120587438</v>
      </c>
      <c r="L6352" s="63">
        <v>1393.5194909801205</v>
      </c>
      <c r="M6352" s="63">
        <v>3.9735099337748347</v>
      </c>
      <c r="N6352" s="62">
        <v>38.371000000000002</v>
      </c>
    </row>
    <row r="6353" spans="1:14" x14ac:dyDescent="0.4">
      <c r="A6353" s="36">
        <v>149</v>
      </c>
      <c r="B6353" s="5" t="s">
        <v>230</v>
      </c>
      <c r="C6353" s="5">
        <v>2009</v>
      </c>
      <c r="D6353" s="5" t="s">
        <v>250</v>
      </c>
      <c r="E6353" s="5" t="s">
        <v>247</v>
      </c>
      <c r="F6353" s="62">
        <v>0.18660337629570975</v>
      </c>
      <c r="G6353" s="63">
        <v>13318087</v>
      </c>
      <c r="H6353" s="63">
        <v>5.559685660255866</v>
      </c>
      <c r="I6353" s="63">
        <v>95.616848528422807</v>
      </c>
      <c r="J6353" s="63">
        <v>694800000</v>
      </c>
      <c r="K6353" s="63">
        <v>56.121380955516486</v>
      </c>
      <c r="L6353" s="63">
        <v>1150.9417459097176</v>
      </c>
      <c r="M6353" s="63">
        <v>3.1847133757961785</v>
      </c>
      <c r="N6353" s="62">
        <v>38.860999999999997</v>
      </c>
    </row>
    <row r="6354" spans="1:14" x14ac:dyDescent="0.4">
      <c r="A6354" s="36">
        <v>149</v>
      </c>
      <c r="B6354" s="5" t="s">
        <v>230</v>
      </c>
      <c r="C6354" s="5">
        <v>2010</v>
      </c>
      <c r="D6354" s="5" t="s">
        <v>250</v>
      </c>
      <c r="E6354" s="5" t="s">
        <v>247</v>
      </c>
      <c r="F6354" s="62">
        <v>0.19263946004977059</v>
      </c>
      <c r="G6354" s="63">
        <v>13792086</v>
      </c>
      <c r="H6354" s="63">
        <v>13.950913193451896</v>
      </c>
      <c r="I6354" s="63">
        <v>100</v>
      </c>
      <c r="J6354" s="63">
        <v>1729300000</v>
      </c>
      <c r="K6354" s="63">
        <v>67.900919029971917</v>
      </c>
      <c r="L6354" s="63">
        <v>1469.3614500268363</v>
      </c>
      <c r="M6354" s="63">
        <v>4.2682926829268295</v>
      </c>
      <c r="N6354" s="62">
        <v>39.354999999999997</v>
      </c>
    </row>
    <row r="6355" spans="1:14" x14ac:dyDescent="0.4">
      <c r="A6355" s="36">
        <v>149</v>
      </c>
      <c r="B6355" s="5" t="s">
        <v>230</v>
      </c>
      <c r="C6355" s="5">
        <v>2011</v>
      </c>
      <c r="D6355" s="5" t="s">
        <v>250</v>
      </c>
      <c r="E6355" s="5" t="s">
        <v>247</v>
      </c>
      <c r="F6355" s="62">
        <v>0.21384689299888529</v>
      </c>
      <c r="G6355" s="63">
        <v>14265814</v>
      </c>
      <c r="H6355" s="63">
        <v>11.11230727145751</v>
      </c>
      <c r="I6355" s="63">
        <v>97.155439133292504</v>
      </c>
      <c r="J6355" s="63">
        <v>1108500000</v>
      </c>
      <c r="K6355" s="63">
        <v>76.214728258710082</v>
      </c>
      <c r="L6355" s="63">
        <v>1644.4568305445168</v>
      </c>
      <c r="M6355" s="63">
        <v>3.0303030303030303</v>
      </c>
      <c r="N6355" s="62">
        <v>39.850999999999999</v>
      </c>
    </row>
    <row r="6356" spans="1:14" x14ac:dyDescent="0.4">
      <c r="A6356" s="36">
        <v>149</v>
      </c>
      <c r="B6356" s="5" t="s">
        <v>230</v>
      </c>
      <c r="C6356" s="5">
        <v>2012</v>
      </c>
      <c r="D6356" s="5" t="s">
        <v>250</v>
      </c>
      <c r="E6356" s="5" t="s">
        <v>247</v>
      </c>
      <c r="F6356" s="62">
        <v>0.27333967325657876</v>
      </c>
      <c r="G6356" s="63">
        <v>14744658</v>
      </c>
      <c r="H6356" s="63">
        <v>6.9920162811540507</v>
      </c>
      <c r="I6356" s="63">
        <v>99.7119726657276</v>
      </c>
      <c r="J6356" s="63">
        <v>1731500000</v>
      </c>
      <c r="K6356" s="63">
        <v>79.100704496605573</v>
      </c>
      <c r="L6356" s="63">
        <v>1729.6474709705731</v>
      </c>
      <c r="M6356" s="63">
        <v>2.5735294117647061</v>
      </c>
      <c r="N6356" s="62">
        <v>40.353999999999999</v>
      </c>
    </row>
    <row r="6357" spans="1:14" x14ac:dyDescent="0.4">
      <c r="A6357" s="36">
        <v>149</v>
      </c>
      <c r="B6357" s="5" t="s">
        <v>230</v>
      </c>
      <c r="C6357" s="5">
        <v>2013</v>
      </c>
      <c r="D6357" s="5" t="s">
        <v>250</v>
      </c>
      <c r="E6357" s="5" t="s">
        <v>247</v>
      </c>
      <c r="F6357" s="62">
        <v>0.27821507562598069</v>
      </c>
      <c r="G6357" s="63">
        <v>15234976</v>
      </c>
      <c r="H6357" s="63">
        <v>9.7312100088254141</v>
      </c>
      <c r="I6357" s="63">
        <v>103.027450435826</v>
      </c>
      <c r="J6357" s="63">
        <v>2099800000</v>
      </c>
      <c r="K6357" s="63">
        <v>80.456020247008212</v>
      </c>
      <c r="L6357" s="63">
        <v>1840.320553357893</v>
      </c>
      <c r="M6357" s="63">
        <v>2.4561403508771931</v>
      </c>
      <c r="N6357" s="62">
        <v>40.865000000000002</v>
      </c>
    </row>
    <row r="6358" spans="1:14" x14ac:dyDescent="0.4">
      <c r="A6358" s="36">
        <v>149</v>
      </c>
      <c r="B6358" s="5" t="s">
        <v>230</v>
      </c>
      <c r="C6358" s="5">
        <v>2014</v>
      </c>
      <c r="D6358" s="5" t="s">
        <v>250</v>
      </c>
      <c r="E6358" s="5" t="s">
        <v>247</v>
      </c>
      <c r="F6358" s="62">
        <v>0.29775458350481543</v>
      </c>
      <c r="G6358" s="63">
        <v>15737793</v>
      </c>
      <c r="H6358" s="63">
        <v>5.435781984233472</v>
      </c>
      <c r="I6358" s="63">
        <v>98.430933268906401</v>
      </c>
      <c r="J6358" s="63">
        <v>1507800000</v>
      </c>
      <c r="K6358" s="63">
        <v>76.193663088959795</v>
      </c>
      <c r="L6358" s="63">
        <v>1724.5762196823189</v>
      </c>
      <c r="M6358" s="63">
        <v>9.7178683385579951</v>
      </c>
      <c r="N6358" s="62">
        <v>41.381999999999998</v>
      </c>
    </row>
    <row r="6359" spans="1:14" x14ac:dyDescent="0.4">
      <c r="A6359" s="36">
        <v>149</v>
      </c>
      <c r="B6359" s="5" t="s">
        <v>230</v>
      </c>
      <c r="C6359" s="5">
        <v>2015</v>
      </c>
      <c r="D6359" s="5" t="s">
        <v>250</v>
      </c>
      <c r="E6359" s="5" t="s">
        <v>247</v>
      </c>
      <c r="F6359" s="62">
        <v>0.30505476596527747</v>
      </c>
      <c r="G6359" s="63">
        <v>16248230</v>
      </c>
      <c r="H6359" s="63">
        <v>6.6592921135734287</v>
      </c>
      <c r="I6359" s="63">
        <v>86.743892964852805</v>
      </c>
      <c r="J6359" s="63">
        <v>1582666666.6666701</v>
      </c>
      <c r="K6359" s="63">
        <v>79.865416809811265</v>
      </c>
      <c r="L6359" s="63">
        <v>1307.9096491603236</v>
      </c>
      <c r="M6359" s="63">
        <f>(M6187+M6144+M6273)/3</f>
        <v>39.872238429353736</v>
      </c>
      <c r="N6359" s="62">
        <v>41.906999999999996</v>
      </c>
    </row>
    <row r="6360" spans="1:14" x14ac:dyDescent="0.4">
      <c r="A6360" s="36">
        <v>149</v>
      </c>
      <c r="B6360" s="5" t="s">
        <v>230</v>
      </c>
      <c r="C6360" s="5">
        <v>2016</v>
      </c>
      <c r="D6360" s="5" t="s">
        <v>250</v>
      </c>
      <c r="E6360" s="5" t="s">
        <v>247</v>
      </c>
      <c r="F6360" s="62">
        <v>0.31699521480536369</v>
      </c>
      <c r="G6360" s="63">
        <v>16767761</v>
      </c>
      <c r="H6360" s="63">
        <v>13.552484694700141</v>
      </c>
      <c r="I6360" s="63">
        <v>85.665664881904306</v>
      </c>
      <c r="J6360" s="63">
        <v>662813935.42047203</v>
      </c>
      <c r="K6360" s="63">
        <v>73.958561254615958</v>
      </c>
      <c r="L6360" s="63">
        <v>1249.9231434840551</v>
      </c>
      <c r="M6360" s="63">
        <f>(M6145+M6188+M6274)/3</f>
        <v>39.675974443560129</v>
      </c>
      <c r="N6360" s="62">
        <v>42.438000000000002</v>
      </c>
    </row>
    <row r="6361" spans="1:14" x14ac:dyDescent="0.4">
      <c r="A6361" s="36">
        <v>149</v>
      </c>
      <c r="B6361" s="5" t="s">
        <v>230</v>
      </c>
      <c r="C6361" s="5">
        <v>2017</v>
      </c>
      <c r="D6361" s="5" t="s">
        <v>250</v>
      </c>
      <c r="E6361" s="5" t="s">
        <v>247</v>
      </c>
      <c r="F6361" s="62">
        <v>0.39372636945173134</v>
      </c>
      <c r="G6361" s="63">
        <v>17298054</v>
      </c>
      <c r="H6361" s="63">
        <v>10.095729868345842</v>
      </c>
      <c r="I6361" s="63">
        <v>94.2218305485126</v>
      </c>
      <c r="J6361" s="63">
        <v>1107519804.84533</v>
      </c>
      <c r="K6361" s="63">
        <v>71.585694654256613</v>
      </c>
      <c r="L6361" s="63">
        <v>1495.752138410211</v>
      </c>
      <c r="M6361" s="63">
        <f>(M6146+M6189+M6275)/3</f>
        <v>39.450697531828872</v>
      </c>
      <c r="N6361" s="62">
        <v>42.975999999999999</v>
      </c>
    </row>
    <row r="6362" spans="1:14" x14ac:dyDescent="0.4">
      <c r="A6362" s="36">
        <v>149</v>
      </c>
      <c r="B6362" s="5" t="s">
        <v>230</v>
      </c>
      <c r="C6362" s="5">
        <v>2018</v>
      </c>
      <c r="D6362" s="5" t="s">
        <v>250</v>
      </c>
      <c r="E6362" s="5" t="s">
        <v>247</v>
      </c>
      <c r="F6362" s="62">
        <v>0.44052742411047208</v>
      </c>
      <c r="G6362" s="63">
        <v>17835893</v>
      </c>
      <c r="H6362" s="63">
        <v>7.4115709484325691</v>
      </c>
      <c r="I6362" s="63">
        <v>88.530708555721304</v>
      </c>
      <c r="J6362" s="63">
        <v>408438491.70233601</v>
      </c>
      <c r="K6362" s="63">
        <v>74.88836952746648</v>
      </c>
      <c r="L6362" s="63">
        <v>1475.1998833853477</v>
      </c>
      <c r="M6362" s="63">
        <f>(M6147+M6190+M6276)/3</f>
        <v>39.221619754866417</v>
      </c>
      <c r="N6362" s="62">
        <v>43.521000000000001</v>
      </c>
    </row>
    <row r="6363" spans="1:14" x14ac:dyDescent="0.4">
      <c r="A6363" s="36">
        <v>149</v>
      </c>
      <c r="B6363" s="5" t="s">
        <v>230</v>
      </c>
      <c r="C6363" s="5">
        <v>2019</v>
      </c>
      <c r="D6363" s="5" t="s">
        <v>250</v>
      </c>
      <c r="E6363" s="5" t="s">
        <v>247</v>
      </c>
      <c r="F6363" s="62">
        <v>0.41433636352310116</v>
      </c>
      <c r="G6363" s="63">
        <v>18380477</v>
      </c>
      <c r="H6363" s="63">
        <v>7.6334704807674285</v>
      </c>
      <c r="I6363" s="63">
        <v>79.799952344013207</v>
      </c>
      <c r="J6363" s="63">
        <v>547967909.61240196</v>
      </c>
      <c r="K6363" s="63">
        <v>68.791204936095994</v>
      </c>
      <c r="L6363" s="63">
        <v>1268.1209405624106</v>
      </c>
      <c r="M6363" s="63">
        <f>(M6148+M6277+M6191)/3</f>
        <v>39.026981049039684</v>
      </c>
      <c r="N6363" s="62">
        <v>44.072000000000003</v>
      </c>
    </row>
    <row r="6364" spans="1:14" x14ac:dyDescent="0.4">
      <c r="A6364" s="36">
        <v>149</v>
      </c>
      <c r="B6364" s="5" t="s">
        <v>230</v>
      </c>
      <c r="C6364" s="5">
        <v>2020</v>
      </c>
      <c r="D6364" s="5" t="s">
        <v>250</v>
      </c>
      <c r="E6364" s="5" t="s">
        <v>247</v>
      </c>
      <c r="F6364" s="62">
        <v>0.40190271250386012</v>
      </c>
      <c r="G6364" s="63">
        <v>18927715</v>
      </c>
      <c r="H6364" s="63">
        <v>13.743502162239366</v>
      </c>
      <c r="I6364" s="63">
        <v>66.453846060694502</v>
      </c>
      <c r="J6364" s="63">
        <v>245205491.395466</v>
      </c>
      <c r="K6364" s="63">
        <v>79.32548782281475</v>
      </c>
      <c r="L6364" s="63">
        <v>956.83172898703185</v>
      </c>
      <c r="M6364" s="63">
        <f>(M6149+M6192+M6278)/3</f>
        <v>38.831772393918492</v>
      </c>
      <c r="N6364" s="62">
        <v>44.628999999999998</v>
      </c>
    </row>
    <row r="6365" spans="1:14" x14ac:dyDescent="0.4">
      <c r="A6365" s="36">
        <v>149</v>
      </c>
      <c r="B6365" s="5" t="s">
        <v>230</v>
      </c>
      <c r="C6365" s="5">
        <v>2021</v>
      </c>
      <c r="D6365" s="5" t="s">
        <v>250</v>
      </c>
      <c r="E6365" s="5" t="s">
        <v>247</v>
      </c>
      <c r="F6365" s="62">
        <f>(F6362+F6363+F6364)/3</f>
        <v>0.41892216671247778</v>
      </c>
      <c r="G6365" s="63">
        <v>19473125</v>
      </c>
      <c r="H6365" s="63">
        <v>25.330220266244694</v>
      </c>
      <c r="I6365" s="63">
        <v>69.7896206974943</v>
      </c>
      <c r="J6365" s="63">
        <v>394217415.17706901</v>
      </c>
      <c r="K6365" s="63">
        <v>86.208511186514755</v>
      </c>
      <c r="L6365" s="63">
        <v>1134.7134542499061</v>
      </c>
      <c r="M6365" s="63">
        <f>(M6193+M6150+M6279)/3</f>
        <v>38.645530367181344</v>
      </c>
      <c r="N6365" s="62">
        <v>45.192</v>
      </c>
    </row>
    <row r="6366" spans="1:14" x14ac:dyDescent="0.4">
      <c r="A6366" s="36">
        <v>149</v>
      </c>
      <c r="B6366" s="5" t="s">
        <v>230</v>
      </c>
      <c r="C6366" s="5">
        <v>2022</v>
      </c>
      <c r="D6366" s="5" t="s">
        <v>250</v>
      </c>
      <c r="E6366" s="5" t="s">
        <v>247</v>
      </c>
      <c r="F6366" s="62">
        <f>(F6363+F6364+F6365)/3</f>
        <v>0.4117204142464797</v>
      </c>
      <c r="G6366" s="63">
        <v>20017675</v>
      </c>
      <c r="H6366" s="63">
        <v>6.1015947220181204</v>
      </c>
      <c r="I6366" s="63">
        <v>90.905207573811495</v>
      </c>
      <c r="J6366" s="63">
        <v>-65118862.8223029</v>
      </c>
      <c r="K6366" s="63">
        <v>69.297315424415558</v>
      </c>
      <c r="L6366" s="63">
        <v>1456.9015701544504</v>
      </c>
      <c r="M6366" s="63">
        <f>(M6151+M6194+M6280)/3</f>
        <v>38.472563606224348</v>
      </c>
      <c r="N6366" s="62">
        <v>45.761000000000003</v>
      </c>
    </row>
    <row r="6367" spans="1:14" x14ac:dyDescent="0.4">
      <c r="A6367" s="36">
        <v>150</v>
      </c>
      <c r="B6367" s="5" t="s">
        <v>231</v>
      </c>
      <c r="C6367" s="5">
        <v>1980</v>
      </c>
      <c r="D6367" s="5" t="s">
        <v>245</v>
      </c>
      <c r="E6367" s="5" t="s">
        <v>247</v>
      </c>
      <c r="F6367" s="62">
        <f>F6368*0.95</f>
        <v>0.97889256478946451</v>
      </c>
      <c r="G6367" s="63">
        <v>7049926</v>
      </c>
      <c r="H6367" s="63">
        <v>12.740934927816937</v>
      </c>
      <c r="I6367" s="63">
        <f>(I6340+I6324+I6254)/3</f>
        <v>95.798368663359227</v>
      </c>
      <c r="J6367" s="63">
        <v>1549689.6104665401</v>
      </c>
      <c r="K6367" s="63">
        <v>49.890415564720982</v>
      </c>
      <c r="L6367" s="63">
        <v>947.36713548482635</v>
      </c>
      <c r="M6367" s="63">
        <v>13.927227101631118</v>
      </c>
      <c r="N6367" s="62">
        <v>22.370999999999999</v>
      </c>
    </row>
    <row r="6368" spans="1:14" x14ac:dyDescent="0.4">
      <c r="A6368" s="36">
        <v>150</v>
      </c>
      <c r="B6368" s="5" t="s">
        <v>231</v>
      </c>
      <c r="C6368" s="5">
        <v>1981</v>
      </c>
      <c r="D6368" s="5" t="s">
        <v>245</v>
      </c>
      <c r="E6368" s="5" t="s">
        <v>247</v>
      </c>
      <c r="F6368" s="62">
        <f t="shared" ref="F6368:F6376" si="637">F6369*0.95</f>
        <v>1.0304132260941732</v>
      </c>
      <c r="G6368" s="63">
        <v>7506526</v>
      </c>
      <c r="H6368" s="63">
        <v>6.599081152250136</v>
      </c>
      <c r="I6368" s="63">
        <f>(I6340+I6325+I6254)/3</f>
        <v>95.798417212616229</v>
      </c>
      <c r="J6368" s="63">
        <v>3546064.6989071202</v>
      </c>
      <c r="K6368" s="63">
        <v>45.330643540811941</v>
      </c>
      <c r="L6368" s="63">
        <v>1067.2545196006781</v>
      </c>
      <c r="M6368" s="63">
        <v>11.320754716981133</v>
      </c>
      <c r="N6368" s="62">
        <v>22.895</v>
      </c>
    </row>
    <row r="6369" spans="1:14" x14ac:dyDescent="0.4">
      <c r="A6369" s="36">
        <v>150</v>
      </c>
      <c r="B6369" s="5" t="s">
        <v>231</v>
      </c>
      <c r="C6369" s="5">
        <v>1982</v>
      </c>
      <c r="D6369" s="5" t="s">
        <v>245</v>
      </c>
      <c r="E6369" s="5" t="s">
        <v>247</v>
      </c>
      <c r="F6369" s="62">
        <f t="shared" si="637"/>
        <v>1.0846455011517613</v>
      </c>
      <c r="G6369" s="63">
        <v>7803855</v>
      </c>
      <c r="H6369" s="63">
        <v>3.8587619818704297</v>
      </c>
      <c r="I6369" s="63">
        <f>(I6240+I6154+I6326)/3</f>
        <v>181.05231152716007</v>
      </c>
      <c r="J6369" s="63">
        <v>-841285.04018245602</v>
      </c>
      <c r="K6369" s="63">
        <v>39.145288780437006</v>
      </c>
      <c r="L6369" s="63">
        <v>1094.2925900083997</v>
      </c>
      <c r="M6369" s="63">
        <v>11.340206185567011</v>
      </c>
      <c r="N6369" s="62">
        <v>23.428999999999998</v>
      </c>
    </row>
    <row r="6370" spans="1:14" x14ac:dyDescent="0.4">
      <c r="A6370" s="36">
        <v>150</v>
      </c>
      <c r="B6370" s="5" t="s">
        <v>231</v>
      </c>
      <c r="C6370" s="5">
        <v>1983</v>
      </c>
      <c r="D6370" s="5" t="s">
        <v>245</v>
      </c>
      <c r="E6370" s="5" t="s">
        <v>247</v>
      </c>
      <c r="F6370" s="62">
        <f t="shared" si="637"/>
        <v>1.1417321064755381</v>
      </c>
      <c r="G6370" s="63">
        <v>8106356</v>
      </c>
      <c r="H6370" s="63">
        <v>-10.501504680519886</v>
      </c>
      <c r="I6370" s="63">
        <f>(I6241+I6155+I6327)/3</f>
        <v>173.5550396979319</v>
      </c>
      <c r="J6370" s="63">
        <v>-2074321.6913281099</v>
      </c>
      <c r="K6370" s="63">
        <v>35.916855173970035</v>
      </c>
      <c r="L6370" s="63">
        <v>957.77523217583837</v>
      </c>
      <c r="M6370" s="63">
        <v>10.861423220973784</v>
      </c>
      <c r="N6370" s="62">
        <v>24.068999999999999</v>
      </c>
    </row>
    <row r="6371" spans="1:14" x14ac:dyDescent="0.4">
      <c r="A6371" s="36">
        <v>150</v>
      </c>
      <c r="B6371" s="5" t="s">
        <v>231</v>
      </c>
      <c r="C6371" s="5">
        <v>1984</v>
      </c>
      <c r="D6371" s="5" t="s">
        <v>245</v>
      </c>
      <c r="E6371" s="5" t="s">
        <v>247</v>
      </c>
      <c r="F6371" s="62">
        <f t="shared" si="637"/>
        <v>1.2018232699742508</v>
      </c>
      <c r="G6371" s="63">
        <v>8398567</v>
      </c>
      <c r="H6371" s="63">
        <v>-16.594747728471745</v>
      </c>
      <c r="I6371" s="63">
        <f>(I6242+I6156+I6328)/3</f>
        <v>173.34778424771574</v>
      </c>
      <c r="J6371" s="63">
        <v>-2488197.112551</v>
      </c>
      <c r="K6371" s="63">
        <v>41.366135390987765</v>
      </c>
      <c r="L6371" s="63">
        <v>756.33449134834552</v>
      </c>
      <c r="M6371" s="63">
        <v>22.530120481927707</v>
      </c>
      <c r="N6371" s="62">
        <v>24.736000000000001</v>
      </c>
    </row>
    <row r="6372" spans="1:14" x14ac:dyDescent="0.4">
      <c r="A6372" s="36">
        <v>150</v>
      </c>
      <c r="B6372" s="5" t="s">
        <v>231</v>
      </c>
      <c r="C6372" s="5">
        <v>1985</v>
      </c>
      <c r="D6372" s="5" t="s">
        <v>245</v>
      </c>
      <c r="E6372" s="5" t="s">
        <v>247</v>
      </c>
      <c r="F6372" s="62">
        <f t="shared" si="637"/>
        <v>1.2650771262886851</v>
      </c>
      <c r="G6372" s="63">
        <v>8690515</v>
      </c>
      <c r="H6372" s="63">
        <v>-17.016659023482944</v>
      </c>
      <c r="I6372" s="63">
        <f>(I6243+I6157+I6329)/3</f>
        <v>168.06635211075502</v>
      </c>
      <c r="J6372" s="63">
        <v>2848609.0986639699</v>
      </c>
      <c r="K6372" s="63">
        <v>44.213676670860252</v>
      </c>
      <c r="L6372" s="63">
        <v>648.66803635918006</v>
      </c>
      <c r="M6372" s="63">
        <v>28.776978417266186</v>
      </c>
      <c r="N6372" s="62">
        <v>25.414000000000001</v>
      </c>
    </row>
    <row r="6373" spans="1:14" x14ac:dyDescent="0.4">
      <c r="A6373" s="36">
        <v>150</v>
      </c>
      <c r="B6373" s="5" t="s">
        <v>231</v>
      </c>
      <c r="C6373" s="5">
        <v>1986</v>
      </c>
      <c r="D6373" s="5" t="s">
        <v>245</v>
      </c>
      <c r="E6373" s="5" t="s">
        <v>247</v>
      </c>
      <c r="F6373" s="62">
        <f t="shared" si="637"/>
        <v>1.331660132935458</v>
      </c>
      <c r="G6373" s="63">
        <v>8983044</v>
      </c>
      <c r="H6373" s="63">
        <v>8.025883098776319</v>
      </c>
      <c r="I6373" s="63">
        <f>(I6244+I6158+I6330)/3</f>
        <v>144.72430489184327</v>
      </c>
      <c r="J6373" s="63">
        <v>7445128.0941092996</v>
      </c>
      <c r="K6373" s="63">
        <v>45.570353032992863</v>
      </c>
      <c r="L6373" s="63">
        <v>692.13995834819468</v>
      </c>
      <c r="M6373" s="63">
        <v>35.132662397072281</v>
      </c>
      <c r="N6373" s="62">
        <v>26.105</v>
      </c>
    </row>
    <row r="6374" spans="1:14" x14ac:dyDescent="0.4">
      <c r="A6374" s="36">
        <v>150</v>
      </c>
      <c r="B6374" s="5" t="s">
        <v>231</v>
      </c>
      <c r="C6374" s="5">
        <v>1987</v>
      </c>
      <c r="D6374" s="5" t="s">
        <v>245</v>
      </c>
      <c r="E6374" s="5" t="s">
        <v>247</v>
      </c>
      <c r="F6374" s="62">
        <f t="shared" si="637"/>
        <v>1.4017475083531137</v>
      </c>
      <c r="G6374" s="63">
        <v>9277488</v>
      </c>
      <c r="H6374" s="63">
        <v>7.1893613138603456</v>
      </c>
      <c r="I6374" s="63">
        <f>(I6159+I6245+I6331)/3</f>
        <v>121.11402286720249</v>
      </c>
      <c r="J6374" s="63">
        <v>-30506683.747932699</v>
      </c>
      <c r="K6374" s="63">
        <v>45.290596052928201</v>
      </c>
      <c r="L6374" s="63">
        <v>726.62072966302946</v>
      </c>
      <c r="M6374" s="63">
        <v>48.541666666666664</v>
      </c>
      <c r="N6374" s="62">
        <v>26.809000000000001</v>
      </c>
    </row>
    <row r="6375" spans="1:14" x14ac:dyDescent="0.4">
      <c r="A6375" s="36">
        <v>150</v>
      </c>
      <c r="B6375" s="5" t="s">
        <v>231</v>
      </c>
      <c r="C6375" s="5">
        <v>1988</v>
      </c>
      <c r="D6375" s="5" t="s">
        <v>245</v>
      </c>
      <c r="E6375" s="5" t="s">
        <v>247</v>
      </c>
      <c r="F6375" s="62">
        <f t="shared" si="637"/>
        <v>1.4755236930032776</v>
      </c>
      <c r="G6375" s="63">
        <v>9568739</v>
      </c>
      <c r="H6375" s="63">
        <v>7.7851166925132276</v>
      </c>
      <c r="I6375" s="63">
        <f>(I6246+I6332+I6160)/3</f>
        <v>93.101450979318827</v>
      </c>
      <c r="J6375" s="63">
        <v>-18033621.864955299</v>
      </c>
      <c r="K6375" s="63">
        <v>44.100349490141383</v>
      </c>
      <c r="L6375" s="63">
        <v>816.69947314896979</v>
      </c>
      <c r="M6375" s="63">
        <v>47.683535281539555</v>
      </c>
      <c r="N6375" s="62">
        <v>27.524000000000001</v>
      </c>
    </row>
    <row r="6376" spans="1:14" x14ac:dyDescent="0.4">
      <c r="A6376" s="36">
        <v>150</v>
      </c>
      <c r="B6376" s="5" t="s">
        <v>231</v>
      </c>
      <c r="C6376" s="5">
        <v>1989</v>
      </c>
      <c r="D6376" s="5" t="s">
        <v>245</v>
      </c>
      <c r="E6376" s="5" t="s">
        <v>247</v>
      </c>
      <c r="F6376" s="62">
        <f t="shared" si="637"/>
        <v>1.5531828347402923</v>
      </c>
      <c r="G6376" s="63">
        <v>9846346</v>
      </c>
      <c r="H6376" s="63">
        <v>0.7929328697466218</v>
      </c>
      <c r="I6376" s="63">
        <f>(I6247+I6161+I6333)/3</f>
        <v>98.091944187282934</v>
      </c>
      <c r="J6376" s="63">
        <v>-10180763.083912401</v>
      </c>
      <c r="K6376" s="63">
        <v>45.062542640295675</v>
      </c>
      <c r="L6376" s="63">
        <v>841.5632255864258</v>
      </c>
      <c r="M6376" s="63">
        <v>48.854961832061065</v>
      </c>
      <c r="N6376" s="62">
        <v>28.25</v>
      </c>
    </row>
    <row r="6377" spans="1:14" x14ac:dyDescent="0.4">
      <c r="A6377" s="36">
        <v>150</v>
      </c>
      <c r="B6377" s="5" t="s">
        <v>231</v>
      </c>
      <c r="C6377" s="5">
        <v>1990</v>
      </c>
      <c r="D6377" s="5" t="s">
        <v>245</v>
      </c>
      <c r="E6377" s="5" t="s">
        <v>247</v>
      </c>
      <c r="F6377" s="62">
        <v>1.6349292997266236</v>
      </c>
      <c r="G6377" s="63">
        <v>10113893</v>
      </c>
      <c r="H6377" s="63">
        <v>-0.92043104536658404</v>
      </c>
      <c r="I6377" s="63">
        <f>(I6162+I6248+I6334)/3</f>
        <v>91.365093593064344</v>
      </c>
      <c r="J6377" s="63">
        <v>-12205847.819343301</v>
      </c>
      <c r="K6377" s="63">
        <v>45.659251974144674</v>
      </c>
      <c r="L6377" s="63">
        <v>868.4901748515631</v>
      </c>
      <c r="M6377" s="63">
        <v>43.015384615384619</v>
      </c>
      <c r="N6377" s="62">
        <v>28.988</v>
      </c>
    </row>
    <row r="6378" spans="1:14" x14ac:dyDescent="0.4">
      <c r="A6378" s="36">
        <v>150</v>
      </c>
      <c r="B6378" s="5" t="s">
        <v>231</v>
      </c>
      <c r="C6378" s="5">
        <v>1991</v>
      </c>
      <c r="D6378" s="5" t="s">
        <v>245</v>
      </c>
      <c r="E6378" s="5" t="s">
        <v>247</v>
      </c>
      <c r="F6378" s="62">
        <v>1.7634733322958638</v>
      </c>
      <c r="G6378" s="63">
        <v>10377815</v>
      </c>
      <c r="H6378" s="63">
        <v>-6.7773000431582773</v>
      </c>
      <c r="I6378" s="63">
        <f>(I6249+I6335+I6163)/3</f>
        <v>90.868123253829665</v>
      </c>
      <c r="J6378" s="63">
        <v>2790485.8955200301</v>
      </c>
      <c r="K6378" s="63">
        <v>51.0515482547397</v>
      </c>
      <c r="L6378" s="63">
        <v>832.6879694810516</v>
      </c>
      <c r="M6378" s="63">
        <v>48.60646599777035</v>
      </c>
      <c r="N6378" s="62">
        <v>29.738</v>
      </c>
    </row>
    <row r="6379" spans="1:14" x14ac:dyDescent="0.4">
      <c r="A6379" s="36">
        <v>150</v>
      </c>
      <c r="B6379" s="5" t="s">
        <v>231</v>
      </c>
      <c r="C6379" s="5">
        <v>1992</v>
      </c>
      <c r="D6379" s="5" t="s">
        <v>245</v>
      </c>
      <c r="E6379" s="5" t="s">
        <v>247</v>
      </c>
      <c r="F6379" s="62">
        <v>1.7356198152873359</v>
      </c>
      <c r="G6379" s="63">
        <v>10641501</v>
      </c>
      <c r="H6379" s="63">
        <v>-14.129658341649289</v>
      </c>
      <c r="I6379" s="63">
        <f>(I6164+I6250+I6336)/3</f>
        <v>91.405909145282067</v>
      </c>
      <c r="J6379" s="63">
        <v>14949899.546568301</v>
      </c>
      <c r="K6379" s="63">
        <v>63.712493698781728</v>
      </c>
      <c r="L6379" s="63">
        <v>634.44735850703773</v>
      </c>
      <c r="M6379" s="63">
        <v>48.729281767955804</v>
      </c>
      <c r="N6379" s="62">
        <v>30.498999999999999</v>
      </c>
    </row>
    <row r="6380" spans="1:14" x14ac:dyDescent="0.4">
      <c r="A6380" s="36">
        <v>150</v>
      </c>
      <c r="B6380" s="5" t="s">
        <v>231</v>
      </c>
      <c r="C6380" s="5">
        <v>1993</v>
      </c>
      <c r="D6380" s="5" t="s">
        <v>245</v>
      </c>
      <c r="E6380" s="5" t="s">
        <v>247</v>
      </c>
      <c r="F6380" s="62">
        <v>1.5818184075136095</v>
      </c>
      <c r="G6380" s="63">
        <v>10794918</v>
      </c>
      <c r="H6380" s="63">
        <v>-3.7911221921256271</v>
      </c>
      <c r="I6380" s="63">
        <f>(I6165+I6251+I6337)/3</f>
        <v>89.62336895592631</v>
      </c>
      <c r="J6380" s="63">
        <v>27955135.352366701</v>
      </c>
      <c r="K6380" s="63">
        <v>63.167064791437625</v>
      </c>
      <c r="L6380" s="63">
        <v>608.04661045132536</v>
      </c>
      <c r="M6380" s="63">
        <v>48.350329934013196</v>
      </c>
      <c r="N6380" s="62">
        <v>30.94</v>
      </c>
    </row>
    <row r="6381" spans="1:14" x14ac:dyDescent="0.4">
      <c r="A6381" s="36">
        <v>150</v>
      </c>
      <c r="B6381" s="5" t="s">
        <v>231</v>
      </c>
      <c r="C6381" s="5">
        <v>1994</v>
      </c>
      <c r="D6381" s="5" t="s">
        <v>245</v>
      </c>
      <c r="E6381" s="5" t="s">
        <v>247</v>
      </c>
      <c r="F6381" s="62">
        <v>1.4698495956290474</v>
      </c>
      <c r="G6381" s="63">
        <v>10858594</v>
      </c>
      <c r="H6381" s="63">
        <v>-3.8956725619350294</v>
      </c>
      <c r="I6381" s="63">
        <f>(I6166+I6252+I6338)/3</f>
        <v>113.540440598904</v>
      </c>
      <c r="J6381" s="63">
        <v>34648879.646587901</v>
      </c>
      <c r="K6381" s="63">
        <v>71.119501355092211</v>
      </c>
      <c r="L6381" s="63">
        <v>634.58261723387022</v>
      </c>
      <c r="M6381" s="63">
        <v>54.832474226804131</v>
      </c>
      <c r="N6381" s="62">
        <v>31.335000000000001</v>
      </c>
    </row>
    <row r="6382" spans="1:14" x14ac:dyDescent="0.4">
      <c r="A6382" s="36">
        <v>150</v>
      </c>
      <c r="B6382" s="5" t="s">
        <v>231</v>
      </c>
      <c r="C6382" s="5">
        <v>1995</v>
      </c>
      <c r="D6382" s="5" t="s">
        <v>245</v>
      </c>
      <c r="E6382" s="5" t="s">
        <v>247</v>
      </c>
      <c r="F6382" s="62">
        <v>1.4083629486191658</v>
      </c>
      <c r="G6382" s="63">
        <v>10994041</v>
      </c>
      <c r="H6382" s="63">
        <v>3.0385382555345757</v>
      </c>
      <c r="I6382" s="63">
        <f>(I6167+I6253+I6339)/3</f>
        <v>88.452877159931347</v>
      </c>
      <c r="J6382" s="63">
        <v>117700000</v>
      </c>
      <c r="K6382" s="63">
        <v>79.15679261091833</v>
      </c>
      <c r="L6382" s="63">
        <v>646.82955975878201</v>
      </c>
      <c r="M6382" s="63">
        <v>49.370444002650764</v>
      </c>
      <c r="N6382" s="62">
        <v>31.731999999999999</v>
      </c>
    </row>
    <row r="6383" spans="1:14" x14ac:dyDescent="0.4">
      <c r="A6383" s="36">
        <v>150</v>
      </c>
      <c r="B6383" s="5" t="s">
        <v>231</v>
      </c>
      <c r="C6383" s="5">
        <v>1996</v>
      </c>
      <c r="D6383" s="5" t="s">
        <v>245</v>
      </c>
      <c r="E6383" s="5" t="s">
        <v>247</v>
      </c>
      <c r="F6383" s="62">
        <v>1.329555613346763</v>
      </c>
      <c r="G6383" s="63">
        <v>11178171</v>
      </c>
      <c r="H6383" s="63">
        <v>8.9843833284062811</v>
      </c>
      <c r="I6383" s="63">
        <f>(I6367+I6340+I6324)/3</f>
        <v>88.718952634476423</v>
      </c>
      <c r="J6383" s="63">
        <v>80900000</v>
      </c>
      <c r="K6383" s="63">
        <v>72.069620553446384</v>
      </c>
      <c r="L6383" s="63">
        <v>765.16512406188815</v>
      </c>
      <c r="M6383" s="63">
        <v>46.228373702422154</v>
      </c>
      <c r="N6383" s="62">
        <v>32.131999999999998</v>
      </c>
    </row>
    <row r="6384" spans="1:14" x14ac:dyDescent="0.4">
      <c r="A6384" s="36">
        <v>150</v>
      </c>
      <c r="B6384" s="5" t="s">
        <v>231</v>
      </c>
      <c r="C6384" s="5">
        <v>1997</v>
      </c>
      <c r="D6384" s="5" t="s">
        <v>245</v>
      </c>
      <c r="E6384" s="5" t="s">
        <v>247</v>
      </c>
      <c r="F6384" s="62">
        <v>1.2168290839233715</v>
      </c>
      <c r="G6384" s="63">
        <v>11362401</v>
      </c>
      <c r="H6384" s="63">
        <v>-2.8790481379557775</v>
      </c>
      <c r="I6384" s="63">
        <f>(I6169+I6341+I6255)/3</f>
        <v>107.63388921516264</v>
      </c>
      <c r="J6384" s="63">
        <v>135099999.90000001</v>
      </c>
      <c r="K6384" s="63">
        <v>82.205064085516327</v>
      </c>
      <c r="L6384" s="63">
        <v>750.6839091491313</v>
      </c>
      <c r="M6384" s="63">
        <v>44.544095665171895</v>
      </c>
      <c r="N6384" s="62">
        <v>32.533999999999999</v>
      </c>
    </row>
    <row r="6385" spans="1:14" x14ac:dyDescent="0.4">
      <c r="A6385" s="36">
        <v>150</v>
      </c>
      <c r="B6385" s="5" t="s">
        <v>231</v>
      </c>
      <c r="C6385" s="5">
        <v>1998</v>
      </c>
      <c r="D6385" s="5" t="s">
        <v>245</v>
      </c>
      <c r="E6385" s="5" t="s">
        <v>247</v>
      </c>
      <c r="F6385" s="62">
        <v>1.2186228283071092</v>
      </c>
      <c r="G6385" s="63">
        <v>11548364</v>
      </c>
      <c r="H6385" s="63">
        <v>-27.048649270359903</v>
      </c>
      <c r="I6385" s="63">
        <f>(I6170+I6256+I6342)/3</f>
        <v>101.85855109508078</v>
      </c>
      <c r="J6385" s="63">
        <v>444300000</v>
      </c>
      <c r="K6385" s="63">
        <v>88.514041666123859</v>
      </c>
      <c r="L6385" s="63">
        <v>554.3614835833024</v>
      </c>
      <c r="M6385" s="63">
        <v>45.521292217327456</v>
      </c>
      <c r="N6385" s="62">
        <v>32.939</v>
      </c>
    </row>
    <row r="6386" spans="1:14" x14ac:dyDescent="0.4">
      <c r="A6386" s="36">
        <v>150</v>
      </c>
      <c r="B6386" s="5" t="s">
        <v>231</v>
      </c>
      <c r="C6386" s="5">
        <v>1999</v>
      </c>
      <c r="D6386" s="5" t="s">
        <v>245</v>
      </c>
      <c r="E6386" s="5" t="s">
        <v>247</v>
      </c>
      <c r="F6386" s="62">
        <v>1.3500757140342974</v>
      </c>
      <c r="G6386" s="63">
        <v>11716454</v>
      </c>
      <c r="H6386" s="63">
        <v>8.0068132965617878</v>
      </c>
      <c r="I6386" s="63">
        <f>(I6171+I6257+I6343)/3</f>
        <v>93.086253385303209</v>
      </c>
      <c r="J6386" s="63">
        <v>59000000</v>
      </c>
      <c r="K6386" s="63">
        <v>70.922659800693594</v>
      </c>
      <c r="L6386" s="63">
        <v>585.33179919453448</v>
      </c>
      <c r="M6386" s="63">
        <v>38.611291369240753</v>
      </c>
      <c r="N6386" s="62">
        <v>33.347000000000001</v>
      </c>
    </row>
    <row r="6387" spans="1:14" x14ac:dyDescent="0.4">
      <c r="A6387" s="36">
        <v>150</v>
      </c>
      <c r="B6387" s="5" t="s">
        <v>231</v>
      </c>
      <c r="C6387" s="5">
        <v>2000</v>
      </c>
      <c r="D6387" s="5" t="s">
        <v>245</v>
      </c>
      <c r="E6387" s="5" t="s">
        <v>247</v>
      </c>
      <c r="F6387" s="62">
        <v>1.1473824885446799</v>
      </c>
      <c r="G6387" s="63">
        <v>11834676</v>
      </c>
      <c r="H6387" s="63">
        <v>0.62790002103558606</v>
      </c>
      <c r="I6387" s="63">
        <f>(I6258+I6172+I6344)/3</f>
        <v>93.136397555548584</v>
      </c>
      <c r="J6387" s="63">
        <v>23199999.899999999</v>
      </c>
      <c r="K6387" s="63">
        <v>74.067411129780552</v>
      </c>
      <c r="L6387" s="63">
        <v>565.28438970361333</v>
      </c>
      <c r="M6387" s="63">
        <v>40.331075996990222</v>
      </c>
      <c r="N6387" s="62">
        <v>33.758000000000003</v>
      </c>
    </row>
    <row r="6388" spans="1:14" x14ac:dyDescent="0.4">
      <c r="A6388" s="36">
        <v>150</v>
      </c>
      <c r="B6388" s="5" t="s">
        <v>231</v>
      </c>
      <c r="C6388" s="5">
        <v>2001</v>
      </c>
      <c r="D6388" s="5" t="s">
        <v>245</v>
      </c>
      <c r="E6388" s="5" t="s">
        <v>247</v>
      </c>
      <c r="F6388" s="62">
        <v>1.1372197984078216</v>
      </c>
      <c r="G6388" s="63">
        <v>11910978</v>
      </c>
      <c r="H6388" s="63">
        <v>-0.13089021166042869</v>
      </c>
      <c r="I6388" s="63">
        <f>(I6173+I6259+I6345)/3</f>
        <v>99.481684106408807</v>
      </c>
      <c r="J6388" s="63">
        <v>3799999.9</v>
      </c>
      <c r="K6388" s="63">
        <v>67.89787216889134</v>
      </c>
      <c r="L6388" s="63">
        <v>569.00320863660397</v>
      </c>
      <c r="M6388" s="63">
        <v>50.994841562269713</v>
      </c>
      <c r="N6388" s="62">
        <v>34.17</v>
      </c>
    </row>
    <row r="6389" spans="1:14" x14ac:dyDescent="0.4">
      <c r="A6389" s="36">
        <v>150</v>
      </c>
      <c r="B6389" s="5" t="s">
        <v>231</v>
      </c>
      <c r="C6389" s="5">
        <v>2002</v>
      </c>
      <c r="D6389" s="5" t="s">
        <v>245</v>
      </c>
      <c r="E6389" s="5" t="s">
        <v>247</v>
      </c>
      <c r="F6389" s="62">
        <v>1.0257626342509631</v>
      </c>
      <c r="G6389" s="63">
        <v>11984644</v>
      </c>
      <c r="H6389" s="63">
        <v>2.7129502947473156</v>
      </c>
      <c r="I6389" s="63">
        <f>I6390*0.95</f>
        <v>85.088410437684459</v>
      </c>
      <c r="J6389" s="63">
        <v>25899999.899999999</v>
      </c>
      <c r="K6389" s="63">
        <v>66.807351564849867</v>
      </c>
      <c r="L6389" s="63">
        <v>529.18688281437483</v>
      </c>
      <c r="M6389" s="63">
        <v>51.879084967320267</v>
      </c>
      <c r="N6389" s="62">
        <v>34.585000000000001</v>
      </c>
    </row>
    <row r="6390" spans="1:14" x14ac:dyDescent="0.4">
      <c r="A6390" s="36">
        <v>150</v>
      </c>
      <c r="B6390" s="5" t="s">
        <v>231</v>
      </c>
      <c r="C6390" s="5">
        <v>2003</v>
      </c>
      <c r="D6390" s="5" t="s">
        <v>245</v>
      </c>
      <c r="E6390" s="5" t="s">
        <v>247</v>
      </c>
      <c r="F6390" s="62">
        <v>0.83665484470298834</v>
      </c>
      <c r="G6390" s="63">
        <v>12075828</v>
      </c>
      <c r="H6390" s="63">
        <v>8.8012756070631184</v>
      </c>
      <c r="I6390" s="63">
        <f t="shared" ref="I6390:I6397" si="638">(I6175+I6261+I6347)/3</f>
        <v>89.566747829141534</v>
      </c>
      <c r="J6390" s="63">
        <v>3799999.9</v>
      </c>
      <c r="K6390" s="63">
        <v>70.451988216059675</v>
      </c>
      <c r="L6390" s="63">
        <v>474.30220105818</v>
      </c>
      <c r="M6390" s="63">
        <v>46.753246753246749</v>
      </c>
      <c r="N6390" s="62">
        <v>34.478999999999999</v>
      </c>
    </row>
    <row r="6391" spans="1:14" x14ac:dyDescent="0.4">
      <c r="A6391" s="36">
        <v>150</v>
      </c>
      <c r="B6391" s="5" t="s">
        <v>231</v>
      </c>
      <c r="C6391" s="5">
        <v>2004</v>
      </c>
      <c r="D6391" s="5" t="s">
        <v>245</v>
      </c>
      <c r="E6391" s="5" t="s">
        <v>247</v>
      </c>
      <c r="F6391" s="62">
        <v>0.79536178341026431</v>
      </c>
      <c r="G6391" s="63">
        <v>12160881</v>
      </c>
      <c r="H6391" s="63">
        <v>7.6115243160857773</v>
      </c>
      <c r="I6391" s="63">
        <f t="shared" si="638"/>
        <v>88.969722579664207</v>
      </c>
      <c r="J6391" s="63">
        <v>8699999.9000000004</v>
      </c>
      <c r="K6391" s="63">
        <v>76.039608595730641</v>
      </c>
      <c r="L6391" s="63">
        <v>477.39949104016392</v>
      </c>
      <c r="M6391" s="63">
        <v>59.874608150470209</v>
      </c>
      <c r="N6391" s="62">
        <v>34.293999999999997</v>
      </c>
    </row>
    <row r="6392" spans="1:14" x14ac:dyDescent="0.4">
      <c r="A6392" s="36">
        <v>150</v>
      </c>
      <c r="B6392" s="5" t="s">
        <v>231</v>
      </c>
      <c r="C6392" s="5">
        <v>2005</v>
      </c>
      <c r="D6392" s="5" t="s">
        <v>245</v>
      </c>
      <c r="E6392" s="5" t="s">
        <v>247</v>
      </c>
      <c r="F6392" s="62">
        <v>0.85530562457989945</v>
      </c>
      <c r="G6392" s="63">
        <v>12224753</v>
      </c>
      <c r="H6392" s="63">
        <v>5.1366011066339468</v>
      </c>
      <c r="I6392" s="63">
        <f t="shared" si="638"/>
        <v>96.220486753145153</v>
      </c>
      <c r="J6392" s="63">
        <v>102800000</v>
      </c>
      <c r="K6392" s="63">
        <v>76.043707279616584</v>
      </c>
      <c r="L6392" s="63">
        <v>470.78376143877915</v>
      </c>
      <c r="M6392" s="63">
        <v>58.812074001947423</v>
      </c>
      <c r="N6392" s="62">
        <v>34.11</v>
      </c>
    </row>
    <row r="6393" spans="1:14" x14ac:dyDescent="0.4">
      <c r="A6393" s="36">
        <v>150</v>
      </c>
      <c r="B6393" s="5" t="s">
        <v>231</v>
      </c>
      <c r="C6393" s="5">
        <v>2006</v>
      </c>
      <c r="D6393" s="5" t="s">
        <v>245</v>
      </c>
      <c r="E6393" s="5" t="s">
        <v>247</v>
      </c>
      <c r="F6393" s="62">
        <v>0.79411280492502723</v>
      </c>
      <c r="G6393" s="63">
        <v>12330490</v>
      </c>
      <c r="H6393" s="63">
        <v>-2.0176787072880984</v>
      </c>
      <c r="I6393" s="63">
        <f t="shared" si="638"/>
        <v>105.18445073292388</v>
      </c>
      <c r="J6393" s="63">
        <v>40000000</v>
      </c>
      <c r="K6393" s="63">
        <v>82.820648776111</v>
      </c>
      <c r="L6393" s="63">
        <v>441.49879688479535</v>
      </c>
      <c r="M6393" s="63">
        <v>40.794979079497899</v>
      </c>
      <c r="N6393" s="62">
        <v>33.926000000000002</v>
      </c>
    </row>
    <row r="6394" spans="1:14" x14ac:dyDescent="0.4">
      <c r="A6394" s="36">
        <v>150</v>
      </c>
      <c r="B6394" s="5" t="s">
        <v>231</v>
      </c>
      <c r="C6394" s="5">
        <v>2007</v>
      </c>
      <c r="D6394" s="5" t="s">
        <v>245</v>
      </c>
      <c r="E6394" s="5" t="s">
        <v>247</v>
      </c>
      <c r="F6394" s="62">
        <v>0.78344216906409403</v>
      </c>
      <c r="G6394" s="63">
        <v>12450568</v>
      </c>
      <c r="H6394" s="63">
        <v>0.89488682330379277</v>
      </c>
      <c r="I6394" s="63">
        <f t="shared" si="638"/>
        <v>102.5493455545364</v>
      </c>
      <c r="J6394" s="63">
        <v>68900000</v>
      </c>
      <c r="K6394" s="63">
        <v>84.17290442704666</v>
      </c>
      <c r="L6394" s="63">
        <v>425.03684169268422</v>
      </c>
      <c r="M6394" s="63">
        <v>35.343035343035339</v>
      </c>
      <c r="N6394" s="62">
        <v>33.743000000000002</v>
      </c>
    </row>
    <row r="6395" spans="1:14" x14ac:dyDescent="0.4">
      <c r="A6395" s="36">
        <v>150</v>
      </c>
      <c r="B6395" s="5" t="s">
        <v>231</v>
      </c>
      <c r="C6395" s="5">
        <v>2008</v>
      </c>
      <c r="D6395" s="5" t="s">
        <v>245</v>
      </c>
      <c r="E6395" s="5" t="s">
        <v>247</v>
      </c>
      <c r="F6395" s="62">
        <v>0.61445313026006376</v>
      </c>
      <c r="G6395" s="63">
        <v>12550347</v>
      </c>
      <c r="H6395" s="63">
        <v>1.3492225294901488</v>
      </c>
      <c r="I6395" s="63">
        <f t="shared" si="638"/>
        <v>110.8619044303868</v>
      </c>
      <c r="J6395" s="63">
        <v>51600000</v>
      </c>
      <c r="K6395" s="63">
        <v>109.52163718989421</v>
      </c>
      <c r="L6395" s="63">
        <v>351.83910054439133</v>
      </c>
      <c r="M6395" s="63">
        <v>36.375838926174495</v>
      </c>
      <c r="N6395" s="62">
        <v>33.56</v>
      </c>
    </row>
    <row r="6396" spans="1:14" x14ac:dyDescent="0.4">
      <c r="A6396" s="36">
        <v>150</v>
      </c>
      <c r="B6396" s="5" t="s">
        <v>231</v>
      </c>
      <c r="C6396" s="5">
        <v>2009</v>
      </c>
      <c r="D6396" s="5" t="s">
        <v>245</v>
      </c>
      <c r="E6396" s="5" t="s">
        <v>247</v>
      </c>
      <c r="F6396" s="62">
        <v>0.5972250372836817</v>
      </c>
      <c r="G6396" s="63">
        <v>12679810</v>
      </c>
      <c r="H6396" s="63">
        <v>95.408659667954623</v>
      </c>
      <c r="I6396" s="63">
        <f t="shared" si="638"/>
        <v>98.81116081793941</v>
      </c>
      <c r="J6396" s="63">
        <v>105000000</v>
      </c>
      <c r="K6396" s="63">
        <v>61.778437782235628</v>
      </c>
      <c r="L6396" s="63">
        <v>762.297960300667</v>
      </c>
      <c r="M6396" s="63">
        <v>38.440111420612809</v>
      </c>
      <c r="N6396" s="62">
        <v>33.378</v>
      </c>
    </row>
    <row r="6397" spans="1:14" x14ac:dyDescent="0.4">
      <c r="A6397" s="36">
        <v>150</v>
      </c>
      <c r="B6397" s="5" t="s">
        <v>231</v>
      </c>
      <c r="C6397" s="5">
        <v>2010</v>
      </c>
      <c r="D6397" s="5" t="s">
        <v>245</v>
      </c>
      <c r="E6397" s="5" t="s">
        <v>247</v>
      </c>
      <c r="F6397" s="62">
        <v>0.74129047940185222</v>
      </c>
      <c r="G6397" s="63">
        <v>12839771</v>
      </c>
      <c r="H6397" s="63">
        <v>2.5755360196158819</v>
      </c>
      <c r="I6397" s="63">
        <f t="shared" si="638"/>
        <v>100</v>
      </c>
      <c r="J6397" s="63">
        <v>122586666.666667</v>
      </c>
      <c r="K6397" s="63">
        <v>83.124190435215255</v>
      </c>
      <c r="L6397" s="63">
        <v>937.84033998737209</v>
      </c>
      <c r="M6397" s="63">
        <v>52.979414951245928</v>
      </c>
      <c r="N6397" s="62">
        <v>33.195999999999998</v>
      </c>
    </row>
    <row r="6398" spans="1:14" x14ac:dyDescent="0.4">
      <c r="A6398" s="36">
        <v>150</v>
      </c>
      <c r="B6398" s="5" t="s">
        <v>231</v>
      </c>
      <c r="C6398" s="5">
        <v>2011</v>
      </c>
      <c r="D6398" s="5" t="s">
        <v>245</v>
      </c>
      <c r="E6398" s="5" t="s">
        <v>247</v>
      </c>
      <c r="F6398" s="62">
        <v>0.87193209468757549</v>
      </c>
      <c r="G6398" s="63">
        <v>13025785</v>
      </c>
      <c r="H6398" s="63">
        <v>2.1717610318293623</v>
      </c>
      <c r="I6398" s="63">
        <f>(I6269+I6183+I6355)/3</f>
        <v>98.569728458178432</v>
      </c>
      <c r="J6398" s="63">
        <v>344300000</v>
      </c>
      <c r="K6398" s="63">
        <v>89.46652676798918</v>
      </c>
      <c r="L6398" s="63">
        <v>1082.6157732528213</v>
      </c>
      <c r="M6398" s="63">
        <v>54.290876242095756</v>
      </c>
      <c r="N6398" s="62">
        <v>33.015000000000001</v>
      </c>
    </row>
    <row r="6399" spans="1:14" x14ac:dyDescent="0.4">
      <c r="A6399" s="36">
        <v>150</v>
      </c>
      <c r="B6399" s="5" t="s">
        <v>231</v>
      </c>
      <c r="C6399" s="5">
        <v>2012</v>
      </c>
      <c r="D6399" s="5" t="s">
        <v>245</v>
      </c>
      <c r="E6399" s="5" t="s">
        <v>247</v>
      </c>
      <c r="F6399" s="62">
        <v>0.90121384833895213</v>
      </c>
      <c r="G6399" s="63">
        <v>13265331</v>
      </c>
      <c r="H6399" s="63">
        <v>4.8559455185078804</v>
      </c>
      <c r="I6399" s="63">
        <f t="shared" ref="I6399:I6404" si="639">(I6184+I6270+I6356)/3</f>
        <v>100.4433918950532</v>
      </c>
      <c r="J6399" s="63">
        <v>349850000</v>
      </c>
      <c r="K6399" s="63">
        <v>74.162534723719659</v>
      </c>
      <c r="L6399" s="63">
        <v>1290.1939574670246</v>
      </c>
      <c r="M6399" s="63">
        <v>49.125874125874134</v>
      </c>
      <c r="N6399" s="62">
        <v>32.834000000000003</v>
      </c>
    </row>
    <row r="6400" spans="1:14" x14ac:dyDescent="0.4">
      <c r="A6400" s="36">
        <v>150</v>
      </c>
      <c r="B6400" s="5" t="s">
        <v>231</v>
      </c>
      <c r="C6400" s="5">
        <v>2013</v>
      </c>
      <c r="D6400" s="5" t="s">
        <v>245</v>
      </c>
      <c r="E6400" s="5" t="s">
        <v>247</v>
      </c>
      <c r="F6400" s="62">
        <v>0.90124822377348335</v>
      </c>
      <c r="G6400" s="63">
        <v>13555422</v>
      </c>
      <c r="H6400" s="63">
        <v>8.091140249834524</v>
      </c>
      <c r="I6400" s="63">
        <f t="shared" si="639"/>
        <v>100.06055714009995</v>
      </c>
      <c r="J6400" s="63">
        <v>373050000</v>
      </c>
      <c r="K6400" s="63">
        <v>58.656493995606304</v>
      </c>
      <c r="L6400" s="63">
        <v>1408.3678103123607</v>
      </c>
      <c r="M6400" s="63">
        <v>57.653061224489797</v>
      </c>
      <c r="N6400" s="62">
        <v>32.654000000000003</v>
      </c>
    </row>
    <row r="6401" spans="1:14" x14ac:dyDescent="0.4">
      <c r="A6401" s="36">
        <v>150</v>
      </c>
      <c r="B6401" s="5" t="s">
        <v>231</v>
      </c>
      <c r="C6401" s="5">
        <v>2014</v>
      </c>
      <c r="D6401" s="5" t="s">
        <v>245</v>
      </c>
      <c r="E6401" s="5" t="s">
        <v>247</v>
      </c>
      <c r="F6401" s="62">
        <v>0.86683848939859143</v>
      </c>
      <c r="G6401" s="63">
        <v>13855753</v>
      </c>
      <c r="H6401" s="63">
        <v>0.6249744851524639</v>
      </c>
      <c r="I6401" s="63">
        <f t="shared" si="639"/>
        <v>91.434759257990478</v>
      </c>
      <c r="J6401" s="63">
        <v>472800000</v>
      </c>
      <c r="K6401" s="63">
        <v>54.671615420806738</v>
      </c>
      <c r="L6401" s="63">
        <v>1407.0342910991558</v>
      </c>
      <c r="M6401" s="63">
        <v>59.442993907745866</v>
      </c>
      <c r="N6401" s="62">
        <v>32.503999999999998</v>
      </c>
    </row>
    <row r="6402" spans="1:14" x14ac:dyDescent="0.4">
      <c r="A6402" s="36">
        <v>150</v>
      </c>
      <c r="B6402" s="5" t="s">
        <v>231</v>
      </c>
      <c r="C6402" s="5">
        <v>2015</v>
      </c>
      <c r="D6402" s="5" t="s">
        <v>245</v>
      </c>
      <c r="E6402" s="5" t="s">
        <v>247</v>
      </c>
      <c r="F6402" s="62">
        <v>0.84696244144357558</v>
      </c>
      <c r="G6402" s="63">
        <v>14154937</v>
      </c>
      <c r="H6402" s="63">
        <v>0.36741965277103361</v>
      </c>
      <c r="I6402" s="63">
        <f t="shared" si="639"/>
        <v>86.945470360565466</v>
      </c>
      <c r="J6402" s="63">
        <v>399200000</v>
      </c>
      <c r="K6402" s="63">
        <v>56.748811105213683</v>
      </c>
      <c r="L6402" s="63">
        <v>1410.3291734890802</v>
      </c>
      <c r="M6402" s="63">
        <f>(M6273+M6187+M6359)/3</f>
        <v>39.852968482838513</v>
      </c>
      <c r="N6402" s="62">
        <v>32.384999999999998</v>
      </c>
    </row>
    <row r="6403" spans="1:14" x14ac:dyDescent="0.4">
      <c r="A6403" s="36">
        <v>150</v>
      </c>
      <c r="B6403" s="5" t="s">
        <v>231</v>
      </c>
      <c r="C6403" s="5">
        <v>2016</v>
      </c>
      <c r="D6403" s="5" t="s">
        <v>245</v>
      </c>
      <c r="E6403" s="5" t="s">
        <v>247</v>
      </c>
      <c r="F6403" s="62">
        <v>0.72306192668167846</v>
      </c>
      <c r="G6403" s="63">
        <v>14452704</v>
      </c>
      <c r="H6403" s="63">
        <v>2.0140947343402615</v>
      </c>
      <c r="I6403" s="63">
        <f t="shared" si="639"/>
        <v>71.46456929319659</v>
      </c>
      <c r="J6403" s="63">
        <v>343013813.38</v>
      </c>
      <c r="K6403" s="63">
        <v>51.219024643731217</v>
      </c>
      <c r="L6403" s="63">
        <v>1421.7877914056774</v>
      </c>
      <c r="M6403" s="63">
        <f>(M6188+M6360+M6274)/3</f>
        <v>39.656444138801795</v>
      </c>
      <c r="N6403" s="62">
        <v>32.295999999999999</v>
      </c>
    </row>
    <row r="6404" spans="1:14" x14ac:dyDescent="0.4">
      <c r="A6404" s="36">
        <v>150</v>
      </c>
      <c r="B6404" s="5" t="s">
        <v>231</v>
      </c>
      <c r="C6404" s="5">
        <v>2017</v>
      </c>
      <c r="D6404" s="5" t="s">
        <v>245</v>
      </c>
      <c r="E6404" s="5" t="s">
        <v>247</v>
      </c>
      <c r="F6404" s="62">
        <v>0.66306914988921839</v>
      </c>
      <c r="G6404" s="63">
        <v>14751101</v>
      </c>
      <c r="H6404" s="63">
        <v>3.0569050621757015</v>
      </c>
      <c r="I6404" s="63">
        <f t="shared" si="639"/>
        <v>87.875654347327838</v>
      </c>
      <c r="J6404" s="63">
        <v>307187738.78799999</v>
      </c>
      <c r="K6404" s="63">
        <v>50.029712259102929</v>
      </c>
      <c r="L6404" s="63">
        <v>1192.1070119886174</v>
      </c>
      <c r="M6404" s="63">
        <f>(M6189+M6275+M6361)/3</f>
        <v>39.431838545617033</v>
      </c>
      <c r="N6404" s="62">
        <v>32.237000000000002</v>
      </c>
    </row>
    <row r="6405" spans="1:14" x14ac:dyDescent="0.4">
      <c r="A6405" s="36">
        <v>150</v>
      </c>
      <c r="B6405" s="5" t="s">
        <v>231</v>
      </c>
      <c r="C6405" s="5">
        <v>2018</v>
      </c>
      <c r="D6405" s="5" t="s">
        <v>245</v>
      </c>
      <c r="E6405" s="5" t="s">
        <v>247</v>
      </c>
      <c r="F6405" s="62">
        <v>0.73543480467684952</v>
      </c>
      <c r="G6405" s="63">
        <v>15052184</v>
      </c>
      <c r="H6405" s="63">
        <v>200.76957757965414</v>
      </c>
      <c r="I6405" s="63">
        <f>(I6402+I6403+I6404)/3</f>
        <v>82.095231333696631</v>
      </c>
      <c r="J6405" s="63">
        <v>717865322.24884999</v>
      </c>
      <c r="K6405" s="63">
        <v>54.550270396528809</v>
      </c>
      <c r="L6405" s="63">
        <v>2269.1770123233241</v>
      </c>
      <c r="M6405" s="63">
        <f>(M6190+M6276+M6362)/3</f>
        <v>39.2038780864412</v>
      </c>
      <c r="N6405" s="62">
        <v>32.209000000000003</v>
      </c>
    </row>
    <row r="6406" spans="1:14" x14ac:dyDescent="0.4">
      <c r="A6406" s="36">
        <v>150</v>
      </c>
      <c r="B6406" s="5" t="s">
        <v>231</v>
      </c>
      <c r="C6406" s="5">
        <v>2019</v>
      </c>
      <c r="D6406" s="5" t="s">
        <v>245</v>
      </c>
      <c r="E6406" s="5" t="s">
        <v>247</v>
      </c>
      <c r="F6406" s="62">
        <v>0.66333832814227489</v>
      </c>
      <c r="G6406" s="63">
        <v>15354608</v>
      </c>
      <c r="H6406" s="63">
        <v>225.3946482073967</v>
      </c>
      <c r="I6406" s="63">
        <f>(I6191+I6277+I6363)/3</f>
        <v>87.549094013294919</v>
      </c>
      <c r="J6406" s="63">
        <v>249500000</v>
      </c>
      <c r="K6406" s="63">
        <v>55.7959609917419</v>
      </c>
      <c r="L6406" s="63">
        <v>1421.8685961358456</v>
      </c>
      <c r="M6406" s="63">
        <f>(M6191+M6277+M6363)/3</f>
        <v>39.009674902774314</v>
      </c>
      <c r="N6406" s="62">
        <v>32.21</v>
      </c>
    </row>
    <row r="6407" spans="1:14" x14ac:dyDescent="0.4">
      <c r="A6407" s="36">
        <v>150</v>
      </c>
      <c r="B6407" s="5" t="s">
        <v>231</v>
      </c>
      <c r="C6407" s="5">
        <v>2020</v>
      </c>
      <c r="D6407" s="5" t="s">
        <v>245</v>
      </c>
      <c r="E6407" s="5" t="s">
        <v>247</v>
      </c>
      <c r="F6407" s="62">
        <v>0.53048354700093803</v>
      </c>
      <c r="G6407" s="63">
        <v>15669666</v>
      </c>
      <c r="H6407" s="63">
        <v>604.94586416896698</v>
      </c>
      <c r="I6407" s="63">
        <f>(I6192+I6278+I6364)/3</f>
        <v>84.38496398577665</v>
      </c>
      <c r="J6407" s="63">
        <v>150360000</v>
      </c>
      <c r="K6407" s="63">
        <v>47.313365420750301</v>
      </c>
      <c r="L6407" s="63">
        <v>1372.6966743682872</v>
      </c>
      <c r="M6407" s="63">
        <f>(M6192+M6278+M6364)/3</f>
        <v>38.815137425140783</v>
      </c>
      <c r="N6407" s="62">
        <v>32.241999999999997</v>
      </c>
    </row>
    <row r="6408" spans="1:14" x14ac:dyDescent="0.4">
      <c r="A6408" s="36">
        <v>150</v>
      </c>
      <c r="B6408" s="5" t="s">
        <v>231</v>
      </c>
      <c r="C6408" s="5">
        <v>2021</v>
      </c>
      <c r="D6408" s="5" t="s">
        <v>245</v>
      </c>
      <c r="E6408" s="5" t="s">
        <v>247</v>
      </c>
      <c r="F6408" s="62">
        <f>(F6405+F6406+F6407)/3</f>
        <v>0.64308555994002081</v>
      </c>
      <c r="G6408" s="63">
        <v>15993524</v>
      </c>
      <c r="H6408" s="63">
        <v>113.29498062145689</v>
      </c>
      <c r="I6408" s="63">
        <f>(I6279+I6193+I6365)/3</f>
        <v>86.06305867466682</v>
      </c>
      <c r="J6408" s="63">
        <v>250000000</v>
      </c>
      <c r="K6408" s="63">
        <v>50.847128366697994</v>
      </c>
      <c r="L6408" s="63">
        <v>1773.9204109028528</v>
      </c>
      <c r="M6408" s="63">
        <f>(M6193+M6279+M6365)/3</f>
        <v>38.629570039305527</v>
      </c>
      <c r="N6408" s="62">
        <v>32.302999999999997</v>
      </c>
    </row>
    <row r="6409" spans="1:14" x14ac:dyDescent="0.4">
      <c r="A6409" s="36">
        <v>150</v>
      </c>
      <c r="B6409" s="5" t="s">
        <v>231</v>
      </c>
      <c r="C6409" s="5">
        <v>2022</v>
      </c>
      <c r="D6409" s="5" t="s">
        <v>245</v>
      </c>
      <c r="E6409" s="5" t="s">
        <v>247</v>
      </c>
      <c r="F6409" s="62">
        <f>(F6406+F6407+F6408)/3</f>
        <v>0.61230247836107787</v>
      </c>
      <c r="G6409" s="63">
        <v>16320537</v>
      </c>
      <c r="H6409" s="63">
        <v>264.58060795872882</v>
      </c>
      <c r="I6409" s="63">
        <f>(I6280+I6194+I6366)/3</f>
        <v>93.889931983215334</v>
      </c>
      <c r="J6409" s="63">
        <v>341500000</v>
      </c>
      <c r="K6409" s="63">
        <v>64.956640885369566</v>
      </c>
      <c r="L6409" s="63">
        <v>1676.8214889672593</v>
      </c>
      <c r="M6409" s="63">
        <f>(M6280+M6194+M6366)/3</f>
        <v>38.457133695200987</v>
      </c>
      <c r="N6409" s="62">
        <v>32.395000000000003</v>
      </c>
    </row>
  </sheetData>
  <autoFilter ref="A2:M6409" xr:uid="{00000000-0001-0000-0700-000000000000}">
    <filterColumn colId="3">
      <filters>
        <filter val="upper-middle income country"/>
      </filters>
    </filterColumn>
    <sortState xmlns:xlrd2="http://schemas.microsoft.com/office/spreadsheetml/2017/richdata2" ref="A5292:M5334">
      <sortCondition descending="1" ref="B2:B6409"/>
    </sortState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ID-1INF ( Economic stability)</vt:lpstr>
      <vt:lpstr>ID-2GDP(per)</vt:lpstr>
      <vt:lpstr>DE-1FDI(%GDP)</vt:lpstr>
      <vt:lpstr>Trade O (ID-3)(Total Trade%GDP </vt:lpstr>
      <vt:lpstr>Sheet1</vt:lpstr>
      <vt:lpstr>ID-4Market Size(POP) </vt:lpstr>
      <vt:lpstr>ID-Infrastructure (EC)</vt:lpstr>
      <vt:lpstr>Sheet2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1184937093@qq.com</cp:lastModifiedBy>
  <dcterms:created xsi:type="dcterms:W3CDTF">2020-09-02T13:58:47Z</dcterms:created>
  <dcterms:modified xsi:type="dcterms:W3CDTF">2024-06-13T07:14:24Z</dcterms:modified>
</cp:coreProperties>
</file>