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r\Desktop\Take On The World\UNI\"/>
    </mc:Choice>
  </mc:AlternateContent>
  <xr:revisionPtr revIDLastSave="0" documentId="13_ncr:1_{65060E51-CA86-4AF7-B89B-E7D91234B9D1}" xr6:coauthVersionLast="47" xr6:coauthVersionMax="47" xr10:uidLastSave="{00000000-0000-0000-0000-000000000000}"/>
  <bookViews>
    <workbookView xWindow="-110" yWindow="-110" windowWidth="19420" windowHeight="10300" activeTab="2" xr2:uid="{F2CC0C5C-E66A-426A-9A69-5352C70BF63B}"/>
  </bookViews>
  <sheets>
    <sheet name="2doOrden" sheetId="1" r:id="rId1"/>
    <sheet name="3erOrden" sheetId="2" r:id="rId2"/>
    <sheet name="4toOrden" sheetId="3" r:id="rId3"/>
  </sheets>
  <definedNames>
    <definedName name="Euler">'3erOrden'!$N$8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5" i="3"/>
  <c r="K4" i="3"/>
  <c r="K3" i="3"/>
  <c r="J3" i="3"/>
  <c r="G3" i="3"/>
  <c r="I3" i="3"/>
  <c r="D3" i="3"/>
  <c r="P8" i="3"/>
  <c r="C3" i="3"/>
  <c r="B3" i="3"/>
  <c r="I5" i="2"/>
  <c r="I4" i="2"/>
  <c r="I3" i="2"/>
  <c r="H3" i="2"/>
  <c r="D3" i="2"/>
  <c r="C6" i="2"/>
  <c r="C5" i="2"/>
  <c r="C4" i="2"/>
  <c r="C3" i="2"/>
  <c r="B3" i="2"/>
  <c r="B4" i="2" s="1"/>
  <c r="B5" i="2" s="1"/>
  <c r="B6" i="2" s="1"/>
  <c r="C3" i="1"/>
  <c r="B4" i="1"/>
  <c r="B5" i="1" s="1"/>
  <c r="B6" i="1" s="1"/>
  <c r="C17" i="1"/>
  <c r="C16" i="1"/>
  <c r="C15" i="1"/>
  <c r="C14" i="1"/>
  <c r="C13" i="1"/>
  <c r="N8" i="2"/>
  <c r="F25" i="1"/>
  <c r="F24" i="1"/>
  <c r="F23" i="1"/>
  <c r="D23" i="1"/>
  <c r="C23" i="1"/>
  <c r="B25" i="1"/>
  <c r="B26" i="1" s="1"/>
  <c r="B27" i="1" s="1"/>
  <c r="B24" i="1"/>
  <c r="B14" i="1"/>
  <c r="B15" i="1" s="1"/>
  <c r="B16" i="1" s="1"/>
  <c r="B23" i="1"/>
  <c r="D13" i="1"/>
  <c r="E13" i="1" s="1"/>
  <c r="F13" i="1" s="1"/>
  <c r="B13" i="1"/>
  <c r="B3" i="1"/>
  <c r="E3" i="3" l="1"/>
  <c r="F3" i="3" s="1"/>
  <c r="H3" i="3" s="1"/>
  <c r="B4" i="3"/>
  <c r="C4" i="3"/>
  <c r="E3" i="2"/>
  <c r="F3" i="2" s="1"/>
  <c r="B17" i="1"/>
  <c r="E23" i="1"/>
  <c r="C24" i="1" s="1"/>
  <c r="D24" i="1" s="1"/>
  <c r="D3" i="1"/>
  <c r="B7" i="1"/>
  <c r="B5" i="3" l="1"/>
  <c r="C5" i="3"/>
  <c r="G3" i="2"/>
  <c r="E3" i="1"/>
  <c r="F3" i="1" s="1"/>
  <c r="D4" i="2"/>
  <c r="D4" i="3" l="1"/>
  <c r="B6" i="3"/>
  <c r="C6" i="3"/>
  <c r="E4" i="2"/>
  <c r="F4" i="2" s="1"/>
  <c r="C4" i="1"/>
  <c r="D4" i="1"/>
  <c r="E4" i="1" s="1"/>
  <c r="F4" i="1" s="1"/>
  <c r="E24" i="1"/>
  <c r="D14" i="1"/>
  <c r="E14" i="1" s="1"/>
  <c r="F14" i="1" s="1"/>
  <c r="E4" i="3" l="1"/>
  <c r="F4" i="3" s="1"/>
  <c r="G4" i="2"/>
  <c r="H4" i="2" s="1"/>
  <c r="C5" i="1"/>
  <c r="D5" i="1" s="1"/>
  <c r="E5" i="1" s="1"/>
  <c r="F5" i="1" s="1"/>
  <c r="C25" i="1"/>
  <c r="D25" i="1" s="1"/>
  <c r="D15" i="1"/>
  <c r="G4" i="3" l="1"/>
  <c r="D5" i="2"/>
  <c r="E5" i="2" s="1"/>
  <c r="F5" i="2" s="1"/>
  <c r="C6" i="1"/>
  <c r="D6" i="1" s="1"/>
  <c r="E6" i="1" s="1"/>
  <c r="F6" i="1" s="1"/>
  <c r="E25" i="1"/>
  <c r="C26" i="1" s="1"/>
  <c r="D26" i="1" s="1"/>
  <c r="E26" i="1" s="1"/>
  <c r="F26" i="1" s="1"/>
  <c r="E15" i="1"/>
  <c r="F15" i="1" s="1"/>
  <c r="H4" i="3" l="1"/>
  <c r="I4" i="3"/>
  <c r="J4" i="3" s="1"/>
  <c r="G5" i="2"/>
  <c r="H5" i="2" s="1"/>
  <c r="C7" i="1"/>
  <c r="D7" i="1"/>
  <c r="E7" i="1" s="1"/>
  <c r="F7" i="1" s="1"/>
  <c r="C27" i="1"/>
  <c r="D27" i="1"/>
  <c r="D5" i="3" l="1"/>
  <c r="D6" i="2"/>
  <c r="E6" i="2"/>
  <c r="F6" i="2" s="1"/>
  <c r="E27" i="1"/>
  <c r="F27" i="1" s="1"/>
  <c r="D16" i="1"/>
  <c r="E5" i="3" l="1"/>
  <c r="F5" i="3" s="1"/>
  <c r="G5" i="3" s="1"/>
  <c r="I5" i="3" s="1"/>
  <c r="J5" i="3" s="1"/>
  <c r="G6" i="2"/>
  <c r="H6" i="2" s="1"/>
  <c r="I6" i="2" s="1"/>
  <c r="E16" i="1"/>
  <c r="F16" i="1" s="1"/>
  <c r="D17" i="1" l="1"/>
  <c r="E17" i="1" s="1"/>
  <c r="F17" i="1" l="1"/>
  <c r="H5" i="3"/>
  <c r="D6" i="3" l="1"/>
  <c r="E6" i="3" l="1"/>
  <c r="F6" i="3" s="1"/>
  <c r="G6" i="3" s="1"/>
  <c r="I6" i="3" s="1"/>
  <c r="J6" i="3" s="1"/>
  <c r="H6" i="3"/>
</calcChain>
</file>

<file path=xl/sharedStrings.xml><?xml version="1.0" encoding="utf-8"?>
<sst xmlns="http://schemas.openxmlformats.org/spreadsheetml/2006/main" count="55" uniqueCount="24">
  <si>
    <t>Metodo de Runge Kutta 2do Orden</t>
  </si>
  <si>
    <t>i</t>
  </si>
  <si>
    <t>xi</t>
  </si>
  <si>
    <t>k1</t>
  </si>
  <si>
    <t>k2</t>
  </si>
  <si>
    <t>yi</t>
  </si>
  <si>
    <t>h =</t>
  </si>
  <si>
    <t>y0+hk1</t>
  </si>
  <si>
    <t>Por Metodo de Heun</t>
  </si>
  <si>
    <t>Por Metodo de Ralston</t>
  </si>
  <si>
    <t>y0+(3/4)(h)(k1)</t>
  </si>
  <si>
    <t>Por Metodo de Punto Medio</t>
  </si>
  <si>
    <t>y0+(h/2)k1</t>
  </si>
  <si>
    <t>Metodo de Runge Kutta 3er Orden</t>
  </si>
  <si>
    <t>K3</t>
  </si>
  <si>
    <t>y0-hk1+2hk2</t>
  </si>
  <si>
    <t>Euler:</t>
  </si>
  <si>
    <t>y0+(h/2)(k1)</t>
  </si>
  <si>
    <t>xi-1 + h</t>
  </si>
  <si>
    <t>Metodo de Runge Kutta 3to Orden</t>
  </si>
  <si>
    <t>y0 + h k3</t>
  </si>
  <si>
    <t>y0 - h/2 * k2</t>
  </si>
  <si>
    <t>k4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</si>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</sst>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2" fillId="3" borderId="1" xfId="3" applyBorder="1" applyAlignment="1">
      <alignment horizontal="center"/>
    </xf>
    <xf numFmtId="0" fontId="2" fillId="2" borderId="1" xfId="2" applyBorder="1" applyAlignment="1">
      <alignment horizontal="center"/>
    </xf>
    <xf numFmtId="0" fontId="0" fillId="6" borderId="0" xfId="0" applyFill="1"/>
    <xf numFmtId="0" fontId="0" fillId="7" borderId="0" xfId="0" applyFill="1"/>
    <xf numFmtId="0" fontId="2" fillId="4" borderId="1" xfId="4" applyBorder="1" applyAlignment="1">
      <alignment horizontal="center"/>
    </xf>
    <xf numFmtId="164" fontId="0" fillId="0" borderId="0" xfId="0" applyNumberFormat="1"/>
    <xf numFmtId="0" fontId="1" fillId="0" borderId="1" xfId="1" applyAlignment="1">
      <alignment horizontal="center"/>
    </xf>
    <xf numFmtId="0" fontId="0" fillId="5" borderId="0" xfId="0" applyFill="1" applyAlignment="1">
      <alignment horizontal="center"/>
    </xf>
  </cellXfs>
  <cellStyles count="5">
    <cellStyle name="Accent1" xfId="2" builtinId="29"/>
    <cellStyle name="Accent2" xfId="3" builtinId="33"/>
    <cellStyle name="Accent6" xfId="4" builtinId="49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193675</xdr:colOff>
      <xdr:row>1</xdr:row>
      <xdr:rowOff>41275</xdr:rowOff>
    </xdr:from>
    <xdr:ext cx="3139962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86341B-BDAF-C4CE-81E0-473140DFA41A}"/>
                </a:ext>
              </a:extLst>
            </xdr:cNvPr>
            <xdr:cNvSpPr txBox="1"/>
          </xdr:nvSpPr>
          <xdr:spPr>
            <a:xfrm>
              <a:off x="5070475" y="225425"/>
              <a:ext cx="313996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100" i="1">
                        <a:latin typeface="Cambria Math" panose="02040503050406030204" pitchFamily="18" charset="0"/>
                      </a:rPr>
                      <m:t>𝑥</m:t>
                    </m:r>
                    <m:rad>
                      <m:radPr>
                        <m:degHide m:val="on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 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=4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𝐸𝑛𝑐𝑢𝑒𝑛𝑡𝑟𝑒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86341B-BDAF-C4CE-81E0-473140DFA41A}"/>
                </a:ext>
              </a:extLst>
            </xdr:cNvPr>
            <xdr:cNvSpPr txBox="1"/>
          </xdr:nvSpPr>
          <xdr:spPr>
            <a:xfrm>
              <a:off x="5070475" y="225425"/>
              <a:ext cx="313996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ⅆ𝑦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ⅆ𝑥=𝑥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s-NI" sz="1100" i="0">
                  <a:latin typeface="Cambria Math" panose="02040503050406030204" pitchFamily="18" charset="0"/>
                </a:rPr>
                <a:t>𝑦</a:t>
              </a:r>
              <a:r>
                <a:rPr lang="es-MX" sz="1100" b="0" i="0">
                  <a:latin typeface="Cambria Math" panose="02040503050406030204" pitchFamily="18" charset="0"/>
                </a:rPr>
                <a:t>  ;𝑦(1)=4  𝐸𝑛𝑐𝑢𝑒𝑛𝑡𝑟𝑒 𝑦(1,6)  𝑐𝑜𝑛 ℎ=0.2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9</xdr:col>
      <xdr:colOff>212725</xdr:colOff>
      <xdr:row>3</xdr:row>
      <xdr:rowOff>9525</xdr:rowOff>
    </xdr:from>
    <xdr:ext cx="3164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E5A04A-08F8-96FF-5625-B7FDC9487838}"/>
                </a:ext>
              </a:extLst>
            </xdr:cNvPr>
            <xdr:cNvSpPr txBox="1"/>
          </xdr:nvSpPr>
          <xdr:spPr>
            <a:xfrm>
              <a:off x="5699125" y="58102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E5A04A-08F8-96FF-5625-B7FDC9487838}"/>
                </a:ext>
              </a:extLst>
            </xdr:cNvPr>
            <xdr:cNvSpPr txBox="1"/>
          </xdr:nvSpPr>
          <xdr:spPr>
            <a:xfrm>
              <a:off x="5699125" y="58102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9</xdr:col>
      <xdr:colOff>203200</xdr:colOff>
      <xdr:row>4</xdr:row>
      <xdr:rowOff>6350</xdr:rowOff>
    </xdr:from>
    <xdr:ext cx="315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3E3833-8CBE-46FB-8A4A-85F45856E472}"/>
                </a:ext>
              </a:extLst>
            </xdr:cNvPr>
            <xdr:cNvSpPr txBox="1"/>
          </xdr:nvSpPr>
          <xdr:spPr>
            <a:xfrm>
              <a:off x="5689600" y="7683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3E3833-8CBE-46FB-8A4A-85F45856E472}"/>
                </a:ext>
              </a:extLst>
            </xdr:cNvPr>
            <xdr:cNvSpPr txBox="1"/>
          </xdr:nvSpPr>
          <xdr:spPr>
            <a:xfrm>
              <a:off x="5689600" y="7683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8</xdr:col>
      <xdr:colOff>174625</xdr:colOff>
      <xdr:row>11</xdr:row>
      <xdr:rowOff>85725</xdr:rowOff>
    </xdr:from>
    <xdr:ext cx="3139962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637F7D-4A10-471E-AC87-FFC2C67CF973}"/>
                </a:ext>
              </a:extLst>
            </xdr:cNvPr>
            <xdr:cNvSpPr txBox="1"/>
          </xdr:nvSpPr>
          <xdr:spPr>
            <a:xfrm>
              <a:off x="5051425" y="1978025"/>
              <a:ext cx="313996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100" i="1">
                        <a:latin typeface="Cambria Math" panose="02040503050406030204" pitchFamily="18" charset="0"/>
                      </a:rPr>
                      <m:t>𝑥</m:t>
                    </m:r>
                    <m:rad>
                      <m:radPr>
                        <m:degHide m:val="on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 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=4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𝐸𝑛𝑐𝑢𝑒𝑛𝑡𝑟𝑒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637F7D-4A10-471E-AC87-FFC2C67CF973}"/>
                </a:ext>
              </a:extLst>
            </xdr:cNvPr>
            <xdr:cNvSpPr txBox="1"/>
          </xdr:nvSpPr>
          <xdr:spPr>
            <a:xfrm>
              <a:off x="5051425" y="1978025"/>
              <a:ext cx="313996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ⅆ𝑦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ⅆ𝑥=𝑥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s-NI" sz="1100" i="0">
                  <a:latin typeface="Cambria Math" panose="02040503050406030204" pitchFamily="18" charset="0"/>
                </a:rPr>
                <a:t>𝑦</a:t>
              </a:r>
              <a:r>
                <a:rPr lang="es-MX" sz="1100" b="0" i="0">
                  <a:latin typeface="Cambria Math" panose="02040503050406030204" pitchFamily="18" charset="0"/>
                </a:rPr>
                <a:t>  ;𝑦(1)=4  𝐸𝑛𝑐𝑢𝑒𝑛𝑡𝑟𝑒 𝑦(1,6)  𝑐𝑜𝑛 ℎ=0.2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13</xdr:row>
      <xdr:rowOff>9525</xdr:rowOff>
    </xdr:from>
    <xdr:ext cx="3164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F77D83-8C03-428A-A066-31CC13CB9473}"/>
                </a:ext>
              </a:extLst>
            </xdr:cNvPr>
            <xdr:cNvSpPr txBox="1"/>
          </xdr:nvSpPr>
          <xdr:spPr>
            <a:xfrm>
              <a:off x="5591175" y="561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F77D83-8C03-428A-A066-31CC13CB9473}"/>
                </a:ext>
              </a:extLst>
            </xdr:cNvPr>
            <xdr:cNvSpPr txBox="1"/>
          </xdr:nvSpPr>
          <xdr:spPr>
            <a:xfrm>
              <a:off x="5591175" y="561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9</xdr:col>
      <xdr:colOff>88900</xdr:colOff>
      <xdr:row>14</xdr:row>
      <xdr:rowOff>6350</xdr:rowOff>
    </xdr:from>
    <xdr:ext cx="315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5103D51-C759-4D00-9815-5480161D4183}"/>
                </a:ext>
              </a:extLst>
            </xdr:cNvPr>
            <xdr:cNvSpPr txBox="1"/>
          </xdr:nvSpPr>
          <xdr:spPr>
            <a:xfrm>
              <a:off x="5575300" y="7429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5103D51-C759-4D00-9815-5480161D4183}"/>
                </a:ext>
              </a:extLst>
            </xdr:cNvPr>
            <xdr:cNvSpPr txBox="1"/>
          </xdr:nvSpPr>
          <xdr:spPr>
            <a:xfrm>
              <a:off x="5575300" y="7429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8</xdr:col>
      <xdr:colOff>174625</xdr:colOff>
      <xdr:row>21</xdr:row>
      <xdr:rowOff>85725</xdr:rowOff>
    </xdr:from>
    <xdr:ext cx="3139962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4075E1B-977A-4860-8C73-A11A65E9281C}"/>
                </a:ext>
              </a:extLst>
            </xdr:cNvPr>
            <xdr:cNvSpPr txBox="1"/>
          </xdr:nvSpPr>
          <xdr:spPr>
            <a:xfrm>
              <a:off x="5337175" y="2162175"/>
              <a:ext cx="313996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100" i="1">
                        <a:latin typeface="Cambria Math" panose="02040503050406030204" pitchFamily="18" charset="0"/>
                      </a:rPr>
                      <m:t>𝑥</m:t>
                    </m:r>
                    <m:rad>
                      <m:radPr>
                        <m:degHide m:val="on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 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=4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𝐸𝑛𝑐𝑢𝑒𝑛𝑡𝑟𝑒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4075E1B-977A-4860-8C73-A11A65E9281C}"/>
                </a:ext>
              </a:extLst>
            </xdr:cNvPr>
            <xdr:cNvSpPr txBox="1"/>
          </xdr:nvSpPr>
          <xdr:spPr>
            <a:xfrm>
              <a:off x="5337175" y="2162175"/>
              <a:ext cx="313996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ⅆ𝑦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ⅆ𝑥=𝑥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s-NI" sz="1100" i="0">
                  <a:latin typeface="Cambria Math" panose="02040503050406030204" pitchFamily="18" charset="0"/>
                </a:rPr>
                <a:t>𝑦</a:t>
              </a:r>
              <a:r>
                <a:rPr lang="es-MX" sz="1100" b="0" i="0">
                  <a:latin typeface="Cambria Math" panose="02040503050406030204" pitchFamily="18" charset="0"/>
                </a:rPr>
                <a:t>  ;𝑦(1)=4  𝐸𝑛𝑐𝑢𝑒𝑛𝑡𝑟𝑒 𝑦(1,6)  𝑐𝑜𝑛 ℎ=0.2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23</xdr:row>
      <xdr:rowOff>9525</xdr:rowOff>
    </xdr:from>
    <xdr:ext cx="3164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3386C98-23C7-42F2-B364-310EA6BA7F52}"/>
                </a:ext>
              </a:extLst>
            </xdr:cNvPr>
            <xdr:cNvSpPr txBox="1"/>
          </xdr:nvSpPr>
          <xdr:spPr>
            <a:xfrm>
              <a:off x="5876925" y="2466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3386C98-23C7-42F2-B364-310EA6BA7F52}"/>
                </a:ext>
              </a:extLst>
            </xdr:cNvPr>
            <xdr:cNvSpPr txBox="1"/>
          </xdr:nvSpPr>
          <xdr:spPr>
            <a:xfrm>
              <a:off x="5876925" y="2466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9</xdr:col>
      <xdr:colOff>88900</xdr:colOff>
      <xdr:row>24</xdr:row>
      <xdr:rowOff>6350</xdr:rowOff>
    </xdr:from>
    <xdr:ext cx="315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F5EB78C-AFA4-476F-8411-B84E85171519}"/>
                </a:ext>
              </a:extLst>
            </xdr:cNvPr>
            <xdr:cNvSpPr txBox="1"/>
          </xdr:nvSpPr>
          <xdr:spPr>
            <a:xfrm>
              <a:off x="5861050" y="265430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F5EB78C-AFA4-476F-8411-B84E85171519}"/>
                </a:ext>
              </a:extLst>
            </xdr:cNvPr>
            <xdr:cNvSpPr txBox="1"/>
          </xdr:nvSpPr>
          <xdr:spPr>
            <a:xfrm>
              <a:off x="5861050" y="265430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𝑥_0=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193675</xdr:colOff>
      <xdr:row>1</xdr:row>
      <xdr:rowOff>41275</xdr:rowOff>
    </xdr:from>
    <xdr:ext cx="3179396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33C77F-44F5-4C38-A068-DAFA8105375B}"/>
                </a:ext>
              </a:extLst>
            </xdr:cNvPr>
            <xdr:cNvSpPr txBox="1"/>
          </xdr:nvSpPr>
          <xdr:spPr>
            <a:xfrm>
              <a:off x="7756525" y="231775"/>
              <a:ext cx="317939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 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𝐸𝑛𝑐𝑢𝑒𝑛𝑡𝑟𝑒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1,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=0.1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33C77F-44F5-4C38-A068-DAFA8105375B}"/>
                </a:ext>
              </a:extLst>
            </xdr:cNvPr>
            <xdr:cNvSpPr txBox="1"/>
          </xdr:nvSpPr>
          <xdr:spPr>
            <a:xfrm>
              <a:off x="7756525" y="231775"/>
              <a:ext cx="317939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ⅆ𝑦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ⅆ𝑥=𝑒^(</a:t>
              </a:r>
              <a:r>
                <a:rPr lang="es-NI" sz="1100" b="0" i="0">
                  <a:latin typeface="Cambria Math" panose="02040503050406030204" pitchFamily="18" charset="0"/>
                </a:rPr>
                <a:t>𝑥+𝑦)</a:t>
              </a:r>
              <a:r>
                <a:rPr lang="es-MX" sz="1100" b="0" i="0">
                  <a:latin typeface="Cambria Math" panose="02040503050406030204" pitchFamily="18" charset="0"/>
                </a:rPr>
                <a:t>  ;𝑦(1)=</a:t>
              </a:r>
              <a:r>
                <a:rPr lang="es-NI" sz="1100" b="0" i="0">
                  <a:latin typeface="Cambria Math" panose="02040503050406030204" pitchFamily="18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</a:rPr>
                <a:t>  𝐸𝑛𝑐𝑢𝑒𝑛𝑡𝑟𝑒 𝑦(1,</a:t>
              </a:r>
              <a:r>
                <a:rPr lang="es-NI" sz="1100" b="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)  𝑐𝑜𝑛 ℎ=0.</a:t>
              </a:r>
              <a:r>
                <a:rPr lang="es-NI" sz="1100" b="0" i="0">
                  <a:latin typeface="Cambria Math" panose="02040503050406030204" pitchFamily="18" charset="0"/>
                </a:rPr>
                <a:t>1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212725</xdr:colOff>
      <xdr:row>3</xdr:row>
      <xdr:rowOff>9525</xdr:rowOff>
    </xdr:from>
    <xdr:ext cx="3164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ADF26A5-922D-4DCB-860B-404B021431A2}"/>
                </a:ext>
              </a:extLst>
            </xdr:cNvPr>
            <xdr:cNvSpPr txBox="1"/>
          </xdr:nvSpPr>
          <xdr:spPr>
            <a:xfrm>
              <a:off x="5984875" y="58102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ADF26A5-922D-4DCB-860B-404B021431A2}"/>
                </a:ext>
              </a:extLst>
            </xdr:cNvPr>
            <xdr:cNvSpPr txBox="1"/>
          </xdr:nvSpPr>
          <xdr:spPr>
            <a:xfrm>
              <a:off x="5984875" y="58102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203200</xdr:colOff>
      <xdr:row>4</xdr:row>
      <xdr:rowOff>6350</xdr:rowOff>
    </xdr:from>
    <xdr:ext cx="315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00BBF-23CF-4ABB-8B75-FC580B349B24}"/>
                </a:ext>
              </a:extLst>
            </xdr:cNvPr>
            <xdr:cNvSpPr txBox="1"/>
          </xdr:nvSpPr>
          <xdr:spPr>
            <a:xfrm>
              <a:off x="5975350" y="7683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00BBF-23CF-4ABB-8B75-FC580B349B24}"/>
                </a:ext>
              </a:extLst>
            </xdr:cNvPr>
            <xdr:cNvSpPr txBox="1"/>
          </xdr:nvSpPr>
          <xdr:spPr>
            <a:xfrm>
              <a:off x="5975350" y="7683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𝑥_0=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193675</xdr:colOff>
      <xdr:row>1</xdr:row>
      <xdr:rowOff>41275</xdr:rowOff>
    </xdr:from>
    <xdr:ext cx="3179396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431A5C-82F2-4C5B-B521-8DE7B10A4634}"/>
                </a:ext>
              </a:extLst>
            </xdr:cNvPr>
            <xdr:cNvSpPr txBox="1"/>
          </xdr:nvSpPr>
          <xdr:spPr>
            <a:xfrm>
              <a:off x="8366125" y="231775"/>
              <a:ext cx="317939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 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𝐸𝑛𝑐𝑢𝑒𝑛𝑡𝑟𝑒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1,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=0.1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431A5C-82F2-4C5B-B521-8DE7B10A4634}"/>
                </a:ext>
              </a:extLst>
            </xdr:cNvPr>
            <xdr:cNvSpPr txBox="1"/>
          </xdr:nvSpPr>
          <xdr:spPr>
            <a:xfrm>
              <a:off x="8366125" y="231775"/>
              <a:ext cx="317939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NI" sz="1100" i="0">
                  <a:latin typeface="Cambria Math" panose="02040503050406030204" pitchFamily="18" charset="0"/>
                </a:rPr>
                <a:t>ⅆ𝑦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ⅆ𝑥=𝑒^(</a:t>
              </a:r>
              <a:r>
                <a:rPr lang="es-NI" sz="1100" b="0" i="0">
                  <a:latin typeface="Cambria Math" panose="02040503050406030204" pitchFamily="18" charset="0"/>
                </a:rPr>
                <a:t>𝑥+𝑦)</a:t>
              </a:r>
              <a:r>
                <a:rPr lang="es-MX" sz="1100" b="0" i="0">
                  <a:latin typeface="Cambria Math" panose="02040503050406030204" pitchFamily="18" charset="0"/>
                </a:rPr>
                <a:t>  ;𝑦(1)=</a:t>
              </a:r>
              <a:r>
                <a:rPr lang="es-NI" sz="1100" b="0" i="0">
                  <a:latin typeface="Cambria Math" panose="02040503050406030204" pitchFamily="18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</a:rPr>
                <a:t>  𝐸𝑛𝑐𝑢𝑒𝑛𝑡𝑟𝑒 𝑦(1,</a:t>
              </a:r>
              <a:r>
                <a:rPr lang="es-NI" sz="1100" b="0" i="0">
                  <a:latin typeface="Cambria Math" panose="02040503050406030204" pitchFamily="18" charset="0"/>
                </a:rPr>
                <a:t>2)</a:t>
              </a:r>
              <a:r>
                <a:rPr lang="es-MX" sz="1100" b="0" i="0">
                  <a:latin typeface="Cambria Math" panose="02040503050406030204" pitchFamily="18" charset="0"/>
                </a:rPr>
                <a:t>  𝑐𝑜𝑛 ℎ=0.1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14</xdr:col>
      <xdr:colOff>212725</xdr:colOff>
      <xdr:row>3</xdr:row>
      <xdr:rowOff>9525</xdr:rowOff>
    </xdr:from>
    <xdr:ext cx="3164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D5735D-11D0-4FE9-A134-8CBED3018B04}"/>
                </a:ext>
              </a:extLst>
            </xdr:cNvPr>
            <xdr:cNvSpPr txBox="1"/>
          </xdr:nvSpPr>
          <xdr:spPr>
            <a:xfrm>
              <a:off x="8994775" y="58102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D5735D-11D0-4FE9-A134-8CBED3018B04}"/>
                </a:ext>
              </a:extLst>
            </xdr:cNvPr>
            <xdr:cNvSpPr txBox="1"/>
          </xdr:nvSpPr>
          <xdr:spPr>
            <a:xfrm>
              <a:off x="8994775" y="58102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𝑦_0=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14</xdr:col>
      <xdr:colOff>203200</xdr:colOff>
      <xdr:row>4</xdr:row>
      <xdr:rowOff>6350</xdr:rowOff>
    </xdr:from>
    <xdr:ext cx="3155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E3EF22F-6C57-4CD0-A291-DF83B2C8BF27}"/>
                </a:ext>
              </a:extLst>
            </xdr:cNvPr>
            <xdr:cNvSpPr txBox="1"/>
          </xdr:nvSpPr>
          <xdr:spPr>
            <a:xfrm>
              <a:off x="8985250" y="7683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E3EF22F-6C57-4CD0-A291-DF83B2C8BF27}"/>
                </a:ext>
              </a:extLst>
            </xdr:cNvPr>
            <xdr:cNvSpPr txBox="1"/>
          </xdr:nvSpPr>
          <xdr:spPr>
            <a:xfrm>
              <a:off x="8985250" y="768350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𝑥_0=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1DBC-6135-44FE-B3A8-F520718C9883}">
  <dimension ref="A1:O27"/>
  <sheetViews>
    <sheetView topLeftCell="A15" workbookViewId="0">
      <selection activeCell="C3" sqref="C3"/>
    </sheetView>
  </sheetViews>
  <sheetFormatPr defaultRowHeight="14.5" x14ac:dyDescent="0.35"/>
  <cols>
    <col min="4" max="4" width="12.81640625" customWidth="1"/>
  </cols>
  <sheetData>
    <row r="1" spans="1:15" ht="15" thickBot="1" x14ac:dyDescent="0.4">
      <c r="A1" s="8" t="s">
        <v>0</v>
      </c>
      <c r="B1" s="8"/>
      <c r="C1" s="8"/>
      <c r="D1" s="8"/>
      <c r="E1" s="8"/>
      <c r="F1" s="8"/>
      <c r="I1" s="9" t="s">
        <v>8</v>
      </c>
      <c r="J1" s="9"/>
      <c r="K1" s="9"/>
      <c r="L1" s="9"/>
    </row>
    <row r="2" spans="1:15" ht="15" thickBot="1" x14ac:dyDescent="0.4">
      <c r="A2" s="3" t="s">
        <v>1</v>
      </c>
      <c r="B2" s="3" t="s">
        <v>2</v>
      </c>
      <c r="C2" s="3" t="s">
        <v>3</v>
      </c>
      <c r="D2" s="3" t="s">
        <v>7</v>
      </c>
      <c r="E2" s="3" t="s">
        <v>4</v>
      </c>
      <c r="F2" s="3" t="s">
        <v>5</v>
      </c>
    </row>
    <row r="3" spans="1:15" ht="15" thickBot="1" x14ac:dyDescent="0.4">
      <c r="A3" s="1">
        <v>1</v>
      </c>
      <c r="B3" s="1">
        <f>K5 +K6</f>
        <v>1.2</v>
      </c>
      <c r="C3" s="1">
        <f>K5*SQRT(K4)</f>
        <v>2</v>
      </c>
      <c r="D3" s="1">
        <f>K4+(K6*C3)</f>
        <v>4.4000000000000004</v>
      </c>
      <c r="E3" s="1">
        <f>B3*SQRT(D3)</f>
        <v>2.517141235608364</v>
      </c>
      <c r="F3" s="1">
        <f>K4+($K$6/2)*(C3+E3)</f>
        <v>4.4517141235608362</v>
      </c>
    </row>
    <row r="4" spans="1:15" ht="15" thickBot="1" x14ac:dyDescent="0.4">
      <c r="A4" s="1">
        <v>2</v>
      </c>
      <c r="B4" s="1">
        <f>B3+ $K$6</f>
        <v>1.4</v>
      </c>
      <c r="C4" s="1">
        <f>B3*SQRT(F3)</f>
        <v>2.5318902697248955</v>
      </c>
      <c r="D4" s="1">
        <f>F3+($K$6 *C4)</f>
        <v>4.9580921775058151</v>
      </c>
      <c r="E4" s="1">
        <f>B4*SQRT(D4)</f>
        <v>3.1173483391997432</v>
      </c>
      <c r="F4" s="1">
        <f>F3+($K$6/2)*(C4+E4)</f>
        <v>5.0166379844533004</v>
      </c>
      <c r="J4" s="1"/>
      <c r="K4" s="1">
        <v>4</v>
      </c>
    </row>
    <row r="5" spans="1:15" ht="15" thickBot="1" x14ac:dyDescent="0.4">
      <c r="A5" s="1">
        <v>3</v>
      </c>
      <c r="B5" s="1">
        <f t="shared" ref="B5:B7" si="0">B4+ $K$6</f>
        <v>1.5999999999999999</v>
      </c>
      <c r="C5" s="1">
        <f>B4*SQRT(F4)</f>
        <v>3.1356993557304671</v>
      </c>
      <c r="D5" s="1">
        <f t="shared" ref="D5:D7" si="1">F4+($K$6 *C5)</f>
        <v>5.643777855599394</v>
      </c>
      <c r="E5" s="1">
        <f t="shared" ref="E5:E7" si="2">B5*SQRT(D5)</f>
        <v>3.8010618661545683</v>
      </c>
      <c r="F5" s="1">
        <f t="shared" ref="F5:F7" si="3">F4+($K$6/2)*(C5+E5)</f>
        <v>5.7103141066418042</v>
      </c>
      <c r="J5" s="1"/>
      <c r="K5" s="1">
        <v>1</v>
      </c>
    </row>
    <row r="6" spans="1:15" ht="15" thickBot="1" x14ac:dyDescent="0.4">
      <c r="A6" s="1">
        <v>4</v>
      </c>
      <c r="B6" s="1">
        <f t="shared" si="0"/>
        <v>1.7999999999999998</v>
      </c>
      <c r="C6" s="1">
        <f>B5*SQRT(F5)</f>
        <v>3.8234021646961249</v>
      </c>
      <c r="D6" s="1">
        <f t="shared" si="1"/>
        <v>6.4749945395810293</v>
      </c>
      <c r="E6" s="1">
        <f t="shared" si="2"/>
        <v>4.5802819027045194</v>
      </c>
      <c r="F6" s="1">
        <f t="shared" si="3"/>
        <v>6.5506825133818687</v>
      </c>
      <c r="J6" s="1" t="s">
        <v>6</v>
      </c>
      <c r="K6" s="1">
        <v>0.2</v>
      </c>
    </row>
    <row r="7" spans="1:15" ht="15" thickBot="1" x14ac:dyDescent="0.4">
      <c r="A7" s="1">
        <v>5</v>
      </c>
      <c r="B7" s="1">
        <f t="shared" si="0"/>
        <v>1.9999999999999998</v>
      </c>
      <c r="C7" s="1">
        <f>B6*SQRT(F6)</f>
        <v>4.6069742069342263</v>
      </c>
      <c r="D7" s="1">
        <f t="shared" si="1"/>
        <v>7.4720773547687145</v>
      </c>
      <c r="E7" s="1">
        <f t="shared" si="2"/>
        <v>5.4670201590148588</v>
      </c>
      <c r="F7" s="1">
        <f t="shared" si="3"/>
        <v>7.5580819499767777</v>
      </c>
    </row>
    <row r="9" spans="1:15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ht="15" thickBot="1" x14ac:dyDescent="0.4">
      <c r="A11" s="8" t="s">
        <v>0</v>
      </c>
      <c r="B11" s="8"/>
      <c r="C11" s="8"/>
      <c r="D11" s="8"/>
      <c r="E11" s="8"/>
      <c r="F11" s="8"/>
      <c r="I11" s="9" t="s">
        <v>9</v>
      </c>
      <c r="J11" s="9"/>
      <c r="K11" s="9"/>
      <c r="L11" s="9"/>
    </row>
    <row r="12" spans="1:15" ht="15" thickBot="1" x14ac:dyDescent="0.4">
      <c r="A12" s="2" t="s">
        <v>1</v>
      </c>
      <c r="B12" s="2" t="s">
        <v>2</v>
      </c>
      <c r="C12" s="2" t="s">
        <v>3</v>
      </c>
      <c r="D12" s="2" t="s">
        <v>10</v>
      </c>
      <c r="E12" s="2" t="s">
        <v>4</v>
      </c>
      <c r="F12" s="2" t="s">
        <v>5</v>
      </c>
    </row>
    <row r="13" spans="1:15" ht="15" thickBot="1" x14ac:dyDescent="0.4">
      <c r="A13" s="1">
        <v>1</v>
      </c>
      <c r="B13" s="1">
        <f>K15 +((3/4)*K16)</f>
        <v>1.1499999999999999</v>
      </c>
      <c r="C13" s="1">
        <f>K15*SQRT(K14)</f>
        <v>2</v>
      </c>
      <c r="D13" s="1">
        <f>K14+((3/4)*(K16*C13))</f>
        <v>4.3</v>
      </c>
      <c r="E13" s="1">
        <f>B13*SQRT(D13)</f>
        <v>2.3846907556326875</v>
      </c>
      <c r="F13" s="1">
        <f>K14+($K$16/3)*(C13+(2*E13))</f>
        <v>4.4512921007510249</v>
      </c>
    </row>
    <row r="14" spans="1:15" ht="15" thickBot="1" x14ac:dyDescent="0.4">
      <c r="A14" s="1">
        <v>2</v>
      </c>
      <c r="B14" s="1">
        <f>B13+ ((3/4)*$K$16)</f>
        <v>1.2999999999999998</v>
      </c>
      <c r="C14" s="1">
        <f>B13*SQRT(F13)</f>
        <v>2.4262798278935653</v>
      </c>
      <c r="D14" s="1">
        <f>F13+((3/4)*($K$16 *C14))</f>
        <v>4.8152340749350593</v>
      </c>
      <c r="E14" s="1">
        <f>B14*SQRT(D14)</f>
        <v>2.8526734104415543</v>
      </c>
      <c r="F14" s="1">
        <f>F13+($K$16/3)*(C14+(2*E14))</f>
        <v>4.9934005440028031</v>
      </c>
      <c r="K14">
        <v>4</v>
      </c>
    </row>
    <row r="15" spans="1:15" ht="15" thickBot="1" x14ac:dyDescent="0.4">
      <c r="A15" s="1">
        <v>3</v>
      </c>
      <c r="B15" s="1">
        <f t="shared" ref="B15:B17" si="4">B14+ ((3/4)*$K$16)</f>
        <v>1.4499999999999997</v>
      </c>
      <c r="C15" s="1">
        <f>B14*SQRT(F14)</f>
        <v>2.9049693491265507</v>
      </c>
      <c r="D15" s="1">
        <f>F14+((3/4)*($K$16 *C15))</f>
        <v>5.4291459463717855</v>
      </c>
      <c r="E15" s="1">
        <f>B15*SQRT(D15)</f>
        <v>3.3785765275107611</v>
      </c>
      <c r="F15" s="1">
        <f t="shared" ref="F15:F16" si="5">F14+($K$16/3)*(C15+(2*E15))</f>
        <v>5.6375420376126746</v>
      </c>
      <c r="K15">
        <v>1</v>
      </c>
    </row>
    <row r="16" spans="1:15" ht="15" thickBot="1" x14ac:dyDescent="0.4">
      <c r="A16" s="1">
        <v>4</v>
      </c>
      <c r="B16" s="1">
        <f t="shared" si="4"/>
        <v>1.5999999999999996</v>
      </c>
      <c r="C16" s="1">
        <f>B15*SQRT(F15)</f>
        <v>3.4428087565359542</v>
      </c>
      <c r="D16" s="1">
        <f t="shared" ref="D16:D17" si="6">F15+((3/4)*($K$16 *C16))</f>
        <v>6.1539633510930676</v>
      </c>
      <c r="E16" s="1">
        <f>B16*SQRT(D16)</f>
        <v>3.9691493016512047</v>
      </c>
      <c r="F16" s="1">
        <f t="shared" si="5"/>
        <v>6.3962825282685651</v>
      </c>
      <c r="J16" t="s">
        <v>6</v>
      </c>
      <c r="K16">
        <v>0.2</v>
      </c>
    </row>
    <row r="17" spans="1:15" ht="15" thickBot="1" x14ac:dyDescent="0.4">
      <c r="A17" s="1">
        <v>5</v>
      </c>
      <c r="B17" s="1">
        <f t="shared" si="4"/>
        <v>1.7499999999999996</v>
      </c>
      <c r="C17" s="1">
        <f>B16*SQRT(F16)</f>
        <v>4.0465396664764723</v>
      </c>
      <c r="D17" s="1">
        <f t="shared" si="6"/>
        <v>7.0032634782400365</v>
      </c>
      <c r="E17" s="1">
        <f>B17*SQRT(D17)</f>
        <v>4.631143962576644</v>
      </c>
      <c r="F17" s="1">
        <f>F16+($K$16/3)*(C17+(2*E17))</f>
        <v>7.2835377010438824</v>
      </c>
    </row>
    <row r="19" spans="1:15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1" spans="1:15" ht="15" thickBot="1" x14ac:dyDescent="0.4">
      <c r="A21" s="8" t="s">
        <v>0</v>
      </c>
      <c r="B21" s="8"/>
      <c r="C21" s="8"/>
      <c r="D21" s="8"/>
      <c r="E21" s="8"/>
      <c r="F21" s="8"/>
      <c r="I21" s="9" t="s">
        <v>11</v>
      </c>
      <c r="J21" s="9"/>
      <c r="K21" s="9"/>
      <c r="L21" s="9"/>
    </row>
    <row r="22" spans="1:15" ht="15" thickBot="1" x14ac:dyDescent="0.4">
      <c r="A22" s="6" t="s">
        <v>1</v>
      </c>
      <c r="B22" s="6" t="s">
        <v>2</v>
      </c>
      <c r="C22" s="6" t="s">
        <v>3</v>
      </c>
      <c r="D22" s="6" t="s">
        <v>12</v>
      </c>
      <c r="E22" s="6" t="s">
        <v>4</v>
      </c>
      <c r="F22" s="6" t="s">
        <v>5</v>
      </c>
    </row>
    <row r="23" spans="1:15" ht="15" thickBot="1" x14ac:dyDescent="0.4">
      <c r="A23" s="1">
        <v>1</v>
      </c>
      <c r="B23" s="1">
        <f>K25 + (K26/2)</f>
        <v>1.1000000000000001</v>
      </c>
      <c r="C23" s="1">
        <f>K25*SQRT(K24)</f>
        <v>2</v>
      </c>
      <c r="D23" s="1">
        <f>K24+(($K$26/2)*C23)</f>
        <v>4.2</v>
      </c>
      <c r="E23" s="1">
        <f>B23*SQRT(D23)</f>
        <v>2.254329168511112</v>
      </c>
      <c r="F23" s="1">
        <f>K24+($K$26*E23)</f>
        <v>4.4508658337022222</v>
      </c>
    </row>
    <row r="24" spans="1:15" ht="15" thickBot="1" x14ac:dyDescent="0.4">
      <c r="A24" s="1">
        <v>2</v>
      </c>
      <c r="B24" s="1">
        <f>B23 + ($K$26/2)</f>
        <v>1.2000000000000002</v>
      </c>
      <c r="C24" s="1">
        <f>B23*SQRT(F23)</f>
        <v>2.3206782755866207</v>
      </c>
      <c r="D24" s="1">
        <f>F23+(($K$26/2)*C24)</f>
        <v>4.6829336612608845</v>
      </c>
      <c r="E24" s="1">
        <f>B24*SQRT(D24)</f>
        <v>2.596810442103096</v>
      </c>
      <c r="F24" s="1">
        <f>F23+($K$26*E24)</f>
        <v>4.9702279221228416</v>
      </c>
      <c r="K24">
        <v>4</v>
      </c>
    </row>
    <row r="25" spans="1:15" ht="15" thickBot="1" x14ac:dyDescent="0.4">
      <c r="A25" s="1">
        <v>3</v>
      </c>
      <c r="B25" s="1">
        <f t="shared" ref="B25:B27" si="7">B24 + ($K$26/2)</f>
        <v>1.3000000000000003</v>
      </c>
      <c r="C25" s="1">
        <f t="shared" ref="C25:C26" si="8">B24*SQRT(F24)</f>
        <v>2.6752809586764705</v>
      </c>
      <c r="D25" s="1">
        <f t="shared" ref="D25:D27" si="9">F24+(($K$26/2)*C25)</f>
        <v>5.2377560179904883</v>
      </c>
      <c r="E25" s="1">
        <f>B25*SQRT(D25)</f>
        <v>2.9751987614954283</v>
      </c>
      <c r="F25" s="1">
        <f t="shared" ref="F25:F27" si="10">F24+($K$26*E25)</f>
        <v>5.5652676744219276</v>
      </c>
      <c r="K25">
        <v>1</v>
      </c>
    </row>
    <row r="26" spans="1:15" ht="15" thickBot="1" x14ac:dyDescent="0.4">
      <c r="A26" s="1">
        <v>4</v>
      </c>
      <c r="B26" s="1">
        <f t="shared" si="7"/>
        <v>1.4000000000000004</v>
      </c>
      <c r="C26" s="1">
        <f t="shared" si="8"/>
        <v>3.0668065426063413</v>
      </c>
      <c r="D26" s="1">
        <f t="shared" si="9"/>
        <v>5.8719483286825618</v>
      </c>
      <c r="E26" s="1">
        <f>B26*SQRT(D26)</f>
        <v>3.3924944692980454</v>
      </c>
      <c r="F26" s="1">
        <f t="shared" si="10"/>
        <v>6.2437665682815364</v>
      </c>
      <c r="J26" t="s">
        <v>6</v>
      </c>
      <c r="K26">
        <v>0.2</v>
      </c>
    </row>
    <row r="27" spans="1:15" ht="15" thickBot="1" x14ac:dyDescent="0.4">
      <c r="A27" s="1">
        <v>5</v>
      </c>
      <c r="B27" s="1">
        <f t="shared" si="7"/>
        <v>1.5000000000000004</v>
      </c>
      <c r="C27" s="1">
        <f>B26*SQRT(F26)</f>
        <v>3.4982542037181661</v>
      </c>
      <c r="D27" s="1">
        <f t="shared" si="9"/>
        <v>6.5935919886533529</v>
      </c>
      <c r="E27" s="1">
        <f>B27*SQRT(D27)</f>
        <v>3.8516985830241253</v>
      </c>
      <c r="F27" s="1">
        <f t="shared" si="10"/>
        <v>7.0141062848863616</v>
      </c>
    </row>
  </sheetData>
  <mergeCells count="6">
    <mergeCell ref="A1:F1"/>
    <mergeCell ref="I1:L1"/>
    <mergeCell ref="A11:F11"/>
    <mergeCell ref="I11:L11"/>
    <mergeCell ref="A21:F21"/>
    <mergeCell ref="I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2D9A-1618-4605-B4DD-E5159B810C7A}">
  <dimension ref="A1:O8"/>
  <sheetViews>
    <sheetView topLeftCell="B1" workbookViewId="0">
      <selection activeCell="P8" sqref="A1:P8"/>
    </sheetView>
  </sheetViews>
  <sheetFormatPr defaultRowHeight="14.5" x14ac:dyDescent="0.35"/>
  <cols>
    <col min="4" max="4" width="13.6328125" customWidth="1"/>
    <col min="5" max="5" width="13" customWidth="1"/>
    <col min="6" max="6" width="13.36328125" customWidth="1"/>
    <col min="7" max="7" width="12.7265625" customWidth="1"/>
    <col min="9" max="9" width="11.90625" customWidth="1"/>
    <col min="14" max="14" width="11.7265625" customWidth="1"/>
  </cols>
  <sheetData>
    <row r="1" spans="1:15" ht="15" thickBot="1" x14ac:dyDescent="0.4">
      <c r="A1" s="8" t="s">
        <v>13</v>
      </c>
      <c r="B1" s="8"/>
      <c r="C1" s="8"/>
      <c r="D1" s="8"/>
      <c r="E1" s="8"/>
      <c r="F1" s="8"/>
      <c r="G1" s="8"/>
      <c r="H1" s="8"/>
      <c r="I1" s="8"/>
      <c r="L1" s="9" t="s">
        <v>8</v>
      </c>
      <c r="M1" s="9"/>
      <c r="N1" s="9"/>
      <c r="O1" s="9"/>
    </row>
    <row r="2" spans="1:15" ht="15" thickBot="1" x14ac:dyDescent="0.4">
      <c r="A2" s="3" t="s">
        <v>1</v>
      </c>
      <c r="B2" s="3" t="s">
        <v>2</v>
      </c>
      <c r="C2" s="3" t="s">
        <v>18</v>
      </c>
      <c r="D2" s="3" t="s">
        <v>3</v>
      </c>
      <c r="E2" s="3" t="s">
        <v>17</v>
      </c>
      <c r="F2" s="3" t="s">
        <v>4</v>
      </c>
      <c r="G2" s="3" t="s">
        <v>15</v>
      </c>
      <c r="H2" s="3" t="s">
        <v>14</v>
      </c>
      <c r="I2" s="3" t="s">
        <v>5</v>
      </c>
    </row>
    <row r="3" spans="1:15" ht="15" thickBot="1" x14ac:dyDescent="0.4">
      <c r="A3" s="1">
        <v>1</v>
      </c>
      <c r="B3" s="1">
        <f>N5 +($N$6/2)</f>
        <v>1.05</v>
      </c>
      <c r="C3" s="1">
        <f>N5 +$N$6</f>
        <v>1.1000000000000001</v>
      </c>
      <c r="D3" s="1">
        <f>Euler^(N5+N4)</f>
        <v>2.7182818284590451</v>
      </c>
      <c r="E3" s="1">
        <f>N4+(($N$6/2)*D3)</f>
        <v>0.13591409142295227</v>
      </c>
      <c r="F3" s="1">
        <f>Euler^(B3+E3)</f>
        <v>3.2736778950857182</v>
      </c>
      <c r="G3" s="1">
        <f>N4-($N$6 * D3) +  (2 * $N$6 *F3)</f>
        <v>0.38290739617123909</v>
      </c>
      <c r="H3" s="1">
        <f>Euler^(C3+G3)</f>
        <v>4.4057362990591535</v>
      </c>
      <c r="I3" s="1">
        <f>N4 + ($N$6/6)*(D3 + (4*F3) + H3)</f>
        <v>0.33697882846435123</v>
      </c>
    </row>
    <row r="4" spans="1:15" ht="15" thickBot="1" x14ac:dyDescent="0.4">
      <c r="A4" s="1">
        <v>2</v>
      </c>
      <c r="B4" s="1">
        <f>B3 +($N$6/2)</f>
        <v>1.1000000000000001</v>
      </c>
      <c r="C4" s="1">
        <f>C3+$N$6</f>
        <v>1.2000000000000002</v>
      </c>
      <c r="D4" s="1">
        <f>Euler^(B3+I3)</f>
        <v>4.0027388065827507</v>
      </c>
      <c r="E4" s="1">
        <f>I3+(($N$6/2)*D4)</f>
        <v>0.53711576879348877</v>
      </c>
      <c r="F4" s="1">
        <f>Euler^(B4+E4)</f>
        <v>5.1403222332379608</v>
      </c>
      <c r="G4" s="1">
        <f>I3-($N$6 * D4) +  (2 * $N$6 *F4)</f>
        <v>0.96476939445366827</v>
      </c>
      <c r="H4" s="1">
        <f>Euler^(C4+G4)</f>
        <v>8.7125925130138846</v>
      </c>
      <c r="I4" s="1">
        <f>I3 + ($N$6/6)*(D4 + (4*F4) + H4)</f>
        <v>0.89158916600682592</v>
      </c>
      <c r="M4" s="1"/>
      <c r="N4" s="1">
        <v>0</v>
      </c>
    </row>
    <row r="5" spans="1:15" ht="15" thickBot="1" x14ac:dyDescent="0.4">
      <c r="A5" s="1">
        <v>3</v>
      </c>
      <c r="B5" s="1">
        <f>B4 +($N$6/2)</f>
        <v>1.1500000000000001</v>
      </c>
      <c r="C5" s="1">
        <f>C4+$N$6</f>
        <v>1.3000000000000003</v>
      </c>
      <c r="D5" s="1">
        <f>Euler^(B4+I4)</f>
        <v>7.3271686022839075</v>
      </c>
      <c r="E5" s="1">
        <f>I4+(($N$6/2)*D5)</f>
        <v>1.2579475961210214</v>
      </c>
      <c r="F5" s="1">
        <f>Euler^(B5+E5)</f>
        <v>11.111133194123607</v>
      </c>
      <c r="G5" s="1">
        <f t="shared" ref="G5:G6" si="0">I4-($N$6 * D5) +  (2 * $N$6 *F5)</f>
        <v>2.3810989446031567</v>
      </c>
      <c r="H5" s="1">
        <f>Euler^(C5+G5)</f>
        <v>39.689987212208841</v>
      </c>
      <c r="I5" s="1">
        <f t="shared" ref="I5:I6" si="1">I4 + ($N$6/6)*(D5 + (4*F5) + H5)</f>
        <v>2.4159506425232786</v>
      </c>
      <c r="M5" s="1"/>
      <c r="N5" s="1">
        <v>1</v>
      </c>
    </row>
    <row r="6" spans="1:15" ht="15" thickBot="1" x14ac:dyDescent="0.4">
      <c r="A6" s="1">
        <v>4</v>
      </c>
      <c r="B6" s="1">
        <f>B5 +($N$6/2)</f>
        <v>1.2000000000000002</v>
      </c>
      <c r="C6" s="1">
        <f>C5+$N$6</f>
        <v>1.4000000000000004</v>
      </c>
      <c r="D6" s="1">
        <f>Euler^(B5+I5)</f>
        <v>35.373064565003297</v>
      </c>
      <c r="E6" s="1">
        <f>I5+(($N$6/2)*D6)</f>
        <v>4.1846038707734436</v>
      </c>
      <c r="F6" s="1">
        <f>Euler^(B6+E6)</f>
        <v>218.02372143110651</v>
      </c>
      <c r="G6" s="1">
        <f t="shared" si="0"/>
        <v>42.483388472244251</v>
      </c>
      <c r="H6" s="1">
        <f>Euler^(C6+G6)</f>
        <v>1.1437035278079603E+19</v>
      </c>
      <c r="I6" s="1">
        <f t="shared" si="1"/>
        <v>1.9061725463466003E+17</v>
      </c>
      <c r="M6" s="1" t="s">
        <v>6</v>
      </c>
      <c r="N6" s="1">
        <v>0.1</v>
      </c>
    </row>
    <row r="8" spans="1:15" x14ac:dyDescent="0.35">
      <c r="M8" t="s">
        <v>16</v>
      </c>
      <c r="N8" s="7">
        <f>EXP(1)</f>
        <v>2.7182818284590451</v>
      </c>
    </row>
  </sheetData>
  <mergeCells count="2">
    <mergeCell ref="A1:I1"/>
    <mergeCell ref="L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E150-6B3E-4825-9F7D-D95967FE6E5A}">
  <dimension ref="A1:Q8"/>
  <sheetViews>
    <sheetView tabSelected="1" topLeftCell="B1" workbookViewId="0">
      <selection activeCell="K7" sqref="K7"/>
    </sheetView>
  </sheetViews>
  <sheetFormatPr defaultRowHeight="14.5" x14ac:dyDescent="0.35"/>
  <cols>
    <col min="2" max="2" width="11.26953125" customWidth="1"/>
    <col min="3" max="4" width="14.453125" customWidth="1"/>
    <col min="5" max="5" width="20.453125" customWidth="1"/>
    <col min="6" max="6" width="10.453125" customWidth="1"/>
    <col min="7" max="7" width="13.1796875" customWidth="1"/>
    <col min="9" max="9" width="8.7265625" customWidth="1"/>
    <col min="16" max="16" width="9.36328125" bestFit="1" customWidth="1"/>
  </cols>
  <sheetData>
    <row r="1" spans="1:17" ht="15" thickBot="1" x14ac:dyDescent="0.4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N1" s="9" t="s">
        <v>8</v>
      </c>
      <c r="O1" s="9"/>
      <c r="P1" s="9"/>
      <c r="Q1" s="9"/>
    </row>
    <row r="2" spans="1:17" ht="15" thickBot="1" x14ac:dyDescent="0.4">
      <c r="A2" s="3" t="s">
        <v>1</v>
      </c>
      <c r="B2" s="3" t="s">
        <v>2</v>
      </c>
      <c r="C2" s="3" t="s">
        <v>18</v>
      </c>
      <c r="D2" s="3" t="s">
        <v>3</v>
      </c>
      <c r="E2" s="3" t="s">
        <v>17</v>
      </c>
      <c r="F2" s="3" t="s">
        <v>4</v>
      </c>
      <c r="G2" s="3" t="s">
        <v>21</v>
      </c>
      <c r="H2" s="3" t="s">
        <v>23</v>
      </c>
      <c r="I2" s="3" t="s">
        <v>20</v>
      </c>
      <c r="J2" s="3" t="s">
        <v>22</v>
      </c>
      <c r="K2" s="3" t="s">
        <v>5</v>
      </c>
    </row>
    <row r="3" spans="1:17" ht="15" thickBot="1" x14ac:dyDescent="0.4">
      <c r="A3" s="1">
        <v>1</v>
      </c>
      <c r="B3" s="1">
        <f>P5 +($P$6/2)</f>
        <v>1.05</v>
      </c>
      <c r="C3" s="1">
        <f>P5 +$P$6</f>
        <v>1.1000000000000001</v>
      </c>
      <c r="D3" s="1">
        <f>Euler^(P5+P4)</f>
        <v>2.7182818284590451</v>
      </c>
      <c r="E3" s="1">
        <f>P4+(($P$6/2)*D3)</f>
        <v>0.13591409142295227</v>
      </c>
      <c r="F3" s="1">
        <f>Euler^(B3+E3)</f>
        <v>3.2736778950857182</v>
      </c>
      <c r="G3" s="1">
        <f>P4+(($P$6/2)*F3)</f>
        <v>0.16368389475428591</v>
      </c>
      <c r="H3" s="1">
        <f>Euler^(C3+G3)</f>
        <v>3.5384327203811576</v>
      </c>
      <c r="I3" s="1">
        <f>P4+(P6*H3)</f>
        <v>0.35384327203811577</v>
      </c>
      <c r="J3" s="1">
        <f>Euler^(C3+I3)</f>
        <v>4.279530349031722</v>
      </c>
      <c r="K3" s="1">
        <f>P4 + ($P$6/6)*(D3 + (2*F3) + (2*H3)+J3)</f>
        <v>0.34370055680707534</v>
      </c>
    </row>
    <row r="4" spans="1:17" ht="15" thickBot="1" x14ac:dyDescent="0.4">
      <c r="A4" s="1">
        <v>2</v>
      </c>
      <c r="B4" s="1">
        <f>B3 +($P$6/2)</f>
        <v>1.1000000000000001</v>
      </c>
      <c r="C4" s="1">
        <f>C3+$P$6</f>
        <v>1.2000000000000002</v>
      </c>
      <c r="D4" s="1">
        <f>Euler^(B3+K3)</f>
        <v>4.0297347575485025</v>
      </c>
      <c r="E4" s="1">
        <f>K3+(($P$6/2)*D4)</f>
        <v>0.54518729468450045</v>
      </c>
      <c r="F4" s="1">
        <f>Euler^(B4+E4)</f>
        <v>5.1819803734431931</v>
      </c>
      <c r="G4" s="1">
        <f>K3 + ($P$6/2) *F4</f>
        <v>0.60279957547923502</v>
      </c>
      <c r="H4" s="1">
        <f>Euler^(C4+G4)</f>
        <v>6.0666076386790477</v>
      </c>
      <c r="I4" s="1">
        <f>K3+($P$6*G4)</f>
        <v>0.40398051435499882</v>
      </c>
      <c r="J4" s="1">
        <f>Euler^(C4+I4)</f>
        <v>4.9727873323246223</v>
      </c>
      <c r="K4" s="1">
        <f>K3 + ($P$6/6)*(D4 + (2*F4) + (2*H4)+J4)</f>
        <v>0.86869552537570216</v>
      </c>
      <c r="O4" s="1"/>
      <c r="P4" s="1">
        <v>0</v>
      </c>
    </row>
    <row r="5" spans="1:17" ht="15" thickBot="1" x14ac:dyDescent="0.4">
      <c r="A5" s="1">
        <v>3</v>
      </c>
      <c r="B5" s="1">
        <f>B4 +($P$6/2)</f>
        <v>1.1500000000000001</v>
      </c>
      <c r="C5" s="1">
        <f>C4+$P$6</f>
        <v>1.3000000000000003</v>
      </c>
      <c r="D5" s="1">
        <f>Euler^(B4+K4)</f>
        <v>7.1613286211818412</v>
      </c>
      <c r="E5" s="1">
        <f>K4+(($P$6/2)*D5)</f>
        <v>1.2267619564347942</v>
      </c>
      <c r="F5" s="1">
        <f>Euler^(B5+E5)</f>
        <v>10.769972700954774</v>
      </c>
      <c r="G5" s="1">
        <f>K4 + ($P$6/2) *F5</f>
        <v>1.4071941604234408</v>
      </c>
      <c r="H5" s="1">
        <f>Euler^(C5+G5)</f>
        <v>14.98716488429285</v>
      </c>
      <c r="I5" s="1">
        <f>K4+($P$6*G5)</f>
        <v>1.0094149414180462</v>
      </c>
      <c r="J5" s="1">
        <f>Euler^(C5+I5)</f>
        <v>10.068532250279983</v>
      </c>
      <c r="K5" s="1">
        <f>K4 + ($P$6/6)*(D5 + (2*F5) + (2*H5)+J5)</f>
        <v>2.014431126074987</v>
      </c>
      <c r="O5" s="1"/>
      <c r="P5" s="1">
        <v>1</v>
      </c>
    </row>
    <row r="6" spans="1:17" ht="15" thickBot="1" x14ac:dyDescent="0.4">
      <c r="A6" s="1">
        <v>4</v>
      </c>
      <c r="B6" s="1">
        <f>B5 +($P$6/2)</f>
        <v>1.2000000000000002</v>
      </c>
      <c r="C6" s="1">
        <f>C5+$P$6</f>
        <v>1.4000000000000004</v>
      </c>
      <c r="D6" s="1">
        <f>Euler^(B5+K5)</f>
        <v>23.675271956354344</v>
      </c>
      <c r="E6" s="1">
        <f>K5+(($P$6/2)*D6)</f>
        <v>3.198194723892704</v>
      </c>
      <c r="F6" s="1">
        <f>Euler^(B6+E6)</f>
        <v>81.303960003095582</v>
      </c>
      <c r="G6" s="1">
        <f>K5 + ($P$6/2) *F6</f>
        <v>6.0796291262297659</v>
      </c>
      <c r="H6" s="1">
        <f>Euler^(C6+G6)</f>
        <v>1771.5836201822917</v>
      </c>
      <c r="I6" s="1">
        <f>K5+($P$6*G6)</f>
        <v>2.6223940386979638</v>
      </c>
      <c r="J6" s="1">
        <f>Euler^(C6+I6)</f>
        <v>55.834616180373885</v>
      </c>
      <c r="K6" s="1">
        <f>K5 + ($P$6/6)*(D6 + (2*F6) + (2*H6)+J6)</f>
        <v>65.102515267866693</v>
      </c>
      <c r="O6" s="1" t="s">
        <v>6</v>
      </c>
      <c r="P6" s="1">
        <v>0.1</v>
      </c>
    </row>
    <row r="8" spans="1:17" x14ac:dyDescent="0.35">
      <c r="O8" t="s">
        <v>16</v>
      </c>
      <c r="P8" s="7">
        <f>EXP(1)</f>
        <v>2.7182818284590451</v>
      </c>
    </row>
  </sheetData>
  <mergeCells count="2">
    <mergeCell ref="A1:K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2doOrden</vt:lpstr>
      <vt:lpstr>3erOrden</vt:lpstr>
      <vt:lpstr>4toOrden</vt:lpstr>
      <vt:lpstr>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Said Rivas Sanchéz</dc:creator>
  <cp:lastModifiedBy>Denis Said Rivas Sanchéz</cp:lastModifiedBy>
  <dcterms:created xsi:type="dcterms:W3CDTF">2023-06-12T22:16:12Z</dcterms:created>
  <dcterms:modified xsi:type="dcterms:W3CDTF">2023-06-15T18:45:03Z</dcterms:modified>
</cp:coreProperties>
</file>