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i-hind-doston\Desktop\All Files\Data-Analytics(Projects)\Entertainer Data Analysis\Dataset\"/>
    </mc:Choice>
  </mc:AlternateContent>
  <xr:revisionPtr revIDLastSave="0" documentId="13_ncr:1_{ED5E90D4-3368-4A97-BE81-7B031BA34809}" xr6:coauthVersionLast="47" xr6:coauthVersionMax="47" xr10:uidLastSave="{00000000-0000-0000-0000-000000000000}"/>
  <bookViews>
    <workbookView xWindow="-110" yWindow="-110" windowWidth="19420" windowHeight="10300" tabRatio="629" activeTab="3" xr2:uid="{555E8105-45B2-47EA-8B05-913FC1430EAE}"/>
  </bookViews>
  <sheets>
    <sheet name="basic_info" sheetId="1" r:id="rId1"/>
    <sheet name="breakthrough_info" sheetId="2" r:id="rId2"/>
    <sheet name="Pivot_1" sheetId="6" r:id="rId3"/>
    <sheet name="Entertainer &amp; Audience" sheetId="13" r:id="rId4"/>
    <sheet name="Pivot_2" sheetId="9" r:id="rId5"/>
  </sheets>
  <definedNames>
    <definedName name="_xlcn.WorksheetConnection_Entertainerdataset_excel.xlsxSheet11" hidden="1">Sheet1[]</definedName>
    <definedName name="ExternalData_1" localSheetId="1" hidden="1">breakthrough_info!$B$1:$I$71</definedName>
  </definedNames>
  <calcPr calcId="191029"/>
  <pivotCaches>
    <pivotCache cacheId="64" r:id="rId6"/>
    <pivotCache cacheId="6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" name="Sheet1" connection="WorksheetConnection_Entertainer - dataset_excel.xlsx!Sheet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3" l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N2" i="2"/>
  <c r="L54" i="2"/>
  <c r="L55" i="2" s="1"/>
  <c r="M3" i="2"/>
  <c r="L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3" i="2"/>
  <c r="N3" i="2" l="1"/>
  <c r="M4" i="2" l="1"/>
  <c r="L4" i="2"/>
  <c r="L59" i="2"/>
  <c r="N4" i="2" l="1"/>
  <c r="M5" i="2"/>
  <c r="L56" i="2"/>
  <c r="L12" i="2"/>
  <c r="M58" i="2"/>
  <c r="M59" i="2"/>
  <c r="N59" i="2" s="1"/>
  <c r="L6" i="2"/>
  <c r="L7" i="2" s="1"/>
  <c r="L5" i="2"/>
  <c r="L11" i="2" l="1"/>
  <c r="N5" i="2"/>
  <c r="M12" i="2"/>
  <c r="N12" i="2" s="1"/>
  <c r="L62" i="2"/>
  <c r="L60" i="2"/>
  <c r="M60" i="2" l="1"/>
  <c r="N60" i="2" s="1"/>
  <c r="M16" i="2"/>
  <c r="L17" i="2"/>
  <c r="L57" i="2"/>
  <c r="M62" i="2" s="1"/>
  <c r="N62" i="2" s="1"/>
  <c r="L13" i="2"/>
  <c r="L19" i="2" l="1"/>
  <c r="M18" i="2"/>
  <c r="M6" i="2"/>
  <c r="N6" i="2" s="1"/>
  <c r="M17" i="2"/>
  <c r="N17" i="2" s="1"/>
  <c r="L63" i="2"/>
  <c r="M65" i="2" l="1"/>
  <c r="L61" i="2"/>
  <c r="L18" i="2"/>
  <c r="L24" i="2" s="1"/>
  <c r="N18" i="2" l="1"/>
  <c r="M23" i="2"/>
  <c r="M61" i="2"/>
  <c r="N61" i="2" s="1"/>
  <c r="M64" i="2"/>
  <c r="L65" i="2"/>
  <c r="M24" i="2"/>
  <c r="N24" i="2" s="1"/>
  <c r="N65" i="2" l="1"/>
  <c r="M27" i="2"/>
  <c r="M26" i="2"/>
  <c r="L23" i="2"/>
  <c r="N23" i="2" s="1"/>
  <c r="M22" i="2"/>
  <c r="M25" i="2" l="1"/>
  <c r="M7" i="2"/>
  <c r="N7" i="2" s="1"/>
  <c r="M28" i="2"/>
  <c r="M30" i="2"/>
  <c r="M29" i="2"/>
  <c r="M31" i="2" l="1"/>
  <c r="M32" i="2"/>
  <c r="M67" i="2"/>
  <c r="M70" i="2" l="1"/>
  <c r="M68" i="2"/>
  <c r="M8" i="2" l="1"/>
  <c r="M33" i="2"/>
  <c r="M71" i="2"/>
  <c r="M37" i="2" l="1"/>
  <c r="M9" i="2"/>
  <c r="M34" i="2"/>
  <c r="M10" i="2"/>
  <c r="M35" i="2" l="1"/>
  <c r="M38" i="2"/>
  <c r="M36" i="2" l="1"/>
  <c r="L8" i="2" l="1"/>
  <c r="L14" i="2"/>
  <c r="L20" i="2"/>
  <c r="L26" i="2"/>
  <c r="L32" i="2"/>
  <c r="L36" i="2"/>
  <c r="L37" i="2"/>
  <c r="L38" i="2"/>
  <c r="M43" i="2"/>
  <c r="M46" i="2"/>
  <c r="M47" i="2"/>
  <c r="M48" i="2"/>
  <c r="M49" i="2"/>
  <c r="M50" i="2"/>
  <c r="M51" i="2"/>
  <c r="M52" i="2"/>
  <c r="M53" i="2"/>
  <c r="M54" i="2"/>
  <c r="M55" i="2"/>
  <c r="N55" i="2"/>
  <c r="N54" i="2"/>
  <c r="L71" i="2"/>
  <c r="N71" i="2"/>
  <c r="M57" i="2"/>
  <c r="N57" i="2"/>
  <c r="N53" i="2"/>
  <c r="L43" i="2"/>
  <c r="N43" i="2"/>
  <c r="L68" i="2"/>
  <c r="N68" i="2"/>
  <c r="L9" i="2"/>
  <c r="L10" i="2"/>
  <c r="L16" i="2"/>
  <c r="L22" i="2"/>
  <c r="L28" i="2"/>
  <c r="L34" i="2"/>
  <c r="L44" i="2"/>
  <c r="L48" i="2"/>
  <c r="L52" i="2"/>
  <c r="L58" i="2"/>
  <c r="L64" i="2"/>
  <c r="L70" i="2"/>
  <c r="N70" i="2"/>
  <c r="M56" i="2"/>
  <c r="N56" i="2"/>
  <c r="N52" i="2"/>
  <c r="L25" i="2"/>
  <c r="L31" i="2"/>
  <c r="N31" i="2"/>
  <c r="L40" i="2"/>
  <c r="L46" i="2"/>
  <c r="M63" i="2"/>
  <c r="M66" i="2"/>
  <c r="M69" i="2"/>
  <c r="L69" i="2"/>
  <c r="N69" i="2"/>
  <c r="L66" i="2"/>
  <c r="N66" i="2"/>
  <c r="L67" i="2"/>
  <c r="N67" i="2"/>
  <c r="L15" i="2"/>
  <c r="L21" i="2"/>
  <c r="L27" i="2"/>
  <c r="L33" i="2"/>
  <c r="N32" i="2"/>
  <c r="L30" i="2"/>
  <c r="N30" i="2"/>
  <c r="N25" i="2"/>
  <c r="L29" i="2"/>
  <c r="L47" i="2"/>
  <c r="L51" i="2"/>
  <c r="N51" i="2"/>
  <c r="N26" i="2"/>
  <c r="N28" i="2"/>
  <c r="N29" i="2"/>
  <c r="N27" i="2"/>
  <c r="N64" i="2"/>
  <c r="L50" i="2"/>
  <c r="N50" i="2"/>
  <c r="M42" i="2"/>
  <c r="M45" i="2"/>
  <c r="L39" i="2"/>
  <c r="L45" i="2"/>
  <c r="N45" i="2"/>
  <c r="L42" i="2"/>
  <c r="N42" i="2"/>
  <c r="N63" i="2"/>
  <c r="M44" i="2"/>
  <c r="N44" i="2"/>
  <c r="L49" i="2"/>
  <c r="N49" i="2"/>
  <c r="L35" i="2"/>
  <c r="N35" i="2"/>
  <c r="M40" i="2"/>
  <c r="N40" i="2"/>
  <c r="L41" i="2"/>
  <c r="N38" i="2"/>
  <c r="M21" i="2"/>
  <c r="N21" i="2"/>
  <c r="M20" i="2"/>
  <c r="N20" i="2"/>
  <c r="N48" i="2"/>
  <c r="M19" i="2"/>
  <c r="N19" i="2"/>
  <c r="M14" i="2"/>
  <c r="N14" i="2"/>
  <c r="N58" i="2"/>
  <c r="N16" i="2"/>
  <c r="N33" i="2"/>
  <c r="N10" i="2"/>
  <c r="M15" i="2"/>
  <c r="N15" i="2"/>
  <c r="N22" i="2"/>
  <c r="M11" i="2"/>
  <c r="N11" i="2"/>
  <c r="N37" i="2"/>
  <c r="N9" i="2"/>
  <c r="N47" i="2"/>
  <c r="N36" i="2"/>
  <c r="M41" i="2"/>
  <c r="N41" i="2"/>
  <c r="N46" i="2"/>
  <c r="N8" i="2"/>
  <c r="M13" i="2"/>
  <c r="N13" i="2"/>
  <c r="N34" i="2"/>
  <c r="M39" i="2"/>
  <c r="N39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586087-8D3E-4DAA-AB0F-456BD36BDC14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AD94DF17-E993-4F54-80CA-61953782FFF2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3" xr16:uid="{8ADF9B97-5DC1-4249-A29B-2227D00DE4C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D3027D17-7D84-4C16-A44A-449D8066DCD1}" name="WorksheetConnection_Entertainer - dataset_excel.xlsx!Sheet1" type="102" refreshedVersion="8" minRefreshableVersion="5">
    <extLst>
      <ext xmlns:x15="http://schemas.microsoft.com/office/spreadsheetml/2010/11/main" uri="{DE250136-89BD-433C-8126-D09CA5730AF9}">
        <x15:connection id="Sheet1" autoDelete="1">
          <x15:rangePr sourceName="_xlcn.WorksheetConnection_Entertainerdataset_excel.xlsxSheet11"/>
        </x15:connection>
      </ext>
    </extLst>
  </connection>
</connections>
</file>

<file path=xl/sharedStrings.xml><?xml version="1.0" encoding="utf-8"?>
<sst xmlns="http://schemas.openxmlformats.org/spreadsheetml/2006/main" count="851" uniqueCount="167">
  <si>
    <t>Entertainer</t>
  </si>
  <si>
    <t>Gender (traditional)</t>
  </si>
  <si>
    <t>Birth Year</t>
  </si>
  <si>
    <t>Adele</t>
  </si>
  <si>
    <t>F</t>
  </si>
  <si>
    <t>Angelina Jolie</t>
  </si>
  <si>
    <t>Aretha Franklin</t>
  </si>
  <si>
    <t>Bette Davis</t>
  </si>
  <si>
    <t>Betty White</t>
  </si>
  <si>
    <t>Bing Crosby</t>
  </si>
  <si>
    <t>M</t>
  </si>
  <si>
    <t>Bob Hope</t>
  </si>
  <si>
    <t>Carol Burnett</t>
  </si>
  <si>
    <t>Carole Lombard</t>
  </si>
  <si>
    <t>Carrie Fisher</t>
  </si>
  <si>
    <t>Cary Grant</t>
  </si>
  <si>
    <t>Charlie Chaplin</t>
  </si>
  <si>
    <t>Clara Bow</t>
  </si>
  <si>
    <t>Clark Gable</t>
  </si>
  <si>
    <t>David Letterman</t>
  </si>
  <si>
    <t>Debbie Reynolds</t>
  </si>
  <si>
    <t>Denzel Washington</t>
  </si>
  <si>
    <t>Dick Van Dyke</t>
  </si>
  <si>
    <t>Donald Sutherland</t>
  </si>
  <si>
    <t>Dustin Hoffman</t>
  </si>
  <si>
    <t>Ed Sullivan</t>
  </si>
  <si>
    <t>Eddie Murphy</t>
  </si>
  <si>
    <t>Elton John</t>
  </si>
  <si>
    <t>Elvis Presley</t>
  </si>
  <si>
    <t>Frank Sinatra</t>
  </si>
  <si>
    <t>Gene Hackman</t>
  </si>
  <si>
    <t>George Michael</t>
  </si>
  <si>
    <t>Gregory Peck</t>
  </si>
  <si>
    <t>Greta Garbo</t>
  </si>
  <si>
    <t>Humphrey Bogart</t>
  </si>
  <si>
    <t>James Dean</t>
  </si>
  <si>
    <t>Jay Leno</t>
  </si>
  <si>
    <t>Jennifer Aniston</t>
  </si>
  <si>
    <t>Jerry Seinfeld</t>
  </si>
  <si>
    <t>Jimmy Page</t>
  </si>
  <si>
    <t>Jimmy Stewart</t>
  </si>
  <si>
    <t>Joan Crawford</t>
  </si>
  <si>
    <t>John Lennon</t>
  </si>
  <si>
    <t>John Wayne</t>
  </si>
  <si>
    <t>Johnny Carson</t>
  </si>
  <si>
    <t>Johnny Depp</t>
  </si>
  <si>
    <t>Justin Timberlake</t>
  </si>
  <si>
    <t>Katherine Hepburn</t>
  </si>
  <si>
    <t>Keifer Sutherland</t>
  </si>
  <si>
    <t>Kirk Douglas</t>
  </si>
  <si>
    <t>Lady Gaga</t>
  </si>
  <si>
    <t>Leonard Bernstein</t>
  </si>
  <si>
    <t>Leonardo DiCaprio</t>
  </si>
  <si>
    <t>Louis Armstrong</t>
  </si>
  <si>
    <t>Madonna</t>
  </si>
  <si>
    <t>Mariah Carey</t>
  </si>
  <si>
    <t>Marlon Brando</t>
  </si>
  <si>
    <t>Mary Tyler Moore</t>
  </si>
  <si>
    <t>Meryl Streep</t>
  </si>
  <si>
    <t>Mick Jagger</t>
  </si>
  <si>
    <t>Morgan Freeman</t>
  </si>
  <si>
    <t>Oprah Winfrey</t>
  </si>
  <si>
    <t>Paul McCartney</t>
  </si>
  <si>
    <t>Paul Newman</t>
  </si>
  <si>
    <t>Peter O'Toole</t>
  </si>
  <si>
    <t>Prince</t>
  </si>
  <si>
    <t>Robert Redford</t>
  </si>
  <si>
    <t>Sidney Poitier</t>
  </si>
  <si>
    <t>Sly Stone</t>
  </si>
  <si>
    <t>Stevie Wonder</t>
  </si>
  <si>
    <t>Tom Hanks</t>
  </si>
  <si>
    <t>Tony Bennett</t>
  </si>
  <si>
    <t>Wayne Newton</t>
  </si>
  <si>
    <t>Will Smith</t>
  </si>
  <si>
    <t>Willie Nelson</t>
  </si>
  <si>
    <t>Year of Breakthrough/#1 Hit/Award Nomination</t>
  </si>
  <si>
    <t>Breakthrough Name</t>
  </si>
  <si>
    <t>Year of First Oscar/Grammy/Emmy</t>
  </si>
  <si>
    <t>Girl, Interrupted</t>
  </si>
  <si>
    <t>I Never Loved a Man (The Way I Love You)</t>
  </si>
  <si>
    <t>Of Human Bondage</t>
  </si>
  <si>
    <t>Life with Elilzabeth</t>
  </si>
  <si>
    <t>Several Songs</t>
  </si>
  <si>
    <t>The Big Broadcast of 1938</t>
  </si>
  <si>
    <t>The Garry Moore Show</t>
  </si>
  <si>
    <t>Twentieth Century</t>
  </si>
  <si>
    <t>Star Wars</t>
  </si>
  <si>
    <t>She Done Him Wrong, I'm No Angel</t>
  </si>
  <si>
    <t>The Tramp</t>
  </si>
  <si>
    <t>Mantrap</t>
  </si>
  <si>
    <t>It Happened One Night</t>
  </si>
  <si>
    <t>Late Night with David Letterman</t>
  </si>
  <si>
    <t>Singin' in the Rain</t>
  </si>
  <si>
    <t>Glory</t>
  </si>
  <si>
    <t>Bye Bye Birdie, The Dick Van Dyke Show</t>
  </si>
  <si>
    <t>The Dirty Dozen</t>
  </si>
  <si>
    <t>The Graduate</t>
  </si>
  <si>
    <t>Toast of the Town</t>
  </si>
  <si>
    <t>Saturday Night Live</t>
  </si>
  <si>
    <t>Honky Chateau</t>
  </si>
  <si>
    <t>Heartbreak Hotel</t>
  </si>
  <si>
    <t>I'll Never Smile Again</t>
  </si>
  <si>
    <t>Bonnie and Clyde</t>
  </si>
  <si>
    <t>Wake Me Up Before You Go-Go</t>
  </si>
  <si>
    <t>The Keys of the Kingdom</t>
  </si>
  <si>
    <t>Anna Christie</t>
  </si>
  <si>
    <t>The Petrified Forest</t>
  </si>
  <si>
    <t>East of Eden</t>
  </si>
  <si>
    <t>The Tonight Show</t>
  </si>
  <si>
    <t>Friends</t>
  </si>
  <si>
    <t>Seinfeld</t>
  </si>
  <si>
    <t>Led Zeppelin 2</t>
  </si>
  <si>
    <t>You Can't Take it With You</t>
  </si>
  <si>
    <t>Our Dancing Daughters</t>
  </si>
  <si>
    <t>I Want to Hold Your Hand</t>
  </si>
  <si>
    <t>Stagecoach</t>
  </si>
  <si>
    <t>The Tonight Show Starring Johnny Carson</t>
  </si>
  <si>
    <t>21 Jump Street</t>
  </si>
  <si>
    <t>No Strings Attached</t>
  </si>
  <si>
    <t>Morning Glory</t>
  </si>
  <si>
    <t>Champion</t>
  </si>
  <si>
    <t>The Fame</t>
  </si>
  <si>
    <t>West Side Story</t>
  </si>
  <si>
    <t>Titanic</t>
  </si>
  <si>
    <t>Hello, Dolly!</t>
  </si>
  <si>
    <t>Like A Virgin</t>
  </si>
  <si>
    <t>Streetcar Named Desire</t>
  </si>
  <si>
    <t>The Dick Van Dyke Show</t>
  </si>
  <si>
    <t>The Deer Hunter</t>
  </si>
  <si>
    <t>(I Can't Get No) Satisfaction</t>
  </si>
  <si>
    <t>Driving Miss Daisy and Glory</t>
  </si>
  <si>
    <t>The Color Purple</t>
  </si>
  <si>
    <t>Cat on a Hot Tin Roof</t>
  </si>
  <si>
    <t>Lawrence of Arabia</t>
  </si>
  <si>
    <t>Butch Cassidy and the Sundance Kid</t>
  </si>
  <si>
    <t>Blackboard Jungle</t>
  </si>
  <si>
    <t>Everyday People</t>
  </si>
  <si>
    <t>Fingertips</t>
  </si>
  <si>
    <t>Splash</t>
  </si>
  <si>
    <t>Because of You</t>
  </si>
  <si>
    <t>Daddy, Don't You Walk So Fast</t>
  </si>
  <si>
    <t>The Fresh Prince of Bel-Air</t>
  </si>
  <si>
    <t>Red Headed Stranger</t>
  </si>
  <si>
    <t>Year of Last Major Work (arguable)</t>
  </si>
  <si>
    <t>Year of Death</t>
  </si>
  <si>
    <t>Teen</t>
  </si>
  <si>
    <t>Adult</t>
  </si>
  <si>
    <t>Kid</t>
  </si>
  <si>
    <t>id</t>
  </si>
  <si>
    <t>Director</t>
  </si>
  <si>
    <t>NaN</t>
  </si>
  <si>
    <t>Timber Lee</t>
  </si>
  <si>
    <t>Meno Tank</t>
  </si>
  <si>
    <t>Semo Frank</t>
  </si>
  <si>
    <t>Tony Musk</t>
  </si>
  <si>
    <t>Fernandis Lank</t>
  </si>
  <si>
    <t>Major_Audience</t>
  </si>
  <si>
    <t>Project_Budget</t>
  </si>
  <si>
    <t>Popularity</t>
  </si>
  <si>
    <t>Project_profit</t>
  </si>
  <si>
    <t>Pivot Table-1(Movies budget &amp; Profit)</t>
  </si>
  <si>
    <t>Max of Popularity</t>
  </si>
  <si>
    <t>Pivot Table-3(Most Popular Actor in the Age group)</t>
  </si>
  <si>
    <t>Max Popularity</t>
  </si>
  <si>
    <t>Average</t>
  </si>
  <si>
    <t>Audience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</si>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</sst>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.00_ ;_-[$$-409]* \-#,##0.00\ ;_-[$$-409]* &quot;-&quot;??_ ;_-@_ "/>
    <numFmt numFmtId="165" formatCode="_ * #,##0_ ;_ * \-#,##0_ ;_ * &quot;-&quot;??_ ;_ @_ "/>
    <numFmt numFmtId="166" formatCode="[$$-1009]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/>
    <xf numFmtId="0" fontId="3" fillId="3" borderId="0" xfId="0" applyFont="1" applyFill="1" applyProtection="1">
      <protection locked="0"/>
    </xf>
    <xf numFmtId="0" fontId="3" fillId="3" borderId="0" xfId="0" applyFont="1" applyFill="1" applyAlignment="1">
      <alignment horizontal="center"/>
    </xf>
    <xf numFmtId="0" fontId="0" fillId="0" borderId="1" xfId="0" applyFont="1" applyBorder="1"/>
    <xf numFmtId="165" fontId="0" fillId="0" borderId="1" xfId="1" applyNumberFormat="1" applyFont="1" applyBorder="1"/>
    <xf numFmtId="165" fontId="0" fillId="0" borderId="1" xfId="0" applyNumberFormat="1" applyFont="1" applyBorder="1"/>
  </cellXfs>
  <cellStyles count="5">
    <cellStyle name="Comma" xfId="1" builtinId="3"/>
    <cellStyle name="Comma 2" xfId="3" xr:uid="{1A49ECC9-1B63-4D62-8949-20AAC94946C6}"/>
    <cellStyle name="Currency" xfId="2" builtinId="4"/>
    <cellStyle name="Currency 2" xfId="4" xr:uid="{9C297878-CB48-4EF7-BC93-1506670E86F7}"/>
    <cellStyle name="Normal" xfId="0" builtinId="0"/>
  </cellStyles>
  <dxfs count="34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bottom style="thin">
          <color theme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protection locked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numFmt numFmtId="164" formatCode="_-[$$-409]* #,##0.00_ ;_-[$$-409]* \-#,##0.00\ ;_-[$$-409]* &quot;-&quot;??_ ;_-@_ "/>
    </dxf>
    <dxf>
      <numFmt numFmtId="165" formatCode="_ * #,##0_ ;_ * \-#,##0_ ;_ * &quot;-&quot;??_ ;_ @_ "/>
    </dxf>
    <dxf>
      <numFmt numFmtId="34" formatCode="_ &quot;₹&quot;\ * #,##0.00_ ;_ &quot;₹&quot;\ * \-#,##0.00_ ;_ &quot;₹&quot;\ * &quot;-&quot;??_ ;_ @_ 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[Entertainer - dataset_excel.xlsx]Pivot_1!PivotTable5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57305170415844"/>
          <c:y val="9.5182137802015801E-2"/>
          <c:w val="0.89842694940148582"/>
          <c:h val="0.45033350272458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Pivot_1!$B$3</c:f>
              <c:strCache>
                <c:ptCount val="1"/>
                <c:pt idx="0">
                  <c:v>Project_Budget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Pivot_1!$A$4:$A$72</c:f>
              <c:strCache>
                <c:ptCount val="68"/>
                <c:pt idx="0">
                  <c:v>(I Can't Get No) Satisfaction</c:v>
                </c:pt>
                <c:pt idx="1">
                  <c:v>21 Jump Street</c:v>
                </c:pt>
                <c:pt idx="2">
                  <c:v>Anna Christie</c:v>
                </c:pt>
                <c:pt idx="3">
                  <c:v>Because of You</c:v>
                </c:pt>
                <c:pt idx="4">
                  <c:v>Blackboard Jungle</c:v>
                </c:pt>
                <c:pt idx="5">
                  <c:v>Bonnie and Clyde</c:v>
                </c:pt>
                <c:pt idx="6">
                  <c:v>Butch Cassidy and the Sundance Kid</c:v>
                </c:pt>
                <c:pt idx="7">
                  <c:v>Bye Bye Birdie, The Dick Van Dyke Show</c:v>
                </c:pt>
                <c:pt idx="8">
                  <c:v>Cat on a Hot Tin Roof</c:v>
                </c:pt>
                <c:pt idx="9">
                  <c:v>Champion</c:v>
                </c:pt>
                <c:pt idx="10">
                  <c:v>Daddy, Don't You Walk So Fast</c:v>
                </c:pt>
                <c:pt idx="11">
                  <c:v>Driving Miss Daisy and Glory</c:v>
                </c:pt>
                <c:pt idx="12">
                  <c:v>East of Eden</c:v>
                </c:pt>
                <c:pt idx="13">
                  <c:v>Everyday People</c:v>
                </c:pt>
                <c:pt idx="14">
                  <c:v>Fingertips</c:v>
                </c:pt>
                <c:pt idx="15">
                  <c:v>Friends</c:v>
                </c:pt>
                <c:pt idx="16">
                  <c:v>Girl, Interrupted</c:v>
                </c:pt>
                <c:pt idx="17">
                  <c:v>Glory</c:v>
                </c:pt>
                <c:pt idx="18">
                  <c:v>Heartbreak Hotel</c:v>
                </c:pt>
                <c:pt idx="19">
                  <c:v>Hello, Dolly!</c:v>
                </c:pt>
                <c:pt idx="20">
                  <c:v>Honky Chateau</c:v>
                </c:pt>
                <c:pt idx="21">
                  <c:v>I Never Loved a Man (The Way I Love You)</c:v>
                </c:pt>
                <c:pt idx="22">
                  <c:v>I Want to Hold Your Hand</c:v>
                </c:pt>
                <c:pt idx="23">
                  <c:v>I'll Never Smile Again</c:v>
                </c:pt>
                <c:pt idx="24">
                  <c:v>It Happened One Night</c:v>
                </c:pt>
                <c:pt idx="25">
                  <c:v>Late Night with David Letterman</c:v>
                </c:pt>
                <c:pt idx="26">
                  <c:v>Lawrence of Arabia</c:v>
                </c:pt>
                <c:pt idx="27">
                  <c:v>Led Zeppelin 2</c:v>
                </c:pt>
                <c:pt idx="28">
                  <c:v>Life with Elilzabeth</c:v>
                </c:pt>
                <c:pt idx="29">
                  <c:v>Like A Virgin</c:v>
                </c:pt>
                <c:pt idx="30">
                  <c:v>Mantrap</c:v>
                </c:pt>
                <c:pt idx="31">
                  <c:v>Mariah Carey</c:v>
                </c:pt>
                <c:pt idx="32">
                  <c:v>Morning Glory</c:v>
                </c:pt>
                <c:pt idx="33">
                  <c:v>NaN</c:v>
                </c:pt>
                <c:pt idx="34">
                  <c:v>No Strings Attached</c:v>
                </c:pt>
                <c:pt idx="35">
                  <c:v>Of Human Bondage</c:v>
                </c:pt>
                <c:pt idx="36">
                  <c:v>Our Dancing Daughters</c:v>
                </c:pt>
                <c:pt idx="37">
                  <c:v>Prince</c:v>
                </c:pt>
                <c:pt idx="38">
                  <c:v>Red Headed Stranger</c:v>
                </c:pt>
                <c:pt idx="39">
                  <c:v>Saturday Night Live</c:v>
                </c:pt>
                <c:pt idx="40">
                  <c:v>Seinfeld</c:v>
                </c:pt>
                <c:pt idx="41">
                  <c:v>Several Songs</c:v>
                </c:pt>
                <c:pt idx="42">
                  <c:v>She Done Him Wrong, I'm No Angel</c:v>
                </c:pt>
                <c:pt idx="43">
                  <c:v>Singin' in the Rain</c:v>
                </c:pt>
                <c:pt idx="44">
                  <c:v>Splash</c:v>
                </c:pt>
                <c:pt idx="45">
                  <c:v>Stagecoach</c:v>
                </c:pt>
                <c:pt idx="46">
                  <c:v>Star Wars</c:v>
                </c:pt>
                <c:pt idx="47">
                  <c:v>Streetcar Named Desire</c:v>
                </c:pt>
                <c:pt idx="48">
                  <c:v>The Big Broadcast of 1938</c:v>
                </c:pt>
                <c:pt idx="49">
                  <c:v>The Color Purple</c:v>
                </c:pt>
                <c:pt idx="50">
                  <c:v>The Deer Hunter</c:v>
                </c:pt>
                <c:pt idx="51">
                  <c:v>The Dick Van Dyke Show</c:v>
                </c:pt>
                <c:pt idx="52">
                  <c:v>The Dirty Dozen</c:v>
                </c:pt>
                <c:pt idx="53">
                  <c:v>The Fame</c:v>
                </c:pt>
                <c:pt idx="54">
                  <c:v>The Fresh Prince of Bel-Air</c:v>
                </c:pt>
                <c:pt idx="55">
                  <c:v>The Garry Moore Show</c:v>
                </c:pt>
                <c:pt idx="56">
                  <c:v>The Graduate</c:v>
                </c:pt>
                <c:pt idx="57">
                  <c:v>The Keys of the Kingdom</c:v>
                </c:pt>
                <c:pt idx="58">
                  <c:v>The Petrified Forest</c:v>
                </c:pt>
                <c:pt idx="59">
                  <c:v>The Tonight Show</c:v>
                </c:pt>
                <c:pt idx="60">
                  <c:v>The Tonight Show Starring Johnny Carson</c:v>
                </c:pt>
                <c:pt idx="61">
                  <c:v>The Tramp</c:v>
                </c:pt>
                <c:pt idx="62">
                  <c:v>Titanic</c:v>
                </c:pt>
                <c:pt idx="63">
                  <c:v>Toast of the Town</c:v>
                </c:pt>
                <c:pt idx="64">
                  <c:v>Twentieth Century</c:v>
                </c:pt>
                <c:pt idx="65">
                  <c:v>Wake Me Up Before You Go-Go</c:v>
                </c:pt>
                <c:pt idx="66">
                  <c:v>West Side Story</c:v>
                </c:pt>
                <c:pt idx="67">
                  <c:v>You Can't Take it With You</c:v>
                </c:pt>
              </c:strCache>
            </c:strRef>
          </c:cat>
          <c:val>
            <c:numRef>
              <c:f>Pivot_1!$B$4:$B$72</c:f>
              <c:numCache>
                <c:formatCode>[$$-1009]#,##0</c:formatCode>
                <c:ptCount val="68"/>
                <c:pt idx="0">
                  <c:v>853940000</c:v>
                </c:pt>
                <c:pt idx="1">
                  <c:v>938570000</c:v>
                </c:pt>
                <c:pt idx="2">
                  <c:v>938990000</c:v>
                </c:pt>
                <c:pt idx="3">
                  <c:v>853520000</c:v>
                </c:pt>
                <c:pt idx="4">
                  <c:v>895730000</c:v>
                </c:pt>
                <c:pt idx="5">
                  <c:v>875990000</c:v>
                </c:pt>
                <c:pt idx="6">
                  <c:v>874730000</c:v>
                </c:pt>
                <c:pt idx="7">
                  <c:v>834200000</c:v>
                </c:pt>
                <c:pt idx="8">
                  <c:v>937940000</c:v>
                </c:pt>
                <c:pt idx="9">
                  <c:v>896360000</c:v>
                </c:pt>
                <c:pt idx="10">
                  <c:v>874520000</c:v>
                </c:pt>
                <c:pt idx="11">
                  <c:v>874940000</c:v>
                </c:pt>
                <c:pt idx="12">
                  <c:v>854780000</c:v>
                </c:pt>
                <c:pt idx="13">
                  <c:v>916730000</c:v>
                </c:pt>
                <c:pt idx="14">
                  <c:v>937730000</c:v>
                </c:pt>
                <c:pt idx="15">
                  <c:v>896780000</c:v>
                </c:pt>
                <c:pt idx="16">
                  <c:v>641343050</c:v>
                </c:pt>
                <c:pt idx="17">
                  <c:v>813200000</c:v>
                </c:pt>
                <c:pt idx="18">
                  <c:v>960200000</c:v>
                </c:pt>
                <c:pt idx="19">
                  <c:v>854150000</c:v>
                </c:pt>
                <c:pt idx="20">
                  <c:v>939200000</c:v>
                </c:pt>
                <c:pt idx="21">
                  <c:v>642686100</c:v>
                </c:pt>
                <c:pt idx="22">
                  <c:v>896255000</c:v>
                </c:pt>
                <c:pt idx="23">
                  <c:v>854990000</c:v>
                </c:pt>
                <c:pt idx="24">
                  <c:v>646363579</c:v>
                </c:pt>
                <c:pt idx="25">
                  <c:v>771200000</c:v>
                </c:pt>
                <c:pt idx="26">
                  <c:v>958940000</c:v>
                </c:pt>
                <c:pt idx="27">
                  <c:v>938780000</c:v>
                </c:pt>
                <c:pt idx="28">
                  <c:v>645372200</c:v>
                </c:pt>
                <c:pt idx="29">
                  <c:v>875150000</c:v>
                </c:pt>
                <c:pt idx="30">
                  <c:v>645350980</c:v>
                </c:pt>
                <c:pt idx="31">
                  <c:v>896150000</c:v>
                </c:pt>
                <c:pt idx="32">
                  <c:v>854360000</c:v>
                </c:pt>
                <c:pt idx="33">
                  <c:v>697680000</c:v>
                </c:pt>
                <c:pt idx="34">
                  <c:v>959570000</c:v>
                </c:pt>
                <c:pt idx="35">
                  <c:v>644029150</c:v>
                </c:pt>
                <c:pt idx="36">
                  <c:v>854570000</c:v>
                </c:pt>
                <c:pt idx="37">
                  <c:v>853730000</c:v>
                </c:pt>
                <c:pt idx="38">
                  <c:v>916520000</c:v>
                </c:pt>
                <c:pt idx="39">
                  <c:v>918200000</c:v>
                </c:pt>
                <c:pt idx="40">
                  <c:v>917780000</c:v>
                </c:pt>
                <c:pt idx="41">
                  <c:v>646715250</c:v>
                </c:pt>
                <c:pt idx="42">
                  <c:v>642664880</c:v>
                </c:pt>
                <c:pt idx="43">
                  <c:v>792200000</c:v>
                </c:pt>
                <c:pt idx="44">
                  <c:v>958730000</c:v>
                </c:pt>
                <c:pt idx="45">
                  <c:v>896570000</c:v>
                </c:pt>
                <c:pt idx="46">
                  <c:v>646374189</c:v>
                </c:pt>
                <c:pt idx="47">
                  <c:v>917150000</c:v>
                </c:pt>
                <c:pt idx="48">
                  <c:v>642675490</c:v>
                </c:pt>
                <c:pt idx="49">
                  <c:v>895940000</c:v>
                </c:pt>
                <c:pt idx="50">
                  <c:v>959150000</c:v>
                </c:pt>
                <c:pt idx="51">
                  <c:v>938150000</c:v>
                </c:pt>
                <c:pt idx="52">
                  <c:v>855200000</c:v>
                </c:pt>
                <c:pt idx="53">
                  <c:v>917360000</c:v>
                </c:pt>
                <c:pt idx="54">
                  <c:v>895520000</c:v>
                </c:pt>
                <c:pt idx="55">
                  <c:v>644018540</c:v>
                </c:pt>
                <c:pt idx="56">
                  <c:v>876200000</c:v>
                </c:pt>
                <c:pt idx="57">
                  <c:v>917990000</c:v>
                </c:pt>
                <c:pt idx="58">
                  <c:v>959990000</c:v>
                </c:pt>
                <c:pt idx="59">
                  <c:v>875780000</c:v>
                </c:pt>
                <c:pt idx="60">
                  <c:v>917570000</c:v>
                </c:pt>
                <c:pt idx="61">
                  <c:v>644007930</c:v>
                </c:pt>
                <c:pt idx="62">
                  <c:v>959360000</c:v>
                </c:pt>
                <c:pt idx="63">
                  <c:v>897200000</c:v>
                </c:pt>
                <c:pt idx="64">
                  <c:v>645361590</c:v>
                </c:pt>
                <c:pt idx="65">
                  <c:v>896990000</c:v>
                </c:pt>
                <c:pt idx="66">
                  <c:v>938360000</c:v>
                </c:pt>
                <c:pt idx="67">
                  <c:v>959780000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01B-949C-BC6C6CFD1B0A}"/>
            </c:ext>
          </c:extLst>
        </c:ser>
        <c:ser>
          <c:idx val="1"/>
          <c:order val="1"/>
          <c:tx>
            <c:strRef>
              <c:f>Pivot_1!$C$3</c:f>
              <c:strCache>
                <c:ptCount val="1"/>
                <c:pt idx="0">
                  <c:v>Project_profit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Pivot_1!$A$4:$A$72</c:f>
              <c:strCache>
                <c:ptCount val="68"/>
                <c:pt idx="0">
                  <c:v>(I Can't Get No) Satisfaction</c:v>
                </c:pt>
                <c:pt idx="1">
                  <c:v>21 Jump Street</c:v>
                </c:pt>
                <c:pt idx="2">
                  <c:v>Anna Christie</c:v>
                </c:pt>
                <c:pt idx="3">
                  <c:v>Because of You</c:v>
                </c:pt>
                <c:pt idx="4">
                  <c:v>Blackboard Jungle</c:v>
                </c:pt>
                <c:pt idx="5">
                  <c:v>Bonnie and Clyde</c:v>
                </c:pt>
                <c:pt idx="6">
                  <c:v>Butch Cassidy and the Sundance Kid</c:v>
                </c:pt>
                <c:pt idx="7">
                  <c:v>Bye Bye Birdie, The Dick Van Dyke Show</c:v>
                </c:pt>
                <c:pt idx="8">
                  <c:v>Cat on a Hot Tin Roof</c:v>
                </c:pt>
                <c:pt idx="9">
                  <c:v>Champion</c:v>
                </c:pt>
                <c:pt idx="10">
                  <c:v>Daddy, Don't You Walk So Fast</c:v>
                </c:pt>
                <c:pt idx="11">
                  <c:v>Driving Miss Daisy and Glory</c:v>
                </c:pt>
                <c:pt idx="12">
                  <c:v>East of Eden</c:v>
                </c:pt>
                <c:pt idx="13">
                  <c:v>Everyday People</c:v>
                </c:pt>
                <c:pt idx="14">
                  <c:v>Fingertips</c:v>
                </c:pt>
                <c:pt idx="15">
                  <c:v>Friends</c:v>
                </c:pt>
                <c:pt idx="16">
                  <c:v>Girl, Interrupted</c:v>
                </c:pt>
                <c:pt idx="17">
                  <c:v>Glory</c:v>
                </c:pt>
                <c:pt idx="18">
                  <c:v>Heartbreak Hotel</c:v>
                </c:pt>
                <c:pt idx="19">
                  <c:v>Hello, Dolly!</c:v>
                </c:pt>
                <c:pt idx="20">
                  <c:v>Honky Chateau</c:v>
                </c:pt>
                <c:pt idx="21">
                  <c:v>I Never Loved a Man (The Way I Love You)</c:v>
                </c:pt>
                <c:pt idx="22">
                  <c:v>I Want to Hold Your Hand</c:v>
                </c:pt>
                <c:pt idx="23">
                  <c:v>I'll Never Smile Again</c:v>
                </c:pt>
                <c:pt idx="24">
                  <c:v>It Happened One Night</c:v>
                </c:pt>
                <c:pt idx="25">
                  <c:v>Late Night with David Letterman</c:v>
                </c:pt>
                <c:pt idx="26">
                  <c:v>Lawrence of Arabia</c:v>
                </c:pt>
                <c:pt idx="27">
                  <c:v>Led Zeppelin 2</c:v>
                </c:pt>
                <c:pt idx="28">
                  <c:v>Life with Elilzabeth</c:v>
                </c:pt>
                <c:pt idx="29">
                  <c:v>Like A Virgin</c:v>
                </c:pt>
                <c:pt idx="30">
                  <c:v>Mantrap</c:v>
                </c:pt>
                <c:pt idx="31">
                  <c:v>Mariah Carey</c:v>
                </c:pt>
                <c:pt idx="32">
                  <c:v>Morning Glory</c:v>
                </c:pt>
                <c:pt idx="33">
                  <c:v>NaN</c:v>
                </c:pt>
                <c:pt idx="34">
                  <c:v>No Strings Attached</c:v>
                </c:pt>
                <c:pt idx="35">
                  <c:v>Of Human Bondage</c:v>
                </c:pt>
                <c:pt idx="36">
                  <c:v>Our Dancing Daughters</c:v>
                </c:pt>
                <c:pt idx="37">
                  <c:v>Prince</c:v>
                </c:pt>
                <c:pt idx="38">
                  <c:v>Red Headed Stranger</c:v>
                </c:pt>
                <c:pt idx="39">
                  <c:v>Saturday Night Live</c:v>
                </c:pt>
                <c:pt idx="40">
                  <c:v>Seinfeld</c:v>
                </c:pt>
                <c:pt idx="41">
                  <c:v>Several Songs</c:v>
                </c:pt>
                <c:pt idx="42">
                  <c:v>She Done Him Wrong, I'm No Angel</c:v>
                </c:pt>
                <c:pt idx="43">
                  <c:v>Singin' in the Rain</c:v>
                </c:pt>
                <c:pt idx="44">
                  <c:v>Splash</c:v>
                </c:pt>
                <c:pt idx="45">
                  <c:v>Stagecoach</c:v>
                </c:pt>
                <c:pt idx="46">
                  <c:v>Star Wars</c:v>
                </c:pt>
                <c:pt idx="47">
                  <c:v>Streetcar Named Desire</c:v>
                </c:pt>
                <c:pt idx="48">
                  <c:v>The Big Broadcast of 1938</c:v>
                </c:pt>
                <c:pt idx="49">
                  <c:v>The Color Purple</c:v>
                </c:pt>
                <c:pt idx="50">
                  <c:v>The Deer Hunter</c:v>
                </c:pt>
                <c:pt idx="51">
                  <c:v>The Dick Van Dyke Show</c:v>
                </c:pt>
                <c:pt idx="52">
                  <c:v>The Dirty Dozen</c:v>
                </c:pt>
                <c:pt idx="53">
                  <c:v>The Fame</c:v>
                </c:pt>
                <c:pt idx="54">
                  <c:v>The Fresh Prince of Bel-Air</c:v>
                </c:pt>
                <c:pt idx="55">
                  <c:v>The Garry Moore Show</c:v>
                </c:pt>
                <c:pt idx="56">
                  <c:v>The Graduate</c:v>
                </c:pt>
                <c:pt idx="57">
                  <c:v>The Keys of the Kingdom</c:v>
                </c:pt>
                <c:pt idx="58">
                  <c:v>The Petrified Forest</c:v>
                </c:pt>
                <c:pt idx="59">
                  <c:v>The Tonight Show</c:v>
                </c:pt>
                <c:pt idx="60">
                  <c:v>The Tonight Show Starring Johnny Carson</c:v>
                </c:pt>
                <c:pt idx="61">
                  <c:v>The Tramp</c:v>
                </c:pt>
                <c:pt idx="62">
                  <c:v>Titanic</c:v>
                </c:pt>
                <c:pt idx="63">
                  <c:v>Toast of the Town</c:v>
                </c:pt>
                <c:pt idx="64">
                  <c:v>Twentieth Century</c:v>
                </c:pt>
                <c:pt idx="65">
                  <c:v>Wake Me Up Before You Go-Go</c:v>
                </c:pt>
                <c:pt idx="66">
                  <c:v>West Side Story</c:v>
                </c:pt>
                <c:pt idx="67">
                  <c:v>You Can't Take it With You</c:v>
                </c:pt>
              </c:strCache>
            </c:strRef>
          </c:cat>
          <c:val>
            <c:numRef>
              <c:f>Pivot_1!$C$4:$C$72</c:f>
              <c:numCache>
                <c:formatCode>[$$-1009]#,##0</c:formatCode>
                <c:ptCount val="68"/>
                <c:pt idx="0">
                  <c:v>1091700080</c:v>
                </c:pt>
                <c:pt idx="1">
                  <c:v>1225190240</c:v>
                </c:pt>
                <c:pt idx="2">
                  <c:v>1225610240</c:v>
                </c:pt>
                <c:pt idx="3">
                  <c:v>1082279760</c:v>
                </c:pt>
                <c:pt idx="4">
                  <c:v>1173349920</c:v>
                </c:pt>
                <c:pt idx="5">
                  <c:v>1162610240</c:v>
                </c:pt>
                <c:pt idx="6">
                  <c:v>1152349920</c:v>
                </c:pt>
                <c:pt idx="7">
                  <c:v>1196132042</c:v>
                </c:pt>
                <c:pt idx="8">
                  <c:v>1091600000</c:v>
                </c:pt>
                <c:pt idx="9">
                  <c:v>1182980240</c:v>
                </c:pt>
                <c:pt idx="10">
                  <c:v>1147639760</c:v>
                </c:pt>
                <c:pt idx="11">
                  <c:v>1157060080</c:v>
                </c:pt>
                <c:pt idx="12">
                  <c:v>1141400240</c:v>
                </c:pt>
                <c:pt idx="13">
                  <c:v>1021529840</c:v>
                </c:pt>
                <c:pt idx="14">
                  <c:v>1086889840</c:v>
                </c:pt>
                <c:pt idx="15">
                  <c:v>1183400240</c:v>
                </c:pt>
                <c:pt idx="16">
                  <c:v>1901298950</c:v>
                </c:pt>
                <c:pt idx="17">
                  <c:v>726800000</c:v>
                </c:pt>
                <c:pt idx="18">
                  <c:v>747254084</c:v>
                </c:pt>
                <c:pt idx="19">
                  <c:v>1140770240</c:v>
                </c:pt>
                <c:pt idx="20">
                  <c:v>930896084</c:v>
                </c:pt>
                <c:pt idx="21">
                  <c:v>1942597900</c:v>
                </c:pt>
                <c:pt idx="22">
                  <c:v>2188430240</c:v>
                </c:pt>
                <c:pt idx="23">
                  <c:v>1183610240</c:v>
                </c:pt>
                <c:pt idx="24">
                  <c:v>1381562421</c:v>
                </c:pt>
                <c:pt idx="25">
                  <c:v>1094084000</c:v>
                </c:pt>
                <c:pt idx="26">
                  <c:v>1112600000</c:v>
                </c:pt>
                <c:pt idx="27">
                  <c:v>1225400240</c:v>
                </c:pt>
                <c:pt idx="28">
                  <c:v>2025195800</c:v>
                </c:pt>
                <c:pt idx="29">
                  <c:v>1161770240</c:v>
                </c:pt>
                <c:pt idx="30">
                  <c:v>1545217020</c:v>
                </c:pt>
                <c:pt idx="31">
                  <c:v>1182770240</c:v>
                </c:pt>
                <c:pt idx="32">
                  <c:v>1140980240</c:v>
                </c:pt>
                <c:pt idx="33">
                  <c:v>3141980240</c:v>
                </c:pt>
                <c:pt idx="34">
                  <c:v>993770240</c:v>
                </c:pt>
                <c:pt idx="35">
                  <c:v>1983896850</c:v>
                </c:pt>
                <c:pt idx="36">
                  <c:v>1141190240</c:v>
                </c:pt>
                <c:pt idx="37">
                  <c:v>1086989920</c:v>
                </c:pt>
                <c:pt idx="38">
                  <c:v>1016819680</c:v>
                </c:pt>
                <c:pt idx="39">
                  <c:v>1114538084</c:v>
                </c:pt>
                <c:pt idx="40">
                  <c:v>1204400240</c:v>
                </c:pt>
                <c:pt idx="41">
                  <c:v>2066494750</c:v>
                </c:pt>
                <c:pt idx="42">
                  <c:v>1873187120</c:v>
                </c:pt>
                <c:pt idx="43">
                  <c:v>910442000</c:v>
                </c:pt>
                <c:pt idx="44">
                  <c:v>1107889840</c:v>
                </c:pt>
                <c:pt idx="45">
                  <c:v>1183190240</c:v>
                </c:pt>
                <c:pt idx="46">
                  <c:v>2032119811</c:v>
                </c:pt>
                <c:pt idx="47">
                  <c:v>1030950160</c:v>
                </c:pt>
                <c:pt idx="48">
                  <c:v>2113176510</c:v>
                </c:pt>
                <c:pt idx="49">
                  <c:v>1178060080</c:v>
                </c:pt>
                <c:pt idx="50">
                  <c:v>1117310160</c:v>
                </c:pt>
                <c:pt idx="51">
                  <c:v>1096310160</c:v>
                </c:pt>
                <c:pt idx="52">
                  <c:v>1012490042</c:v>
                </c:pt>
                <c:pt idx="53">
                  <c:v>1203980240</c:v>
                </c:pt>
                <c:pt idx="54">
                  <c:v>1168639760</c:v>
                </c:pt>
                <c:pt idx="55">
                  <c:v>2154475460</c:v>
                </c:pt>
                <c:pt idx="56">
                  <c:v>828848042</c:v>
                </c:pt>
                <c:pt idx="57">
                  <c:v>1204610240</c:v>
                </c:pt>
                <c:pt idx="58">
                  <c:v>994190240</c:v>
                </c:pt>
                <c:pt idx="59">
                  <c:v>1162400240</c:v>
                </c:pt>
                <c:pt idx="60">
                  <c:v>1204190240</c:v>
                </c:pt>
                <c:pt idx="61">
                  <c:v>1709202070</c:v>
                </c:pt>
                <c:pt idx="62">
                  <c:v>993560240</c:v>
                </c:pt>
                <c:pt idx="63">
                  <c:v>645206042</c:v>
                </c:pt>
                <c:pt idx="64">
                  <c:v>2195774410</c:v>
                </c:pt>
                <c:pt idx="65">
                  <c:v>1183610240</c:v>
                </c:pt>
                <c:pt idx="66">
                  <c:v>1224980240</c:v>
                </c:pt>
                <c:pt idx="67">
                  <c:v>993980240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F-401B-949C-BC6C6CFD1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2385887"/>
        <c:axId val="732385471"/>
      </c:barChart>
      <c:catAx>
        <c:axId val="73238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85471"/>
        <c:crosses val="autoZero"/>
        <c:auto val="1"/>
        <c:lblAlgn val="ctr"/>
        <c:lblOffset val="100"/>
        <c:noMultiLvlLbl val="0"/>
      </c:catAx>
      <c:valAx>
        <c:axId val="7323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8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7344636785031723E-2"/>
          <c:y val="0.70971206317630542"/>
          <c:w val="7.7699099772614355E-2"/>
          <c:h val="0.13501281670136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854073</xdr:colOff>
      <xdr:row>1</xdr:row>
      <xdr:rowOff>104773</xdr:rowOff>
    </xdr:from>
    <xdr:to>
      <xdr:col>22</xdr:col>
      <xdr:colOff>203200</xdr:colOff>
      <xdr:row>50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EC363-677C-E702-6C3D-4C7E995EE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oaib" refreshedDate="44777.447540393521" backgroundQuery="1" createdVersion="8" refreshedVersion="8" minRefreshableVersion="3" recordCount="0" supportSubquery="1" supportAdvancedDrill="1" xr:uid="{55AC2232-6ED9-46D1-9EE6-851E8CB25D7F}">
  <cacheSource type="external" connectionId="3"/>
  <cacheFields count="4">
    <cacheField name="[Sheet1].[Entertainer].[Entertainer]" caption="Entertainer" numFmtId="0" hierarchy="1" level="1">
      <sharedItems count="70">
        <s v="Adele"/>
        <s v="Angelina Jolie"/>
        <s v="Aretha Franklin"/>
        <s v="Bette Davis"/>
        <s v="Betty White"/>
        <s v="Bing Crosby"/>
        <s v="Bob Hope"/>
        <s v="Carol Burnett"/>
        <s v="Carole Lombard"/>
        <s v="Carrie Fisher"/>
        <s v="Cary Grant"/>
        <s v="Charlie Chaplin"/>
        <s v="Clara Bow"/>
        <s v="Clark Gable"/>
        <s v="David Letterman"/>
        <s v="Debbie Reynolds"/>
        <s v="Denzel Washington"/>
        <s v="Dick Van Dyke"/>
        <s v="Donald Sutherland"/>
        <s v="Dustin Hoffman"/>
        <s v="Ed Sullivan"/>
        <s v="Eddie Murphy"/>
        <s v="Elton John"/>
        <s v="Elvis Presley"/>
        <s v="Frank Sinatra"/>
        <s v="Gene Hackman"/>
        <s v="George Michael"/>
        <s v="Gregory Peck"/>
        <s v="Greta Garbo"/>
        <s v="Humphrey Bogart"/>
        <s v="James Dean"/>
        <s v="Jay Leno"/>
        <s v="Jennifer Aniston"/>
        <s v="Jerry Seinfeld"/>
        <s v="Jimmy Page"/>
        <s v="Jimmy Stewart"/>
        <s v="Joan Crawford"/>
        <s v="John Lennon"/>
        <s v="John Wayne"/>
        <s v="Johnny Carson"/>
        <s v="Johnny Depp"/>
        <s v="Justin Timberlake"/>
        <s v="Katherine Hepburn"/>
        <s v="Keifer Sutherland"/>
        <s v="Kirk Douglas"/>
        <s v="Lady Gaga"/>
        <s v="Leonard Bernstein"/>
        <s v="Leonardo DiCaprio"/>
        <s v="Louis Armstrong"/>
        <s v="Madonna"/>
        <s v="Mariah Carey"/>
        <s v="Marlon Brando"/>
        <s v="Mary Tyler Moore"/>
        <s v="Meryl Streep"/>
        <s v="Mick Jagger"/>
        <s v="Morgan Freeman"/>
        <s v="Oprah Winfrey"/>
        <s v="Paul McCartney"/>
        <s v="Paul Newman"/>
        <s v="Peter O'Toole"/>
        <s v="Prince"/>
        <s v="Robert Redford"/>
        <s v="Sidney Poitier"/>
        <s v="Sly Stone"/>
        <s v="Stevie Wonder"/>
        <s v="Tom Hanks"/>
        <s v="Tony Bennett"/>
        <s v="Wayne Newton"/>
        <s v="Will Smith"/>
        <s v="Willie Nelson"/>
      </sharedItems>
    </cacheField>
    <cacheField name="[Measures].[Sum of Project_profit]" caption="Sum of Project_profit" numFmtId="0" hierarchy="17" level="32767"/>
    <cacheField name="[Sheet1].[Breakthrough Name].[Breakthrough Name]" caption="Breakthrough Name" numFmtId="0" hierarchy="7" level="1">
      <sharedItems count="68">
        <s v="(I Can't Get No) Satisfaction"/>
        <s v="21 Jump Street"/>
        <s v="Anna Christie"/>
        <s v="Because of You"/>
        <s v="Blackboard Jungle"/>
        <s v="Bonnie and Clyde"/>
        <s v="Butch Cassidy and the Sundance Kid"/>
        <s v="Bye Bye Birdie, The Dick Van Dyke Show"/>
        <s v="Cat on a Hot Tin Roof"/>
        <s v="Champion"/>
        <s v="Daddy, Don't You Walk So Fast"/>
        <s v="Driving Miss Daisy and Glory"/>
        <s v="East of Eden"/>
        <s v="Everyday People"/>
        <s v="Fingertips"/>
        <s v="Friends"/>
        <s v="Girl, Interrupted"/>
        <s v="Glory"/>
        <s v="Heartbreak Hotel"/>
        <s v="Hello, Dolly!"/>
        <s v="Honky Chateau"/>
        <s v="I Never Loved a Man (The Way I Love You)"/>
        <s v="I Want to Hold Your Hand"/>
        <s v="I'll Never Smile Again"/>
        <s v="It Happened One Night"/>
        <s v="Late Night with David Letterman"/>
        <s v="Lawrence of Arabia"/>
        <s v="Led Zeppelin 2"/>
        <s v="Life with Elilzabeth"/>
        <s v="Like A Virgin"/>
        <s v="Mantrap"/>
        <s v="Mariah Carey"/>
        <s v="Morning Glory"/>
        <s v="NaN"/>
        <s v="No Strings Attached"/>
        <s v="Of Human Bondage"/>
        <s v="Our Dancing Daughters"/>
        <s v="Prince"/>
        <s v="Red Headed Stranger"/>
        <s v="Saturday Night Live"/>
        <s v="Seinfeld"/>
        <s v="Several Songs"/>
        <s v="She Done Him Wrong, I'm No Angel"/>
        <s v="Singin' in the Rain"/>
        <s v="Splash"/>
        <s v="Stagecoach"/>
        <s v="Star Wars"/>
        <s v="Streetcar Named Desire"/>
        <s v="The Big Broadcast of 1938"/>
        <s v="The Color Purple"/>
        <s v="The Deer Hunter"/>
        <s v="The Dick Van Dyke Show"/>
        <s v="The Dirty Dozen"/>
        <s v="The Fame"/>
        <s v="The Fresh Prince of Bel-Air"/>
        <s v="The Garry Moore Show"/>
        <s v="The Graduate"/>
        <s v="The Keys of the Kingdom"/>
        <s v="The Petrified Forest"/>
        <s v="The Tonight Show"/>
        <s v="The Tonight Show Starring Johnny Carson"/>
        <s v="The Tramp"/>
        <s v="Titanic"/>
        <s v="Toast of the Town"/>
        <s v="Twentieth Century"/>
        <s v="Wake Me Up Before You Go-Go"/>
        <s v="West Side Story"/>
        <s v="You Can't Take it With You"/>
      </sharedItems>
    </cacheField>
    <cacheField name="[Measures].[Average of Project_Budget]" caption="Average of Project_Budget" numFmtId="0" hierarchy="23" level="32767"/>
  </cacheFields>
  <cacheHierarchies count="25">
    <cacheHierarchy uniqueName="[Sheet1].[id]" caption="id" attribute="1" defaultMemberUniqueName="[Sheet1].[id].[All]" allUniqueName="[Sheet1].[id].[All]" dimensionUniqueName="[Sheet1]" displayFolder="" count="0" memberValueDatatype="20" unbalanced="0"/>
    <cacheHierarchy uniqueName="[Sheet1].[Entertainer]" caption="Entertainer" attribute="1" defaultMemberUniqueName="[Sheet1].[Entertainer].[All]" allUniqueName="[Sheet1].[Entertainer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Gender (traditional)]" caption="Gender (traditional)" attribute="1" defaultMemberUniqueName="[Sheet1].[Gender (traditional)].[All]" allUniqueName="[Sheet1].[Gender (traditional)].[All]" dimensionUniqueName="[Sheet1]" displayFolder="" count="0" memberValueDatatype="130" unbalanced="0"/>
    <cacheHierarchy uniqueName="[Sheet1].[Birth Year]" caption="Birth Year" attribute="1" defaultMemberUniqueName="[Sheet1].[Birth Year].[All]" allUniqueName="[Sheet1].[Birth Year].[All]" dimensionUniqueName="[Sheet1]" displayFolder="" count="0" memberValueDatatype="20" unbalanced="0"/>
    <cacheHierarchy uniqueName="[Sheet1].[Year of Last Major Work (arguable)]" caption="Year of Last Major Work (arguable)" attribute="1" defaultMemberUniqueName="[Sheet1].[Year of Last Major Work (arguable)].[All]" allUniqueName="[Sheet1].[Year of Last Major Work (arguable)].[All]" dimensionUniqueName="[Sheet1]" displayFolder="" count="0" memberValueDatatype="20" unbalanced="0"/>
    <cacheHierarchy uniqueName="[Sheet1].[Year of Death]" caption="Year of Death" attribute="1" defaultMemberUniqueName="[Sheet1].[Year of Death].[All]" allUniqueName="[Sheet1].[Year of Death].[All]" dimensionUniqueName="[Sheet1]" displayFolder="" count="0" memberValueDatatype="130" unbalanced="0"/>
    <cacheHierarchy uniqueName="[Sheet1].[Year of Breakthrough/#1 Hit/Award Nomination]" caption="Year of Breakthrough/#1 Hit/Award Nomination" attribute="1" defaultMemberUniqueName="[Sheet1].[Year of Breakthrough/#1 Hit/Award Nomination].[All]" allUniqueName="[Sheet1].[Year of Breakthrough/#1 Hit/Award Nomination].[All]" dimensionUniqueName="[Sheet1]" displayFolder="" count="0" memberValueDatatype="20" unbalanced="0"/>
    <cacheHierarchy uniqueName="[Sheet1].[Breakthrough Name]" caption="Breakthrough Name" attribute="1" defaultMemberUniqueName="[Sheet1].[Breakthrough Name].[All]" allUniqueName="[Sheet1].[Breakthrough Name].[All]" dimensionUniqueName="[Sheet1]" displayFolder="" count="2" memberValueDatatype="130" unbalanced="0">
      <fieldsUsage count="2">
        <fieldUsage x="-1"/>
        <fieldUsage x="2"/>
      </fieldsUsage>
    </cacheHierarchy>
    <cacheHierarchy uniqueName="[Sheet1].[Year of First Oscar/Grammy/Emmy]" caption="Year of First Oscar/Grammy/Emmy" attribute="1" defaultMemberUniqueName="[Sheet1].[Year of First Oscar/Grammy/Emmy].[All]" allUniqueName="[Sheet1].[Year of First Oscar/Grammy/Emmy].[All]" dimensionUniqueName="[Sheet1]" displayFolder="" count="0" memberValueDatatype="130" unbalanced="0"/>
    <cacheHierarchy uniqueName="[Sheet1].[Director]" caption="Director" attribute="1" defaultMemberUniqueName="[Sheet1].[Director].[All]" allUniqueName="[Sheet1].[Director].[All]" dimensionUniqueName="[Sheet1]" displayFolder="" count="0" memberValueDatatype="130" unbalanced="0"/>
    <cacheHierarchy uniqueName="[Sheet1].[Major_Audience]" caption="Major_Audience" attribute="1" defaultMemberUniqueName="[Sheet1].[Major_Audience].[All]" allUniqueName="[Sheet1].[Major_Audience].[All]" dimensionUniqueName="[Sheet1]" displayFolder="" count="0" memberValueDatatype="130" unbalanced="0"/>
    <cacheHierarchy uniqueName="[Sheet1].[Project_Budget]" caption="Project_Budget" attribute="1" defaultMemberUniqueName="[Sheet1].[Project_Budget].[All]" allUniqueName="[Sheet1].[Project_Budget].[All]" dimensionUniqueName="[Sheet1]" displayFolder="" count="0" memberValueDatatype="20" unbalanced="0"/>
    <cacheHierarchy uniqueName="[Sheet1].[Popularity]" caption="Popularity" attribute="1" defaultMemberUniqueName="[Sheet1].[Popularity].[All]" allUniqueName="[Sheet1].[Popularity].[All]" dimensionUniqueName="[Sheet1]" displayFolder="" count="0" memberValueDatatype="20" unbalanced="0"/>
    <cacheHierarchy uniqueName="[Sheet1].[Project_profit]" caption="Project_profit" attribute="1" defaultMemberUniqueName="[Sheet1].[Project_profit].[All]" allUniqueName="[Sheet1].[Project_profit].[All]" dimensionUniqueName="[Sheet1]" displayFolder="" count="0" memberValueDatatype="5" unbalanced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Popularity]" caption="Sum of Popularity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ject_profit]" caption="Sum of Project_profit" measure="1" displayFolder="" measureGroup="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]" caption="Sum of id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ject_Budget]" caption="Sum of Project_Budget" measure="1" displayFolder="" measureGroup="Sheet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Entertainer]" caption="Count of Entertainer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opularity]" caption="Count of Popularity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Popularity]" caption="Max of Popularity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oject_Budget]" caption="Average of Project_Budget" measure="1" displayFolder="" measureGroup="Sheet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Major_Audience]" caption="Count of Major_Audience" measure="1" displayFolder="" measureGroup="Sheet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oaib" refreshedDate="44775.827398379632" backgroundQuery="1" createdVersion="8" refreshedVersion="8" minRefreshableVersion="3" recordCount="0" supportSubquery="1" supportAdvancedDrill="1" xr:uid="{41946BA3-5284-486E-BCF5-39FEEF881039}">
  <cacheSource type="external" connectionId="3"/>
  <cacheFields count="3">
    <cacheField name="[Sheet1].[Major_Audience].[Major_Audience]" caption="Major_Audience" numFmtId="0" hierarchy="10" level="1">
      <sharedItems count="3">
        <s v="Adult"/>
        <s v="Kid"/>
        <s v="Teen"/>
      </sharedItems>
    </cacheField>
    <cacheField name="[Sheet1].[Entertainer].[Entertainer]" caption="Entertainer" numFmtId="0" hierarchy="1" level="1">
      <sharedItems count="70">
        <s v="Adele"/>
        <s v="Angelina Jolie"/>
        <s v="Aretha Franklin"/>
        <s v="Bette Davis"/>
        <s v="Betty White"/>
        <s v="Bing Crosby"/>
        <s v="Bob Hope"/>
        <s v="Carol Burnett"/>
        <s v="Carole Lombard"/>
        <s v="Carrie Fisher"/>
        <s v="Cary Grant"/>
        <s v="Charlie Chaplin"/>
        <s v="Clara Bow"/>
        <s v="Clark Gable"/>
        <s v="David Letterman"/>
        <s v="Debbie Reynolds"/>
        <s v="Denzel Washington"/>
        <s v="Dick Van Dyke"/>
        <s v="Donald Sutherland"/>
        <s v="Dustin Hoffman"/>
        <s v="Ed Sullivan"/>
        <s v="Eddie Murphy"/>
        <s v="Elton John"/>
        <s v="Elvis Presley"/>
        <s v="Frank Sinatra"/>
        <s v="Gene Hackman"/>
        <s v="George Michael"/>
        <s v="Gregory Peck"/>
        <s v="Greta Garbo"/>
        <s v="Humphrey Bogart"/>
        <s v="James Dean"/>
        <s v="Jay Leno"/>
        <s v="Jennifer Aniston"/>
        <s v="Jerry Seinfeld"/>
        <s v="Jimmy Page"/>
        <s v="Jimmy Stewart"/>
        <s v="Joan Crawford"/>
        <s v="John Lennon"/>
        <s v="John Wayne"/>
        <s v="Johnny Carson"/>
        <s v="Johnny Depp"/>
        <s v="Justin Timberlake"/>
        <s v="Katherine Hepburn"/>
        <s v="Keifer Sutherland"/>
        <s v="Kirk Douglas"/>
        <s v="Lady Gaga"/>
        <s v="Leonard Bernstein"/>
        <s v="Leonardo DiCaprio"/>
        <s v="Louis Armstrong"/>
        <s v="Madonna"/>
        <s v="Mariah Carey"/>
        <s v="Marlon Brando"/>
        <s v="Mary Tyler Moore"/>
        <s v="Meryl Streep"/>
        <s v="Mick Jagger"/>
        <s v="Morgan Freeman"/>
        <s v="Oprah Winfrey"/>
        <s v="Paul McCartney"/>
        <s v="Paul Newman"/>
        <s v="Peter O'Toole"/>
        <s v="Prince"/>
        <s v="Robert Redford"/>
        <s v="Sidney Poitier"/>
        <s v="Sly Stone"/>
        <s v="Stevie Wonder"/>
        <s v="Tom Hanks"/>
        <s v="Tony Bennett"/>
        <s v="Wayne Newton"/>
        <s v="Will Smith"/>
        <s v="Willie Nelson"/>
      </sharedItems>
    </cacheField>
    <cacheField name="[Measures].[Max of Popularity]" caption="Max of Popularity" numFmtId="0" hierarchy="22" level="32767"/>
  </cacheFields>
  <cacheHierarchies count="25">
    <cacheHierarchy uniqueName="[Sheet1].[id]" caption="id" attribute="1" defaultMemberUniqueName="[Sheet1].[id].[All]" allUniqueName="[Sheet1].[id].[All]" dimensionUniqueName="[Sheet1]" displayFolder="" count="0" memberValueDatatype="20" unbalanced="0"/>
    <cacheHierarchy uniqueName="[Sheet1].[Entertainer]" caption="Entertainer" attribute="1" defaultMemberUniqueName="[Sheet1].[Entertainer].[All]" allUniqueName="[Sheet1].[Entertainer].[All]" dimensionUniqueName="[Sheet1]" displayFolder="" count="2" memberValueDatatype="130" unbalanced="0">
      <fieldsUsage count="2">
        <fieldUsage x="-1"/>
        <fieldUsage x="1"/>
      </fieldsUsage>
    </cacheHierarchy>
    <cacheHierarchy uniqueName="[Sheet1].[Gender (traditional)]" caption="Gender (traditional)" attribute="1" defaultMemberUniqueName="[Sheet1].[Gender (traditional)].[All]" allUniqueName="[Sheet1].[Gender (traditional)].[All]" dimensionUniqueName="[Sheet1]" displayFolder="" count="0" memberValueDatatype="130" unbalanced="0"/>
    <cacheHierarchy uniqueName="[Sheet1].[Birth Year]" caption="Birth Year" attribute="1" defaultMemberUniqueName="[Sheet1].[Birth Year].[All]" allUniqueName="[Sheet1].[Birth Year].[All]" dimensionUniqueName="[Sheet1]" displayFolder="" count="0" memberValueDatatype="20" unbalanced="0"/>
    <cacheHierarchy uniqueName="[Sheet1].[Year of Last Major Work (arguable)]" caption="Year of Last Major Work (arguable)" attribute="1" defaultMemberUniqueName="[Sheet1].[Year of Last Major Work (arguable)].[All]" allUniqueName="[Sheet1].[Year of Last Major Work (arguable)].[All]" dimensionUniqueName="[Sheet1]" displayFolder="" count="0" memberValueDatatype="20" unbalanced="0"/>
    <cacheHierarchy uniqueName="[Sheet1].[Year of Death]" caption="Year of Death" attribute="1" defaultMemberUniqueName="[Sheet1].[Year of Death].[All]" allUniqueName="[Sheet1].[Year of Death].[All]" dimensionUniqueName="[Sheet1]" displayFolder="" count="0" memberValueDatatype="130" unbalanced="0"/>
    <cacheHierarchy uniqueName="[Sheet1].[Year of Breakthrough/#1 Hit/Award Nomination]" caption="Year of Breakthrough/#1 Hit/Award Nomination" attribute="1" defaultMemberUniqueName="[Sheet1].[Year of Breakthrough/#1 Hit/Award Nomination].[All]" allUniqueName="[Sheet1].[Year of Breakthrough/#1 Hit/Award Nomination].[All]" dimensionUniqueName="[Sheet1]" displayFolder="" count="0" memberValueDatatype="20" unbalanced="0"/>
    <cacheHierarchy uniqueName="[Sheet1].[Breakthrough Name]" caption="Breakthrough Name" attribute="1" defaultMemberUniqueName="[Sheet1].[Breakthrough Name].[All]" allUniqueName="[Sheet1].[Breakthrough Name].[All]" dimensionUniqueName="[Sheet1]" displayFolder="" count="0" memberValueDatatype="130" unbalanced="0"/>
    <cacheHierarchy uniqueName="[Sheet1].[Year of First Oscar/Grammy/Emmy]" caption="Year of First Oscar/Grammy/Emmy" attribute="1" defaultMemberUniqueName="[Sheet1].[Year of First Oscar/Grammy/Emmy].[All]" allUniqueName="[Sheet1].[Year of First Oscar/Grammy/Emmy].[All]" dimensionUniqueName="[Sheet1]" displayFolder="" count="0" memberValueDatatype="130" unbalanced="0"/>
    <cacheHierarchy uniqueName="[Sheet1].[Director]" caption="Director" attribute="1" defaultMemberUniqueName="[Sheet1].[Director].[All]" allUniqueName="[Sheet1].[Director].[All]" dimensionUniqueName="[Sheet1]" displayFolder="" count="0" memberValueDatatype="130" unbalanced="0"/>
    <cacheHierarchy uniqueName="[Sheet1].[Major_Audience]" caption="Major_Audience" attribute="1" defaultMemberUniqueName="[Sheet1].[Major_Audience].[All]" allUniqueName="[Sheet1].[Major_Audience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Project_Budget]" caption="Project_Budget" attribute="1" defaultMemberUniqueName="[Sheet1].[Project_Budget].[All]" allUniqueName="[Sheet1].[Project_Budget].[All]" dimensionUniqueName="[Sheet1]" displayFolder="" count="0" memberValueDatatype="20" unbalanced="0"/>
    <cacheHierarchy uniqueName="[Sheet1].[Popularity]" caption="Popularity" attribute="1" defaultMemberUniqueName="[Sheet1].[Popularity].[All]" allUniqueName="[Sheet1].[Popularity].[All]" dimensionUniqueName="[Sheet1]" displayFolder="" count="0" memberValueDatatype="20" unbalanced="0"/>
    <cacheHierarchy uniqueName="[Sheet1].[Project_profit]" caption="Project_profit" attribute="1" defaultMemberUniqueName="[Sheet1].[Project_profit].[All]" allUniqueName="[Sheet1].[Project_profit].[All]" dimensionUniqueName="[Sheet1]" displayFolder="" count="0" memberValueDatatype="5" unbalanced="0"/>
    <cacheHierarchy uniqueName="[Measures].[__XL_Count Sheet1]" caption="__XL_Count Sheet1" measure="1" displayFolder="" measureGroup="Sheet1" count="0" hidden="1"/>
    <cacheHierarchy uniqueName="[Measures].[__No measures defined]" caption="__No measures defined" measure="1" displayFolder="" count="0" hidden="1"/>
    <cacheHierarchy uniqueName="[Measures].[Sum of Popularity]" caption="Sum of Popularity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roject_profit]" caption="Sum of Project_profit" measure="1" displayFolder="" measureGroup="Sheet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]" caption="Sum of id" measure="1" displayFolder="" measureGroup="Sheet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ject_Budget]" caption="Sum of Project_Budget" measure="1" displayFolder="" measureGroup="Sheet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Entertainer]" caption="Count of Entertainer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Popularity]" caption="Count of Popularity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ax of Popularity]" caption="Max of Popularity" measure="1" displayFolder="" measureGroup="Sheet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Project_Budget]" caption="Average of Project_Budget" measure="1" displayFolder="" measureGroup="Sheet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Major_Audience]" caption="Count of Major_Audience" measure="1" displayFolder="" measureGroup="Sheet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Sheet1" uniqueName="[Sheet1]" caption="Sheet1"/>
  </dimensions>
  <measureGroups count="1">
    <measureGroup name="Sheet1" caption="She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19A67-7A00-4F1F-B999-67926905C73E}" name="PivotTable5" cacheId="64" applyNumberFormats="0" applyBorderFormats="0" applyFontFormats="0" applyPatternFormats="0" applyAlignmentFormats="0" applyWidthHeightFormats="1" dataCaption="Values" grandTotalCaption="Average" updatedVersion="8" minRefreshableVersion="3" useAutoFormatting="1" subtotalHiddenItems="1" colGrandTotals="0" itemPrintTitles="1" createdVersion="8" indent="0" compact="0" compactData="0" multipleFieldFilters="0" chartFormat="2" rowHeaderCaption="Project/Movie">
  <location ref="A3:C72" firstHeaderRow="0" firstDataRow="1" firstDataCol="1"/>
  <pivotFields count="4">
    <pivotField compact="0" allDrilled="1" outline="0" showAll="0" sortType="ascending" defaultSubtotal="0" defaultAttributeDrillState="1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</items>
    </pivotField>
    <pivotField dataField="1" compact="0" outline="0" showAll="0" defaultSubtotal="0"/>
    <pivotField axis="axisRow" compact="0" allDrilled="1" outline="0" showAll="0" sortType="ascending" defaultSubtotal="0" defaultAttributeDrillState="1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dataField="1" compact="0" outline="0" subtotalTop="0" showAll="0" defaultSubtotal="0"/>
  </pivotFields>
  <rowFields count="1">
    <field x="2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-2"/>
  </colFields>
  <colItems count="2">
    <i>
      <x/>
    </i>
    <i i="1">
      <x v="1"/>
    </i>
  </colItems>
  <dataFields count="2">
    <dataField name="Project_Budget" fld="3" subtotal="average" baseField="2" baseItem="0" numFmtId="166"/>
    <dataField name="Project_profit" fld="1" baseField="0" baseItem="0" numFmtId="166"/>
  </dataFields>
  <formats count="2"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5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opularity"/>
    <pivotHierarchy dragToData="1" caption="Project_profit"/>
    <pivotHierarchy dragToData="1"/>
    <pivotHierarchy dragToData="1" caption="Project_Budget"/>
    <pivotHierarchy dragToData="1"/>
    <pivotHierarchy dragToData="1"/>
    <pivotHierarchy dragToData="1"/>
    <pivotHierarchy dragToData="1" caption="Project_Budget"/>
    <pivotHierarchy dragToData="1"/>
  </pivotHierarchies>
  <pivotTableStyleInfo name="PivotStyleMedium15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ntertainer - dataset_excel.xlsx!Sheet1"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67210-D227-4E4A-A890-379BD985F587}" name="PivotTable8" cacheId="66" applyNumberFormats="0" applyBorderFormats="0" applyFontFormats="0" applyPatternFormats="0" applyAlignmentFormats="0" applyWidthHeightFormats="1" dataCaption="Values" grandTotalCaption="Max Popularity" updatedVersion="8" minRefreshableVersion="3" useAutoFormatting="1" subtotalHiddenItems="1" colGrandTotals="0" itemPrintTitles="1" createdVersion="8" indent="0" compact="0" compactData="0" multipleFieldFilters="0">
  <location ref="A3:D75" firstHeaderRow="1" firstDataRow="2" firstDataCol="1"/>
  <pivotFields count="3">
    <pivotField axis="axisCol" compact="0" allDrilled="1" outline="0" showAll="0" dataSourceSort="1" defaultAttributeDrillState="1">
      <items count="4">
        <item x="0"/>
        <item x="1"/>
        <item x="2"/>
        <item t="default"/>
      </items>
    </pivotField>
    <pivotField axis="axisRow" compact="0" allDrilled="1" outline="0" showAll="0" dataSourceSort="1" defaultAttributeDrillState="1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dataField="1" compact="0" outline="0" showAll="0" defaultSubtotal="0"/>
  </pivotFields>
  <rowFields count="1">
    <field x="1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Max of Popularity" fld="2" subtotal="max" baseField="1" baseItem="0"/>
  </dataFields>
  <formats count="12">
    <format dxfId="11">
      <pivotArea dataOnly="0" labelOnly="1" fieldPosition="0">
        <references count="1">
          <reference field="0" count="1">
            <x v="0"/>
          </reference>
        </references>
      </pivotArea>
    </format>
    <format dxfId="12">
      <pivotArea dataOnly="0" labelOnly="1" fieldPosition="0">
        <references count="1">
          <reference field="0" count="1">
            <x v="1"/>
          </reference>
        </references>
      </pivotArea>
    </format>
    <format dxfId="13">
      <pivotArea dataOnly="0" labelOnly="1" fieldPosition="0">
        <references count="1">
          <reference field="0" count="1">
            <x v="2"/>
          </reference>
        </references>
      </pivotArea>
    </format>
    <format dxfId="14">
      <pivotArea collapsedLevelsAreSubtotals="1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15">
      <pivotArea outline="0" collapsedLevelsAreSubtotals="1" fieldPosition="0"/>
    </format>
    <format dxfId="16">
      <pivotArea dataOnly="0" labelOnly="1" grandRow="1" outline="0" fieldPosition="0"/>
    </format>
    <format dxfId="17">
      <pivotArea grandRow="1" outline="0" collapsedLevelsAreSubtotals="1" fieldPosition="0"/>
    </format>
    <format dxfId="18">
      <pivotArea dataOnly="0" labelOnly="1" grandRow="1" outline="0" fieldPosition="0"/>
    </format>
    <format dxfId="19">
      <pivotArea grandRow="1" outline="0" collapsedLevelsAreSubtotals="1" fieldPosition="0"/>
    </format>
    <format dxfId="20">
      <pivotArea dataOnly="0" labelOnly="1" grandRow="1" outline="0" fieldPosition="0"/>
    </format>
    <format dxfId="21">
      <pivotArea grandRow="1" outline="0" collapsedLevelsAreSubtotals="1" fieldPosition="0"/>
    </format>
    <format dxfId="22">
      <pivotArea dataOnly="0" labelOnly="1" grandRow="1" outline="0" fieldPosition="0"/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Popularity"/>
    <pivotHierarchy dragToData="1"/>
    <pivotHierarchy dragToData="1"/>
    <pivotHierarchy dragToData="1"/>
    <pivotHierarchy dragToData="1"/>
    <pivotHierarchy dragToData="1" caption="Count of Popularity"/>
    <pivotHierarchy dragToData="1" caption="Max of Popularity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ntertainer - dataset_excel.xlsx!Sheet1">
        <x15:activeTabTopLevelEntity name="[Sheet1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7262E6-BEDF-4BA4-A790-B46F8B82FD65}" autoFormatId="16" applyNumberFormats="0" applyBorderFormats="0" applyFontFormats="0" applyPatternFormats="0" applyAlignmentFormats="0" applyWidthHeightFormats="0">
  <queryTableRefresh nextId="19" unboundColumnsLeft="1" unboundColumnsRight="5">
    <queryTableFields count="14">
      <queryTableField id="5" dataBound="0" tableColumnId="5"/>
      <queryTableField id="1" name="Entertainer" tableColumnId="15"/>
      <queryTableField id="16" dataBound="0" tableColumnId="16"/>
      <queryTableField id="17" dataBound="0" tableColumnId="17"/>
      <queryTableField id="18" dataBound="0" tableColumnId="18"/>
      <queryTableField id="15" dataBound="0" tableColumnId="1"/>
      <queryTableField id="2" name="Year of Breakthrough/#1 Hit/Award Nomination" tableColumnId="2"/>
      <queryTableField id="3" name="Breakthrough Name" tableColumnId="3"/>
      <queryTableField id="4" name="Year of First Oscar/Grammy/Emmy" tableColumnId="4"/>
      <queryTableField id="10" dataBound="0" tableColumnId="10"/>
      <queryTableField id="9" dataBound="0" tableColumnId="9"/>
      <queryTableField id="8" dataBound="0" tableColumnId="8"/>
      <queryTableField id="6" dataBound="0" tableColumnId="6"/>
      <queryTableField id="11" dataBound="0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8FB1A2-1850-4BD1-9BC8-F2DBE2726289}" name="Table2" displayName="Table2" ref="A1:F72" totalsRowShown="0">
  <autoFilter ref="A1:F72" xr:uid="{A78FB1A2-1850-4BD1-9BC8-F2DBE2726289}"/>
  <tableColumns count="6">
    <tableColumn id="4" xr3:uid="{1BB6AEE1-1418-4FC5-9A0B-FDE25456B6D0}" name="id" dataDxfId="2"/>
    <tableColumn id="1" xr3:uid="{04AAB2C0-89B8-4BE6-81CD-295C9F3B65DA}" name="Entertainer"/>
    <tableColumn id="2" xr3:uid="{F40F26CF-CDDD-4143-8F4B-128D2B63B331}" name="Gender (traditional)" dataDxfId="1"/>
    <tableColumn id="3" xr3:uid="{2EED5F00-E7B4-453D-B196-BFBCA498A0C4}" name="Birth Year" dataDxfId="0"/>
    <tableColumn id="9" xr3:uid="{35FB0662-1F71-4399-83C7-90A7B1000DF6}" name="Year of Last Major Work (arguable)"/>
    <tableColumn id="10" xr3:uid="{A298A8AA-81AA-429A-A1D8-0E9479C73985}" name="Year of Death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04A0F-8529-4B64-99BA-24C28A6C229F}" name="Sheet1" displayName="Sheet1" ref="A1:N71" tableType="queryTable" totalsRowShown="0">
  <autoFilter ref="A1:N71" xr:uid="{33804A0F-8529-4B64-99BA-24C28A6C229F}"/>
  <sortState xmlns:xlrd2="http://schemas.microsoft.com/office/spreadsheetml/2017/richdata2" ref="A2:N71">
    <sortCondition ref="K11:K71"/>
  </sortState>
  <tableColumns count="14">
    <tableColumn id="5" xr3:uid="{57180005-8AC8-4F40-92FC-69F3EBEEEB4B}" uniqueName="5" name="id" queryTableFieldId="5" dataDxfId="33"/>
    <tableColumn id="15" xr3:uid="{95C1A0AB-EAAF-4DA8-AC06-655ACDEFB55E}" uniqueName="15" name="Entertainer" queryTableFieldId="1" dataDxfId="32"/>
    <tableColumn id="16" xr3:uid="{4B249B86-0AF3-4EAD-AE2F-ECB339EAA61C}" uniqueName="16" name="Gender (traditional)" queryTableFieldId="16" dataDxfId="31"/>
    <tableColumn id="17" xr3:uid="{3977926E-7779-40D5-883C-3940B1A3C1F8}" uniqueName="17" name="Birth Year" queryTableFieldId="17" dataDxfId="30"/>
    <tableColumn id="18" xr3:uid="{947528A7-C399-46CF-A369-2DFE921BFEAA}" uniqueName="18" name="Year of Last Major Work (arguable)" queryTableFieldId="18" dataDxfId="29"/>
    <tableColumn id="1" xr3:uid="{DC45A32E-BD32-4DAA-86C3-C7ABFB01B867}" uniqueName="1" name="Year of Death" queryTableFieldId="15" dataDxfId="28"/>
    <tableColumn id="2" xr3:uid="{168E9ECA-496D-43B8-B4D9-9F7405A3E5CF}" uniqueName="2" name="Year of Breakthrough/#1 Hit/Award Nomination" queryTableFieldId="2"/>
    <tableColumn id="3" xr3:uid="{4CCD3A63-BE02-4F2A-9E2A-ED0EE580EF9B}" uniqueName="3" name="Breakthrough Name" queryTableFieldId="3"/>
    <tableColumn id="4" xr3:uid="{AB2AD1A4-3486-4370-8BA2-CEAADE8089D9}" uniqueName="4" name="Year of First Oscar/Grammy/Emmy" queryTableFieldId="4"/>
    <tableColumn id="10" xr3:uid="{82D3EF3A-5298-4B36-95BF-2D548829DAE8}" uniqueName="10" name="Director" queryTableFieldId="10"/>
    <tableColumn id="9" xr3:uid="{F1ACD4AE-63D6-4829-8D22-A8F4F499D5ED}" uniqueName="9" name="Major_Audience" queryTableFieldId="9"/>
    <tableColumn id="8" xr3:uid="{14FA9274-95CC-47AA-BEFB-CD680F2C3301}" uniqueName="8" name="Project_Budget" queryTableFieldId="8" dataDxfId="27"/>
    <tableColumn id="6" xr3:uid="{00354D22-F6E4-479D-9502-E46C5D47E7A0}" uniqueName="6" name="Popularity" queryTableFieldId="6" dataDxfId="26"/>
    <tableColumn id="11" xr3:uid="{6D11D8FE-2970-4DC3-BE0C-206E2C00C4AD}" uniqueName="11" name="Project_profit" queryTableFieldId="11" dataDxfId="25">
      <calculatedColumnFormula>Sheet1[[#This Row],[Popularity]]*2 - Sheet1[[#This Row],[Project_Budget]]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681582-22CD-4685-8395-44E0ACA5365D}" name="Table5" displayName="Table5" ref="A1:D71" totalsRowShown="0" tableBorderDxfId="10">
  <autoFilter ref="A1:D71" xr:uid="{67681582-22CD-4685-8395-44E0ACA5365D}"/>
  <tableColumns count="4">
    <tableColumn id="5" xr3:uid="{A8150383-5D65-4A15-A611-11D020D041CE}" name="ID" dataDxfId="6"/>
    <tableColumn id="1" xr3:uid="{903B5C2D-F17E-4653-87A7-B42BEED8F181}" name="Entertainer" dataDxfId="9" totalsRowDxfId="5"/>
    <tableColumn id="2" xr3:uid="{718A4EF4-58AA-4861-9C0A-7C885C470C59}" name="Audience" dataDxfId="8" totalsRowDxfId="4"/>
    <tableColumn id="3" xr3:uid="{99C3FB17-ECAC-40CB-90A7-269F3FBC4024}" name="Popularity" dataDxfId="7" totalsRow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107DA-640E-4003-AC1D-A523CAD18BE3}">
  <dimension ref="A1:F72"/>
  <sheetViews>
    <sheetView workbookViewId="0">
      <pane ySplit="1" topLeftCell="A2" activePane="bottomLeft" state="frozen"/>
      <selection pane="bottomLeft" activeCell="C11" sqref="C11"/>
    </sheetView>
  </sheetViews>
  <sheetFormatPr defaultRowHeight="14.5" x14ac:dyDescent="0.35"/>
  <cols>
    <col min="1" max="1" width="10.54296875" customWidth="1"/>
    <col min="2" max="2" width="19.54296875" customWidth="1"/>
    <col min="3" max="3" width="18.6328125" customWidth="1"/>
    <col min="4" max="4" width="18.26953125" customWidth="1"/>
    <col min="5" max="5" width="35.1796875" customWidth="1"/>
    <col min="6" max="6" width="20.7265625" customWidth="1"/>
    <col min="7" max="7" width="15.1796875" customWidth="1"/>
  </cols>
  <sheetData>
    <row r="1" spans="1:6" x14ac:dyDescent="0.35">
      <c r="A1" s="2" t="s">
        <v>148</v>
      </c>
      <c r="B1" t="s">
        <v>0</v>
      </c>
      <c r="C1" s="1" t="s">
        <v>1</v>
      </c>
      <c r="D1" s="1" t="s">
        <v>2</v>
      </c>
      <c r="E1" t="s">
        <v>143</v>
      </c>
      <c r="F1" t="s">
        <v>144</v>
      </c>
    </row>
    <row r="2" spans="1:6" x14ac:dyDescent="0.35">
      <c r="A2" s="2">
        <v>1</v>
      </c>
      <c r="B2" t="s">
        <v>3</v>
      </c>
      <c r="C2" s="1" t="s">
        <v>4</v>
      </c>
      <c r="D2" s="1">
        <v>1988</v>
      </c>
      <c r="E2">
        <v>2016</v>
      </c>
    </row>
    <row r="3" spans="1:6" x14ac:dyDescent="0.35">
      <c r="A3" s="2">
        <f>A2+1</f>
        <v>2</v>
      </c>
      <c r="B3" t="s">
        <v>5</v>
      </c>
      <c r="C3" s="1" t="s">
        <v>4</v>
      </c>
      <c r="D3" s="1">
        <v>1975</v>
      </c>
      <c r="E3">
        <v>2016</v>
      </c>
    </row>
    <row r="4" spans="1:6" x14ac:dyDescent="0.35">
      <c r="A4" s="2">
        <f t="shared" ref="A4:A67" si="0">A3+1</f>
        <v>3</v>
      </c>
      <c r="B4" t="s">
        <v>6</v>
      </c>
      <c r="C4" s="1" t="s">
        <v>4</v>
      </c>
      <c r="D4" s="1">
        <v>1942</v>
      </c>
      <c r="E4">
        <v>2014</v>
      </c>
    </row>
    <row r="5" spans="1:6" x14ac:dyDescent="0.35">
      <c r="A5" s="2">
        <f t="shared" si="0"/>
        <v>4</v>
      </c>
      <c r="B5" t="s">
        <v>7</v>
      </c>
      <c r="C5" s="1" t="s">
        <v>4</v>
      </c>
      <c r="D5" s="1">
        <v>1908</v>
      </c>
      <c r="E5">
        <v>1989</v>
      </c>
      <c r="F5">
        <v>1989</v>
      </c>
    </row>
    <row r="6" spans="1:6" x14ac:dyDescent="0.35">
      <c r="A6" s="2">
        <f t="shared" si="0"/>
        <v>5</v>
      </c>
      <c r="B6" t="s">
        <v>8</v>
      </c>
      <c r="C6" s="1" t="s">
        <v>4</v>
      </c>
      <c r="D6" s="1">
        <v>1922</v>
      </c>
      <c r="E6">
        <v>2016</v>
      </c>
    </row>
    <row r="7" spans="1:6" x14ac:dyDescent="0.35">
      <c r="A7" s="2">
        <f t="shared" si="0"/>
        <v>6</v>
      </c>
      <c r="B7" t="s">
        <v>9</v>
      </c>
      <c r="C7" s="1" t="s">
        <v>10</v>
      </c>
      <c r="D7" s="1">
        <v>1903</v>
      </c>
      <c r="E7">
        <v>1974</v>
      </c>
      <c r="F7">
        <v>1977</v>
      </c>
    </row>
    <row r="8" spans="1:6" x14ac:dyDescent="0.35">
      <c r="A8" s="2">
        <f t="shared" si="0"/>
        <v>7</v>
      </c>
      <c r="B8" t="s">
        <v>11</v>
      </c>
      <c r="C8" s="1" t="s">
        <v>10</v>
      </c>
      <c r="D8" s="1">
        <v>1903</v>
      </c>
      <c r="E8">
        <v>1972</v>
      </c>
      <c r="F8">
        <v>2003</v>
      </c>
    </row>
    <row r="9" spans="1:6" x14ac:dyDescent="0.35">
      <c r="A9" s="2">
        <f t="shared" si="0"/>
        <v>8</v>
      </c>
      <c r="B9" t="s">
        <v>12</v>
      </c>
      <c r="C9" s="1" t="s">
        <v>4</v>
      </c>
      <c r="D9" s="1">
        <v>1933</v>
      </c>
      <c r="E9">
        <v>2016</v>
      </c>
    </row>
    <row r="10" spans="1:6" x14ac:dyDescent="0.35">
      <c r="A10" s="2">
        <f t="shared" si="0"/>
        <v>9</v>
      </c>
      <c r="B10" t="s">
        <v>13</v>
      </c>
      <c r="C10" s="1" t="s">
        <v>4</v>
      </c>
      <c r="D10" s="1">
        <v>1908</v>
      </c>
      <c r="E10">
        <v>1942</v>
      </c>
      <c r="F10">
        <v>1942</v>
      </c>
    </row>
    <row r="11" spans="1:6" x14ac:dyDescent="0.35">
      <c r="A11" s="2">
        <f t="shared" si="0"/>
        <v>10</v>
      </c>
      <c r="B11" t="s">
        <v>14</v>
      </c>
      <c r="C11" s="1" t="s">
        <v>4</v>
      </c>
      <c r="D11" s="1">
        <v>1956</v>
      </c>
      <c r="E11">
        <v>2016</v>
      </c>
      <c r="F11">
        <v>2016</v>
      </c>
    </row>
    <row r="12" spans="1:6" x14ac:dyDescent="0.35">
      <c r="A12" s="2">
        <f t="shared" si="0"/>
        <v>11</v>
      </c>
      <c r="B12" t="s">
        <v>15</v>
      </c>
      <c r="C12" s="1" t="s">
        <v>10</v>
      </c>
      <c r="D12" s="1">
        <v>1904</v>
      </c>
      <c r="E12">
        <v>1966</v>
      </c>
      <c r="F12">
        <v>1986</v>
      </c>
    </row>
    <row r="13" spans="1:6" x14ac:dyDescent="0.35">
      <c r="A13" s="2">
        <f t="shared" si="0"/>
        <v>12</v>
      </c>
      <c r="B13" t="s">
        <v>16</v>
      </c>
      <c r="C13" s="1" t="s">
        <v>10</v>
      </c>
      <c r="D13" s="1">
        <v>1889</v>
      </c>
      <c r="E13">
        <v>1967</v>
      </c>
      <c r="F13">
        <v>1977</v>
      </c>
    </row>
    <row r="14" spans="1:6" x14ac:dyDescent="0.35">
      <c r="A14" s="2">
        <f t="shared" si="0"/>
        <v>13</v>
      </c>
      <c r="B14" t="s">
        <v>17</v>
      </c>
      <c r="C14" s="1" t="s">
        <v>4</v>
      </c>
      <c r="D14" s="1">
        <v>1905</v>
      </c>
      <c r="E14">
        <v>1933</v>
      </c>
      <c r="F14">
        <v>1965</v>
      </c>
    </row>
    <row r="15" spans="1:6" x14ac:dyDescent="0.35">
      <c r="A15" s="2">
        <f t="shared" si="0"/>
        <v>14</v>
      </c>
      <c r="B15" t="s">
        <v>18</v>
      </c>
      <c r="C15" s="1" t="s">
        <v>10</v>
      </c>
      <c r="D15" s="1">
        <v>1901</v>
      </c>
      <c r="E15">
        <v>1960</v>
      </c>
      <c r="F15">
        <v>1960</v>
      </c>
    </row>
    <row r="16" spans="1:6" x14ac:dyDescent="0.35">
      <c r="A16" s="2">
        <f t="shared" si="0"/>
        <v>15</v>
      </c>
      <c r="B16" t="s">
        <v>19</v>
      </c>
      <c r="C16" s="1" t="s">
        <v>10</v>
      </c>
      <c r="D16" s="1">
        <v>1947</v>
      </c>
      <c r="E16">
        <v>2015</v>
      </c>
    </row>
    <row r="17" spans="1:6" x14ac:dyDescent="0.35">
      <c r="A17" s="2">
        <f t="shared" si="0"/>
        <v>16</v>
      </c>
      <c r="B17" t="s">
        <v>20</v>
      </c>
      <c r="C17" s="1" t="s">
        <v>4</v>
      </c>
      <c r="D17" s="1">
        <v>1932</v>
      </c>
      <c r="E17">
        <v>2006</v>
      </c>
      <c r="F17">
        <v>2016</v>
      </c>
    </row>
    <row r="18" spans="1:6" x14ac:dyDescent="0.35">
      <c r="A18" s="2">
        <f t="shared" si="0"/>
        <v>17</v>
      </c>
      <c r="B18" t="s">
        <v>21</v>
      </c>
      <c r="C18" s="1" t="s">
        <v>10</v>
      </c>
      <c r="D18" s="1">
        <v>1954</v>
      </c>
      <c r="E18">
        <v>2016</v>
      </c>
    </row>
    <row r="19" spans="1:6" x14ac:dyDescent="0.35">
      <c r="A19" s="2">
        <f t="shared" si="0"/>
        <v>18</v>
      </c>
      <c r="B19" t="s">
        <v>22</v>
      </c>
      <c r="C19" s="1" t="s">
        <v>10</v>
      </c>
      <c r="D19" s="1">
        <v>1925</v>
      </c>
      <c r="E19">
        <v>2015</v>
      </c>
    </row>
    <row r="20" spans="1:6" x14ac:dyDescent="0.35">
      <c r="A20" s="2">
        <f t="shared" si="0"/>
        <v>19</v>
      </c>
      <c r="B20" t="s">
        <v>23</v>
      </c>
      <c r="C20" s="1" t="s">
        <v>10</v>
      </c>
      <c r="D20" s="1">
        <v>1935</v>
      </c>
      <c r="E20">
        <v>2016</v>
      </c>
    </row>
    <row r="21" spans="1:6" x14ac:dyDescent="0.35">
      <c r="A21" s="2">
        <f t="shared" si="0"/>
        <v>20</v>
      </c>
      <c r="B21" t="s">
        <v>24</v>
      </c>
      <c r="C21" s="1" t="s">
        <v>10</v>
      </c>
      <c r="D21" s="1">
        <v>1937</v>
      </c>
      <c r="E21">
        <v>2016</v>
      </c>
    </row>
    <row r="22" spans="1:6" x14ac:dyDescent="0.35">
      <c r="A22" s="2">
        <f t="shared" si="0"/>
        <v>21</v>
      </c>
      <c r="B22" t="s">
        <v>25</v>
      </c>
      <c r="C22" s="1" t="s">
        <v>10</v>
      </c>
      <c r="D22" s="1">
        <v>1901</v>
      </c>
      <c r="E22">
        <v>1973</v>
      </c>
      <c r="F22">
        <v>1974</v>
      </c>
    </row>
    <row r="23" spans="1:6" x14ac:dyDescent="0.35">
      <c r="A23" s="2">
        <f t="shared" si="0"/>
        <v>22</v>
      </c>
      <c r="B23" t="s">
        <v>26</v>
      </c>
      <c r="C23" s="1" t="s">
        <v>10</v>
      </c>
      <c r="D23" s="1">
        <v>1961</v>
      </c>
      <c r="E23">
        <v>2016</v>
      </c>
    </row>
    <row r="24" spans="1:6" x14ac:dyDescent="0.35">
      <c r="A24" s="2">
        <f t="shared" si="0"/>
        <v>23</v>
      </c>
      <c r="B24" t="s">
        <v>27</v>
      </c>
      <c r="C24" s="1" t="s">
        <v>10</v>
      </c>
      <c r="D24" s="1">
        <v>1947</v>
      </c>
      <c r="E24">
        <v>2016</v>
      </c>
    </row>
    <row r="25" spans="1:6" x14ac:dyDescent="0.35">
      <c r="A25" s="2">
        <f t="shared" si="0"/>
        <v>24</v>
      </c>
      <c r="B25" t="s">
        <v>28</v>
      </c>
      <c r="C25" s="1" t="s">
        <v>10</v>
      </c>
      <c r="D25" s="1">
        <v>1935</v>
      </c>
      <c r="E25">
        <v>1977</v>
      </c>
      <c r="F25">
        <v>1977</v>
      </c>
    </row>
    <row r="26" spans="1:6" x14ac:dyDescent="0.35">
      <c r="A26" s="2">
        <f t="shared" si="0"/>
        <v>25</v>
      </c>
      <c r="B26" t="s">
        <v>29</v>
      </c>
      <c r="C26" s="1" t="s">
        <v>10</v>
      </c>
      <c r="D26" s="1">
        <v>1915</v>
      </c>
      <c r="E26">
        <v>1980</v>
      </c>
      <c r="F26">
        <v>1998</v>
      </c>
    </row>
    <row r="27" spans="1:6" x14ac:dyDescent="0.35">
      <c r="A27" s="2">
        <f t="shared" si="0"/>
        <v>26</v>
      </c>
      <c r="B27" t="s">
        <v>30</v>
      </c>
      <c r="C27" s="1" t="s">
        <v>10</v>
      </c>
      <c r="D27" s="1">
        <v>1930</v>
      </c>
      <c r="E27">
        <v>2004</v>
      </c>
    </row>
    <row r="28" spans="1:6" x14ac:dyDescent="0.35">
      <c r="A28" s="2">
        <f t="shared" si="0"/>
        <v>27</v>
      </c>
      <c r="B28" t="s">
        <v>31</v>
      </c>
      <c r="C28" s="1" t="s">
        <v>10</v>
      </c>
      <c r="D28" s="1">
        <v>1963</v>
      </c>
      <c r="E28">
        <v>2004</v>
      </c>
      <c r="F28">
        <v>2016</v>
      </c>
    </row>
    <row r="29" spans="1:6" x14ac:dyDescent="0.35">
      <c r="A29" s="2">
        <f t="shared" si="0"/>
        <v>28</v>
      </c>
      <c r="B29" t="s">
        <v>32</v>
      </c>
      <c r="C29" s="1" t="s">
        <v>10</v>
      </c>
      <c r="D29" s="1">
        <v>1916</v>
      </c>
      <c r="E29">
        <v>1991</v>
      </c>
      <c r="F29">
        <v>2003</v>
      </c>
    </row>
    <row r="30" spans="1:6" x14ac:dyDescent="0.35">
      <c r="A30" s="2">
        <f t="shared" si="0"/>
        <v>29</v>
      </c>
      <c r="B30" t="s">
        <v>33</v>
      </c>
      <c r="C30" s="1" t="s">
        <v>4</v>
      </c>
      <c r="D30" s="1">
        <v>1905</v>
      </c>
      <c r="E30">
        <v>1941</v>
      </c>
      <c r="F30">
        <v>1990</v>
      </c>
    </row>
    <row r="31" spans="1:6" x14ac:dyDescent="0.35">
      <c r="A31" s="2">
        <f t="shared" si="0"/>
        <v>30</v>
      </c>
      <c r="B31" t="s">
        <v>34</v>
      </c>
      <c r="C31" s="1" t="s">
        <v>10</v>
      </c>
      <c r="D31" s="1">
        <v>1899</v>
      </c>
      <c r="E31">
        <v>1956</v>
      </c>
      <c r="F31">
        <v>1957</v>
      </c>
    </row>
    <row r="32" spans="1:6" x14ac:dyDescent="0.35">
      <c r="A32" s="2">
        <f t="shared" si="0"/>
        <v>31</v>
      </c>
      <c r="B32" t="s">
        <v>35</v>
      </c>
      <c r="C32" s="1" t="s">
        <v>10</v>
      </c>
      <c r="D32" s="1">
        <v>1931</v>
      </c>
      <c r="E32">
        <v>1955</v>
      </c>
      <c r="F32">
        <v>1955</v>
      </c>
    </row>
    <row r="33" spans="1:6" x14ac:dyDescent="0.35">
      <c r="A33" s="2">
        <f t="shared" si="0"/>
        <v>32</v>
      </c>
      <c r="B33" t="s">
        <v>36</v>
      </c>
      <c r="C33" s="1" t="s">
        <v>10</v>
      </c>
      <c r="D33" s="1">
        <v>1950</v>
      </c>
      <c r="E33">
        <v>2014</v>
      </c>
    </row>
    <row r="34" spans="1:6" x14ac:dyDescent="0.35">
      <c r="A34" s="2">
        <f t="shared" si="0"/>
        <v>33</v>
      </c>
      <c r="B34" t="s">
        <v>37</v>
      </c>
      <c r="C34" s="1" t="s">
        <v>4</v>
      </c>
      <c r="D34" s="1">
        <v>1969</v>
      </c>
      <c r="E34">
        <v>2016</v>
      </c>
    </row>
    <row r="35" spans="1:6" x14ac:dyDescent="0.35">
      <c r="A35" s="2">
        <f t="shared" si="0"/>
        <v>34</v>
      </c>
      <c r="B35" t="s">
        <v>38</v>
      </c>
      <c r="C35" s="1" t="s">
        <v>10</v>
      </c>
      <c r="D35" s="1">
        <v>1954</v>
      </c>
      <c r="E35">
        <v>2016</v>
      </c>
    </row>
    <row r="36" spans="1:6" x14ac:dyDescent="0.35">
      <c r="A36" s="2">
        <f t="shared" si="0"/>
        <v>35</v>
      </c>
      <c r="B36" t="s">
        <v>39</v>
      </c>
      <c r="C36" s="1" t="s">
        <v>10</v>
      </c>
      <c r="D36" s="1">
        <v>1944</v>
      </c>
      <c r="E36">
        <v>2016</v>
      </c>
    </row>
    <row r="37" spans="1:6" x14ac:dyDescent="0.35">
      <c r="A37" s="2">
        <f t="shared" si="0"/>
        <v>36</v>
      </c>
      <c r="B37" t="s">
        <v>40</v>
      </c>
      <c r="C37" s="1" t="s">
        <v>10</v>
      </c>
      <c r="D37" s="1">
        <v>1908</v>
      </c>
      <c r="E37">
        <v>1980</v>
      </c>
      <c r="F37">
        <v>1997</v>
      </c>
    </row>
    <row r="38" spans="1:6" x14ac:dyDescent="0.35">
      <c r="A38" s="2">
        <f t="shared" si="0"/>
        <v>37</v>
      </c>
      <c r="B38" t="s">
        <v>41</v>
      </c>
      <c r="C38" s="1" t="s">
        <v>4</v>
      </c>
      <c r="D38" s="1">
        <v>1904</v>
      </c>
      <c r="E38">
        <v>1970</v>
      </c>
      <c r="F38">
        <v>1977</v>
      </c>
    </row>
    <row r="39" spans="1:6" x14ac:dyDescent="0.35">
      <c r="A39" s="2">
        <f t="shared" si="0"/>
        <v>38</v>
      </c>
      <c r="B39" t="s">
        <v>42</v>
      </c>
      <c r="C39" s="1" t="s">
        <v>10</v>
      </c>
      <c r="D39" s="1">
        <v>1940</v>
      </c>
      <c r="E39">
        <v>1980</v>
      </c>
      <c r="F39">
        <v>1980</v>
      </c>
    </row>
    <row r="40" spans="1:6" x14ac:dyDescent="0.35">
      <c r="A40" s="2">
        <f t="shared" si="0"/>
        <v>39</v>
      </c>
      <c r="B40" t="s">
        <v>43</v>
      </c>
      <c r="C40" s="1" t="s">
        <v>10</v>
      </c>
      <c r="D40" s="1">
        <v>1907</v>
      </c>
      <c r="E40">
        <v>1976</v>
      </c>
      <c r="F40">
        <v>1979</v>
      </c>
    </row>
    <row r="41" spans="1:6" x14ac:dyDescent="0.35">
      <c r="A41" s="2">
        <f t="shared" si="0"/>
        <v>40</v>
      </c>
      <c r="B41" t="s">
        <v>44</v>
      </c>
      <c r="C41" s="1" t="s">
        <v>10</v>
      </c>
      <c r="D41" s="1">
        <v>1925</v>
      </c>
      <c r="E41">
        <v>1992</v>
      </c>
      <c r="F41">
        <v>2005</v>
      </c>
    </row>
    <row r="42" spans="1:6" x14ac:dyDescent="0.35">
      <c r="A42" s="2">
        <f t="shared" si="0"/>
        <v>41</v>
      </c>
      <c r="B42" t="s">
        <v>45</v>
      </c>
      <c r="C42" s="1" t="s">
        <v>10</v>
      </c>
      <c r="D42" s="1">
        <v>1963</v>
      </c>
      <c r="E42">
        <v>2016</v>
      </c>
    </row>
    <row r="43" spans="1:6" x14ac:dyDescent="0.35">
      <c r="A43" s="2">
        <f t="shared" si="0"/>
        <v>42</v>
      </c>
      <c r="B43" t="s">
        <v>46</v>
      </c>
      <c r="C43" s="1" t="s">
        <v>10</v>
      </c>
      <c r="D43" s="1">
        <v>1981</v>
      </c>
      <c r="E43">
        <v>2016</v>
      </c>
    </row>
    <row r="44" spans="1:6" x14ac:dyDescent="0.35">
      <c r="A44" s="2">
        <f t="shared" si="0"/>
        <v>43</v>
      </c>
      <c r="B44" t="s">
        <v>47</v>
      </c>
      <c r="C44" s="1" t="s">
        <v>4</v>
      </c>
      <c r="D44" s="1">
        <v>1907</v>
      </c>
      <c r="E44">
        <v>1994</v>
      </c>
      <c r="F44">
        <v>2003</v>
      </c>
    </row>
    <row r="45" spans="1:6" x14ac:dyDescent="0.35">
      <c r="A45" s="2">
        <f t="shared" si="0"/>
        <v>44</v>
      </c>
      <c r="B45" t="s">
        <v>48</v>
      </c>
      <c r="C45" s="1" t="s">
        <v>10</v>
      </c>
      <c r="D45" s="1">
        <v>1966</v>
      </c>
      <c r="E45">
        <v>2016</v>
      </c>
    </row>
    <row r="46" spans="1:6" x14ac:dyDescent="0.35">
      <c r="A46" s="2">
        <f t="shared" si="0"/>
        <v>45</v>
      </c>
      <c r="B46" t="s">
        <v>49</v>
      </c>
      <c r="C46" s="1" t="s">
        <v>10</v>
      </c>
      <c r="D46" s="1">
        <v>1916</v>
      </c>
      <c r="E46">
        <v>2004</v>
      </c>
    </row>
    <row r="47" spans="1:6" x14ac:dyDescent="0.35">
      <c r="A47" s="2">
        <f t="shared" si="0"/>
        <v>46</v>
      </c>
      <c r="B47" t="s">
        <v>50</v>
      </c>
      <c r="C47" s="1" t="s">
        <v>4</v>
      </c>
      <c r="D47" s="1">
        <v>1986</v>
      </c>
      <c r="E47">
        <v>2016</v>
      </c>
    </row>
    <row r="48" spans="1:6" x14ac:dyDescent="0.35">
      <c r="A48" s="2">
        <f t="shared" si="0"/>
        <v>47</v>
      </c>
      <c r="B48" t="s">
        <v>51</v>
      </c>
      <c r="C48" s="1" t="s">
        <v>10</v>
      </c>
      <c r="D48" s="1">
        <v>1918</v>
      </c>
      <c r="E48">
        <v>1989</v>
      </c>
      <c r="F48">
        <v>1990</v>
      </c>
    </row>
    <row r="49" spans="1:6" x14ac:dyDescent="0.35">
      <c r="A49" s="2">
        <f t="shared" si="0"/>
        <v>48</v>
      </c>
      <c r="B49" t="s">
        <v>52</v>
      </c>
      <c r="C49" s="1" t="s">
        <v>10</v>
      </c>
      <c r="D49" s="1">
        <v>1974</v>
      </c>
      <c r="E49">
        <v>2016</v>
      </c>
    </row>
    <row r="50" spans="1:6" x14ac:dyDescent="0.35">
      <c r="A50" s="2">
        <f t="shared" si="0"/>
        <v>49</v>
      </c>
      <c r="B50" t="s">
        <v>53</v>
      </c>
      <c r="C50" s="1" t="s">
        <v>10</v>
      </c>
      <c r="D50" s="1">
        <v>1901</v>
      </c>
      <c r="E50">
        <v>1970</v>
      </c>
      <c r="F50">
        <v>1971</v>
      </c>
    </row>
    <row r="51" spans="1:6" x14ac:dyDescent="0.35">
      <c r="A51" s="2">
        <f t="shared" si="0"/>
        <v>50</v>
      </c>
      <c r="B51" t="s">
        <v>54</v>
      </c>
      <c r="C51" s="1" t="s">
        <v>4</v>
      </c>
      <c r="D51" s="1">
        <v>1958</v>
      </c>
      <c r="E51">
        <v>2015</v>
      </c>
    </row>
    <row r="52" spans="1:6" x14ac:dyDescent="0.35">
      <c r="A52" s="2">
        <f t="shared" si="0"/>
        <v>51</v>
      </c>
      <c r="B52" t="s">
        <v>55</v>
      </c>
      <c r="C52" s="1" t="s">
        <v>4</v>
      </c>
      <c r="D52" s="1">
        <v>1969</v>
      </c>
      <c r="E52">
        <v>2014</v>
      </c>
    </row>
    <row r="53" spans="1:6" x14ac:dyDescent="0.35">
      <c r="A53" s="2">
        <f t="shared" si="0"/>
        <v>52</v>
      </c>
      <c r="B53" t="s">
        <v>56</v>
      </c>
      <c r="C53" s="1" t="s">
        <v>10</v>
      </c>
      <c r="D53" s="1">
        <v>1924</v>
      </c>
      <c r="E53">
        <v>2001</v>
      </c>
      <c r="F53">
        <v>2004</v>
      </c>
    </row>
    <row r="54" spans="1:6" x14ac:dyDescent="0.35">
      <c r="A54" s="2">
        <f t="shared" si="0"/>
        <v>53</v>
      </c>
      <c r="B54" t="s">
        <v>57</v>
      </c>
      <c r="C54" s="1" t="s">
        <v>4</v>
      </c>
      <c r="D54" s="1">
        <v>1936</v>
      </c>
      <c r="E54">
        <v>2013</v>
      </c>
    </row>
    <row r="55" spans="1:6" x14ac:dyDescent="0.35">
      <c r="A55" s="2">
        <f t="shared" si="0"/>
        <v>54</v>
      </c>
      <c r="B55" t="s">
        <v>58</v>
      </c>
      <c r="C55" s="1" t="s">
        <v>4</v>
      </c>
      <c r="D55" s="1">
        <v>1949</v>
      </c>
      <c r="E55">
        <v>2016</v>
      </c>
    </row>
    <row r="56" spans="1:6" x14ac:dyDescent="0.35">
      <c r="A56" s="2">
        <f t="shared" si="0"/>
        <v>55</v>
      </c>
      <c r="B56" t="s">
        <v>59</v>
      </c>
      <c r="C56" s="1" t="s">
        <v>10</v>
      </c>
      <c r="D56" s="1">
        <v>1943</v>
      </c>
      <c r="E56">
        <v>2016</v>
      </c>
    </row>
    <row r="57" spans="1:6" x14ac:dyDescent="0.35">
      <c r="A57" s="2">
        <f t="shared" si="0"/>
        <v>56</v>
      </c>
      <c r="B57" t="s">
        <v>60</v>
      </c>
      <c r="C57" s="1" t="s">
        <v>10</v>
      </c>
      <c r="D57" s="1">
        <v>1937</v>
      </c>
      <c r="E57">
        <v>2016</v>
      </c>
    </row>
    <row r="58" spans="1:6" x14ac:dyDescent="0.35">
      <c r="A58" s="2">
        <f t="shared" si="0"/>
        <v>57</v>
      </c>
      <c r="B58" t="s">
        <v>61</v>
      </c>
      <c r="C58" s="1" t="s">
        <v>4</v>
      </c>
      <c r="D58" s="1">
        <v>1954</v>
      </c>
      <c r="E58">
        <v>2016</v>
      </c>
    </row>
    <row r="59" spans="1:6" x14ac:dyDescent="0.35">
      <c r="A59" s="2">
        <f t="shared" si="0"/>
        <v>58</v>
      </c>
      <c r="B59" t="s">
        <v>62</v>
      </c>
      <c r="C59" s="1" t="s">
        <v>10</v>
      </c>
      <c r="D59" s="1">
        <v>1942</v>
      </c>
      <c r="E59">
        <v>2016</v>
      </c>
    </row>
    <row r="60" spans="1:6" x14ac:dyDescent="0.35">
      <c r="A60" s="2">
        <f t="shared" si="0"/>
        <v>59</v>
      </c>
      <c r="B60" t="s">
        <v>63</v>
      </c>
      <c r="C60" s="1" t="s">
        <v>10</v>
      </c>
      <c r="D60" s="1">
        <v>1925</v>
      </c>
      <c r="E60">
        <v>2005</v>
      </c>
      <c r="F60">
        <v>2008</v>
      </c>
    </row>
    <row r="61" spans="1:6" x14ac:dyDescent="0.35">
      <c r="A61" s="2">
        <f t="shared" si="0"/>
        <v>60</v>
      </c>
      <c r="B61" t="s">
        <v>64</v>
      </c>
      <c r="C61" s="1" t="s">
        <v>10</v>
      </c>
      <c r="D61" s="1">
        <v>1932</v>
      </c>
      <c r="E61">
        <v>2013</v>
      </c>
      <c r="F61">
        <v>2013</v>
      </c>
    </row>
    <row r="62" spans="1:6" x14ac:dyDescent="0.35">
      <c r="A62" s="2">
        <f t="shared" si="0"/>
        <v>61</v>
      </c>
      <c r="B62" t="s">
        <v>65</v>
      </c>
      <c r="C62" s="1" t="s">
        <v>10</v>
      </c>
      <c r="D62" s="1">
        <v>1958</v>
      </c>
      <c r="E62">
        <v>2016</v>
      </c>
      <c r="F62">
        <v>2016</v>
      </c>
    </row>
    <row r="63" spans="1:6" x14ac:dyDescent="0.35">
      <c r="A63" s="2">
        <f t="shared" si="0"/>
        <v>62</v>
      </c>
      <c r="B63" t="s">
        <v>66</v>
      </c>
      <c r="C63" s="1" t="s">
        <v>10</v>
      </c>
      <c r="D63" s="1">
        <v>1936</v>
      </c>
      <c r="E63">
        <v>2016</v>
      </c>
    </row>
    <row r="64" spans="1:6" x14ac:dyDescent="0.35">
      <c r="A64" s="2">
        <f t="shared" si="0"/>
        <v>63</v>
      </c>
      <c r="B64" t="s">
        <v>67</v>
      </c>
      <c r="C64" s="1" t="s">
        <v>10</v>
      </c>
      <c r="D64" s="1">
        <v>1927</v>
      </c>
      <c r="E64">
        <v>2008</v>
      </c>
    </row>
    <row r="65" spans="1:5" x14ac:dyDescent="0.35">
      <c r="A65" s="2">
        <f t="shared" si="0"/>
        <v>64</v>
      </c>
      <c r="B65" t="s">
        <v>68</v>
      </c>
      <c r="C65" s="1" t="s">
        <v>10</v>
      </c>
      <c r="D65" s="1">
        <v>1943</v>
      </c>
      <c r="E65">
        <v>1971</v>
      </c>
    </row>
    <row r="66" spans="1:5" x14ac:dyDescent="0.35">
      <c r="A66" s="2">
        <f t="shared" si="0"/>
        <v>65</v>
      </c>
      <c r="B66" t="s">
        <v>69</v>
      </c>
      <c r="C66" s="1" t="s">
        <v>10</v>
      </c>
      <c r="D66" s="1">
        <v>1950</v>
      </c>
      <c r="E66">
        <v>2005</v>
      </c>
    </row>
    <row r="67" spans="1:5" x14ac:dyDescent="0.35">
      <c r="A67" s="2">
        <f t="shared" si="0"/>
        <v>66</v>
      </c>
      <c r="B67" t="s">
        <v>70</v>
      </c>
      <c r="C67" s="1" t="s">
        <v>10</v>
      </c>
      <c r="D67" s="1">
        <v>1956</v>
      </c>
      <c r="E67">
        <v>2016</v>
      </c>
    </row>
    <row r="68" spans="1:5" x14ac:dyDescent="0.35">
      <c r="A68" s="2">
        <f t="shared" ref="A68:A71" si="1">A67+1</f>
        <v>67</v>
      </c>
      <c r="B68" t="s">
        <v>71</v>
      </c>
      <c r="C68" s="1" t="s">
        <v>10</v>
      </c>
      <c r="D68" s="1">
        <v>1926</v>
      </c>
      <c r="E68">
        <v>2016</v>
      </c>
    </row>
    <row r="69" spans="1:5" x14ac:dyDescent="0.35">
      <c r="A69" s="2">
        <f t="shared" si="1"/>
        <v>68</v>
      </c>
      <c r="B69" t="s">
        <v>72</v>
      </c>
      <c r="C69" s="1" t="s">
        <v>10</v>
      </c>
      <c r="D69" s="1">
        <v>1942</v>
      </c>
      <c r="E69">
        <v>2016</v>
      </c>
    </row>
    <row r="70" spans="1:5" x14ac:dyDescent="0.35">
      <c r="A70" s="2">
        <f t="shared" si="1"/>
        <v>69</v>
      </c>
      <c r="B70" t="s">
        <v>73</v>
      </c>
      <c r="C70" s="1" t="s">
        <v>10</v>
      </c>
      <c r="D70" s="1">
        <v>1968</v>
      </c>
      <c r="E70">
        <v>2016</v>
      </c>
    </row>
    <row r="71" spans="1:5" x14ac:dyDescent="0.35">
      <c r="A71" s="2">
        <f t="shared" si="1"/>
        <v>70</v>
      </c>
      <c r="B71" t="s">
        <v>74</v>
      </c>
      <c r="C71" s="1" t="s">
        <v>10</v>
      </c>
      <c r="D71" s="1">
        <v>1933</v>
      </c>
      <c r="E71">
        <v>2016</v>
      </c>
    </row>
    <row r="72" spans="1:5" x14ac:dyDescent="0.35">
      <c r="A72" s="2"/>
      <c r="C72" s="1"/>
      <c r="D72" s="1"/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E4B7-9E50-4D2D-8E0E-4F71EEA8B7A1}">
  <dimension ref="A1:N71"/>
  <sheetViews>
    <sheetView workbookViewId="0">
      <pane ySplit="1" topLeftCell="A2" activePane="bottomLeft" state="frozen"/>
      <selection pane="bottomLeft" activeCell="G36" sqref="G36"/>
    </sheetView>
  </sheetViews>
  <sheetFormatPr defaultRowHeight="14.5" x14ac:dyDescent="0.35"/>
  <cols>
    <col min="1" max="1" width="10.54296875" customWidth="1"/>
    <col min="2" max="2" width="27" customWidth="1"/>
    <col min="3" max="3" width="15.36328125" customWidth="1"/>
    <col min="4" max="4" width="12.1796875" customWidth="1"/>
    <col min="5" max="5" width="22.7265625" customWidth="1"/>
    <col min="6" max="6" width="20.81640625" customWidth="1"/>
    <col min="7" max="7" width="22.26953125" customWidth="1"/>
    <col min="8" max="8" width="27.6328125" customWidth="1"/>
    <col min="9" max="9" width="30.6328125" customWidth="1"/>
    <col min="10" max="10" width="24" customWidth="1"/>
    <col min="11" max="11" width="25.453125" customWidth="1"/>
    <col min="12" max="12" width="30.1796875" customWidth="1"/>
    <col min="13" max="13" width="21.1796875" customWidth="1"/>
    <col min="14" max="14" width="21.81640625" customWidth="1"/>
  </cols>
  <sheetData>
    <row r="1" spans="1:14" x14ac:dyDescent="0.35">
      <c r="A1" s="2" t="s">
        <v>148</v>
      </c>
      <c r="B1" t="s">
        <v>0</v>
      </c>
      <c r="C1" s="2" t="s">
        <v>1</v>
      </c>
      <c r="D1" s="1" t="s">
        <v>2</v>
      </c>
      <c r="E1" t="s">
        <v>143</v>
      </c>
      <c r="F1" t="s">
        <v>144</v>
      </c>
      <c r="G1" t="s">
        <v>75</v>
      </c>
      <c r="H1" t="s">
        <v>76</v>
      </c>
      <c r="I1" t="s">
        <v>77</v>
      </c>
      <c r="J1" t="s">
        <v>149</v>
      </c>
      <c r="K1" t="s">
        <v>156</v>
      </c>
      <c r="L1" t="s">
        <v>157</v>
      </c>
      <c r="M1" t="s">
        <v>158</v>
      </c>
      <c r="N1" s="4" t="s">
        <v>159</v>
      </c>
    </row>
    <row r="2" spans="1:14" x14ac:dyDescent="0.35">
      <c r="A2" s="2">
        <v>1</v>
      </c>
      <c r="B2" t="s">
        <v>3</v>
      </c>
      <c r="C2" s="1" t="s">
        <v>4</v>
      </c>
      <c r="D2" s="1">
        <v>1988</v>
      </c>
      <c r="E2">
        <v>2016</v>
      </c>
      <c r="F2" t="s">
        <v>150</v>
      </c>
      <c r="G2">
        <v>2008</v>
      </c>
      <c r="H2" t="s">
        <v>150</v>
      </c>
      <c r="I2">
        <v>2009</v>
      </c>
      <c r="J2" t="s">
        <v>152</v>
      </c>
      <c r="K2" t="s">
        <v>146</v>
      </c>
      <c r="L2" s="3">
        <v>520000000</v>
      </c>
      <c r="M2" s="5">
        <v>1250000000</v>
      </c>
      <c r="N2" s="4">
        <f>Sheet1[[#This Row],[Popularity]]*2 - Sheet1[[#This Row],[Project_Budget]]</f>
        <v>1980000000</v>
      </c>
    </row>
    <row r="3" spans="1:14" x14ac:dyDescent="0.35">
      <c r="A3" s="2">
        <f>A2+1</f>
        <v>2</v>
      </c>
      <c r="B3" t="s">
        <v>5</v>
      </c>
      <c r="C3" s="1" t="s">
        <v>4</v>
      </c>
      <c r="D3" s="1">
        <v>1975</v>
      </c>
      <c r="E3">
        <v>2016</v>
      </c>
      <c r="F3" t="s">
        <v>150</v>
      </c>
      <c r="G3">
        <v>1999</v>
      </c>
      <c r="H3" t="s">
        <v>78</v>
      </c>
      <c r="I3">
        <v>1999</v>
      </c>
      <c r="J3" t="s">
        <v>151</v>
      </c>
      <c r="K3" t="s">
        <v>146</v>
      </c>
      <c r="L3" s="4">
        <f>L2+121343050</f>
        <v>641343050</v>
      </c>
      <c r="M3" s="6">
        <f>M2+21321000</f>
        <v>1271321000</v>
      </c>
      <c r="N3" s="4">
        <f>Sheet1[[#This Row],[Popularity]]*2 - Sheet1[[#This Row],[Project_Budget]]</f>
        <v>1901298950</v>
      </c>
    </row>
    <row r="4" spans="1:14" x14ac:dyDescent="0.35">
      <c r="A4" s="2">
        <f>A3+1</f>
        <v>3</v>
      </c>
      <c r="B4" t="s">
        <v>8</v>
      </c>
      <c r="C4" s="1" t="s">
        <v>4</v>
      </c>
      <c r="D4" s="1">
        <v>1922</v>
      </c>
      <c r="E4">
        <v>2016</v>
      </c>
      <c r="F4" t="s">
        <v>150</v>
      </c>
      <c r="G4">
        <v>1952</v>
      </c>
      <c r="H4" t="s">
        <v>81</v>
      </c>
      <c r="I4">
        <v>1976</v>
      </c>
      <c r="J4" t="s">
        <v>154</v>
      </c>
      <c r="K4" t="s">
        <v>146</v>
      </c>
      <c r="L4" s="4">
        <f>L3+1343050</f>
        <v>642686100</v>
      </c>
      <c r="M4" s="6">
        <f>M3+21321000</f>
        <v>1292642000</v>
      </c>
      <c r="N4" s="4">
        <f>Sheet1[[#This Row],[Popularity]]*2 - Sheet1[[#This Row],[Project_Budget]]</f>
        <v>1942597900</v>
      </c>
    </row>
    <row r="5" spans="1:14" x14ac:dyDescent="0.35">
      <c r="A5" s="2">
        <f>A4+1</f>
        <v>4</v>
      </c>
      <c r="B5" t="s">
        <v>9</v>
      </c>
      <c r="C5" s="1" t="s">
        <v>10</v>
      </c>
      <c r="D5" s="1">
        <v>1903</v>
      </c>
      <c r="E5">
        <v>1974</v>
      </c>
      <c r="F5">
        <v>1977</v>
      </c>
      <c r="G5">
        <v>1931</v>
      </c>
      <c r="H5" t="s">
        <v>82</v>
      </c>
      <c r="I5">
        <v>1962</v>
      </c>
      <c r="J5" t="s">
        <v>152</v>
      </c>
      <c r="K5" t="s">
        <v>146</v>
      </c>
      <c r="L5" s="4">
        <f>L4+1343050</f>
        <v>644029150</v>
      </c>
      <c r="M5" s="6">
        <f>M4+21321000</f>
        <v>1313963000</v>
      </c>
      <c r="N5" s="4">
        <f>Sheet1[[#This Row],[Popularity]]*2 - Sheet1[[#This Row],[Project_Budget]]</f>
        <v>1983896850</v>
      </c>
    </row>
    <row r="6" spans="1:14" x14ac:dyDescent="0.35">
      <c r="A6" s="2">
        <f>A5+1</f>
        <v>5</v>
      </c>
      <c r="B6" t="s">
        <v>13</v>
      </c>
      <c r="C6" s="1" t="s">
        <v>4</v>
      </c>
      <c r="D6" s="1">
        <v>1908</v>
      </c>
      <c r="E6">
        <v>1942</v>
      </c>
      <c r="F6">
        <v>1942</v>
      </c>
      <c r="G6">
        <v>1934</v>
      </c>
      <c r="H6" t="s">
        <v>85</v>
      </c>
      <c r="I6" t="s">
        <v>150</v>
      </c>
      <c r="J6" t="s">
        <v>154</v>
      </c>
      <c r="K6" t="s">
        <v>146</v>
      </c>
      <c r="L6" s="4">
        <f>L2-10610</f>
        <v>519989390</v>
      </c>
      <c r="M6" s="6">
        <f>M5+21321000</f>
        <v>1335284000</v>
      </c>
      <c r="N6" s="4">
        <f>Sheet1[[#This Row],[Popularity]]*2 - Sheet1[[#This Row],[Project_Budget]]</f>
        <v>2150578610</v>
      </c>
    </row>
    <row r="7" spans="1:14" x14ac:dyDescent="0.35">
      <c r="A7" s="2">
        <f>A6+1</f>
        <v>6</v>
      </c>
      <c r="B7" t="s">
        <v>17</v>
      </c>
      <c r="C7" s="1" t="s">
        <v>4</v>
      </c>
      <c r="D7" s="1">
        <v>1905</v>
      </c>
      <c r="E7">
        <v>1933</v>
      </c>
      <c r="F7">
        <v>1965</v>
      </c>
      <c r="G7">
        <v>1926</v>
      </c>
      <c r="H7" t="s">
        <v>89</v>
      </c>
      <c r="I7" t="s">
        <v>150</v>
      </c>
      <c r="J7" t="s">
        <v>152</v>
      </c>
      <c r="K7" t="s">
        <v>146</v>
      </c>
      <c r="L7" s="4">
        <f>L3-10610</f>
        <v>641332440</v>
      </c>
      <c r="M7" s="6">
        <f>M6-81321000</f>
        <v>1253963000</v>
      </c>
      <c r="N7" s="4">
        <f>Sheet1[[#This Row],[Popularity]]*2 - Sheet1[[#This Row],[Project_Budget]]</f>
        <v>1866593560</v>
      </c>
    </row>
    <row r="8" spans="1:14" x14ac:dyDescent="0.35">
      <c r="A8" s="2">
        <f>A7+1</f>
        <v>7</v>
      </c>
      <c r="B8" t="s">
        <v>23</v>
      </c>
      <c r="C8" s="1" t="s">
        <v>10</v>
      </c>
      <c r="D8" s="1">
        <v>1935</v>
      </c>
      <c r="E8">
        <v>2016</v>
      </c>
      <c r="F8" t="s">
        <v>150</v>
      </c>
      <c r="G8">
        <v>1967</v>
      </c>
      <c r="H8" t="s">
        <v>95</v>
      </c>
      <c r="I8">
        <v>1995</v>
      </c>
      <c r="J8" t="s">
        <v>151</v>
      </c>
      <c r="K8" t="s">
        <v>146</v>
      </c>
      <c r="L8" s="4">
        <f>L7+21000000</f>
        <v>662332440</v>
      </c>
      <c r="M8" s="6">
        <f>M4+1203021</f>
        <v>1293845021</v>
      </c>
      <c r="N8" s="4">
        <f>Sheet1[[#This Row],[Popularity]]*2 - Sheet1[[#This Row],[Project_Budget]]</f>
        <v>1925357602</v>
      </c>
    </row>
    <row r="9" spans="1:14" x14ac:dyDescent="0.35">
      <c r="A9" s="2">
        <f>A8+1</f>
        <v>8</v>
      </c>
      <c r="B9" t="s">
        <v>24</v>
      </c>
      <c r="C9" s="1" t="s">
        <v>10</v>
      </c>
      <c r="D9" s="1">
        <v>1937</v>
      </c>
      <c r="E9">
        <v>2016</v>
      </c>
      <c r="F9" t="s">
        <v>150</v>
      </c>
      <c r="G9">
        <v>1967</v>
      </c>
      <c r="H9" t="s">
        <v>96</v>
      </c>
      <c r="I9">
        <v>1980</v>
      </c>
      <c r="J9" t="s">
        <v>151</v>
      </c>
      <c r="K9" t="s">
        <v>146</v>
      </c>
      <c r="L9" s="4">
        <f>L8+21000000</f>
        <v>683332440</v>
      </c>
      <c r="M9" s="6">
        <f>M5+1203021</f>
        <v>1315166021</v>
      </c>
      <c r="N9" s="4">
        <f>Sheet1[[#This Row],[Popularity]]*2 - Sheet1[[#This Row],[Project_Budget]]</f>
        <v>1946999602</v>
      </c>
    </row>
    <row r="10" spans="1:14" x14ac:dyDescent="0.35">
      <c r="A10" s="2">
        <f>A9+1</f>
        <v>9</v>
      </c>
      <c r="B10" t="s">
        <v>27</v>
      </c>
      <c r="C10" s="1" t="s">
        <v>10</v>
      </c>
      <c r="D10" s="1">
        <v>1947</v>
      </c>
      <c r="E10">
        <v>2016</v>
      </c>
      <c r="F10" t="s">
        <v>150</v>
      </c>
      <c r="G10">
        <v>1972</v>
      </c>
      <c r="H10" t="s">
        <v>99</v>
      </c>
      <c r="I10">
        <v>1987</v>
      </c>
      <c r="J10" t="s">
        <v>151</v>
      </c>
      <c r="K10" t="s">
        <v>146</v>
      </c>
      <c r="L10" s="4">
        <f>L9+21000000</f>
        <v>704332440</v>
      </c>
      <c r="M10" s="6">
        <f>M6+1203021</f>
        <v>1336487021</v>
      </c>
      <c r="N10" s="4">
        <f>Sheet1[[#This Row],[Popularity]]*2 - Sheet1[[#This Row],[Project_Budget]]</f>
        <v>1968641602</v>
      </c>
    </row>
    <row r="11" spans="1:14" x14ac:dyDescent="0.35">
      <c r="A11" s="2">
        <f>A10+1</f>
        <v>10</v>
      </c>
      <c r="B11" t="s">
        <v>29</v>
      </c>
      <c r="C11" s="1" t="s">
        <v>10</v>
      </c>
      <c r="D11" s="1">
        <v>1915</v>
      </c>
      <c r="E11">
        <v>1980</v>
      </c>
      <c r="F11">
        <v>1998</v>
      </c>
      <c r="G11">
        <v>1940</v>
      </c>
      <c r="H11" t="s">
        <v>101</v>
      </c>
      <c r="I11">
        <v>1946</v>
      </c>
      <c r="J11" t="s">
        <v>151</v>
      </c>
      <c r="K11" t="s">
        <v>146</v>
      </c>
      <c r="L11" s="4">
        <f>L5-210000</f>
        <v>643819150</v>
      </c>
      <c r="M11" s="6">
        <f>$L$22 + 122100120</f>
        <v>826012560</v>
      </c>
      <c r="N11" s="4">
        <f>Sheet1[[#This Row],[Popularity]]*2 - Sheet1[[#This Row],[Project_Budget]]</f>
        <v>1008205970</v>
      </c>
    </row>
    <row r="12" spans="1:14" x14ac:dyDescent="0.35">
      <c r="A12" s="2">
        <f>A11+1</f>
        <v>11</v>
      </c>
      <c r="B12" t="s">
        <v>31</v>
      </c>
      <c r="C12" s="1" t="s">
        <v>10</v>
      </c>
      <c r="D12" s="1">
        <v>1963</v>
      </c>
      <c r="E12">
        <v>2004</v>
      </c>
      <c r="F12">
        <v>2016</v>
      </c>
      <c r="G12">
        <v>1984</v>
      </c>
      <c r="H12" t="s">
        <v>103</v>
      </c>
      <c r="I12">
        <v>1988</v>
      </c>
      <c r="J12" t="s">
        <v>151</v>
      </c>
      <c r="K12" t="s">
        <v>146</v>
      </c>
      <c r="L12" s="4">
        <f>L6-210000</f>
        <v>519779390</v>
      </c>
      <c r="M12" s="6">
        <f>$L7 + 122100120</f>
        <v>763432560</v>
      </c>
      <c r="N12" s="4">
        <f>Sheet1[[#This Row],[Popularity]]*2 - Sheet1[[#This Row],[Project_Budget]]</f>
        <v>1007085730</v>
      </c>
    </row>
    <row r="13" spans="1:14" x14ac:dyDescent="0.35">
      <c r="A13" s="2">
        <f>A12+1</f>
        <v>12</v>
      </c>
      <c r="B13" t="s">
        <v>33</v>
      </c>
      <c r="C13" s="1" t="s">
        <v>4</v>
      </c>
      <c r="D13" s="1">
        <v>1905</v>
      </c>
      <c r="E13">
        <v>1941</v>
      </c>
      <c r="F13">
        <v>1990</v>
      </c>
      <c r="G13">
        <v>1930</v>
      </c>
      <c r="H13" t="s">
        <v>105</v>
      </c>
      <c r="I13">
        <v>1954</v>
      </c>
      <c r="J13" t="s">
        <v>151</v>
      </c>
      <c r="K13" t="s">
        <v>146</v>
      </c>
      <c r="L13" s="4">
        <f>L7-210000</f>
        <v>641122440</v>
      </c>
      <c r="M13" s="6">
        <f>$L8 + 122100120</f>
        <v>784432560</v>
      </c>
      <c r="N13" s="4">
        <f>Sheet1[[#This Row],[Popularity]]*2 - Sheet1[[#This Row],[Project_Budget]]</f>
        <v>927742680</v>
      </c>
    </row>
    <row r="14" spans="1:14" x14ac:dyDescent="0.35">
      <c r="A14" s="2">
        <f>A13+1</f>
        <v>13</v>
      </c>
      <c r="B14" t="s">
        <v>34</v>
      </c>
      <c r="C14" s="1" t="s">
        <v>10</v>
      </c>
      <c r="D14" s="1">
        <v>1899</v>
      </c>
      <c r="E14">
        <v>1956</v>
      </c>
      <c r="F14">
        <v>1957</v>
      </c>
      <c r="G14">
        <v>1936</v>
      </c>
      <c r="H14" t="s">
        <v>106</v>
      </c>
      <c r="I14">
        <v>1951</v>
      </c>
      <c r="J14" t="s">
        <v>151</v>
      </c>
      <c r="K14" t="s">
        <v>146</v>
      </c>
      <c r="L14" s="4">
        <f>L8-210000</f>
        <v>662122440</v>
      </c>
      <c r="M14" s="6">
        <f>$L9 + 122100120</f>
        <v>805432560</v>
      </c>
      <c r="N14" s="4">
        <f>Sheet1[[#This Row],[Popularity]]*2 - Sheet1[[#This Row],[Project_Budget]]</f>
        <v>948742680</v>
      </c>
    </row>
    <row r="15" spans="1:14" x14ac:dyDescent="0.35">
      <c r="A15" s="2">
        <f>A14+1</f>
        <v>14</v>
      </c>
      <c r="B15" t="s">
        <v>36</v>
      </c>
      <c r="C15" s="1" t="s">
        <v>10</v>
      </c>
      <c r="D15" s="1">
        <v>1950</v>
      </c>
      <c r="E15">
        <v>2014</v>
      </c>
      <c r="F15" t="s">
        <v>150</v>
      </c>
      <c r="G15">
        <v>1992</v>
      </c>
      <c r="H15" t="s">
        <v>108</v>
      </c>
      <c r="I15">
        <v>1995</v>
      </c>
      <c r="J15" t="s">
        <v>151</v>
      </c>
      <c r="K15" t="s">
        <v>146</v>
      </c>
      <c r="L15" s="4">
        <f>L9-210000</f>
        <v>683122440</v>
      </c>
      <c r="M15" s="6">
        <f>$L10 + 122100120</f>
        <v>826432560</v>
      </c>
      <c r="N15" s="4">
        <f>Sheet1[[#This Row],[Popularity]]*2 - Sheet1[[#This Row],[Project_Budget]]</f>
        <v>969742680</v>
      </c>
    </row>
    <row r="16" spans="1:14" x14ac:dyDescent="0.35">
      <c r="A16" s="2">
        <f>A15+1</f>
        <v>15</v>
      </c>
      <c r="B16" t="s">
        <v>37</v>
      </c>
      <c r="C16" s="1" t="s">
        <v>4</v>
      </c>
      <c r="D16" s="1">
        <v>1969</v>
      </c>
      <c r="E16">
        <v>2016</v>
      </c>
      <c r="F16" t="s">
        <v>150</v>
      </c>
      <c r="G16">
        <v>1994</v>
      </c>
      <c r="H16" t="s">
        <v>109</v>
      </c>
      <c r="I16">
        <v>2002</v>
      </c>
      <c r="J16" t="s">
        <v>151</v>
      </c>
      <c r="K16" t="s">
        <v>146</v>
      </c>
      <c r="L16" s="4">
        <f>L10-210000</f>
        <v>704122440</v>
      </c>
      <c r="M16" s="6">
        <f>$L11 + 122100120</f>
        <v>765919270</v>
      </c>
      <c r="N16" s="4">
        <f>Sheet1[[#This Row],[Popularity]]*2 - Sheet1[[#This Row],[Project_Budget]]</f>
        <v>827716100</v>
      </c>
    </row>
    <row r="17" spans="1:14" x14ac:dyDescent="0.35">
      <c r="A17" s="2">
        <f>A16+1</f>
        <v>16</v>
      </c>
      <c r="B17" t="s">
        <v>38</v>
      </c>
      <c r="C17" s="1" t="s">
        <v>10</v>
      </c>
      <c r="D17" s="1">
        <v>1954</v>
      </c>
      <c r="E17">
        <v>2016</v>
      </c>
      <c r="F17" t="s">
        <v>150</v>
      </c>
      <c r="G17">
        <v>1988</v>
      </c>
      <c r="H17" t="s">
        <v>110</v>
      </c>
      <c r="I17">
        <v>1992</v>
      </c>
      <c r="J17" t="s">
        <v>155</v>
      </c>
      <c r="K17" t="s">
        <v>146</v>
      </c>
      <c r="L17" s="4">
        <f>L11-210000</f>
        <v>643609150</v>
      </c>
      <c r="M17" s="6">
        <f>$L12 + 122100120</f>
        <v>641879510</v>
      </c>
      <c r="N17" s="4">
        <f>Sheet1[[#This Row],[Popularity]]*2 - Sheet1[[#This Row],[Project_Budget]]</f>
        <v>640149870</v>
      </c>
    </row>
    <row r="18" spans="1:14" x14ac:dyDescent="0.35">
      <c r="A18" s="2">
        <f>A17+1</f>
        <v>17</v>
      </c>
      <c r="B18" t="s">
        <v>40</v>
      </c>
      <c r="C18" s="1" t="s">
        <v>10</v>
      </c>
      <c r="D18" s="1">
        <v>1908</v>
      </c>
      <c r="E18">
        <v>1980</v>
      </c>
      <c r="F18">
        <v>1997</v>
      </c>
      <c r="G18">
        <v>1938</v>
      </c>
      <c r="H18" t="s">
        <v>112</v>
      </c>
      <c r="I18">
        <v>1941</v>
      </c>
      <c r="J18" t="s">
        <v>155</v>
      </c>
      <c r="K18" t="s">
        <v>146</v>
      </c>
      <c r="L18" s="4">
        <f>L12-210000</f>
        <v>519569390</v>
      </c>
      <c r="M18" s="6">
        <f>$L13 + 122100120</f>
        <v>763222560</v>
      </c>
      <c r="N18" s="4">
        <f>Sheet1[[#This Row],[Popularity]]*2 - Sheet1[[#This Row],[Project_Budget]]</f>
        <v>1006875730</v>
      </c>
    </row>
    <row r="19" spans="1:14" x14ac:dyDescent="0.35">
      <c r="A19" s="2">
        <f>A18+1</f>
        <v>18</v>
      </c>
      <c r="B19" t="s">
        <v>41</v>
      </c>
      <c r="C19" s="1" t="s">
        <v>4</v>
      </c>
      <c r="D19" s="1">
        <v>1904</v>
      </c>
      <c r="E19">
        <v>1970</v>
      </c>
      <c r="F19">
        <v>1977</v>
      </c>
      <c r="G19">
        <v>1928</v>
      </c>
      <c r="H19" t="s">
        <v>113</v>
      </c>
      <c r="I19">
        <v>1946</v>
      </c>
      <c r="J19" t="s">
        <v>155</v>
      </c>
      <c r="K19" t="s">
        <v>146</v>
      </c>
      <c r="L19" s="4">
        <f>L13-210000</f>
        <v>640912440</v>
      </c>
      <c r="M19" s="6">
        <f>$L14 + 122100120</f>
        <v>784222560</v>
      </c>
      <c r="N19" s="4">
        <f>Sheet1[[#This Row],[Popularity]]*2 - Sheet1[[#This Row],[Project_Budget]]</f>
        <v>927532680</v>
      </c>
    </row>
    <row r="20" spans="1:14" x14ac:dyDescent="0.35">
      <c r="A20" s="2">
        <f>A19+1</f>
        <v>19</v>
      </c>
      <c r="B20" t="s">
        <v>43</v>
      </c>
      <c r="C20" s="1" t="s">
        <v>10</v>
      </c>
      <c r="D20" s="1">
        <v>1907</v>
      </c>
      <c r="E20">
        <v>1976</v>
      </c>
      <c r="F20">
        <v>1979</v>
      </c>
      <c r="G20">
        <v>1939</v>
      </c>
      <c r="H20" t="s">
        <v>115</v>
      </c>
      <c r="I20">
        <v>1970</v>
      </c>
      <c r="J20" t="s">
        <v>155</v>
      </c>
      <c r="K20" t="s">
        <v>146</v>
      </c>
      <c r="L20" s="4">
        <f>L14-210000</f>
        <v>661912440</v>
      </c>
      <c r="M20" s="6">
        <f>$L15 + 122100120</f>
        <v>805222560</v>
      </c>
      <c r="N20" s="4">
        <f>Sheet1[[#This Row],[Popularity]]*2 - Sheet1[[#This Row],[Project_Budget]]</f>
        <v>948532680</v>
      </c>
    </row>
    <row r="21" spans="1:14" x14ac:dyDescent="0.35">
      <c r="A21" s="2">
        <f>A20+1</f>
        <v>20</v>
      </c>
      <c r="B21" t="s">
        <v>46</v>
      </c>
      <c r="C21" s="1" t="s">
        <v>10</v>
      </c>
      <c r="D21" s="1">
        <v>1981</v>
      </c>
      <c r="E21">
        <v>2016</v>
      </c>
      <c r="F21" t="s">
        <v>150</v>
      </c>
      <c r="G21">
        <v>2000</v>
      </c>
      <c r="H21" t="s">
        <v>118</v>
      </c>
      <c r="I21">
        <v>2004</v>
      </c>
      <c r="J21" t="s">
        <v>155</v>
      </c>
      <c r="K21" t="s">
        <v>146</v>
      </c>
      <c r="L21" s="4">
        <f>L15-210000</f>
        <v>682912440</v>
      </c>
      <c r="M21" s="6">
        <f>$L16 + 122100120</f>
        <v>826222560</v>
      </c>
      <c r="N21" s="4">
        <f>Sheet1[[#This Row],[Popularity]]*2 - Sheet1[[#This Row],[Project_Budget]]</f>
        <v>969532680</v>
      </c>
    </row>
    <row r="22" spans="1:14" x14ac:dyDescent="0.35">
      <c r="A22" s="2">
        <f>A21+1</f>
        <v>21</v>
      </c>
      <c r="B22" t="s">
        <v>51</v>
      </c>
      <c r="C22" s="1" t="s">
        <v>10</v>
      </c>
      <c r="D22" s="1">
        <v>1918</v>
      </c>
      <c r="E22">
        <v>1989</v>
      </c>
      <c r="F22">
        <v>1990</v>
      </c>
      <c r="G22">
        <v>1957</v>
      </c>
      <c r="H22" t="s">
        <v>122</v>
      </c>
      <c r="I22">
        <v>1962</v>
      </c>
      <c r="J22" t="s">
        <v>155</v>
      </c>
      <c r="K22" t="s">
        <v>146</v>
      </c>
      <c r="L22" s="4">
        <f>L16-210000</f>
        <v>703912440</v>
      </c>
      <c r="M22" s="6">
        <f>$L17 + 122100120</f>
        <v>765709270</v>
      </c>
      <c r="N22" s="4">
        <f>Sheet1[[#This Row],[Popularity]]*2 - Sheet1[[#This Row],[Project_Budget]]</f>
        <v>827506100</v>
      </c>
    </row>
    <row r="23" spans="1:14" x14ac:dyDescent="0.35">
      <c r="A23" s="2">
        <f>A22+1</f>
        <v>22</v>
      </c>
      <c r="B23" t="s">
        <v>52</v>
      </c>
      <c r="C23" s="1" t="s">
        <v>10</v>
      </c>
      <c r="D23" s="1">
        <v>1974</v>
      </c>
      <c r="E23">
        <v>2016</v>
      </c>
      <c r="F23" t="s">
        <v>150</v>
      </c>
      <c r="G23">
        <v>1997</v>
      </c>
      <c r="H23" t="s">
        <v>123</v>
      </c>
      <c r="I23">
        <v>2016</v>
      </c>
      <c r="J23" t="s">
        <v>155</v>
      </c>
      <c r="K23" t="s">
        <v>146</v>
      </c>
      <c r="L23" s="4">
        <f>L17-210000</f>
        <v>643399150</v>
      </c>
      <c r="M23" s="6">
        <f>$L18 + 122100120</f>
        <v>641669510</v>
      </c>
      <c r="N23" s="4">
        <f>Sheet1[[#This Row],[Popularity]]*2 - Sheet1[[#This Row],[Project_Budget]]</f>
        <v>639939870</v>
      </c>
    </row>
    <row r="24" spans="1:14" x14ac:dyDescent="0.35">
      <c r="A24" s="2">
        <f>A23+1</f>
        <v>23</v>
      </c>
      <c r="B24" t="s">
        <v>55</v>
      </c>
      <c r="C24" s="1" t="s">
        <v>4</v>
      </c>
      <c r="D24" s="1">
        <v>1969</v>
      </c>
      <c r="E24">
        <v>2014</v>
      </c>
      <c r="F24" t="s">
        <v>150</v>
      </c>
      <c r="G24">
        <v>1990</v>
      </c>
      <c r="H24" t="s">
        <v>55</v>
      </c>
      <c r="I24">
        <v>1991</v>
      </c>
      <c r="J24" t="s">
        <v>153</v>
      </c>
      <c r="K24" t="s">
        <v>146</v>
      </c>
      <c r="L24" s="4">
        <f>L18-210000</f>
        <v>519359390</v>
      </c>
      <c r="M24" s="6">
        <f>$L19 + 122100120</f>
        <v>763012560</v>
      </c>
      <c r="N24" s="4">
        <f>Sheet1[[#This Row],[Popularity]]*2 - Sheet1[[#This Row],[Project_Budget]]</f>
        <v>1006665730</v>
      </c>
    </row>
    <row r="25" spans="1:14" x14ac:dyDescent="0.35">
      <c r="A25" s="2">
        <f>A24+1</f>
        <v>24</v>
      </c>
      <c r="B25" t="s">
        <v>57</v>
      </c>
      <c r="C25" s="1" t="s">
        <v>4</v>
      </c>
      <c r="D25" s="1">
        <v>1936</v>
      </c>
      <c r="E25">
        <v>2013</v>
      </c>
      <c r="F25" t="s">
        <v>150</v>
      </c>
      <c r="G25">
        <v>1961</v>
      </c>
      <c r="H25" t="s">
        <v>127</v>
      </c>
      <c r="I25">
        <v>1964</v>
      </c>
      <c r="J25" t="s">
        <v>153</v>
      </c>
      <c r="K25" t="s">
        <v>146</v>
      </c>
      <c r="L25" s="4">
        <f>L19-210000</f>
        <v>640702440</v>
      </c>
      <c r="M25" s="6">
        <f>M22-1230040</f>
        <v>764479230</v>
      </c>
      <c r="N25" s="4">
        <f>Sheet1[[#This Row],[Popularity]]*2 - Sheet1[[#This Row],[Project_Budget]]</f>
        <v>888256020</v>
      </c>
    </row>
    <row r="26" spans="1:14" x14ac:dyDescent="0.35">
      <c r="A26" s="2">
        <f>A25+1</f>
        <v>25</v>
      </c>
      <c r="B26" t="s">
        <v>58</v>
      </c>
      <c r="C26" s="1" t="s">
        <v>4</v>
      </c>
      <c r="D26" s="1">
        <v>1949</v>
      </c>
      <c r="E26">
        <v>2016</v>
      </c>
      <c r="F26" t="s">
        <v>150</v>
      </c>
      <c r="G26">
        <v>1978</v>
      </c>
      <c r="H26" t="s">
        <v>128</v>
      </c>
      <c r="I26">
        <v>1980</v>
      </c>
      <c r="J26" t="s">
        <v>153</v>
      </c>
      <c r="K26" t="s">
        <v>146</v>
      </c>
      <c r="L26" s="4">
        <f>L20-210000</f>
        <v>661702440</v>
      </c>
      <c r="M26" s="6">
        <f>M23-1230040</f>
        <v>640439470</v>
      </c>
      <c r="N26" s="4">
        <f>Sheet1[[#This Row],[Popularity]]*2 - Sheet1[[#This Row],[Project_Budget]]</f>
        <v>619176500</v>
      </c>
    </row>
    <row r="27" spans="1:14" x14ac:dyDescent="0.35">
      <c r="A27" s="2">
        <f>A26+1</f>
        <v>26</v>
      </c>
      <c r="B27" t="s">
        <v>60</v>
      </c>
      <c r="C27" s="1" t="s">
        <v>10</v>
      </c>
      <c r="D27" s="1">
        <v>1937</v>
      </c>
      <c r="E27">
        <v>2016</v>
      </c>
      <c r="F27" t="s">
        <v>150</v>
      </c>
      <c r="G27">
        <v>1989</v>
      </c>
      <c r="H27" t="s">
        <v>130</v>
      </c>
      <c r="I27">
        <v>2005</v>
      </c>
      <c r="J27" t="s">
        <v>153</v>
      </c>
      <c r="K27" t="s">
        <v>146</v>
      </c>
      <c r="L27" s="4">
        <f>L21-210000</f>
        <v>682702440</v>
      </c>
      <c r="M27" s="6">
        <f>M24-1230040</f>
        <v>761782520</v>
      </c>
      <c r="N27" s="4">
        <f>Sheet1[[#This Row],[Popularity]]*2 - Sheet1[[#This Row],[Project_Budget]]</f>
        <v>840862600</v>
      </c>
    </row>
    <row r="28" spans="1:14" x14ac:dyDescent="0.35">
      <c r="A28" s="2">
        <f>A27+1</f>
        <v>27</v>
      </c>
      <c r="B28" t="s">
        <v>61</v>
      </c>
      <c r="C28" s="1" t="s">
        <v>4</v>
      </c>
      <c r="D28" s="1">
        <v>1954</v>
      </c>
      <c r="E28">
        <v>2016</v>
      </c>
      <c r="F28" t="s">
        <v>150</v>
      </c>
      <c r="G28">
        <v>1985</v>
      </c>
      <c r="H28" t="s">
        <v>131</v>
      </c>
      <c r="I28">
        <v>1987</v>
      </c>
      <c r="J28" t="s">
        <v>153</v>
      </c>
      <c r="K28" t="s">
        <v>146</v>
      </c>
      <c r="L28" s="4">
        <f>L22-210000</f>
        <v>703702440</v>
      </c>
      <c r="M28" s="6">
        <f>M25-1230040</f>
        <v>763249190</v>
      </c>
      <c r="N28" s="4">
        <f>Sheet1[[#This Row],[Popularity]]*2 - Sheet1[[#This Row],[Project_Budget]]</f>
        <v>822795940</v>
      </c>
    </row>
    <row r="29" spans="1:14" x14ac:dyDescent="0.35">
      <c r="A29" s="2">
        <f>A28+1</f>
        <v>28</v>
      </c>
      <c r="B29" t="s">
        <v>63</v>
      </c>
      <c r="C29" s="1" t="s">
        <v>10</v>
      </c>
      <c r="D29" s="1">
        <v>1925</v>
      </c>
      <c r="E29">
        <v>2005</v>
      </c>
      <c r="F29">
        <v>2008</v>
      </c>
      <c r="G29">
        <v>1958</v>
      </c>
      <c r="H29" t="s">
        <v>132</v>
      </c>
      <c r="I29">
        <v>1986</v>
      </c>
      <c r="J29" t="s">
        <v>153</v>
      </c>
      <c r="K29" t="s">
        <v>146</v>
      </c>
      <c r="L29" s="4">
        <f>L23-210000</f>
        <v>643189150</v>
      </c>
      <c r="M29" s="6">
        <f>M26-1230040</f>
        <v>639209430</v>
      </c>
      <c r="N29" s="4">
        <f>Sheet1[[#This Row],[Popularity]]*2 - Sheet1[[#This Row],[Project_Budget]]</f>
        <v>635229710</v>
      </c>
    </row>
    <row r="30" spans="1:14" x14ac:dyDescent="0.35">
      <c r="A30" s="2">
        <f>A29+1</f>
        <v>29</v>
      </c>
      <c r="B30" t="s">
        <v>65</v>
      </c>
      <c r="C30" s="1" t="s">
        <v>10</v>
      </c>
      <c r="D30" s="1">
        <v>1958</v>
      </c>
      <c r="E30">
        <v>2016</v>
      </c>
      <c r="F30">
        <v>2016</v>
      </c>
      <c r="G30">
        <v>1979</v>
      </c>
      <c r="H30" t="s">
        <v>65</v>
      </c>
      <c r="I30">
        <v>1984</v>
      </c>
      <c r="J30" t="s">
        <v>153</v>
      </c>
      <c r="K30" t="s">
        <v>146</v>
      </c>
      <c r="L30" s="4">
        <f>L24-210000</f>
        <v>519149390</v>
      </c>
      <c r="M30" s="6">
        <f>M27-1230040</f>
        <v>760552480</v>
      </c>
      <c r="N30" s="4">
        <f>Sheet1[[#This Row],[Popularity]]*2 - Sheet1[[#This Row],[Project_Budget]]</f>
        <v>1001955570</v>
      </c>
    </row>
    <row r="31" spans="1:14" x14ac:dyDescent="0.35">
      <c r="A31" s="2">
        <f>A30+1</f>
        <v>30</v>
      </c>
      <c r="B31" t="s">
        <v>66</v>
      </c>
      <c r="C31" s="1" t="s">
        <v>10</v>
      </c>
      <c r="D31" s="1">
        <v>1936</v>
      </c>
      <c r="E31">
        <v>2016</v>
      </c>
      <c r="F31" t="s">
        <v>150</v>
      </c>
      <c r="G31">
        <v>1969</v>
      </c>
      <c r="H31" t="s">
        <v>134</v>
      </c>
      <c r="I31">
        <v>1980</v>
      </c>
      <c r="J31" t="s">
        <v>153</v>
      </c>
      <c r="K31" t="s">
        <v>146</v>
      </c>
      <c r="L31" s="4">
        <f>L25-210000</f>
        <v>640492440</v>
      </c>
      <c r="M31" s="6">
        <f>M28-1230040</f>
        <v>762019150</v>
      </c>
      <c r="N31" s="4">
        <f>Sheet1[[#This Row],[Popularity]]*2 - Sheet1[[#This Row],[Project_Budget]]</f>
        <v>883545860</v>
      </c>
    </row>
    <row r="32" spans="1:14" x14ac:dyDescent="0.35">
      <c r="A32" s="2">
        <f>A31+1</f>
        <v>31</v>
      </c>
      <c r="B32" t="s">
        <v>68</v>
      </c>
      <c r="C32" s="1" t="s">
        <v>10</v>
      </c>
      <c r="D32" s="1">
        <v>1943</v>
      </c>
      <c r="E32">
        <v>1971</v>
      </c>
      <c r="F32" t="s">
        <v>150</v>
      </c>
      <c r="G32">
        <v>1968</v>
      </c>
      <c r="H32" t="s">
        <v>136</v>
      </c>
      <c r="I32">
        <v>2017</v>
      </c>
      <c r="J32" t="s">
        <v>154</v>
      </c>
      <c r="K32" t="s">
        <v>146</v>
      </c>
      <c r="L32" s="4">
        <f>L26-210000</f>
        <v>661492440</v>
      </c>
      <c r="M32" s="6">
        <f>M29-1230040</f>
        <v>637979390</v>
      </c>
      <c r="N32" s="4">
        <f>Sheet1[[#This Row],[Popularity]]*2 - Sheet1[[#This Row],[Project_Budget]]</f>
        <v>614466340</v>
      </c>
    </row>
    <row r="33" spans="1:14" x14ac:dyDescent="0.35">
      <c r="A33" s="2">
        <f>A32+1</f>
        <v>32</v>
      </c>
      <c r="B33" t="s">
        <v>70</v>
      </c>
      <c r="C33" s="1" t="s">
        <v>10</v>
      </c>
      <c r="D33" s="1">
        <v>1956</v>
      </c>
      <c r="E33">
        <v>2016</v>
      </c>
      <c r="F33" t="s">
        <v>150</v>
      </c>
      <c r="G33">
        <v>1984</v>
      </c>
      <c r="H33" t="s">
        <v>138</v>
      </c>
      <c r="I33">
        <v>1993</v>
      </c>
      <c r="J33" t="s">
        <v>154</v>
      </c>
      <c r="K33" t="s">
        <v>146</v>
      </c>
      <c r="L33" s="4">
        <f>L27-210000</f>
        <v>682492440</v>
      </c>
      <c r="M33" s="6">
        <f>M30-1230040</f>
        <v>759322440</v>
      </c>
      <c r="N33" s="4">
        <f>Sheet1[[#This Row],[Popularity]]*2 - Sheet1[[#This Row],[Project_Budget]]</f>
        <v>836152440</v>
      </c>
    </row>
    <row r="34" spans="1:14" x14ac:dyDescent="0.35">
      <c r="A34" s="2">
        <f>A33+1</f>
        <v>33</v>
      </c>
      <c r="B34" t="s">
        <v>73</v>
      </c>
      <c r="C34" s="1" t="s">
        <v>10</v>
      </c>
      <c r="D34" s="1">
        <v>1968</v>
      </c>
      <c r="E34">
        <v>2016</v>
      </c>
      <c r="F34" t="s">
        <v>150</v>
      </c>
      <c r="G34">
        <v>1990</v>
      </c>
      <c r="H34" t="s">
        <v>141</v>
      </c>
      <c r="I34">
        <v>1988</v>
      </c>
      <c r="J34" t="s">
        <v>154</v>
      </c>
      <c r="K34" t="s">
        <v>146</v>
      </c>
      <c r="L34" s="4">
        <f>L28-210000</f>
        <v>703492440</v>
      </c>
      <c r="M34" s="6">
        <f>M31-1230040</f>
        <v>760789110</v>
      </c>
      <c r="N34" s="4">
        <f>Sheet1[[#This Row],[Popularity]]*2 - Sheet1[[#This Row],[Project_Budget]]</f>
        <v>818085780</v>
      </c>
    </row>
    <row r="35" spans="1:14" x14ac:dyDescent="0.35">
      <c r="A35" s="2">
        <f>A34+1</f>
        <v>34</v>
      </c>
      <c r="B35" t="s">
        <v>7</v>
      </c>
      <c r="C35" s="1" t="s">
        <v>4</v>
      </c>
      <c r="D35" s="1">
        <v>1908</v>
      </c>
      <c r="E35">
        <v>1989</v>
      </c>
      <c r="F35">
        <v>1989</v>
      </c>
      <c r="G35">
        <v>1934</v>
      </c>
      <c r="H35" t="s">
        <v>80</v>
      </c>
      <c r="I35">
        <v>1935</v>
      </c>
      <c r="J35" t="s">
        <v>153</v>
      </c>
      <c r="K35" t="s">
        <v>147</v>
      </c>
      <c r="L35" s="4">
        <f>L34+1343050</f>
        <v>704835490</v>
      </c>
      <c r="M35" s="6">
        <f>M34+21321000</f>
        <v>782110110</v>
      </c>
      <c r="N35" s="4">
        <f>Sheet1[[#This Row],[Popularity]]*2 - Sheet1[[#This Row],[Project_Budget]]</f>
        <v>859384730</v>
      </c>
    </row>
    <row r="36" spans="1:14" x14ac:dyDescent="0.35">
      <c r="A36" s="2">
        <f>A35+1</f>
        <v>35</v>
      </c>
      <c r="B36" t="s">
        <v>15</v>
      </c>
      <c r="C36" s="1" t="s">
        <v>10</v>
      </c>
      <c r="D36" s="1">
        <v>1904</v>
      </c>
      <c r="E36">
        <v>1966</v>
      </c>
      <c r="F36">
        <v>1986</v>
      </c>
      <c r="G36">
        <v>1933</v>
      </c>
      <c r="H36" t="s">
        <v>87</v>
      </c>
      <c r="I36">
        <v>1970</v>
      </c>
      <c r="J36" t="s">
        <v>154</v>
      </c>
      <c r="K36" t="s">
        <v>147</v>
      </c>
      <c r="L36" s="4">
        <f>L32-10610</f>
        <v>661481830</v>
      </c>
      <c r="M36" s="6">
        <f>M35-81321000</f>
        <v>700789110</v>
      </c>
      <c r="N36" s="4">
        <f>Sheet1[[#This Row],[Popularity]]*2 - Sheet1[[#This Row],[Project_Budget]]</f>
        <v>740096390</v>
      </c>
    </row>
    <row r="37" spans="1:14" x14ac:dyDescent="0.35">
      <c r="A37" s="2">
        <f>A36+1</f>
        <v>36</v>
      </c>
      <c r="B37" t="s">
        <v>22</v>
      </c>
      <c r="C37" s="1" t="s">
        <v>10</v>
      </c>
      <c r="D37" s="1">
        <v>1925</v>
      </c>
      <c r="E37">
        <v>2015</v>
      </c>
      <c r="F37" t="s">
        <v>150</v>
      </c>
      <c r="G37">
        <v>1961</v>
      </c>
      <c r="H37" t="s">
        <v>94</v>
      </c>
      <c r="I37">
        <v>1964</v>
      </c>
      <c r="J37" t="s">
        <v>152</v>
      </c>
      <c r="K37" t="s">
        <v>147</v>
      </c>
      <c r="L37" s="4">
        <f>L36+21000000</f>
        <v>682481830</v>
      </c>
      <c r="M37" s="6">
        <f>M33+1203021</f>
        <v>760525461</v>
      </c>
      <c r="N37" s="4">
        <f>Sheet1[[#This Row],[Popularity]]*2 - Sheet1[[#This Row],[Project_Budget]]</f>
        <v>838569092</v>
      </c>
    </row>
    <row r="38" spans="1:14" x14ac:dyDescent="0.35">
      <c r="A38" s="2">
        <f>A37+1</f>
        <v>37</v>
      </c>
      <c r="B38" t="s">
        <v>25</v>
      </c>
      <c r="C38" s="1" t="s">
        <v>10</v>
      </c>
      <c r="D38" s="1">
        <v>1901</v>
      </c>
      <c r="E38">
        <v>1973</v>
      </c>
      <c r="F38">
        <v>1974</v>
      </c>
      <c r="G38">
        <v>1948</v>
      </c>
      <c r="H38" t="s">
        <v>97</v>
      </c>
      <c r="I38">
        <v>1956</v>
      </c>
      <c r="J38" t="s">
        <v>151</v>
      </c>
      <c r="K38" t="s">
        <v>147</v>
      </c>
      <c r="L38" s="4">
        <f>L37+21000000</f>
        <v>703481830</v>
      </c>
      <c r="M38" s="6">
        <f>M34+1203021</f>
        <v>761992131</v>
      </c>
      <c r="N38" s="4">
        <f>Sheet1[[#This Row],[Popularity]]*2 - Sheet1[[#This Row],[Project_Budget]]</f>
        <v>820502432</v>
      </c>
    </row>
    <row r="39" spans="1:14" x14ac:dyDescent="0.35">
      <c r="A39" s="2">
        <f>A38+1</f>
        <v>38</v>
      </c>
      <c r="B39" t="s">
        <v>32</v>
      </c>
      <c r="C39" s="1" t="s">
        <v>10</v>
      </c>
      <c r="D39" s="1">
        <v>1916</v>
      </c>
      <c r="E39">
        <v>1991</v>
      </c>
      <c r="F39">
        <v>2003</v>
      </c>
      <c r="G39">
        <v>1944</v>
      </c>
      <c r="H39" t="s">
        <v>104</v>
      </c>
      <c r="I39">
        <v>1962</v>
      </c>
      <c r="J39" t="s">
        <v>151</v>
      </c>
      <c r="K39" t="s">
        <v>147</v>
      </c>
      <c r="L39" s="4">
        <f>L33-210000</f>
        <v>682282440</v>
      </c>
      <c r="M39" s="6">
        <f>$L34 + 122100120</f>
        <v>825592560</v>
      </c>
      <c r="N39" s="4">
        <f>Sheet1[[#This Row],[Popularity]]*2 - Sheet1[[#This Row],[Project_Budget]]</f>
        <v>968902680</v>
      </c>
    </row>
    <row r="40" spans="1:14" x14ac:dyDescent="0.35">
      <c r="A40" s="2">
        <f>A39+1</f>
        <v>39</v>
      </c>
      <c r="B40" t="s">
        <v>39</v>
      </c>
      <c r="C40" s="1" t="s">
        <v>10</v>
      </c>
      <c r="D40" s="1">
        <v>1944</v>
      </c>
      <c r="E40">
        <v>2016</v>
      </c>
      <c r="F40" t="s">
        <v>150</v>
      </c>
      <c r="G40">
        <v>1969</v>
      </c>
      <c r="H40" t="s">
        <v>111</v>
      </c>
      <c r="I40">
        <v>1999</v>
      </c>
      <c r="J40" t="s">
        <v>155</v>
      </c>
      <c r="K40" t="s">
        <v>147</v>
      </c>
      <c r="L40" s="4">
        <f>L34-210000</f>
        <v>703282440</v>
      </c>
      <c r="M40" s="6">
        <f>$L35 + 122100120</f>
        <v>826935610</v>
      </c>
      <c r="N40" s="4">
        <f>Sheet1[[#This Row],[Popularity]]*2 - Sheet1[[#This Row],[Project_Budget]]</f>
        <v>950588780</v>
      </c>
    </row>
    <row r="41" spans="1:14" x14ac:dyDescent="0.35">
      <c r="A41" s="2">
        <f>A40+1</f>
        <v>40</v>
      </c>
      <c r="B41" t="s">
        <v>44</v>
      </c>
      <c r="C41" s="1" t="s">
        <v>10</v>
      </c>
      <c r="D41" s="1">
        <v>1925</v>
      </c>
      <c r="E41">
        <v>1992</v>
      </c>
      <c r="F41">
        <v>2005</v>
      </c>
      <c r="G41">
        <v>1962</v>
      </c>
      <c r="H41" t="s">
        <v>116</v>
      </c>
      <c r="I41">
        <v>1976</v>
      </c>
      <c r="J41" t="s">
        <v>155</v>
      </c>
      <c r="K41" t="s">
        <v>147</v>
      </c>
      <c r="L41" s="4">
        <f>L35-210000</f>
        <v>704625490</v>
      </c>
      <c r="M41" s="6">
        <f>$L36 + 122100120</f>
        <v>783581950</v>
      </c>
      <c r="N41" s="4">
        <f>Sheet1[[#This Row],[Popularity]]*2 - Sheet1[[#This Row],[Project_Budget]]</f>
        <v>862538410</v>
      </c>
    </row>
    <row r="42" spans="1:14" x14ac:dyDescent="0.35">
      <c r="A42" s="2">
        <f>A41+1</f>
        <v>41</v>
      </c>
      <c r="B42" t="s">
        <v>48</v>
      </c>
      <c r="C42" s="1" t="s">
        <v>10</v>
      </c>
      <c r="D42" s="1">
        <v>1966</v>
      </c>
      <c r="E42">
        <v>2016</v>
      </c>
      <c r="F42" t="s">
        <v>150</v>
      </c>
      <c r="G42">
        <v>2001</v>
      </c>
      <c r="H42" t="s">
        <v>150</v>
      </c>
      <c r="I42">
        <v>2006</v>
      </c>
      <c r="J42" t="s">
        <v>155</v>
      </c>
      <c r="K42" t="s">
        <v>147</v>
      </c>
      <c r="L42" s="4">
        <f>L36-210000</f>
        <v>661271830</v>
      </c>
      <c r="M42" s="6">
        <f>$L37 + 122100120</f>
        <v>804581950</v>
      </c>
      <c r="N42" s="4">
        <f>Sheet1[[#This Row],[Popularity]]*2 - Sheet1[[#This Row],[Project_Budget]]</f>
        <v>947892070</v>
      </c>
    </row>
    <row r="43" spans="1:14" x14ac:dyDescent="0.35">
      <c r="A43" s="2">
        <f>A42+1</f>
        <v>42</v>
      </c>
      <c r="B43" t="s">
        <v>53</v>
      </c>
      <c r="C43" s="1" t="s">
        <v>10</v>
      </c>
      <c r="D43" s="1">
        <v>1901</v>
      </c>
      <c r="E43">
        <v>1970</v>
      </c>
      <c r="F43">
        <v>1971</v>
      </c>
      <c r="G43">
        <v>1964</v>
      </c>
      <c r="H43" t="s">
        <v>124</v>
      </c>
      <c r="I43">
        <v>1993</v>
      </c>
      <c r="J43" t="s">
        <v>155</v>
      </c>
      <c r="K43" t="s">
        <v>147</v>
      </c>
      <c r="L43" s="4">
        <f>L37-210000</f>
        <v>682271830</v>
      </c>
      <c r="M43" s="6">
        <f>$L38 + 122100120</f>
        <v>825581950</v>
      </c>
      <c r="N43" s="4">
        <f>Sheet1[[#This Row],[Popularity]]*2 - Sheet1[[#This Row],[Project_Budget]]</f>
        <v>968892070</v>
      </c>
    </row>
    <row r="44" spans="1:14" x14ac:dyDescent="0.35">
      <c r="A44" s="2">
        <f>A43+1</f>
        <v>43</v>
      </c>
      <c r="B44" t="s">
        <v>54</v>
      </c>
      <c r="C44" s="1" t="s">
        <v>4</v>
      </c>
      <c r="D44" s="1">
        <v>1958</v>
      </c>
      <c r="E44">
        <v>2015</v>
      </c>
      <c r="F44" t="s">
        <v>150</v>
      </c>
      <c r="G44">
        <v>1984</v>
      </c>
      <c r="H44" t="s">
        <v>125</v>
      </c>
      <c r="I44">
        <v>1992</v>
      </c>
      <c r="J44" t="s">
        <v>155</v>
      </c>
      <c r="K44" t="s">
        <v>147</v>
      </c>
      <c r="L44" s="4">
        <f>L38-210000</f>
        <v>703271830</v>
      </c>
      <c r="M44" s="6">
        <f>$L39 + 122100120</f>
        <v>804382560</v>
      </c>
      <c r="N44" s="4">
        <f>Sheet1[[#This Row],[Popularity]]*2 - Sheet1[[#This Row],[Project_Budget]]</f>
        <v>905493290</v>
      </c>
    </row>
    <row r="45" spans="1:14" x14ac:dyDescent="0.35">
      <c r="A45" s="2">
        <f>A44+1</f>
        <v>44</v>
      </c>
      <c r="B45" t="s">
        <v>62</v>
      </c>
      <c r="C45" s="1" t="s">
        <v>10</v>
      </c>
      <c r="D45" s="1">
        <v>1942</v>
      </c>
      <c r="E45">
        <v>2016</v>
      </c>
      <c r="F45" t="s">
        <v>150</v>
      </c>
      <c r="G45">
        <v>1963</v>
      </c>
      <c r="H45" t="s">
        <v>114</v>
      </c>
      <c r="I45">
        <v>1965</v>
      </c>
      <c r="J45" t="s">
        <v>153</v>
      </c>
      <c r="K45" t="s">
        <v>147</v>
      </c>
      <c r="L45" s="4">
        <f>L39-210000</f>
        <v>682072440</v>
      </c>
      <c r="M45" s="6">
        <f>M42-1230040</f>
        <v>803351910</v>
      </c>
      <c r="N45" s="4">
        <f>Sheet1[[#This Row],[Popularity]]*2 - Sheet1[[#This Row],[Project_Budget]]</f>
        <v>924631380</v>
      </c>
    </row>
    <row r="46" spans="1:14" x14ac:dyDescent="0.35">
      <c r="A46" s="2">
        <f>A45+1</f>
        <v>45</v>
      </c>
      <c r="B46" t="s">
        <v>72</v>
      </c>
      <c r="C46" s="1" t="s">
        <v>10</v>
      </c>
      <c r="D46" s="1">
        <v>1942</v>
      </c>
      <c r="E46">
        <v>2016</v>
      </c>
      <c r="F46" t="s">
        <v>150</v>
      </c>
      <c r="G46">
        <v>1972</v>
      </c>
      <c r="H46" t="s">
        <v>140</v>
      </c>
      <c r="I46" t="s">
        <v>150</v>
      </c>
      <c r="J46" t="s">
        <v>154</v>
      </c>
      <c r="K46" t="s">
        <v>147</v>
      </c>
      <c r="L46" s="4">
        <f>L40-210000</f>
        <v>703072440</v>
      </c>
      <c r="M46" s="6">
        <f>M43-1230040</f>
        <v>824351910</v>
      </c>
      <c r="N46" s="4">
        <f>Sheet1[[#This Row],[Popularity]]*2 - Sheet1[[#This Row],[Project_Budget]]</f>
        <v>945631380</v>
      </c>
    </row>
    <row r="47" spans="1:14" x14ac:dyDescent="0.35">
      <c r="A47" s="2">
        <f>A46+1</f>
        <v>46</v>
      </c>
      <c r="B47" t="s">
        <v>6</v>
      </c>
      <c r="C47" s="1" t="s">
        <v>4</v>
      </c>
      <c r="D47" s="1">
        <v>1942</v>
      </c>
      <c r="E47">
        <v>2014</v>
      </c>
      <c r="F47" t="s">
        <v>150</v>
      </c>
      <c r="G47">
        <v>1967</v>
      </c>
      <c r="H47" t="s">
        <v>79</v>
      </c>
      <c r="I47">
        <v>1968</v>
      </c>
      <c r="J47" t="s">
        <v>155</v>
      </c>
      <c r="K47" t="s">
        <v>145</v>
      </c>
      <c r="L47" s="4">
        <f>L46+1343050</f>
        <v>704415490</v>
      </c>
      <c r="M47" s="6">
        <f>M46+21321000</f>
        <v>845672910</v>
      </c>
      <c r="N47" s="4">
        <f>Sheet1[[#This Row],[Popularity]]*2 - Sheet1[[#This Row],[Project_Budget]]</f>
        <v>986930330</v>
      </c>
    </row>
    <row r="48" spans="1:14" x14ac:dyDescent="0.35">
      <c r="A48" s="2">
        <f>A47+1</f>
        <v>47</v>
      </c>
      <c r="B48" t="s">
        <v>11</v>
      </c>
      <c r="C48" s="1" t="s">
        <v>10</v>
      </c>
      <c r="D48" s="1">
        <v>1903</v>
      </c>
      <c r="E48">
        <v>1972</v>
      </c>
      <c r="F48">
        <v>2003</v>
      </c>
      <c r="G48">
        <v>1938</v>
      </c>
      <c r="H48" t="s">
        <v>83</v>
      </c>
      <c r="I48">
        <v>1940</v>
      </c>
      <c r="J48" t="s">
        <v>154</v>
      </c>
      <c r="K48" t="s">
        <v>145</v>
      </c>
      <c r="L48" s="4">
        <f>L44-10610</f>
        <v>703261220</v>
      </c>
      <c r="M48" s="6">
        <f>M47+21321000</f>
        <v>866993910</v>
      </c>
      <c r="N48" s="4">
        <f>Sheet1[[#This Row],[Popularity]]*2 - Sheet1[[#This Row],[Project_Budget]]</f>
        <v>1030726600</v>
      </c>
    </row>
    <row r="49" spans="1:14" x14ac:dyDescent="0.35">
      <c r="A49" s="2">
        <f>A48+1</f>
        <v>48</v>
      </c>
      <c r="B49" t="s">
        <v>12</v>
      </c>
      <c r="C49" s="1" t="s">
        <v>4</v>
      </c>
      <c r="D49" s="1">
        <v>1933</v>
      </c>
      <c r="E49">
        <v>2016</v>
      </c>
      <c r="F49" t="s">
        <v>150</v>
      </c>
      <c r="G49">
        <v>1959</v>
      </c>
      <c r="H49" t="s">
        <v>84</v>
      </c>
      <c r="I49">
        <v>1962</v>
      </c>
      <c r="J49" t="s">
        <v>154</v>
      </c>
      <c r="K49" t="s">
        <v>145</v>
      </c>
      <c r="L49" s="4">
        <f>L45-10610</f>
        <v>682061830</v>
      </c>
      <c r="M49" s="6">
        <f>M48+21321000</f>
        <v>888314910</v>
      </c>
      <c r="N49" s="4">
        <f>Sheet1[[#This Row],[Popularity]]*2 - Sheet1[[#This Row],[Project_Budget]]</f>
        <v>1094567990</v>
      </c>
    </row>
    <row r="50" spans="1:14" x14ac:dyDescent="0.35">
      <c r="A50" s="2">
        <f>A49+1</f>
        <v>49</v>
      </c>
      <c r="B50" t="s">
        <v>14</v>
      </c>
      <c r="C50" s="1" t="s">
        <v>4</v>
      </c>
      <c r="D50" s="1">
        <v>1956</v>
      </c>
      <c r="E50">
        <v>2016</v>
      </c>
      <c r="F50">
        <v>2016</v>
      </c>
      <c r="G50">
        <v>1977</v>
      </c>
      <c r="H50" t="s">
        <v>86</v>
      </c>
      <c r="I50" t="s">
        <v>150</v>
      </c>
      <c r="J50" t="s">
        <v>154</v>
      </c>
      <c r="K50" t="s">
        <v>145</v>
      </c>
      <c r="L50" s="4">
        <f>L46-341061</f>
        <v>702731379</v>
      </c>
      <c r="M50" s="6">
        <f>M49-81321000</f>
        <v>806993910</v>
      </c>
      <c r="N50" s="4">
        <f>Sheet1[[#This Row],[Popularity]]*2 - Sheet1[[#This Row],[Project_Budget]]</f>
        <v>911256441</v>
      </c>
    </row>
    <row r="51" spans="1:14" x14ac:dyDescent="0.35">
      <c r="A51" s="2">
        <f>A50+1</f>
        <v>50</v>
      </c>
      <c r="B51" t="s">
        <v>16</v>
      </c>
      <c r="C51" s="1" t="s">
        <v>10</v>
      </c>
      <c r="D51" s="1">
        <v>1889</v>
      </c>
      <c r="E51">
        <v>1967</v>
      </c>
      <c r="F51">
        <v>1977</v>
      </c>
      <c r="G51">
        <v>1915</v>
      </c>
      <c r="H51" t="s">
        <v>88</v>
      </c>
      <c r="I51">
        <v>1929</v>
      </c>
      <c r="J51" t="s">
        <v>152</v>
      </c>
      <c r="K51" t="s">
        <v>145</v>
      </c>
      <c r="L51" s="4">
        <f>L47-10610</f>
        <v>704404880</v>
      </c>
      <c r="M51" s="6">
        <f>M50-81321000</f>
        <v>725672910</v>
      </c>
      <c r="N51" s="4">
        <f>Sheet1[[#This Row],[Popularity]]*2 - Sheet1[[#This Row],[Project_Budget]]</f>
        <v>746940940</v>
      </c>
    </row>
    <row r="52" spans="1:14" x14ac:dyDescent="0.35">
      <c r="A52" s="2">
        <f>A51+1</f>
        <v>51</v>
      </c>
      <c r="B52" t="s">
        <v>18</v>
      </c>
      <c r="C52" s="1" t="s">
        <v>10</v>
      </c>
      <c r="D52" s="1">
        <v>1901</v>
      </c>
      <c r="E52">
        <v>1960</v>
      </c>
      <c r="F52">
        <v>1960</v>
      </c>
      <c r="G52">
        <v>1934</v>
      </c>
      <c r="H52" t="s">
        <v>90</v>
      </c>
      <c r="I52">
        <v>1934</v>
      </c>
      <c r="J52" t="s">
        <v>152</v>
      </c>
      <c r="K52" t="s">
        <v>145</v>
      </c>
      <c r="L52" s="4">
        <f>L48-10610</f>
        <v>703250610</v>
      </c>
      <c r="M52" s="6">
        <f>M51-81321000</f>
        <v>644351910</v>
      </c>
      <c r="N52" s="4">
        <f>Sheet1[[#This Row],[Popularity]]*2 - Sheet1[[#This Row],[Project_Budget]]</f>
        <v>585453210</v>
      </c>
    </row>
    <row r="53" spans="1:14" x14ac:dyDescent="0.35">
      <c r="A53" s="2">
        <f>A52+1</f>
        <v>52</v>
      </c>
      <c r="B53" t="s">
        <v>19</v>
      </c>
      <c r="C53" s="1" t="s">
        <v>10</v>
      </c>
      <c r="D53" s="1">
        <v>1947</v>
      </c>
      <c r="E53">
        <v>2015</v>
      </c>
      <c r="F53" t="s">
        <v>150</v>
      </c>
      <c r="G53">
        <v>1982</v>
      </c>
      <c r="H53" t="s">
        <v>91</v>
      </c>
      <c r="I53">
        <v>1981</v>
      </c>
      <c r="J53" t="s">
        <v>152</v>
      </c>
      <c r="K53" t="s">
        <v>145</v>
      </c>
      <c r="L53" s="3">
        <v>771200000</v>
      </c>
      <c r="M53" s="6">
        <f>M52-81321000</f>
        <v>563030910</v>
      </c>
      <c r="N53" s="4">
        <f>Sheet1[[#This Row],[Popularity]]*2 - Sheet1[[#This Row],[Project_Budget]]</f>
        <v>354861820</v>
      </c>
    </row>
    <row r="54" spans="1:14" x14ac:dyDescent="0.35">
      <c r="A54" s="2">
        <f>A53+1</f>
        <v>53</v>
      </c>
      <c r="B54" t="s">
        <v>20</v>
      </c>
      <c r="C54" s="1" t="s">
        <v>4</v>
      </c>
      <c r="D54" s="1">
        <v>1932</v>
      </c>
      <c r="E54">
        <v>2006</v>
      </c>
      <c r="F54">
        <v>2016</v>
      </c>
      <c r="G54">
        <v>1952</v>
      </c>
      <c r="H54" t="s">
        <v>92</v>
      </c>
      <c r="I54" t="s">
        <v>150</v>
      </c>
      <c r="J54" t="s">
        <v>152</v>
      </c>
      <c r="K54" t="s">
        <v>145</v>
      </c>
      <c r="L54" s="4">
        <f>L53+21000000</f>
        <v>792200000</v>
      </c>
      <c r="M54" s="6">
        <f>M53-81321000</f>
        <v>481709910</v>
      </c>
      <c r="N54" s="4">
        <f>Sheet1[[#This Row],[Popularity]]*2 - Sheet1[[#This Row],[Project_Budget]]</f>
        <v>171219820</v>
      </c>
    </row>
    <row r="55" spans="1:14" x14ac:dyDescent="0.35">
      <c r="A55" s="2">
        <f>A54+1</f>
        <v>54</v>
      </c>
      <c r="B55" t="s">
        <v>21</v>
      </c>
      <c r="C55" s="1" t="s">
        <v>10</v>
      </c>
      <c r="D55" s="1">
        <v>1954</v>
      </c>
      <c r="E55">
        <v>2016</v>
      </c>
      <c r="F55" t="s">
        <v>150</v>
      </c>
      <c r="G55">
        <v>1989</v>
      </c>
      <c r="H55" t="s">
        <v>93</v>
      </c>
      <c r="I55">
        <v>1989</v>
      </c>
      <c r="J55" t="s">
        <v>152</v>
      </c>
      <c r="K55" t="s">
        <v>145</v>
      </c>
      <c r="L55" s="4">
        <f>L54+21000000</f>
        <v>813200000</v>
      </c>
      <c r="M55" s="6">
        <f>M54-81321000</f>
        <v>400388910</v>
      </c>
      <c r="N55" s="4">
        <f>Sheet1[[#This Row],[Popularity]]*2 - Sheet1[[#This Row],[Project_Budget]]</f>
        <v>-12422180</v>
      </c>
    </row>
    <row r="56" spans="1:14" x14ac:dyDescent="0.35">
      <c r="A56" s="2">
        <f>A55+1</f>
        <v>55</v>
      </c>
      <c r="B56" t="s">
        <v>26</v>
      </c>
      <c r="C56" s="1" t="s">
        <v>10</v>
      </c>
      <c r="D56" s="1">
        <v>1961</v>
      </c>
      <c r="E56">
        <v>2016</v>
      </c>
      <c r="F56" t="s">
        <v>150</v>
      </c>
      <c r="G56">
        <v>1980</v>
      </c>
      <c r="H56" t="s">
        <v>98</v>
      </c>
      <c r="I56">
        <v>2001</v>
      </c>
      <c r="J56" t="s">
        <v>151</v>
      </c>
      <c r="K56" t="s">
        <v>145</v>
      </c>
      <c r="L56" s="4">
        <f>L55+21000000</f>
        <v>834200000</v>
      </c>
      <c r="M56" s="6">
        <f>M52+1203021</f>
        <v>645554931</v>
      </c>
      <c r="N56" s="4">
        <f>Sheet1[[#This Row],[Popularity]]*2 - Sheet1[[#This Row],[Project_Budget]]</f>
        <v>456909862</v>
      </c>
    </row>
    <row r="57" spans="1:14" x14ac:dyDescent="0.35">
      <c r="A57" s="2">
        <f>A56+1</f>
        <v>56</v>
      </c>
      <c r="B57" t="s">
        <v>28</v>
      </c>
      <c r="C57" s="1" t="s">
        <v>10</v>
      </c>
      <c r="D57" s="1">
        <v>1935</v>
      </c>
      <c r="E57">
        <v>1977</v>
      </c>
      <c r="F57">
        <v>1977</v>
      </c>
      <c r="G57">
        <v>1956</v>
      </c>
      <c r="H57" t="s">
        <v>100</v>
      </c>
      <c r="I57">
        <v>1959</v>
      </c>
      <c r="J57" t="s">
        <v>151</v>
      </c>
      <c r="K57" t="s">
        <v>145</v>
      </c>
      <c r="L57" s="4">
        <f>L56+21000000</f>
        <v>855200000</v>
      </c>
      <c r="M57" s="6">
        <f>M53+1203021</f>
        <v>564233931</v>
      </c>
      <c r="N57" s="4">
        <f>Sheet1[[#This Row],[Popularity]]*2 - Sheet1[[#This Row],[Project_Budget]]</f>
        <v>273267862</v>
      </c>
    </row>
    <row r="58" spans="1:14" x14ac:dyDescent="0.35">
      <c r="A58" s="2">
        <f>A57+1</f>
        <v>57</v>
      </c>
      <c r="B58" t="s">
        <v>30</v>
      </c>
      <c r="C58" s="1" t="s">
        <v>10</v>
      </c>
      <c r="D58" s="1">
        <v>1930</v>
      </c>
      <c r="E58">
        <v>2004</v>
      </c>
      <c r="F58" t="s">
        <v>150</v>
      </c>
      <c r="G58">
        <v>1967</v>
      </c>
      <c r="H58" t="s">
        <v>102</v>
      </c>
      <c r="I58">
        <v>1971</v>
      </c>
      <c r="J58" t="s">
        <v>151</v>
      </c>
      <c r="K58" t="s">
        <v>145</v>
      </c>
      <c r="L58" s="4">
        <f>L52-210000</f>
        <v>703040610</v>
      </c>
      <c r="M58" s="6">
        <f>$L53 + 122100120</f>
        <v>893300120</v>
      </c>
      <c r="N58" s="4">
        <f>Sheet1[[#This Row],[Popularity]]*2 - Sheet1[[#This Row],[Project_Budget]]</f>
        <v>1083559630</v>
      </c>
    </row>
    <row r="59" spans="1:14" x14ac:dyDescent="0.35">
      <c r="A59" s="2">
        <f>A58+1</f>
        <v>58</v>
      </c>
      <c r="B59" t="s">
        <v>35</v>
      </c>
      <c r="C59" s="1" t="s">
        <v>10</v>
      </c>
      <c r="D59" s="1">
        <v>1931</v>
      </c>
      <c r="E59">
        <v>1955</v>
      </c>
      <c r="F59">
        <v>1955</v>
      </c>
      <c r="G59">
        <v>1953</v>
      </c>
      <c r="H59" t="s">
        <v>107</v>
      </c>
      <c r="I59">
        <v>1955</v>
      </c>
      <c r="J59" t="s">
        <v>151</v>
      </c>
      <c r="K59" t="s">
        <v>145</v>
      </c>
      <c r="L59" s="4">
        <f>L53-210000</f>
        <v>770990000</v>
      </c>
      <c r="M59" s="6">
        <f>$L54 + 122100120</f>
        <v>914300120</v>
      </c>
      <c r="N59" s="4">
        <f>Sheet1[[#This Row],[Popularity]]*2 - Sheet1[[#This Row],[Project_Budget]]</f>
        <v>1057610240</v>
      </c>
    </row>
    <row r="60" spans="1:14" x14ac:dyDescent="0.35">
      <c r="A60" s="2">
        <f>A59+1</f>
        <v>59</v>
      </c>
      <c r="B60" t="s">
        <v>42</v>
      </c>
      <c r="C60" s="1" t="s">
        <v>10</v>
      </c>
      <c r="D60" s="1">
        <v>1940</v>
      </c>
      <c r="E60">
        <v>1980</v>
      </c>
      <c r="F60">
        <v>1980</v>
      </c>
      <c r="G60">
        <v>1963</v>
      </c>
      <c r="H60" t="s">
        <v>114</v>
      </c>
      <c r="I60">
        <v>1965</v>
      </c>
      <c r="J60" t="s">
        <v>155</v>
      </c>
      <c r="K60" t="s">
        <v>145</v>
      </c>
      <c r="L60" s="4">
        <f>L54-210000</f>
        <v>791990000</v>
      </c>
      <c r="M60" s="6">
        <f>$L55 + 122100120</f>
        <v>935300120</v>
      </c>
      <c r="N60" s="4">
        <f>Sheet1[[#This Row],[Popularity]]*2 - Sheet1[[#This Row],[Project_Budget]]</f>
        <v>1078610240</v>
      </c>
    </row>
    <row r="61" spans="1:14" x14ac:dyDescent="0.35">
      <c r="A61" s="2">
        <f>A60+1</f>
        <v>60</v>
      </c>
      <c r="B61" t="s">
        <v>45</v>
      </c>
      <c r="C61" s="1" t="s">
        <v>10</v>
      </c>
      <c r="D61" s="1">
        <v>1963</v>
      </c>
      <c r="E61">
        <v>2016</v>
      </c>
      <c r="F61" t="s">
        <v>150</v>
      </c>
      <c r="G61">
        <v>1987</v>
      </c>
      <c r="H61" t="s">
        <v>117</v>
      </c>
      <c r="I61" t="s">
        <v>150</v>
      </c>
      <c r="J61" t="s">
        <v>155</v>
      </c>
      <c r="K61" t="s">
        <v>145</v>
      </c>
      <c r="L61" s="4">
        <f>L55-210000</f>
        <v>812990000</v>
      </c>
      <c r="M61" s="6">
        <f>$L56 + 122100120</f>
        <v>956300120</v>
      </c>
      <c r="N61" s="4">
        <f>Sheet1[[#This Row],[Popularity]]*2 - Sheet1[[#This Row],[Project_Budget]]</f>
        <v>1099610240</v>
      </c>
    </row>
    <row r="62" spans="1:14" x14ac:dyDescent="0.35">
      <c r="A62" s="2">
        <f>A61+1</f>
        <v>61</v>
      </c>
      <c r="B62" t="s">
        <v>47</v>
      </c>
      <c r="C62" s="1" t="s">
        <v>4</v>
      </c>
      <c r="D62" s="1">
        <v>1907</v>
      </c>
      <c r="E62">
        <v>1994</v>
      </c>
      <c r="F62">
        <v>2003</v>
      </c>
      <c r="G62">
        <v>1933</v>
      </c>
      <c r="H62" t="s">
        <v>119</v>
      </c>
      <c r="I62">
        <v>1933</v>
      </c>
      <c r="J62" t="s">
        <v>155</v>
      </c>
      <c r="K62" t="s">
        <v>145</v>
      </c>
      <c r="L62" s="4">
        <f>L56-210000</f>
        <v>833990000</v>
      </c>
      <c r="M62" s="6">
        <f>$L57 + 122100120</f>
        <v>977300120</v>
      </c>
      <c r="N62" s="4">
        <f>Sheet1[[#This Row],[Popularity]]*2 - Sheet1[[#This Row],[Project_Budget]]</f>
        <v>1120610240</v>
      </c>
    </row>
    <row r="63" spans="1:14" x14ac:dyDescent="0.35">
      <c r="A63" s="2">
        <f>A62+1</f>
        <v>62</v>
      </c>
      <c r="B63" t="s">
        <v>49</v>
      </c>
      <c r="C63" s="1" t="s">
        <v>10</v>
      </c>
      <c r="D63" s="1">
        <v>1916</v>
      </c>
      <c r="E63">
        <v>2004</v>
      </c>
      <c r="F63" t="s">
        <v>150</v>
      </c>
      <c r="G63">
        <v>1949</v>
      </c>
      <c r="H63" t="s">
        <v>120</v>
      </c>
      <c r="I63">
        <v>1996</v>
      </c>
      <c r="J63" t="s">
        <v>155</v>
      </c>
      <c r="K63" t="s">
        <v>145</v>
      </c>
      <c r="L63" s="4">
        <f>L57-210000</f>
        <v>854990000</v>
      </c>
      <c r="M63" s="6">
        <f>$L58 + 122100120</f>
        <v>825140730</v>
      </c>
      <c r="N63" s="4">
        <f>Sheet1[[#This Row],[Popularity]]*2 - Sheet1[[#This Row],[Project_Budget]]</f>
        <v>795291460</v>
      </c>
    </row>
    <row r="64" spans="1:14" x14ac:dyDescent="0.35">
      <c r="A64" s="2">
        <f>A63+1</f>
        <v>63</v>
      </c>
      <c r="B64" t="s">
        <v>50</v>
      </c>
      <c r="C64" s="1" t="s">
        <v>4</v>
      </c>
      <c r="D64" s="1">
        <v>1986</v>
      </c>
      <c r="E64">
        <v>2016</v>
      </c>
      <c r="F64" t="s">
        <v>150</v>
      </c>
      <c r="G64">
        <v>2008</v>
      </c>
      <c r="H64" t="s">
        <v>121</v>
      </c>
      <c r="I64">
        <v>2010</v>
      </c>
      <c r="J64" t="s">
        <v>155</v>
      </c>
      <c r="K64" t="s">
        <v>145</v>
      </c>
      <c r="L64" s="4">
        <f>L58-210000</f>
        <v>702830610</v>
      </c>
      <c r="M64" s="6">
        <f>$L59 + 122100120</f>
        <v>893090120</v>
      </c>
      <c r="N64" s="4">
        <f>Sheet1[[#This Row],[Popularity]]*2 - Sheet1[[#This Row],[Project_Budget]]</f>
        <v>1083349630</v>
      </c>
    </row>
    <row r="65" spans="1:14" x14ac:dyDescent="0.35">
      <c r="A65" s="2">
        <f>A64+1</f>
        <v>64</v>
      </c>
      <c r="B65" t="s">
        <v>56</v>
      </c>
      <c r="C65" s="1" t="s">
        <v>10</v>
      </c>
      <c r="D65" s="1">
        <v>1924</v>
      </c>
      <c r="E65">
        <v>2001</v>
      </c>
      <c r="F65">
        <v>2004</v>
      </c>
      <c r="G65">
        <v>1951</v>
      </c>
      <c r="H65" t="s">
        <v>126</v>
      </c>
      <c r="I65">
        <v>1953</v>
      </c>
      <c r="J65" t="s">
        <v>153</v>
      </c>
      <c r="K65" t="s">
        <v>145</v>
      </c>
      <c r="L65" s="4">
        <f>L59-210000</f>
        <v>770780000</v>
      </c>
      <c r="M65" s="6">
        <f>M62-23410040</f>
        <v>953890080</v>
      </c>
      <c r="N65" s="4">
        <f>Sheet1[[#This Row],[Popularity]]*2 - Sheet1[[#This Row],[Project_Budget]]</f>
        <v>1137000160</v>
      </c>
    </row>
    <row r="66" spans="1:14" x14ac:dyDescent="0.35">
      <c r="A66" s="2">
        <f>A65+1</f>
        <v>65</v>
      </c>
      <c r="B66" t="s">
        <v>59</v>
      </c>
      <c r="C66" s="1" t="s">
        <v>10</v>
      </c>
      <c r="D66" s="1">
        <v>1943</v>
      </c>
      <c r="E66">
        <v>2016</v>
      </c>
      <c r="F66" t="s">
        <v>150</v>
      </c>
      <c r="G66">
        <v>1965</v>
      </c>
      <c r="H66" t="s">
        <v>129</v>
      </c>
      <c r="I66">
        <v>1987</v>
      </c>
      <c r="J66" t="s">
        <v>153</v>
      </c>
      <c r="K66" t="s">
        <v>145</v>
      </c>
      <c r="L66" s="4">
        <f>L60-210000</f>
        <v>791780000</v>
      </c>
      <c r="M66" s="6">
        <f>M63-1230040</f>
        <v>823910690</v>
      </c>
      <c r="N66" s="4">
        <f>Sheet1[[#This Row],[Popularity]]*2 - Sheet1[[#This Row],[Project_Budget]]</f>
        <v>856041380</v>
      </c>
    </row>
    <row r="67" spans="1:14" x14ac:dyDescent="0.35">
      <c r="A67" s="2">
        <f>A66+1</f>
        <v>66</v>
      </c>
      <c r="B67" t="s">
        <v>64</v>
      </c>
      <c r="C67" s="1" t="s">
        <v>10</v>
      </c>
      <c r="D67" s="1">
        <v>1932</v>
      </c>
      <c r="E67">
        <v>2013</v>
      </c>
      <c r="F67">
        <v>2013</v>
      </c>
      <c r="G67">
        <v>1962</v>
      </c>
      <c r="H67" t="s">
        <v>133</v>
      </c>
      <c r="I67">
        <v>2002</v>
      </c>
      <c r="J67" t="s">
        <v>153</v>
      </c>
      <c r="K67" t="s">
        <v>145</v>
      </c>
      <c r="L67" s="4">
        <f>L61-210000</f>
        <v>812780000</v>
      </c>
      <c r="M67" s="6">
        <f>M64-1230040</f>
        <v>891860080</v>
      </c>
      <c r="N67" s="4">
        <f>Sheet1[[#This Row],[Popularity]]*2 - Sheet1[[#This Row],[Project_Budget]]</f>
        <v>970940160</v>
      </c>
    </row>
    <row r="68" spans="1:14" x14ac:dyDescent="0.35">
      <c r="A68" s="2">
        <f>A67+1</f>
        <v>67</v>
      </c>
      <c r="B68" t="s">
        <v>67</v>
      </c>
      <c r="C68" s="1" t="s">
        <v>10</v>
      </c>
      <c r="D68" s="1">
        <v>1927</v>
      </c>
      <c r="E68">
        <v>2008</v>
      </c>
      <c r="F68" t="s">
        <v>150</v>
      </c>
      <c r="G68">
        <v>1955</v>
      </c>
      <c r="H68" t="s">
        <v>135</v>
      </c>
      <c r="I68">
        <v>1964</v>
      </c>
      <c r="J68" t="s">
        <v>154</v>
      </c>
      <c r="K68" t="s">
        <v>145</v>
      </c>
      <c r="L68" s="4">
        <f>L62-210000</f>
        <v>833780000</v>
      </c>
      <c r="M68" s="6">
        <f>M65-1230040</f>
        <v>952660040</v>
      </c>
      <c r="N68" s="4">
        <f>Sheet1[[#This Row],[Popularity]]*2 - Sheet1[[#This Row],[Project_Budget]]</f>
        <v>1071540080</v>
      </c>
    </row>
    <row r="69" spans="1:14" x14ac:dyDescent="0.35">
      <c r="A69" s="2">
        <f>A68+1</f>
        <v>68</v>
      </c>
      <c r="B69" t="s">
        <v>69</v>
      </c>
      <c r="C69" s="1" t="s">
        <v>10</v>
      </c>
      <c r="D69" s="1">
        <v>1950</v>
      </c>
      <c r="E69">
        <v>2005</v>
      </c>
      <c r="F69" t="s">
        <v>150</v>
      </c>
      <c r="G69">
        <v>1963</v>
      </c>
      <c r="H69" t="s">
        <v>137</v>
      </c>
      <c r="I69">
        <v>1973</v>
      </c>
      <c r="J69" t="s">
        <v>154</v>
      </c>
      <c r="K69" t="s">
        <v>145</v>
      </c>
      <c r="L69" s="4">
        <f>L63-210000</f>
        <v>854780000</v>
      </c>
      <c r="M69" s="6">
        <f>M66-1230040</f>
        <v>822680650</v>
      </c>
      <c r="N69" s="4">
        <f>Sheet1[[#This Row],[Popularity]]*2 - Sheet1[[#This Row],[Project_Budget]]</f>
        <v>790581300</v>
      </c>
    </row>
    <row r="70" spans="1:14" x14ac:dyDescent="0.35">
      <c r="A70" s="2">
        <f>A69+1</f>
        <v>69</v>
      </c>
      <c r="B70" t="s">
        <v>71</v>
      </c>
      <c r="C70" s="1" t="s">
        <v>10</v>
      </c>
      <c r="D70" s="1">
        <v>1926</v>
      </c>
      <c r="E70">
        <v>2016</v>
      </c>
      <c r="F70" t="s">
        <v>150</v>
      </c>
      <c r="G70">
        <v>1951</v>
      </c>
      <c r="H70" t="s">
        <v>139</v>
      </c>
      <c r="I70">
        <v>1963</v>
      </c>
      <c r="J70" t="s">
        <v>154</v>
      </c>
      <c r="K70" t="s">
        <v>145</v>
      </c>
      <c r="L70" s="4">
        <f>L64-210000</f>
        <v>702620610</v>
      </c>
      <c r="M70" s="6">
        <f>M67-1230040</f>
        <v>890630040</v>
      </c>
      <c r="N70" s="4">
        <f>Sheet1[[#This Row],[Popularity]]*2 - Sheet1[[#This Row],[Project_Budget]]</f>
        <v>1078639470</v>
      </c>
    </row>
    <row r="71" spans="1:14" x14ac:dyDescent="0.35">
      <c r="A71" s="2">
        <f>A70+1</f>
        <v>70</v>
      </c>
      <c r="B71" t="s">
        <v>74</v>
      </c>
      <c r="C71" s="1" t="s">
        <v>10</v>
      </c>
      <c r="D71" s="1">
        <v>1933</v>
      </c>
      <c r="E71">
        <v>2016</v>
      </c>
      <c r="F71" t="s">
        <v>150</v>
      </c>
      <c r="G71">
        <v>1975</v>
      </c>
      <c r="H71" t="s">
        <v>142</v>
      </c>
      <c r="I71">
        <v>1976</v>
      </c>
      <c r="J71" t="s">
        <v>154</v>
      </c>
      <c r="K71" t="s">
        <v>145</v>
      </c>
      <c r="L71" s="4">
        <f>L65-210000</f>
        <v>770570000</v>
      </c>
      <c r="M71" s="6">
        <f>M68-1230040</f>
        <v>951430000</v>
      </c>
      <c r="N71" s="3">
        <f>Sheet1[[#This Row],[Popularity]]*2 - Sheet1[[#This Row],[Project_Budget]]</f>
        <v>1132290000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0552-6FC0-422C-814F-FF341BA236E2}">
  <dimension ref="A1:C72"/>
  <sheetViews>
    <sheetView topLeftCell="A61" zoomScale="85" zoomScaleNormal="85" workbookViewId="0">
      <selection activeCell="D74" sqref="D74"/>
    </sheetView>
  </sheetViews>
  <sheetFormatPr defaultRowHeight="14.5" x14ac:dyDescent="0.35"/>
  <cols>
    <col min="1" max="1" width="36.26953125" bestFit="1" customWidth="1"/>
    <col min="2" max="2" width="20.36328125" customWidth="1"/>
    <col min="3" max="3" width="19.7265625" customWidth="1"/>
    <col min="4" max="4" width="13.7265625" bestFit="1" customWidth="1"/>
    <col min="5" max="7" width="15.08984375" bestFit="1" customWidth="1"/>
    <col min="8" max="10" width="11.81640625" bestFit="1" customWidth="1"/>
    <col min="11" max="11" width="18.6328125" bestFit="1" customWidth="1"/>
    <col min="12" max="12" width="17.453125" bestFit="1" customWidth="1"/>
    <col min="13" max="13" width="14.26953125" bestFit="1" customWidth="1"/>
    <col min="14" max="14" width="11.1796875" bestFit="1" customWidth="1"/>
    <col min="15" max="15" width="14.6328125" bestFit="1" customWidth="1"/>
    <col min="16" max="16" width="9" bestFit="1" customWidth="1"/>
    <col min="17" max="17" width="6.90625" bestFit="1" customWidth="1"/>
    <col min="18" max="18" width="14.6328125" bestFit="1" customWidth="1"/>
    <col min="19" max="19" width="5.26953125" bestFit="1" customWidth="1"/>
    <col min="20" max="20" width="15.453125" bestFit="1" customWidth="1"/>
    <col min="21" max="21" width="10.90625" bestFit="1" customWidth="1"/>
    <col min="22" max="22" width="13.7265625" bestFit="1" customWidth="1"/>
    <col min="23" max="23" width="36.26953125" bestFit="1" customWidth="1"/>
    <col min="24" max="24" width="22.6328125" bestFit="1" customWidth="1"/>
    <col min="25" max="25" width="18.26953125" bestFit="1" customWidth="1"/>
    <col min="26" max="26" width="20.1796875" bestFit="1" customWidth="1"/>
    <col min="27" max="27" width="28.1796875" bestFit="1" customWidth="1"/>
    <col min="28" max="28" width="17" bestFit="1" customWidth="1"/>
    <col min="29" max="29" width="12.90625" bestFit="1" customWidth="1"/>
    <col min="30" max="30" width="16.54296875" bestFit="1" customWidth="1"/>
    <col min="31" max="31" width="11" bestFit="1" customWidth="1"/>
    <col min="32" max="32" width="8.1796875" bestFit="1" customWidth="1"/>
    <col min="33" max="33" width="12" bestFit="1" customWidth="1"/>
    <col min="34" max="34" width="12.90625" bestFit="1" customWidth="1"/>
    <col min="35" max="35" width="4.36328125" bestFit="1" customWidth="1"/>
    <col min="36" max="36" width="17.54296875" bestFit="1" customWidth="1"/>
    <col min="37" max="37" width="17.26953125" bestFit="1" customWidth="1"/>
    <col min="38" max="38" width="20.36328125" bestFit="1" customWidth="1"/>
    <col min="39" max="39" width="6" bestFit="1" customWidth="1"/>
    <col min="40" max="40" width="18.6328125" bestFit="1" customWidth="1"/>
    <col min="41" max="41" width="17" bestFit="1" customWidth="1"/>
    <col min="42" max="42" width="7.453125" bestFit="1" customWidth="1"/>
    <col min="43" max="43" width="12.08984375" bestFit="1" customWidth="1"/>
    <col min="44" max="44" width="30.6328125" bestFit="1" customWidth="1"/>
    <col min="45" max="45" width="15.6328125" bestFit="1" customWidth="1"/>
    <col min="46" max="46" width="6.1796875" bestFit="1" customWidth="1"/>
    <col min="47" max="47" width="10.1796875" bestFit="1" customWidth="1"/>
    <col min="48" max="48" width="9" bestFit="1" customWidth="1"/>
    <col min="49" max="49" width="20.81640625" bestFit="1" customWidth="1"/>
    <col min="50" max="50" width="22.54296875" bestFit="1" customWidth="1"/>
    <col min="51" max="52" width="14.81640625" bestFit="1" customWidth="1"/>
    <col min="53" max="53" width="21.54296875" bestFit="1" customWidth="1"/>
    <col min="54" max="54" width="14.26953125" bestFit="1" customWidth="1"/>
    <col min="55" max="55" width="8.90625" bestFit="1" customWidth="1"/>
    <col min="56" max="56" width="23" bestFit="1" customWidth="1"/>
    <col min="57" max="57" width="20.26953125" bestFit="1" customWidth="1"/>
    <col min="58" max="58" width="12.26953125" bestFit="1" customWidth="1"/>
    <col min="59" max="59" width="21.7265625" bestFit="1" customWidth="1"/>
    <col min="60" max="60" width="17.453125" bestFit="1" customWidth="1"/>
    <col min="61" max="61" width="15.81640625" bestFit="1" customWidth="1"/>
    <col min="62" max="62" width="35.90625" bestFit="1" customWidth="1"/>
    <col min="63" max="63" width="9.81640625" bestFit="1" customWidth="1"/>
    <col min="64" max="64" width="6.36328125" bestFit="1" customWidth="1"/>
    <col min="65" max="65" width="16.08984375" bestFit="1" customWidth="1"/>
    <col min="66" max="66" width="16.54296875" bestFit="1" customWidth="1"/>
    <col min="67" max="67" width="27.453125" bestFit="1" customWidth="1"/>
    <col min="68" max="68" width="14" bestFit="1" customWidth="1"/>
    <col min="69" max="69" width="23.36328125" bestFit="1" customWidth="1"/>
    <col min="70" max="70" width="10.7265625" bestFit="1" customWidth="1"/>
    <col min="71" max="71" width="19" bestFit="1" customWidth="1"/>
    <col min="72" max="72" width="17.26953125" bestFit="1" customWidth="1"/>
    <col min="73" max="73" width="19" bestFit="1" customWidth="1"/>
    <col min="74" max="74" width="20.36328125" bestFit="1" customWidth="1"/>
    <col min="75" max="75" width="19" bestFit="1" customWidth="1"/>
    <col min="76" max="76" width="15.81640625" bestFit="1" customWidth="1"/>
    <col min="77" max="77" width="19" bestFit="1" customWidth="1"/>
    <col min="78" max="78" width="18.6328125" bestFit="1" customWidth="1"/>
    <col min="79" max="79" width="19" bestFit="1" customWidth="1"/>
    <col min="80" max="80" width="17" bestFit="1" customWidth="1"/>
    <col min="81" max="81" width="19" bestFit="1" customWidth="1"/>
    <col min="82" max="82" width="15.81640625" bestFit="1" customWidth="1"/>
    <col min="83" max="83" width="19" bestFit="1" customWidth="1"/>
    <col min="84" max="84" width="15.81640625" bestFit="1" customWidth="1"/>
    <col min="85" max="85" width="19" bestFit="1" customWidth="1"/>
    <col min="86" max="86" width="30.6328125" bestFit="1" customWidth="1"/>
    <col min="87" max="87" width="19" bestFit="1" customWidth="1"/>
    <col min="88" max="88" width="15.81640625" bestFit="1" customWidth="1"/>
    <col min="89" max="89" width="19" bestFit="1" customWidth="1"/>
    <col min="90" max="90" width="15.81640625" bestFit="1" customWidth="1"/>
    <col min="91" max="91" width="19" bestFit="1" customWidth="1"/>
    <col min="92" max="92" width="15.81640625" bestFit="1" customWidth="1"/>
    <col min="93" max="93" width="19" bestFit="1" customWidth="1"/>
    <col min="94" max="94" width="15.81640625" bestFit="1" customWidth="1"/>
    <col min="95" max="95" width="19" bestFit="1" customWidth="1"/>
    <col min="96" max="96" width="20.81640625" bestFit="1" customWidth="1"/>
    <col min="97" max="97" width="19" bestFit="1" customWidth="1"/>
    <col min="98" max="98" width="22.54296875" bestFit="1" customWidth="1"/>
    <col min="99" max="99" width="19" bestFit="1" customWidth="1"/>
    <col min="100" max="100" width="15.81640625" bestFit="1" customWidth="1"/>
    <col min="101" max="101" width="19" bestFit="1" customWidth="1"/>
    <col min="102" max="102" width="15.81640625" bestFit="1" customWidth="1"/>
    <col min="103" max="103" width="19" bestFit="1" customWidth="1"/>
    <col min="104" max="104" width="21.54296875" bestFit="1" customWidth="1"/>
    <col min="105" max="105" width="19" bestFit="1" customWidth="1"/>
    <col min="106" max="106" width="15.81640625" bestFit="1" customWidth="1"/>
    <col min="107" max="107" width="19" bestFit="1" customWidth="1"/>
    <col min="108" max="108" width="15.81640625" bestFit="1" customWidth="1"/>
    <col min="109" max="109" width="19" bestFit="1" customWidth="1"/>
    <col min="110" max="110" width="23" bestFit="1" customWidth="1"/>
    <col min="111" max="111" width="19" bestFit="1" customWidth="1"/>
    <col min="112" max="112" width="20.26953125" bestFit="1" customWidth="1"/>
    <col min="113" max="113" width="19" bestFit="1" customWidth="1"/>
    <col min="114" max="114" width="15.81640625" bestFit="1" customWidth="1"/>
    <col min="115" max="115" width="19" bestFit="1" customWidth="1"/>
    <col min="116" max="116" width="21.7265625" bestFit="1" customWidth="1"/>
    <col min="117" max="117" width="19" bestFit="1" customWidth="1"/>
    <col min="118" max="118" width="17.453125" bestFit="1" customWidth="1"/>
    <col min="119" max="119" width="19" bestFit="1" customWidth="1"/>
    <col min="120" max="120" width="15.81640625" bestFit="1" customWidth="1"/>
    <col min="121" max="121" width="19" bestFit="1" customWidth="1"/>
    <col min="122" max="122" width="35.90625" bestFit="1" customWidth="1"/>
    <col min="123" max="123" width="19" bestFit="1" customWidth="1"/>
    <col min="124" max="124" width="15.81640625" bestFit="1" customWidth="1"/>
    <col min="125" max="125" width="19" bestFit="1" customWidth="1"/>
    <col min="126" max="126" width="15.81640625" bestFit="1" customWidth="1"/>
    <col min="127" max="127" width="19" bestFit="1" customWidth="1"/>
    <col min="128" max="128" width="16.08984375" bestFit="1" customWidth="1"/>
    <col min="129" max="129" width="19" bestFit="1" customWidth="1"/>
    <col min="130" max="130" width="16.54296875" bestFit="1" customWidth="1"/>
    <col min="131" max="131" width="19" bestFit="1" customWidth="1"/>
    <col min="132" max="132" width="27.453125" bestFit="1" customWidth="1"/>
    <col min="133" max="133" width="19" bestFit="1" customWidth="1"/>
    <col min="134" max="134" width="15.81640625" bestFit="1" customWidth="1"/>
    <col min="135" max="135" width="19" bestFit="1" customWidth="1"/>
    <col min="136" max="136" width="23.36328125" bestFit="1" customWidth="1"/>
    <col min="137" max="137" width="19" bestFit="1" customWidth="1"/>
    <col min="138" max="138" width="20.6328125" bestFit="1" customWidth="1"/>
    <col min="139" max="139" width="23.81640625" bestFit="1" customWidth="1"/>
  </cols>
  <sheetData>
    <row r="1" spans="1:3" ht="15.5" x14ac:dyDescent="0.35">
      <c r="A1" s="10" t="s">
        <v>160</v>
      </c>
    </row>
    <row r="3" spans="1:3" x14ac:dyDescent="0.35">
      <c r="A3" s="7" t="s">
        <v>76</v>
      </c>
      <c r="B3" s="11" t="s">
        <v>157</v>
      </c>
      <c r="C3" s="11" t="s">
        <v>159</v>
      </c>
    </row>
    <row r="4" spans="1:3" x14ac:dyDescent="0.35">
      <c r="A4" t="s">
        <v>129</v>
      </c>
      <c r="B4" s="8">
        <v>853940000</v>
      </c>
      <c r="C4" s="8">
        <v>1091700080</v>
      </c>
    </row>
    <row r="5" spans="1:3" x14ac:dyDescent="0.35">
      <c r="A5" t="s">
        <v>117</v>
      </c>
      <c r="B5" s="8">
        <v>938570000</v>
      </c>
      <c r="C5" s="8">
        <v>1225190240</v>
      </c>
    </row>
    <row r="6" spans="1:3" x14ac:dyDescent="0.35">
      <c r="A6" t="s">
        <v>105</v>
      </c>
      <c r="B6" s="8">
        <v>938990000</v>
      </c>
      <c r="C6" s="8">
        <v>1225610240</v>
      </c>
    </row>
    <row r="7" spans="1:3" x14ac:dyDescent="0.35">
      <c r="A7" t="s">
        <v>139</v>
      </c>
      <c r="B7" s="8">
        <v>853520000</v>
      </c>
      <c r="C7" s="8">
        <v>1082279760</v>
      </c>
    </row>
    <row r="8" spans="1:3" x14ac:dyDescent="0.35">
      <c r="A8" t="s">
        <v>135</v>
      </c>
      <c r="B8" s="8">
        <v>895730000</v>
      </c>
      <c r="C8" s="8">
        <v>1173349920</v>
      </c>
    </row>
    <row r="9" spans="1:3" x14ac:dyDescent="0.35">
      <c r="A9" t="s">
        <v>102</v>
      </c>
      <c r="B9" s="8">
        <v>875990000</v>
      </c>
      <c r="C9" s="8">
        <v>1162610240</v>
      </c>
    </row>
    <row r="10" spans="1:3" x14ac:dyDescent="0.35">
      <c r="A10" t="s">
        <v>134</v>
      </c>
      <c r="B10" s="8">
        <v>874730000</v>
      </c>
      <c r="C10" s="8">
        <v>1152349920</v>
      </c>
    </row>
    <row r="11" spans="1:3" x14ac:dyDescent="0.35">
      <c r="A11" t="s">
        <v>94</v>
      </c>
      <c r="B11" s="8">
        <v>834200000</v>
      </c>
      <c r="C11" s="8">
        <v>1196132042</v>
      </c>
    </row>
    <row r="12" spans="1:3" x14ac:dyDescent="0.35">
      <c r="A12" t="s">
        <v>132</v>
      </c>
      <c r="B12" s="8">
        <v>937940000</v>
      </c>
      <c r="C12" s="8">
        <v>1091600000</v>
      </c>
    </row>
    <row r="13" spans="1:3" x14ac:dyDescent="0.35">
      <c r="A13" t="s">
        <v>120</v>
      </c>
      <c r="B13" s="8">
        <v>896360000</v>
      </c>
      <c r="C13" s="8">
        <v>1182980240</v>
      </c>
    </row>
    <row r="14" spans="1:3" x14ac:dyDescent="0.35">
      <c r="A14" t="s">
        <v>140</v>
      </c>
      <c r="B14" s="8">
        <v>874520000</v>
      </c>
      <c r="C14" s="8">
        <v>1147639760</v>
      </c>
    </row>
    <row r="15" spans="1:3" x14ac:dyDescent="0.35">
      <c r="A15" t="s">
        <v>130</v>
      </c>
      <c r="B15" s="8">
        <v>874940000</v>
      </c>
      <c r="C15" s="8">
        <v>1157060080</v>
      </c>
    </row>
    <row r="16" spans="1:3" x14ac:dyDescent="0.35">
      <c r="A16" t="s">
        <v>107</v>
      </c>
      <c r="B16" s="8">
        <v>854780000</v>
      </c>
      <c r="C16" s="8">
        <v>1141400240</v>
      </c>
    </row>
    <row r="17" spans="1:3" x14ac:dyDescent="0.35">
      <c r="A17" t="s">
        <v>136</v>
      </c>
      <c r="B17" s="8">
        <v>916730000</v>
      </c>
      <c r="C17" s="8">
        <v>1021529840</v>
      </c>
    </row>
    <row r="18" spans="1:3" x14ac:dyDescent="0.35">
      <c r="A18" t="s">
        <v>137</v>
      </c>
      <c r="B18" s="8">
        <v>937730000</v>
      </c>
      <c r="C18" s="8">
        <v>1086889840</v>
      </c>
    </row>
    <row r="19" spans="1:3" x14ac:dyDescent="0.35">
      <c r="A19" t="s">
        <v>109</v>
      </c>
      <c r="B19" s="8">
        <v>896780000</v>
      </c>
      <c r="C19" s="8">
        <v>1183400240</v>
      </c>
    </row>
    <row r="20" spans="1:3" x14ac:dyDescent="0.35">
      <c r="A20" t="s">
        <v>78</v>
      </c>
      <c r="B20" s="8">
        <v>641343050</v>
      </c>
      <c r="C20" s="8">
        <v>1901298950</v>
      </c>
    </row>
    <row r="21" spans="1:3" x14ac:dyDescent="0.35">
      <c r="A21" t="s">
        <v>93</v>
      </c>
      <c r="B21" s="8">
        <v>813200000</v>
      </c>
      <c r="C21" s="8">
        <v>726800000</v>
      </c>
    </row>
    <row r="22" spans="1:3" x14ac:dyDescent="0.35">
      <c r="A22" t="s">
        <v>100</v>
      </c>
      <c r="B22" s="8">
        <v>960200000</v>
      </c>
      <c r="C22" s="8">
        <v>747254084</v>
      </c>
    </row>
    <row r="23" spans="1:3" x14ac:dyDescent="0.35">
      <c r="A23" t="s">
        <v>124</v>
      </c>
      <c r="B23" s="8">
        <v>854150000</v>
      </c>
      <c r="C23" s="8">
        <v>1140770240</v>
      </c>
    </row>
    <row r="24" spans="1:3" x14ac:dyDescent="0.35">
      <c r="A24" t="s">
        <v>99</v>
      </c>
      <c r="B24" s="8">
        <v>939200000</v>
      </c>
      <c r="C24" s="8">
        <v>930896084</v>
      </c>
    </row>
    <row r="25" spans="1:3" x14ac:dyDescent="0.35">
      <c r="A25" t="s">
        <v>79</v>
      </c>
      <c r="B25" s="8">
        <v>642686100</v>
      </c>
      <c r="C25" s="8">
        <v>1942597900</v>
      </c>
    </row>
    <row r="26" spans="1:3" x14ac:dyDescent="0.35">
      <c r="A26" t="s">
        <v>114</v>
      </c>
      <c r="B26" s="8">
        <v>896255000</v>
      </c>
      <c r="C26" s="8">
        <v>2188430240</v>
      </c>
    </row>
    <row r="27" spans="1:3" x14ac:dyDescent="0.35">
      <c r="A27" t="s">
        <v>101</v>
      </c>
      <c r="B27" s="8">
        <v>854990000</v>
      </c>
      <c r="C27" s="8">
        <v>1183610240</v>
      </c>
    </row>
    <row r="28" spans="1:3" x14ac:dyDescent="0.35">
      <c r="A28" t="s">
        <v>90</v>
      </c>
      <c r="B28" s="8">
        <v>646363579</v>
      </c>
      <c r="C28" s="8">
        <v>1381562421</v>
      </c>
    </row>
    <row r="29" spans="1:3" x14ac:dyDescent="0.35">
      <c r="A29" t="s">
        <v>91</v>
      </c>
      <c r="B29" s="8">
        <v>771200000</v>
      </c>
      <c r="C29" s="8">
        <v>1094084000</v>
      </c>
    </row>
    <row r="30" spans="1:3" x14ac:dyDescent="0.35">
      <c r="A30" t="s">
        <v>133</v>
      </c>
      <c r="B30" s="8">
        <v>958940000</v>
      </c>
      <c r="C30" s="8">
        <v>1112600000</v>
      </c>
    </row>
    <row r="31" spans="1:3" x14ac:dyDescent="0.35">
      <c r="A31" t="s">
        <v>111</v>
      </c>
      <c r="B31" s="8">
        <v>938780000</v>
      </c>
      <c r="C31" s="8">
        <v>1225400240</v>
      </c>
    </row>
    <row r="32" spans="1:3" x14ac:dyDescent="0.35">
      <c r="A32" t="s">
        <v>81</v>
      </c>
      <c r="B32" s="8">
        <v>645372200</v>
      </c>
      <c r="C32" s="8">
        <v>2025195800</v>
      </c>
    </row>
    <row r="33" spans="1:3" x14ac:dyDescent="0.35">
      <c r="A33" t="s">
        <v>125</v>
      </c>
      <c r="B33" s="8">
        <v>875150000</v>
      </c>
      <c r="C33" s="8">
        <v>1161770240</v>
      </c>
    </row>
    <row r="34" spans="1:3" x14ac:dyDescent="0.35">
      <c r="A34" t="s">
        <v>89</v>
      </c>
      <c r="B34" s="8">
        <v>645350980</v>
      </c>
      <c r="C34" s="8">
        <v>1545217020</v>
      </c>
    </row>
    <row r="35" spans="1:3" x14ac:dyDescent="0.35">
      <c r="A35" t="s">
        <v>55</v>
      </c>
      <c r="B35" s="8">
        <v>896150000</v>
      </c>
      <c r="C35" s="8">
        <v>1182770240</v>
      </c>
    </row>
    <row r="36" spans="1:3" x14ac:dyDescent="0.35">
      <c r="A36" t="s">
        <v>119</v>
      </c>
      <c r="B36" s="8">
        <v>854360000</v>
      </c>
      <c r="C36" s="8">
        <v>1140980240</v>
      </c>
    </row>
    <row r="37" spans="1:3" x14ac:dyDescent="0.35">
      <c r="A37" t="s">
        <v>150</v>
      </c>
      <c r="B37" s="8">
        <v>697680000</v>
      </c>
      <c r="C37" s="8">
        <v>3141980240</v>
      </c>
    </row>
    <row r="38" spans="1:3" x14ac:dyDescent="0.35">
      <c r="A38" t="s">
        <v>118</v>
      </c>
      <c r="B38" s="8">
        <v>959570000</v>
      </c>
      <c r="C38" s="8">
        <v>993770240</v>
      </c>
    </row>
    <row r="39" spans="1:3" x14ac:dyDescent="0.35">
      <c r="A39" t="s">
        <v>80</v>
      </c>
      <c r="B39" s="8">
        <v>644029150</v>
      </c>
      <c r="C39" s="8">
        <v>1983896850</v>
      </c>
    </row>
    <row r="40" spans="1:3" x14ac:dyDescent="0.35">
      <c r="A40" t="s">
        <v>113</v>
      </c>
      <c r="B40" s="8">
        <v>854570000</v>
      </c>
      <c r="C40" s="8">
        <v>1141190240</v>
      </c>
    </row>
    <row r="41" spans="1:3" x14ac:dyDescent="0.35">
      <c r="A41" t="s">
        <v>65</v>
      </c>
      <c r="B41" s="8">
        <v>853730000</v>
      </c>
      <c r="C41" s="8">
        <v>1086989920</v>
      </c>
    </row>
    <row r="42" spans="1:3" x14ac:dyDescent="0.35">
      <c r="A42" t="s">
        <v>142</v>
      </c>
      <c r="B42" s="8">
        <v>916520000</v>
      </c>
      <c r="C42" s="8">
        <v>1016819680</v>
      </c>
    </row>
    <row r="43" spans="1:3" x14ac:dyDescent="0.35">
      <c r="A43" t="s">
        <v>98</v>
      </c>
      <c r="B43" s="8">
        <v>918200000</v>
      </c>
      <c r="C43" s="8">
        <v>1114538084</v>
      </c>
    </row>
    <row r="44" spans="1:3" x14ac:dyDescent="0.35">
      <c r="A44" t="s">
        <v>110</v>
      </c>
      <c r="B44" s="8">
        <v>917780000</v>
      </c>
      <c r="C44" s="8">
        <v>1204400240</v>
      </c>
    </row>
    <row r="45" spans="1:3" x14ac:dyDescent="0.35">
      <c r="A45" t="s">
        <v>82</v>
      </c>
      <c r="B45" s="8">
        <v>646715250</v>
      </c>
      <c r="C45" s="8">
        <v>2066494750</v>
      </c>
    </row>
    <row r="46" spans="1:3" x14ac:dyDescent="0.35">
      <c r="A46" t="s">
        <v>87</v>
      </c>
      <c r="B46" s="8">
        <v>642664880</v>
      </c>
      <c r="C46" s="8">
        <v>1873187120</v>
      </c>
    </row>
    <row r="47" spans="1:3" x14ac:dyDescent="0.35">
      <c r="A47" t="s">
        <v>92</v>
      </c>
      <c r="B47" s="8">
        <v>792200000</v>
      </c>
      <c r="C47" s="8">
        <v>910442000</v>
      </c>
    </row>
    <row r="48" spans="1:3" x14ac:dyDescent="0.35">
      <c r="A48" t="s">
        <v>138</v>
      </c>
      <c r="B48" s="8">
        <v>958730000</v>
      </c>
      <c r="C48" s="8">
        <v>1107889840</v>
      </c>
    </row>
    <row r="49" spans="1:3" x14ac:dyDescent="0.35">
      <c r="A49" t="s">
        <v>115</v>
      </c>
      <c r="B49" s="8">
        <v>896570000</v>
      </c>
      <c r="C49" s="8">
        <v>1183190240</v>
      </c>
    </row>
    <row r="50" spans="1:3" x14ac:dyDescent="0.35">
      <c r="A50" t="s">
        <v>86</v>
      </c>
      <c r="B50" s="8">
        <v>646374189</v>
      </c>
      <c r="C50" s="8">
        <v>2032119811</v>
      </c>
    </row>
    <row r="51" spans="1:3" x14ac:dyDescent="0.35">
      <c r="A51" t="s">
        <v>126</v>
      </c>
      <c r="B51" s="8">
        <v>917150000</v>
      </c>
      <c r="C51" s="8">
        <v>1030950160</v>
      </c>
    </row>
    <row r="52" spans="1:3" x14ac:dyDescent="0.35">
      <c r="A52" t="s">
        <v>83</v>
      </c>
      <c r="B52" s="8">
        <v>642675490</v>
      </c>
      <c r="C52" s="8">
        <v>2113176510</v>
      </c>
    </row>
    <row r="53" spans="1:3" x14ac:dyDescent="0.35">
      <c r="A53" t="s">
        <v>131</v>
      </c>
      <c r="B53" s="8">
        <v>895940000</v>
      </c>
      <c r="C53" s="8">
        <v>1178060080</v>
      </c>
    </row>
    <row r="54" spans="1:3" x14ac:dyDescent="0.35">
      <c r="A54" t="s">
        <v>128</v>
      </c>
      <c r="B54" s="8">
        <v>959150000</v>
      </c>
      <c r="C54" s="8">
        <v>1117310160</v>
      </c>
    </row>
    <row r="55" spans="1:3" x14ac:dyDescent="0.35">
      <c r="A55" t="s">
        <v>127</v>
      </c>
      <c r="B55" s="8">
        <v>938150000</v>
      </c>
      <c r="C55" s="8">
        <v>1096310160</v>
      </c>
    </row>
    <row r="56" spans="1:3" x14ac:dyDescent="0.35">
      <c r="A56" t="s">
        <v>95</v>
      </c>
      <c r="B56" s="8">
        <v>855200000</v>
      </c>
      <c r="C56" s="8">
        <v>1012490042</v>
      </c>
    </row>
    <row r="57" spans="1:3" x14ac:dyDescent="0.35">
      <c r="A57" t="s">
        <v>121</v>
      </c>
      <c r="B57" s="8">
        <v>917360000</v>
      </c>
      <c r="C57" s="8">
        <v>1203980240</v>
      </c>
    </row>
    <row r="58" spans="1:3" x14ac:dyDescent="0.35">
      <c r="A58" t="s">
        <v>141</v>
      </c>
      <c r="B58" s="8">
        <v>895520000</v>
      </c>
      <c r="C58" s="8">
        <v>1168639760</v>
      </c>
    </row>
    <row r="59" spans="1:3" x14ac:dyDescent="0.35">
      <c r="A59" t="s">
        <v>84</v>
      </c>
      <c r="B59" s="8">
        <v>644018540</v>
      </c>
      <c r="C59" s="8">
        <v>2154475460</v>
      </c>
    </row>
    <row r="60" spans="1:3" x14ac:dyDescent="0.35">
      <c r="A60" t="s">
        <v>96</v>
      </c>
      <c r="B60" s="8">
        <v>876200000</v>
      </c>
      <c r="C60" s="8">
        <v>828848042</v>
      </c>
    </row>
    <row r="61" spans="1:3" x14ac:dyDescent="0.35">
      <c r="A61" t="s">
        <v>104</v>
      </c>
      <c r="B61" s="8">
        <v>917990000</v>
      </c>
      <c r="C61" s="8">
        <v>1204610240</v>
      </c>
    </row>
    <row r="62" spans="1:3" x14ac:dyDescent="0.35">
      <c r="A62" t="s">
        <v>106</v>
      </c>
      <c r="B62" s="8">
        <v>959990000</v>
      </c>
      <c r="C62" s="8">
        <v>994190240</v>
      </c>
    </row>
    <row r="63" spans="1:3" x14ac:dyDescent="0.35">
      <c r="A63" t="s">
        <v>108</v>
      </c>
      <c r="B63" s="8">
        <v>875780000</v>
      </c>
      <c r="C63" s="8">
        <v>1162400240</v>
      </c>
    </row>
    <row r="64" spans="1:3" x14ac:dyDescent="0.35">
      <c r="A64" t="s">
        <v>116</v>
      </c>
      <c r="B64" s="8">
        <v>917570000</v>
      </c>
      <c r="C64" s="8">
        <v>1204190240</v>
      </c>
    </row>
    <row r="65" spans="1:3" x14ac:dyDescent="0.35">
      <c r="A65" t="s">
        <v>88</v>
      </c>
      <c r="B65" s="8">
        <v>644007930</v>
      </c>
      <c r="C65" s="8">
        <v>1709202070</v>
      </c>
    </row>
    <row r="66" spans="1:3" x14ac:dyDescent="0.35">
      <c r="A66" t="s">
        <v>123</v>
      </c>
      <c r="B66" s="8">
        <v>959360000</v>
      </c>
      <c r="C66" s="8">
        <v>993560240</v>
      </c>
    </row>
    <row r="67" spans="1:3" x14ac:dyDescent="0.35">
      <c r="A67" t="s">
        <v>97</v>
      </c>
      <c r="B67" s="8">
        <v>897200000</v>
      </c>
      <c r="C67" s="8">
        <v>645206042</v>
      </c>
    </row>
    <row r="68" spans="1:3" x14ac:dyDescent="0.35">
      <c r="A68" t="s">
        <v>85</v>
      </c>
      <c r="B68" s="8">
        <v>645361590</v>
      </c>
      <c r="C68" s="8">
        <v>2195774410</v>
      </c>
    </row>
    <row r="69" spans="1:3" x14ac:dyDescent="0.35">
      <c r="A69" t="s">
        <v>103</v>
      </c>
      <c r="B69" s="8">
        <v>896990000</v>
      </c>
      <c r="C69" s="8">
        <v>1183610240</v>
      </c>
    </row>
    <row r="70" spans="1:3" x14ac:dyDescent="0.35">
      <c r="A70" t="s">
        <v>122</v>
      </c>
      <c r="B70" s="8">
        <v>938360000</v>
      </c>
      <c r="C70" s="8">
        <v>1224980240</v>
      </c>
    </row>
    <row r="71" spans="1:3" x14ac:dyDescent="0.35">
      <c r="A71" t="s">
        <v>112</v>
      </c>
      <c r="B71" s="8">
        <v>959780000</v>
      </c>
      <c r="C71" s="8">
        <v>993980240</v>
      </c>
    </row>
    <row r="72" spans="1:3" x14ac:dyDescent="0.35">
      <c r="A72" t="s">
        <v>164</v>
      </c>
      <c r="B72" s="8">
        <v>845459470.39999998</v>
      </c>
      <c r="C72" s="8">
        <v>88225814932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3CFA-1841-43FF-9FA0-B580834D494C}">
  <dimension ref="A1:D71"/>
  <sheetViews>
    <sheetView tabSelected="1" zoomScale="85" zoomScaleNormal="85" workbookViewId="0">
      <selection activeCell="N15" sqref="N15"/>
    </sheetView>
  </sheetViews>
  <sheetFormatPr defaultRowHeight="14.5" x14ac:dyDescent="0.35"/>
  <cols>
    <col min="1" max="1" width="20.1796875" customWidth="1"/>
    <col min="2" max="2" width="17.36328125" customWidth="1"/>
    <col min="3" max="3" width="15.453125" customWidth="1"/>
    <col min="4" max="4" width="24.54296875" customWidth="1"/>
  </cols>
  <sheetData>
    <row r="1" spans="1:4" x14ac:dyDescent="0.35">
      <c r="A1" t="s">
        <v>166</v>
      </c>
      <c r="B1" t="s">
        <v>0</v>
      </c>
      <c r="C1" t="s">
        <v>165</v>
      </c>
      <c r="D1" t="s">
        <v>158</v>
      </c>
    </row>
    <row r="2" spans="1:4" x14ac:dyDescent="0.35">
      <c r="A2" s="2">
        <v>1</v>
      </c>
      <c r="B2" s="15" t="s">
        <v>3</v>
      </c>
      <c r="C2" s="15" t="s">
        <v>146</v>
      </c>
      <c r="D2" s="16">
        <v>1250000000</v>
      </c>
    </row>
    <row r="3" spans="1:4" x14ac:dyDescent="0.35">
      <c r="A3" s="2">
        <f>A2+1</f>
        <v>2</v>
      </c>
      <c r="B3" s="15" t="s">
        <v>5</v>
      </c>
      <c r="C3" s="15" t="s">
        <v>146</v>
      </c>
      <c r="D3" s="17">
        <v>1271321000</v>
      </c>
    </row>
    <row r="4" spans="1:4" collapsed="1" x14ac:dyDescent="0.35">
      <c r="A4" s="2">
        <f>A3+1</f>
        <v>3</v>
      </c>
      <c r="B4" s="15" t="s">
        <v>8</v>
      </c>
      <c r="C4" s="15" t="s">
        <v>146</v>
      </c>
      <c r="D4" s="17">
        <v>1292642000</v>
      </c>
    </row>
    <row r="5" spans="1:4" x14ac:dyDescent="0.35">
      <c r="A5" s="2">
        <f>A4+1</f>
        <v>4</v>
      </c>
      <c r="B5" s="15" t="s">
        <v>9</v>
      </c>
      <c r="C5" s="15" t="s">
        <v>146</v>
      </c>
      <c r="D5" s="17">
        <v>1313963000</v>
      </c>
    </row>
    <row r="6" spans="1:4" x14ac:dyDescent="0.35">
      <c r="A6" s="2">
        <f>A5+1</f>
        <v>5</v>
      </c>
      <c r="B6" s="15" t="s">
        <v>13</v>
      </c>
      <c r="C6" s="15" t="s">
        <v>146</v>
      </c>
      <c r="D6" s="17">
        <v>1335284000</v>
      </c>
    </row>
    <row r="7" spans="1:4" x14ac:dyDescent="0.35">
      <c r="A7" s="2">
        <f>A6+1</f>
        <v>6</v>
      </c>
      <c r="B7" s="15" t="s">
        <v>17</v>
      </c>
      <c r="C7" s="15" t="s">
        <v>146</v>
      </c>
      <c r="D7" s="17">
        <v>1253963000</v>
      </c>
    </row>
    <row r="8" spans="1:4" x14ac:dyDescent="0.35">
      <c r="A8" s="2">
        <f>A7+1</f>
        <v>7</v>
      </c>
      <c r="B8" s="15" t="s">
        <v>23</v>
      </c>
      <c r="C8" s="15" t="s">
        <v>146</v>
      </c>
      <c r="D8" s="17">
        <v>1293845021</v>
      </c>
    </row>
    <row r="9" spans="1:4" x14ac:dyDescent="0.35">
      <c r="A9" s="2">
        <f>A8+1</f>
        <v>8</v>
      </c>
      <c r="B9" s="15" t="s">
        <v>24</v>
      </c>
      <c r="C9" s="15" t="s">
        <v>146</v>
      </c>
      <c r="D9" s="17">
        <v>1315166021</v>
      </c>
    </row>
    <row r="10" spans="1:4" x14ac:dyDescent="0.35">
      <c r="A10" s="2">
        <f>A9+1</f>
        <v>9</v>
      </c>
      <c r="B10" s="15" t="s">
        <v>27</v>
      </c>
      <c r="C10" s="15" t="s">
        <v>146</v>
      </c>
      <c r="D10" s="17">
        <v>1336487021</v>
      </c>
    </row>
    <row r="11" spans="1:4" x14ac:dyDescent="0.35">
      <c r="A11" s="2">
        <f>A10+1</f>
        <v>10</v>
      </c>
      <c r="B11" s="15" t="s">
        <v>29</v>
      </c>
      <c r="C11" s="15" t="s">
        <v>146</v>
      </c>
      <c r="D11" s="17">
        <v>826012560</v>
      </c>
    </row>
    <row r="12" spans="1:4" x14ac:dyDescent="0.35">
      <c r="A12" s="2">
        <f>A11+1</f>
        <v>11</v>
      </c>
      <c r="B12" s="15" t="s">
        <v>31</v>
      </c>
      <c r="C12" s="15" t="s">
        <v>146</v>
      </c>
      <c r="D12" s="17">
        <v>763432560</v>
      </c>
    </row>
    <row r="13" spans="1:4" x14ac:dyDescent="0.35">
      <c r="A13" s="2">
        <f>A12+1</f>
        <v>12</v>
      </c>
      <c r="B13" s="15" t="s">
        <v>33</v>
      </c>
      <c r="C13" s="15" t="s">
        <v>146</v>
      </c>
      <c r="D13" s="17">
        <v>784432560</v>
      </c>
    </row>
    <row r="14" spans="1:4" x14ac:dyDescent="0.35">
      <c r="A14" s="2">
        <f>A13+1</f>
        <v>13</v>
      </c>
      <c r="B14" s="15" t="s">
        <v>34</v>
      </c>
      <c r="C14" s="15" t="s">
        <v>146</v>
      </c>
      <c r="D14" s="17">
        <v>805432560</v>
      </c>
    </row>
    <row r="15" spans="1:4" x14ac:dyDescent="0.35">
      <c r="A15" s="2">
        <f>A14+1</f>
        <v>14</v>
      </c>
      <c r="B15" s="15" t="s">
        <v>36</v>
      </c>
      <c r="C15" s="15" t="s">
        <v>146</v>
      </c>
      <c r="D15" s="17">
        <v>826432560</v>
      </c>
    </row>
    <row r="16" spans="1:4" x14ac:dyDescent="0.35">
      <c r="A16" s="2">
        <f>A15+1</f>
        <v>15</v>
      </c>
      <c r="B16" s="15" t="s">
        <v>37</v>
      </c>
      <c r="C16" s="15" t="s">
        <v>146</v>
      </c>
      <c r="D16" s="17">
        <v>765919270</v>
      </c>
    </row>
    <row r="17" spans="1:4" x14ac:dyDescent="0.35">
      <c r="A17" s="2">
        <f>A16+1</f>
        <v>16</v>
      </c>
      <c r="B17" s="15" t="s">
        <v>38</v>
      </c>
      <c r="C17" s="15" t="s">
        <v>146</v>
      </c>
      <c r="D17" s="17">
        <v>641879510</v>
      </c>
    </row>
    <row r="18" spans="1:4" x14ac:dyDescent="0.35">
      <c r="A18" s="2">
        <f>A17+1</f>
        <v>17</v>
      </c>
      <c r="B18" s="15" t="s">
        <v>40</v>
      </c>
      <c r="C18" s="15" t="s">
        <v>146</v>
      </c>
      <c r="D18" s="17">
        <v>763222560</v>
      </c>
    </row>
    <row r="19" spans="1:4" x14ac:dyDescent="0.35">
      <c r="A19" s="2">
        <f>A18+1</f>
        <v>18</v>
      </c>
      <c r="B19" s="15" t="s">
        <v>41</v>
      </c>
      <c r="C19" s="15" t="s">
        <v>146</v>
      </c>
      <c r="D19" s="17">
        <v>784222560</v>
      </c>
    </row>
    <row r="20" spans="1:4" x14ac:dyDescent="0.35">
      <c r="A20" s="2">
        <f>A19+1</f>
        <v>19</v>
      </c>
      <c r="B20" s="15" t="s">
        <v>43</v>
      </c>
      <c r="C20" s="15" t="s">
        <v>146</v>
      </c>
      <c r="D20" s="17">
        <v>805222560</v>
      </c>
    </row>
    <row r="21" spans="1:4" x14ac:dyDescent="0.35">
      <c r="A21" s="2">
        <f>A20+1</f>
        <v>20</v>
      </c>
      <c r="B21" s="15" t="s">
        <v>46</v>
      </c>
      <c r="C21" s="15" t="s">
        <v>146</v>
      </c>
      <c r="D21" s="17">
        <v>826222560</v>
      </c>
    </row>
    <row r="22" spans="1:4" x14ac:dyDescent="0.35">
      <c r="A22" s="2">
        <f>A21+1</f>
        <v>21</v>
      </c>
      <c r="B22" s="15" t="s">
        <v>51</v>
      </c>
      <c r="C22" s="15" t="s">
        <v>146</v>
      </c>
      <c r="D22" s="17">
        <v>765709270</v>
      </c>
    </row>
    <row r="23" spans="1:4" x14ac:dyDescent="0.35">
      <c r="A23" s="2">
        <f>A22+1</f>
        <v>22</v>
      </c>
      <c r="B23" s="15" t="s">
        <v>52</v>
      </c>
      <c r="C23" s="15" t="s">
        <v>146</v>
      </c>
      <c r="D23" s="17">
        <v>641669510</v>
      </c>
    </row>
    <row r="24" spans="1:4" x14ac:dyDescent="0.35">
      <c r="A24" s="2">
        <f>A23+1</f>
        <v>23</v>
      </c>
      <c r="B24" s="15" t="s">
        <v>55</v>
      </c>
      <c r="C24" s="15" t="s">
        <v>146</v>
      </c>
      <c r="D24" s="17">
        <v>763012560</v>
      </c>
    </row>
    <row r="25" spans="1:4" x14ac:dyDescent="0.35">
      <c r="A25" s="2">
        <f>A24+1</f>
        <v>24</v>
      </c>
      <c r="B25" s="15" t="s">
        <v>57</v>
      </c>
      <c r="C25" s="15" t="s">
        <v>146</v>
      </c>
      <c r="D25" s="17">
        <v>764479230</v>
      </c>
    </row>
    <row r="26" spans="1:4" x14ac:dyDescent="0.35">
      <c r="A26" s="2">
        <f>A25+1</f>
        <v>25</v>
      </c>
      <c r="B26" s="15" t="s">
        <v>58</v>
      </c>
      <c r="C26" s="15" t="s">
        <v>146</v>
      </c>
      <c r="D26" s="17">
        <v>640439470</v>
      </c>
    </row>
    <row r="27" spans="1:4" x14ac:dyDescent="0.35">
      <c r="A27" s="2">
        <f>A26+1</f>
        <v>26</v>
      </c>
      <c r="B27" s="15" t="s">
        <v>60</v>
      </c>
      <c r="C27" s="15" t="s">
        <v>146</v>
      </c>
      <c r="D27" s="17">
        <v>761782520</v>
      </c>
    </row>
    <row r="28" spans="1:4" x14ac:dyDescent="0.35">
      <c r="A28" s="2">
        <f>A27+1</f>
        <v>27</v>
      </c>
      <c r="B28" s="15" t="s">
        <v>61</v>
      </c>
      <c r="C28" s="15" t="s">
        <v>146</v>
      </c>
      <c r="D28" s="17">
        <v>763249190</v>
      </c>
    </row>
    <row r="29" spans="1:4" x14ac:dyDescent="0.35">
      <c r="A29" s="2">
        <f>A28+1</f>
        <v>28</v>
      </c>
      <c r="B29" s="15" t="s">
        <v>63</v>
      </c>
      <c r="C29" s="15" t="s">
        <v>146</v>
      </c>
      <c r="D29" s="17">
        <v>639209430</v>
      </c>
    </row>
    <row r="30" spans="1:4" x14ac:dyDescent="0.35">
      <c r="A30" s="2">
        <f>A29+1</f>
        <v>29</v>
      </c>
      <c r="B30" s="15" t="s">
        <v>65</v>
      </c>
      <c r="C30" s="15" t="s">
        <v>146</v>
      </c>
      <c r="D30" s="17">
        <v>760552480</v>
      </c>
    </row>
    <row r="31" spans="1:4" x14ac:dyDescent="0.35">
      <c r="A31" s="2">
        <f>A30+1</f>
        <v>30</v>
      </c>
      <c r="B31" s="15" t="s">
        <v>66</v>
      </c>
      <c r="C31" s="15" t="s">
        <v>146</v>
      </c>
      <c r="D31" s="17">
        <v>762019150</v>
      </c>
    </row>
    <row r="32" spans="1:4" x14ac:dyDescent="0.35">
      <c r="A32" s="2">
        <f>A31+1</f>
        <v>31</v>
      </c>
      <c r="B32" s="15" t="s">
        <v>68</v>
      </c>
      <c r="C32" s="15" t="s">
        <v>146</v>
      </c>
      <c r="D32" s="17">
        <v>637979390</v>
      </c>
    </row>
    <row r="33" spans="1:4" x14ac:dyDescent="0.35">
      <c r="A33" s="2">
        <f>A32+1</f>
        <v>32</v>
      </c>
      <c r="B33" s="15" t="s">
        <v>70</v>
      </c>
      <c r="C33" s="15" t="s">
        <v>146</v>
      </c>
      <c r="D33" s="17">
        <v>759322440</v>
      </c>
    </row>
    <row r="34" spans="1:4" x14ac:dyDescent="0.35">
      <c r="A34" s="2">
        <f>A33+1</f>
        <v>33</v>
      </c>
      <c r="B34" s="15" t="s">
        <v>73</v>
      </c>
      <c r="C34" s="15" t="s">
        <v>146</v>
      </c>
      <c r="D34" s="17">
        <v>760789110</v>
      </c>
    </row>
    <row r="35" spans="1:4" x14ac:dyDescent="0.35">
      <c r="A35" s="2">
        <f>A34+1</f>
        <v>34</v>
      </c>
      <c r="B35" s="15" t="s">
        <v>7</v>
      </c>
      <c r="C35" s="15" t="s">
        <v>147</v>
      </c>
      <c r="D35" s="17">
        <v>782110110</v>
      </c>
    </row>
    <row r="36" spans="1:4" x14ac:dyDescent="0.35">
      <c r="A36" s="2">
        <f>A35+1</f>
        <v>35</v>
      </c>
      <c r="B36" s="15" t="s">
        <v>15</v>
      </c>
      <c r="C36" s="15" t="s">
        <v>147</v>
      </c>
      <c r="D36" s="17">
        <v>700789110</v>
      </c>
    </row>
    <row r="37" spans="1:4" x14ac:dyDescent="0.35">
      <c r="A37" s="2">
        <f>A36+1</f>
        <v>36</v>
      </c>
      <c r="B37" s="15" t="s">
        <v>22</v>
      </c>
      <c r="C37" s="15" t="s">
        <v>147</v>
      </c>
      <c r="D37" s="17">
        <v>760525461</v>
      </c>
    </row>
    <row r="38" spans="1:4" x14ac:dyDescent="0.35">
      <c r="A38" s="2">
        <f>A37+1</f>
        <v>37</v>
      </c>
      <c r="B38" s="15" t="s">
        <v>25</v>
      </c>
      <c r="C38" s="15" t="s">
        <v>147</v>
      </c>
      <c r="D38" s="17">
        <v>761992131</v>
      </c>
    </row>
    <row r="39" spans="1:4" x14ac:dyDescent="0.35">
      <c r="A39" s="2">
        <f>A38+1</f>
        <v>38</v>
      </c>
      <c r="B39" s="15" t="s">
        <v>32</v>
      </c>
      <c r="C39" s="15" t="s">
        <v>147</v>
      </c>
      <c r="D39" s="17">
        <v>825592560</v>
      </c>
    </row>
    <row r="40" spans="1:4" x14ac:dyDescent="0.35">
      <c r="A40" s="2">
        <f>A39+1</f>
        <v>39</v>
      </c>
      <c r="B40" s="15" t="s">
        <v>39</v>
      </c>
      <c r="C40" s="15" t="s">
        <v>147</v>
      </c>
      <c r="D40" s="17">
        <v>826935610</v>
      </c>
    </row>
    <row r="41" spans="1:4" x14ac:dyDescent="0.35">
      <c r="A41" s="2">
        <f>A40+1</f>
        <v>40</v>
      </c>
      <c r="B41" s="15" t="s">
        <v>44</v>
      </c>
      <c r="C41" s="15" t="s">
        <v>147</v>
      </c>
      <c r="D41" s="17">
        <v>783581950</v>
      </c>
    </row>
    <row r="42" spans="1:4" x14ac:dyDescent="0.35">
      <c r="A42" s="2">
        <f>A41+1</f>
        <v>41</v>
      </c>
      <c r="B42" s="15" t="s">
        <v>48</v>
      </c>
      <c r="C42" s="15" t="s">
        <v>147</v>
      </c>
      <c r="D42" s="17">
        <v>804581950</v>
      </c>
    </row>
    <row r="43" spans="1:4" x14ac:dyDescent="0.35">
      <c r="A43" s="2">
        <f>A42+1</f>
        <v>42</v>
      </c>
      <c r="B43" s="15" t="s">
        <v>53</v>
      </c>
      <c r="C43" s="15" t="s">
        <v>147</v>
      </c>
      <c r="D43" s="17">
        <v>825581950</v>
      </c>
    </row>
    <row r="44" spans="1:4" x14ac:dyDescent="0.35">
      <c r="A44" s="2">
        <f>A43+1</f>
        <v>43</v>
      </c>
      <c r="B44" s="15" t="s">
        <v>54</v>
      </c>
      <c r="C44" s="15" t="s">
        <v>147</v>
      </c>
      <c r="D44" s="17">
        <v>804382560</v>
      </c>
    </row>
    <row r="45" spans="1:4" x14ac:dyDescent="0.35">
      <c r="A45" s="2">
        <f>A44+1</f>
        <v>44</v>
      </c>
      <c r="B45" s="15" t="s">
        <v>62</v>
      </c>
      <c r="C45" s="15" t="s">
        <v>147</v>
      </c>
      <c r="D45" s="17">
        <v>803351910</v>
      </c>
    </row>
    <row r="46" spans="1:4" x14ac:dyDescent="0.35">
      <c r="A46" s="2">
        <f>A45+1</f>
        <v>45</v>
      </c>
      <c r="B46" s="15" t="s">
        <v>72</v>
      </c>
      <c r="C46" s="15" t="s">
        <v>147</v>
      </c>
      <c r="D46" s="17">
        <v>824351910</v>
      </c>
    </row>
    <row r="47" spans="1:4" x14ac:dyDescent="0.35">
      <c r="A47" s="2">
        <f>A46+1</f>
        <v>46</v>
      </c>
      <c r="B47" s="15" t="s">
        <v>6</v>
      </c>
      <c r="C47" s="15" t="s">
        <v>145</v>
      </c>
      <c r="D47" s="17">
        <v>845672910</v>
      </c>
    </row>
    <row r="48" spans="1:4" x14ac:dyDescent="0.35">
      <c r="A48" s="2">
        <f>A47+1</f>
        <v>47</v>
      </c>
      <c r="B48" s="15" t="s">
        <v>11</v>
      </c>
      <c r="C48" s="15" t="s">
        <v>145</v>
      </c>
      <c r="D48" s="17">
        <v>866993910</v>
      </c>
    </row>
    <row r="49" spans="1:4" x14ac:dyDescent="0.35">
      <c r="A49" s="2">
        <f>A48+1</f>
        <v>48</v>
      </c>
      <c r="B49" s="15" t="s">
        <v>12</v>
      </c>
      <c r="C49" s="15" t="s">
        <v>145</v>
      </c>
      <c r="D49" s="17">
        <v>888314910</v>
      </c>
    </row>
    <row r="50" spans="1:4" x14ac:dyDescent="0.35">
      <c r="A50" s="2">
        <f>A49+1</f>
        <v>49</v>
      </c>
      <c r="B50" s="15" t="s">
        <v>14</v>
      </c>
      <c r="C50" s="15" t="s">
        <v>145</v>
      </c>
      <c r="D50" s="17">
        <v>806993910</v>
      </c>
    </row>
    <row r="51" spans="1:4" x14ac:dyDescent="0.35">
      <c r="A51" s="2">
        <f>A50+1</f>
        <v>50</v>
      </c>
      <c r="B51" s="15" t="s">
        <v>16</v>
      </c>
      <c r="C51" s="15" t="s">
        <v>145</v>
      </c>
      <c r="D51" s="17">
        <v>725672910</v>
      </c>
    </row>
    <row r="52" spans="1:4" x14ac:dyDescent="0.35">
      <c r="A52" s="2">
        <f>A51+1</f>
        <v>51</v>
      </c>
      <c r="B52" s="15" t="s">
        <v>18</v>
      </c>
      <c r="C52" s="15" t="s">
        <v>145</v>
      </c>
      <c r="D52" s="17">
        <v>644351910</v>
      </c>
    </row>
    <row r="53" spans="1:4" x14ac:dyDescent="0.35">
      <c r="A53" s="2">
        <f>A52+1</f>
        <v>52</v>
      </c>
      <c r="B53" s="15" t="s">
        <v>19</v>
      </c>
      <c r="C53" s="15" t="s">
        <v>145</v>
      </c>
      <c r="D53" s="17">
        <v>563030910</v>
      </c>
    </row>
    <row r="54" spans="1:4" x14ac:dyDescent="0.35">
      <c r="A54" s="2">
        <f>A53+1</f>
        <v>53</v>
      </c>
      <c r="B54" s="15" t="s">
        <v>20</v>
      </c>
      <c r="C54" s="15" t="s">
        <v>145</v>
      </c>
      <c r="D54" s="17">
        <v>481709910</v>
      </c>
    </row>
    <row r="55" spans="1:4" x14ac:dyDescent="0.35">
      <c r="A55" s="2">
        <f>A54+1</f>
        <v>54</v>
      </c>
      <c r="B55" s="15" t="s">
        <v>21</v>
      </c>
      <c r="C55" s="15" t="s">
        <v>145</v>
      </c>
      <c r="D55" s="17">
        <v>400388910</v>
      </c>
    </row>
    <row r="56" spans="1:4" x14ac:dyDescent="0.35">
      <c r="A56" s="2">
        <f>A55+1</f>
        <v>55</v>
      </c>
      <c r="B56" s="15" t="s">
        <v>26</v>
      </c>
      <c r="C56" s="15" t="s">
        <v>145</v>
      </c>
      <c r="D56" s="17">
        <v>645554931</v>
      </c>
    </row>
    <row r="57" spans="1:4" x14ac:dyDescent="0.35">
      <c r="A57" s="2">
        <f>A56+1</f>
        <v>56</v>
      </c>
      <c r="B57" s="15" t="s">
        <v>28</v>
      </c>
      <c r="C57" s="15" t="s">
        <v>145</v>
      </c>
      <c r="D57" s="17">
        <v>564233931</v>
      </c>
    </row>
    <row r="58" spans="1:4" x14ac:dyDescent="0.35">
      <c r="A58" s="2">
        <f>A57+1</f>
        <v>57</v>
      </c>
      <c r="B58" s="15" t="s">
        <v>30</v>
      </c>
      <c r="C58" s="15" t="s">
        <v>145</v>
      </c>
      <c r="D58" s="17">
        <v>893300120</v>
      </c>
    </row>
    <row r="59" spans="1:4" x14ac:dyDescent="0.35">
      <c r="A59" s="2">
        <f>A58+1</f>
        <v>58</v>
      </c>
      <c r="B59" s="15" t="s">
        <v>35</v>
      </c>
      <c r="C59" s="15" t="s">
        <v>145</v>
      </c>
      <c r="D59" s="17">
        <v>914300120</v>
      </c>
    </row>
    <row r="60" spans="1:4" x14ac:dyDescent="0.35">
      <c r="A60" s="2">
        <f>A59+1</f>
        <v>59</v>
      </c>
      <c r="B60" s="15" t="s">
        <v>42</v>
      </c>
      <c r="C60" s="15" t="s">
        <v>145</v>
      </c>
      <c r="D60" s="17">
        <v>935300120</v>
      </c>
    </row>
    <row r="61" spans="1:4" x14ac:dyDescent="0.35">
      <c r="A61" s="2">
        <f>A60+1</f>
        <v>60</v>
      </c>
      <c r="B61" s="15" t="s">
        <v>45</v>
      </c>
      <c r="C61" s="15" t="s">
        <v>145</v>
      </c>
      <c r="D61" s="17">
        <v>956300120</v>
      </c>
    </row>
    <row r="62" spans="1:4" x14ac:dyDescent="0.35">
      <c r="A62" s="2">
        <f>A61+1</f>
        <v>61</v>
      </c>
      <c r="B62" s="15" t="s">
        <v>47</v>
      </c>
      <c r="C62" s="15" t="s">
        <v>145</v>
      </c>
      <c r="D62" s="17">
        <v>977300120</v>
      </c>
    </row>
    <row r="63" spans="1:4" x14ac:dyDescent="0.35">
      <c r="A63" s="2">
        <f>A62+1</f>
        <v>62</v>
      </c>
      <c r="B63" s="15" t="s">
        <v>49</v>
      </c>
      <c r="C63" s="15" t="s">
        <v>145</v>
      </c>
      <c r="D63" s="17">
        <v>825140730</v>
      </c>
    </row>
    <row r="64" spans="1:4" x14ac:dyDescent="0.35">
      <c r="A64" s="2">
        <f>A63+1</f>
        <v>63</v>
      </c>
      <c r="B64" s="15" t="s">
        <v>50</v>
      </c>
      <c r="C64" s="15" t="s">
        <v>145</v>
      </c>
      <c r="D64" s="17">
        <v>893090120</v>
      </c>
    </row>
    <row r="65" spans="1:4" x14ac:dyDescent="0.35">
      <c r="A65" s="2">
        <f>A64+1</f>
        <v>64</v>
      </c>
      <c r="B65" s="15" t="s">
        <v>56</v>
      </c>
      <c r="C65" s="15" t="s">
        <v>145</v>
      </c>
      <c r="D65" s="17">
        <v>953890080</v>
      </c>
    </row>
    <row r="66" spans="1:4" x14ac:dyDescent="0.35">
      <c r="A66" s="2">
        <f>A65+1</f>
        <v>65</v>
      </c>
      <c r="B66" s="15" t="s">
        <v>59</v>
      </c>
      <c r="C66" s="15" t="s">
        <v>145</v>
      </c>
      <c r="D66" s="17">
        <v>823910690</v>
      </c>
    </row>
    <row r="67" spans="1:4" x14ac:dyDescent="0.35">
      <c r="A67" s="2">
        <f>A66+1</f>
        <v>66</v>
      </c>
      <c r="B67" s="15" t="s">
        <v>64</v>
      </c>
      <c r="C67" s="15" t="s">
        <v>145</v>
      </c>
      <c r="D67" s="17">
        <v>891860080</v>
      </c>
    </row>
    <row r="68" spans="1:4" x14ac:dyDescent="0.35">
      <c r="A68" s="2">
        <f>A67+1</f>
        <v>67</v>
      </c>
      <c r="B68" s="15" t="s">
        <v>67</v>
      </c>
      <c r="C68" s="15" t="s">
        <v>145</v>
      </c>
      <c r="D68" s="17">
        <v>952660040</v>
      </c>
    </row>
    <row r="69" spans="1:4" x14ac:dyDescent="0.35">
      <c r="A69" s="2">
        <f>A68+1</f>
        <v>68</v>
      </c>
      <c r="B69" s="15" t="s">
        <v>69</v>
      </c>
      <c r="C69" s="15" t="s">
        <v>145</v>
      </c>
      <c r="D69" s="17">
        <v>822680650</v>
      </c>
    </row>
    <row r="70" spans="1:4" x14ac:dyDescent="0.35">
      <c r="A70" s="2">
        <f>A69+1</f>
        <v>69</v>
      </c>
      <c r="B70" s="15" t="s">
        <v>71</v>
      </c>
      <c r="C70" s="15" t="s">
        <v>145</v>
      </c>
      <c r="D70" s="17">
        <v>890630040</v>
      </c>
    </row>
    <row r="71" spans="1:4" x14ac:dyDescent="0.35">
      <c r="A71" s="2">
        <f>A70+1</f>
        <v>70</v>
      </c>
      <c r="B71" s="15" t="s">
        <v>74</v>
      </c>
      <c r="C71" s="15" t="s">
        <v>145</v>
      </c>
      <c r="D71" s="17">
        <v>951430000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406D-2705-4833-B567-C61346C60A87}">
  <dimension ref="A1:D75"/>
  <sheetViews>
    <sheetView zoomScale="85" zoomScaleNormal="85" workbookViewId="0">
      <selection activeCell="D11" sqref="D11"/>
    </sheetView>
  </sheetViews>
  <sheetFormatPr defaultRowHeight="14.5" x14ac:dyDescent="0.35"/>
  <cols>
    <col min="1" max="1" width="17.08984375" bestFit="1" customWidth="1"/>
    <col min="2" max="2" width="17" bestFit="1" customWidth="1"/>
    <col min="3" max="4" width="11.7265625" bestFit="1" customWidth="1"/>
    <col min="5" max="5" width="10.81640625" bestFit="1" customWidth="1"/>
  </cols>
  <sheetData>
    <row r="1" spans="1:4" ht="15.5" x14ac:dyDescent="0.35">
      <c r="A1" s="12" t="s">
        <v>162</v>
      </c>
      <c r="B1" s="9"/>
      <c r="C1" s="9"/>
      <c r="D1" s="9"/>
    </row>
    <row r="3" spans="1:4" x14ac:dyDescent="0.35">
      <c r="A3" s="7" t="s">
        <v>161</v>
      </c>
      <c r="B3" s="7" t="s">
        <v>156</v>
      </c>
    </row>
    <row r="4" spans="1:4" x14ac:dyDescent="0.35">
      <c r="A4" s="7" t="s">
        <v>0</v>
      </c>
      <c r="B4" s="11" t="s">
        <v>146</v>
      </c>
      <c r="C4" s="11" t="s">
        <v>147</v>
      </c>
      <c r="D4" s="11" t="s">
        <v>145</v>
      </c>
    </row>
    <row r="5" spans="1:4" x14ac:dyDescent="0.35">
      <c r="A5" t="s">
        <v>3</v>
      </c>
      <c r="B5" s="11">
        <v>1250000000</v>
      </c>
      <c r="C5" s="11"/>
      <c r="D5" s="11"/>
    </row>
    <row r="6" spans="1:4" x14ac:dyDescent="0.35">
      <c r="A6" t="s">
        <v>5</v>
      </c>
      <c r="B6" s="11">
        <v>1271321000</v>
      </c>
      <c r="C6" s="11"/>
      <c r="D6" s="11"/>
    </row>
    <row r="7" spans="1:4" x14ac:dyDescent="0.35">
      <c r="A7" t="s">
        <v>6</v>
      </c>
      <c r="B7" s="11"/>
      <c r="C7" s="11"/>
      <c r="D7" s="11">
        <v>1292642000</v>
      </c>
    </row>
    <row r="8" spans="1:4" x14ac:dyDescent="0.35">
      <c r="A8" t="s">
        <v>7</v>
      </c>
      <c r="B8" s="11"/>
      <c r="C8" s="11">
        <v>1313963000</v>
      </c>
      <c r="D8" s="11"/>
    </row>
    <row r="9" spans="1:4" x14ac:dyDescent="0.35">
      <c r="A9" t="s">
        <v>8</v>
      </c>
      <c r="B9" s="11">
        <v>1335284000</v>
      </c>
      <c r="C9" s="11"/>
      <c r="D9" s="11"/>
    </row>
    <row r="10" spans="1:4" x14ac:dyDescent="0.35">
      <c r="A10" t="s">
        <v>9</v>
      </c>
      <c r="B10" s="11">
        <v>1356605000</v>
      </c>
      <c r="C10" s="11"/>
      <c r="D10" s="11"/>
    </row>
    <row r="11" spans="1:4" x14ac:dyDescent="0.35">
      <c r="A11" t="s">
        <v>11</v>
      </c>
      <c r="B11" s="11"/>
      <c r="C11" s="11"/>
      <c r="D11" s="11">
        <v>1377926000</v>
      </c>
    </row>
    <row r="12" spans="1:4" x14ac:dyDescent="0.35">
      <c r="A12" t="s">
        <v>12</v>
      </c>
      <c r="B12" s="11"/>
      <c r="C12" s="11"/>
      <c r="D12" s="11">
        <v>1399247000</v>
      </c>
    </row>
    <row r="13" spans="1:4" x14ac:dyDescent="0.35">
      <c r="A13" t="s">
        <v>13</v>
      </c>
      <c r="B13" s="11">
        <v>1420568000</v>
      </c>
      <c r="C13" s="11"/>
      <c r="D13" s="11"/>
    </row>
    <row r="14" spans="1:4" x14ac:dyDescent="0.35">
      <c r="A14" t="s">
        <v>14</v>
      </c>
      <c r="B14" s="11"/>
      <c r="C14" s="11"/>
      <c r="D14" s="11">
        <v>1339247000</v>
      </c>
    </row>
    <row r="15" spans="1:4" x14ac:dyDescent="0.35">
      <c r="A15" t="s">
        <v>15</v>
      </c>
      <c r="B15" s="11"/>
      <c r="C15" s="11">
        <v>1257926000</v>
      </c>
      <c r="D15" s="11"/>
    </row>
    <row r="16" spans="1:4" x14ac:dyDescent="0.35">
      <c r="A16" t="s">
        <v>16</v>
      </c>
      <c r="B16" s="11"/>
      <c r="C16" s="11"/>
      <c r="D16" s="11">
        <v>1176605000</v>
      </c>
    </row>
    <row r="17" spans="1:4" x14ac:dyDescent="0.35">
      <c r="A17" t="s">
        <v>17</v>
      </c>
      <c r="B17" s="11">
        <v>1095284000</v>
      </c>
      <c r="C17" s="11"/>
      <c r="D17" s="11"/>
    </row>
    <row r="18" spans="1:4" x14ac:dyDescent="0.35">
      <c r="A18" t="s">
        <v>18</v>
      </c>
      <c r="B18" s="11"/>
      <c r="C18" s="11"/>
      <c r="D18" s="11">
        <v>1013963000</v>
      </c>
    </row>
    <row r="19" spans="1:4" x14ac:dyDescent="0.35">
      <c r="A19" t="s">
        <v>19</v>
      </c>
      <c r="B19" s="11"/>
      <c r="C19" s="11"/>
      <c r="D19" s="11">
        <v>932642000</v>
      </c>
    </row>
    <row r="20" spans="1:4" x14ac:dyDescent="0.35">
      <c r="A20" t="s">
        <v>20</v>
      </c>
      <c r="B20" s="11"/>
      <c r="C20" s="11"/>
      <c r="D20" s="11">
        <v>851321000</v>
      </c>
    </row>
    <row r="21" spans="1:4" x14ac:dyDescent="0.35">
      <c r="A21" t="s">
        <v>21</v>
      </c>
      <c r="B21" s="11"/>
      <c r="C21" s="11"/>
      <c r="D21" s="11">
        <v>770000000</v>
      </c>
    </row>
    <row r="22" spans="1:4" x14ac:dyDescent="0.35">
      <c r="A22" t="s">
        <v>22</v>
      </c>
      <c r="B22" s="11"/>
      <c r="C22" s="11">
        <v>1015166021</v>
      </c>
      <c r="D22" s="11"/>
    </row>
    <row r="23" spans="1:4" x14ac:dyDescent="0.35">
      <c r="A23" t="s">
        <v>23</v>
      </c>
      <c r="B23" s="11">
        <v>933845021</v>
      </c>
      <c r="C23" s="11"/>
      <c r="D23" s="11"/>
    </row>
    <row r="24" spans="1:4" x14ac:dyDescent="0.35">
      <c r="A24" t="s">
        <v>24</v>
      </c>
      <c r="B24" s="11">
        <v>852524021</v>
      </c>
      <c r="C24" s="11"/>
      <c r="D24" s="11"/>
    </row>
    <row r="25" spans="1:4" x14ac:dyDescent="0.35">
      <c r="A25" t="s">
        <v>25</v>
      </c>
      <c r="B25" s="11"/>
      <c r="C25" s="11">
        <v>771203021</v>
      </c>
      <c r="D25" s="11"/>
    </row>
    <row r="26" spans="1:4" x14ac:dyDescent="0.35">
      <c r="A26" t="s">
        <v>26</v>
      </c>
      <c r="B26" s="11"/>
      <c r="C26" s="11"/>
      <c r="D26" s="11">
        <v>1016369042</v>
      </c>
    </row>
    <row r="27" spans="1:4" x14ac:dyDescent="0.35">
      <c r="A27" t="s">
        <v>27</v>
      </c>
      <c r="B27" s="11">
        <v>935048042</v>
      </c>
      <c r="C27" s="11"/>
      <c r="D27" s="11"/>
    </row>
    <row r="28" spans="1:4" x14ac:dyDescent="0.35">
      <c r="A28" t="s">
        <v>28</v>
      </c>
      <c r="B28" s="11"/>
      <c r="C28" s="11"/>
      <c r="D28" s="11">
        <v>853727042</v>
      </c>
    </row>
    <row r="29" spans="1:4" x14ac:dyDescent="0.35">
      <c r="A29" t="s">
        <v>29</v>
      </c>
      <c r="B29" s="11">
        <v>1019300120</v>
      </c>
      <c r="C29" s="11"/>
      <c r="D29" s="11"/>
    </row>
    <row r="30" spans="1:4" x14ac:dyDescent="0.35">
      <c r="A30" t="s">
        <v>30</v>
      </c>
      <c r="B30" s="11"/>
      <c r="C30" s="11"/>
      <c r="D30" s="11">
        <v>1019300120</v>
      </c>
    </row>
    <row r="31" spans="1:4" x14ac:dyDescent="0.35">
      <c r="A31" t="s">
        <v>31</v>
      </c>
      <c r="B31" s="11">
        <v>1040300120</v>
      </c>
      <c r="C31" s="11"/>
      <c r="D31" s="11"/>
    </row>
    <row r="32" spans="1:4" x14ac:dyDescent="0.35">
      <c r="A32" t="s">
        <v>32</v>
      </c>
      <c r="B32" s="11"/>
      <c r="C32" s="11">
        <v>1061300120</v>
      </c>
      <c r="D32" s="11"/>
    </row>
    <row r="33" spans="1:4" x14ac:dyDescent="0.35">
      <c r="A33" t="s">
        <v>33</v>
      </c>
      <c r="B33" s="11">
        <v>1082300120</v>
      </c>
      <c r="C33" s="11"/>
      <c r="D33" s="11"/>
    </row>
    <row r="34" spans="1:4" x14ac:dyDescent="0.35">
      <c r="A34" t="s">
        <v>34</v>
      </c>
      <c r="B34" s="11">
        <v>977090120</v>
      </c>
      <c r="C34" s="11"/>
      <c r="D34" s="11"/>
    </row>
    <row r="35" spans="1:4" x14ac:dyDescent="0.35">
      <c r="A35" t="s">
        <v>35</v>
      </c>
      <c r="B35" s="11"/>
      <c r="C35" s="11"/>
      <c r="D35" s="11">
        <v>998090120</v>
      </c>
    </row>
    <row r="36" spans="1:4" x14ac:dyDescent="0.35">
      <c r="A36" t="s">
        <v>36</v>
      </c>
      <c r="B36" s="11">
        <v>1019090120</v>
      </c>
      <c r="C36" s="11"/>
      <c r="D36" s="11"/>
    </row>
    <row r="37" spans="1:4" x14ac:dyDescent="0.35">
      <c r="A37" t="s">
        <v>37</v>
      </c>
      <c r="B37" s="11">
        <v>1040090120</v>
      </c>
      <c r="C37" s="11"/>
      <c r="D37" s="11"/>
    </row>
    <row r="38" spans="1:4" x14ac:dyDescent="0.35">
      <c r="A38" t="s">
        <v>38</v>
      </c>
      <c r="B38" s="11">
        <v>1061090120</v>
      </c>
      <c r="C38" s="11"/>
      <c r="D38" s="11"/>
    </row>
    <row r="39" spans="1:4" x14ac:dyDescent="0.35">
      <c r="A39" t="s">
        <v>39</v>
      </c>
      <c r="B39" s="11"/>
      <c r="C39" s="11">
        <v>1082090120</v>
      </c>
      <c r="D39" s="11"/>
    </row>
    <row r="40" spans="1:4" x14ac:dyDescent="0.35">
      <c r="A40" t="s">
        <v>40</v>
      </c>
      <c r="B40" s="11">
        <v>976880120</v>
      </c>
      <c r="C40" s="11"/>
      <c r="D40" s="11"/>
    </row>
    <row r="41" spans="1:4" x14ac:dyDescent="0.35">
      <c r="A41" t="s">
        <v>41</v>
      </c>
      <c r="B41" s="11">
        <v>997880120</v>
      </c>
      <c r="C41" s="11"/>
      <c r="D41" s="11"/>
    </row>
    <row r="42" spans="1:4" x14ac:dyDescent="0.35">
      <c r="A42" t="s">
        <v>42</v>
      </c>
      <c r="B42" s="11"/>
      <c r="C42" s="11"/>
      <c r="D42" s="11">
        <v>1018880120</v>
      </c>
    </row>
    <row r="43" spans="1:4" x14ac:dyDescent="0.35">
      <c r="A43" t="s">
        <v>43</v>
      </c>
      <c r="B43" s="11">
        <v>1039880120</v>
      </c>
      <c r="C43" s="11"/>
      <c r="D43" s="11"/>
    </row>
    <row r="44" spans="1:4" x14ac:dyDescent="0.35">
      <c r="A44" t="s">
        <v>44</v>
      </c>
      <c r="B44" s="11"/>
      <c r="C44" s="11">
        <v>1060880120</v>
      </c>
      <c r="D44" s="11"/>
    </row>
    <row r="45" spans="1:4" x14ac:dyDescent="0.35">
      <c r="A45" t="s">
        <v>45</v>
      </c>
      <c r="B45" s="11"/>
      <c r="C45" s="11"/>
      <c r="D45" s="11">
        <v>1081880120</v>
      </c>
    </row>
    <row r="46" spans="1:4" x14ac:dyDescent="0.35">
      <c r="A46" t="s">
        <v>46</v>
      </c>
      <c r="B46" s="11">
        <v>976670120</v>
      </c>
      <c r="C46" s="11"/>
      <c r="D46" s="11"/>
    </row>
    <row r="47" spans="1:4" x14ac:dyDescent="0.35">
      <c r="A47" t="s">
        <v>47</v>
      </c>
      <c r="B47" s="11"/>
      <c r="C47" s="11"/>
      <c r="D47" s="11">
        <v>997670120</v>
      </c>
    </row>
    <row r="48" spans="1:4" x14ac:dyDescent="0.35">
      <c r="A48" t="s">
        <v>48</v>
      </c>
      <c r="B48" s="11"/>
      <c r="C48" s="11">
        <v>1018670120</v>
      </c>
      <c r="D48" s="11"/>
    </row>
    <row r="49" spans="1:4" x14ac:dyDescent="0.35">
      <c r="A49" t="s">
        <v>49</v>
      </c>
      <c r="B49" s="11"/>
      <c r="C49" s="11"/>
      <c r="D49" s="11">
        <v>1039670120</v>
      </c>
    </row>
    <row r="50" spans="1:4" x14ac:dyDescent="0.35">
      <c r="A50" t="s">
        <v>50</v>
      </c>
      <c r="B50" s="11"/>
      <c r="C50" s="11"/>
      <c r="D50" s="11">
        <v>1060670120</v>
      </c>
    </row>
    <row r="51" spans="1:4" x14ac:dyDescent="0.35">
      <c r="A51" t="s">
        <v>51</v>
      </c>
      <c r="B51" s="11">
        <v>1081670120</v>
      </c>
      <c r="C51" s="11"/>
      <c r="D51" s="11"/>
    </row>
    <row r="52" spans="1:4" x14ac:dyDescent="0.35">
      <c r="A52" t="s">
        <v>52</v>
      </c>
      <c r="B52" s="11">
        <v>976460120</v>
      </c>
      <c r="C52" s="11"/>
      <c r="D52" s="11"/>
    </row>
    <row r="53" spans="1:4" x14ac:dyDescent="0.35">
      <c r="A53" t="s">
        <v>53</v>
      </c>
      <c r="B53" s="11"/>
      <c r="C53" s="11">
        <v>997460120</v>
      </c>
      <c r="D53" s="11"/>
    </row>
    <row r="54" spans="1:4" x14ac:dyDescent="0.35">
      <c r="A54" t="s">
        <v>54</v>
      </c>
      <c r="B54" s="11"/>
      <c r="C54" s="11">
        <v>1018460120</v>
      </c>
      <c r="D54" s="11"/>
    </row>
    <row r="55" spans="1:4" x14ac:dyDescent="0.35">
      <c r="A55" t="s">
        <v>55</v>
      </c>
      <c r="B55" s="11">
        <v>1039460120</v>
      </c>
      <c r="C55" s="11"/>
      <c r="D55" s="11"/>
    </row>
    <row r="56" spans="1:4" x14ac:dyDescent="0.35">
      <c r="A56" t="s">
        <v>56</v>
      </c>
      <c r="B56" s="11"/>
      <c r="C56" s="11"/>
      <c r="D56" s="11">
        <v>974050080</v>
      </c>
    </row>
    <row r="57" spans="1:4" x14ac:dyDescent="0.35">
      <c r="A57" t="s">
        <v>57</v>
      </c>
      <c r="B57" s="11">
        <v>1017230080</v>
      </c>
      <c r="C57" s="11"/>
      <c r="D57" s="11"/>
    </row>
    <row r="58" spans="1:4" x14ac:dyDescent="0.35">
      <c r="A58" t="s">
        <v>58</v>
      </c>
      <c r="B58" s="11">
        <v>1038230080</v>
      </c>
      <c r="C58" s="11"/>
      <c r="D58" s="11"/>
    </row>
    <row r="59" spans="1:4" x14ac:dyDescent="0.35">
      <c r="A59" t="s">
        <v>59</v>
      </c>
      <c r="B59" s="11"/>
      <c r="C59" s="11"/>
      <c r="D59" s="11">
        <v>972820040</v>
      </c>
    </row>
    <row r="60" spans="1:4" x14ac:dyDescent="0.35">
      <c r="A60" t="s">
        <v>60</v>
      </c>
      <c r="B60" s="11">
        <v>1016000040</v>
      </c>
      <c r="C60" s="11"/>
      <c r="D60" s="11"/>
    </row>
    <row r="61" spans="1:4" x14ac:dyDescent="0.35">
      <c r="A61" t="s">
        <v>61</v>
      </c>
      <c r="B61" s="11">
        <v>1037000040</v>
      </c>
      <c r="C61" s="11"/>
      <c r="D61" s="11"/>
    </row>
    <row r="62" spans="1:4" x14ac:dyDescent="0.35">
      <c r="A62" t="s">
        <v>62</v>
      </c>
      <c r="B62" s="11"/>
      <c r="C62" s="11">
        <v>971590000</v>
      </c>
      <c r="D62" s="11"/>
    </row>
    <row r="63" spans="1:4" x14ac:dyDescent="0.35">
      <c r="A63" t="s">
        <v>63</v>
      </c>
      <c r="B63" s="11">
        <v>1014770000</v>
      </c>
      <c r="C63" s="11"/>
      <c r="D63" s="11"/>
    </row>
    <row r="64" spans="1:4" x14ac:dyDescent="0.35">
      <c r="A64" t="s">
        <v>64</v>
      </c>
      <c r="B64" s="11"/>
      <c r="C64" s="11"/>
      <c r="D64" s="11">
        <v>1035770000</v>
      </c>
    </row>
    <row r="65" spans="1:4" x14ac:dyDescent="0.35">
      <c r="A65" t="s">
        <v>65</v>
      </c>
      <c r="B65" s="11">
        <v>970359960</v>
      </c>
      <c r="C65" s="11"/>
      <c r="D65" s="11"/>
    </row>
    <row r="66" spans="1:4" x14ac:dyDescent="0.35">
      <c r="A66" t="s">
        <v>66</v>
      </c>
      <c r="B66" s="11">
        <v>1013539960</v>
      </c>
      <c r="C66" s="11"/>
      <c r="D66" s="11"/>
    </row>
    <row r="67" spans="1:4" x14ac:dyDescent="0.35">
      <c r="A67" t="s">
        <v>67</v>
      </c>
      <c r="B67" s="11"/>
      <c r="C67" s="11"/>
      <c r="D67" s="11">
        <v>1034539960</v>
      </c>
    </row>
    <row r="68" spans="1:4" x14ac:dyDescent="0.35">
      <c r="A68" t="s">
        <v>68</v>
      </c>
      <c r="B68" s="11">
        <v>969129920</v>
      </c>
      <c r="C68" s="11"/>
      <c r="D68" s="11"/>
    </row>
    <row r="69" spans="1:4" x14ac:dyDescent="0.35">
      <c r="A69" t="s">
        <v>69</v>
      </c>
      <c r="B69" s="11"/>
      <c r="C69" s="11"/>
      <c r="D69" s="11">
        <v>1012309920</v>
      </c>
    </row>
    <row r="70" spans="1:4" x14ac:dyDescent="0.35">
      <c r="A70" t="s">
        <v>70</v>
      </c>
      <c r="B70" s="11">
        <v>1033309920</v>
      </c>
      <c r="C70" s="11"/>
      <c r="D70" s="11"/>
    </row>
    <row r="71" spans="1:4" x14ac:dyDescent="0.35">
      <c r="A71" t="s">
        <v>71</v>
      </c>
      <c r="B71" s="11"/>
      <c r="C71" s="11"/>
      <c r="D71" s="11">
        <v>967899880</v>
      </c>
    </row>
    <row r="72" spans="1:4" x14ac:dyDescent="0.35">
      <c r="A72" t="s">
        <v>72</v>
      </c>
      <c r="B72" s="11"/>
      <c r="C72" s="11">
        <v>1011079880</v>
      </c>
      <c r="D72" s="11"/>
    </row>
    <row r="73" spans="1:4" x14ac:dyDescent="0.35">
      <c r="A73" t="s">
        <v>73</v>
      </c>
      <c r="B73" s="11">
        <v>1032079880</v>
      </c>
      <c r="C73" s="11"/>
      <c r="D73" s="11"/>
    </row>
    <row r="74" spans="1:4" x14ac:dyDescent="0.35">
      <c r="A74" t="s">
        <v>74</v>
      </c>
      <c r="B74" s="11"/>
      <c r="C74" s="11"/>
      <c r="D74" s="11">
        <v>966669840</v>
      </c>
    </row>
    <row r="75" spans="1:4" ht="23.5" customHeight="1" x14ac:dyDescent="0.35">
      <c r="A75" s="13" t="s">
        <v>163</v>
      </c>
      <c r="B75" s="14">
        <v>1420568000</v>
      </c>
      <c r="C75" s="14">
        <v>1313963000</v>
      </c>
      <c r="D75" s="14">
        <v>1399247000</v>
      </c>
    </row>
  </sheetData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O I U E V Q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D i F B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4 h Q R V w J 4 X z r w B A A D i B A A A E w A c A E Z v c m 1 1 b G F z L 1 N l Y 3 R p b 2 4 x L m 0 g o h g A K K A U A A A A A A A A A A A A A A A A A A A A A A A A A A A A 7 V J R i 9 p A E H 4 X / A / D + p J A V C y l D y 0 + W P V 6 0 v Z a 0 F K K k T I X R 7 O 6 2 T 1 m J 5 w i / v d u N N c q P W h f C 8 1 D Q n b m + 2 a + b z 9 P m W h n Y X r + 9 t 4 0 G 8 2 G z 5 F p C d O c S H r Q B 0 P S b E B 4 p q 7 k j M L J e J e R 6 X x 1 v L 1 3 b h v d a E O d o b N C V n y k h q / T L 5 7 Y p x v U 7 V z b Z X v p v D i b j s h v x T 2 k A 2 O g w v h 0 h I L t g U W z F 5 3 5 6 D O 7 T d j E x + k 4 k L G g t s R Q N c G p y e s z x J N c d b T h L R N u J W d X r n O Y 2 J X r 7 I z f q T g B W x q T g H B J c V L L O A n 7 f v o E M W d V h / l E q O i r c 1 E l 7 8 P e 9 Z 9 a H O f V 1 E W N b 6 m w Z + E k e H R L u A x K V a C Z 4 X 1 w o a 7 U 5 9 H l q A T m d T X o n 2 Z o k H 2 / 2 m s R / y Q e 5 m j X g X e 2 f 6 B f p D N G 6 1 e O i 6 E z Z W G r o o + e 2 S I 5 H N S F L S r I D q 0 g t J N j A g f 1 j Z D B r a 7 M 6 r Z 6 c K u l O 3 h E X s K d K 7 T F K g o B P L H y 6 m W n m n Z C X 1 l 8 h w U 9 8 a P d X 9 H f a P Y C n 3 y G 3 H 3 H W B T 7 7 j i 8 r h m P c b O h 7 b O 6 L 0 P Y q i 8 E o h e x + k e y + A G D / M e w 0 P 8 g / i G I J 6 c + 4 s Y x V B c I E f K 6 r C b F v 8 f v C T M i l P z v s / Q D U E s B A i 0 A F A A C A A g A O I U E V Q X m b l m l A A A A 9 w A A A B I A A A A A A A A A A A A A A A A A A A A A A E N v b m Z p Z y 9 Q Y W N r Y W d l L n h t b F B L A Q I t A B Q A A g A I A D i F B F U P y u m r p A A A A O k A A A A T A A A A A A A A A A A A A A A A A P E A A A B b Q 2 9 u d G V u d F 9 U e X B l c 1 0 u e G 1 s U E s B A i 0 A F A A C A A g A O I U E V c C e F 8 6 8 A Q A A 4 g Q A A B M A A A A A A A A A A A A A A A A A 4 g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Q A A A A A A A C F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J U M D c 6 N T Y 6 M j A u N j A 3 N T Y z M V o i I C 8 + P E V u d H J 5 I F R 5 c G U 9 I k Z p b G x D b 2 x 1 b W 5 U e X B l c y I g V m F s d W U 9 I n N C Z 0 1 B Q X c 9 P S I g L z 4 8 R W 5 0 c n k g V H l w Z T 0 i R m l s b E N v b H V t b k 5 h b W V z I i B W Y W x 1 Z T 0 i c 1 s m c X V v d D t F b n R l c n R h a W 5 l c i Z x d W 9 0 O y w m c X V v d D t Z Z W F y I G 9 m I E J y Z W F r d G h y b 3 V n a C 8 j M S B I a X Q v Q X d h c m Q g T m 9 t a W 5 h d G l v b i Z x d W 9 0 O y w m c X V v d D t C c m V h a 3 R o c m 9 1 Z 2 g g T m F t Z S Z x d W 9 0 O y w m c X V v d D t Z Z W F y I G 9 m I E Z p c n N 0 I E 9 z Y 2 F y L 0 d y Y W 1 t e S 9 F b W 1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R W 5 0 Z X J 0 Y W l u Z X I s M H 0 m c X V v d D s s J n F 1 b 3 Q 7 U 2 V j d G l v b j E v U 2 h l Z X Q x L 0 N o Y W 5 n Z W Q g V H l w Z S 5 7 W W V h c i B v Z i B C c m V h a 3 R o c m 9 1 Z 2 g v I z E g S G l 0 L 0 F 3 Y X J k I E 5 v b W l u Y X R p b 2 4 s M X 0 m c X V v d D s s J n F 1 b 3 Q 7 U 2 V j d G l v b j E v U 2 h l Z X Q x L 0 N o Y W 5 n Z W Q g V H l w Z S 5 7 Q n J l Y W t 0 a H J v d W d o I E 5 h b W U s M n 0 m c X V v d D s s J n F 1 b 3 Q 7 U 2 V j d G l v b j E v U 2 h l Z X Q x L 0 N o Y W 5 n Z W Q g V H l w Z S 5 7 W W V h c i B v Z i B G a X J z d C B P c 2 N h c i 9 H c m F t b X k v R W 1 t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G V l d D E v Q 2 h h b m d l Z C B U e X B l L n t F b n R l c n R h a W 5 l c i w w f S Z x d W 9 0 O y w m c X V v d D t T Z W N 0 a W 9 u M S 9 T a G V l d D E v Q 2 h h b m d l Z C B U e X B l L n t Z Z W F y I G 9 m I E J y Z W F r d G h y b 3 V n a C 8 j M S B I a X Q v Q X d h c m Q g T m 9 t a W 5 h d G l v b i w x f S Z x d W 9 0 O y w m c X V v d D t T Z W N 0 a W 9 u M S 9 T a G V l d D E v Q 2 h h b m d l Z C B U e X B l L n t C c m V h a 3 R o c m 9 1 Z 2 g g T m F t Z S w y f S Z x d W 9 0 O y w m c X V v d D t T Z W N 0 a W 9 u M S 9 T a G V l d D E v Q 2 h h b m d l Z C B U e X B l L n t Z Z W F y I G 9 m I E Z p c n N 0 I E 9 z Y 2 F y L 0 d y Y W 1 t e S 9 F b W 1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y V D A 3 O j U 3 O j Q 2 L j g y M z g y M D h a I i A v P j x F b n R y e S B U e X B l P S J G a W x s Q 2 9 s d W 1 u V H l w Z X M i I F Z h b H V l P S J z Q m d N R C I g L z 4 8 R W 5 0 c n k g V H l w Z T 0 i R m l s b E N v b H V t b k 5 h b W V z I i B W Y W x 1 Z T 0 i c 1 s m c X V v d D t F b n R l c n R h a W 5 l c i Z x d W 9 0 O y w m c X V v d D t Z Z W F y I G 9 m I E x h c 3 Q g T W F q b 3 I g V 2 9 y a y A o Y X J n d W F i b G U p J n F 1 b 3 Q 7 L C Z x d W 9 0 O 1 l l Y X I g b 2 Y g R G V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N o Y W 5 n Z W Q g V H l w Z S 5 7 R W 5 0 Z X J 0 Y W l u Z X I s M H 0 m c X V v d D s s J n F 1 b 3 Q 7 U 2 V j d G l v b j E v U 2 h l Z X Q x I C g y K S 9 D a G F u Z 2 V k I F R 5 c G U u e 1 l l Y X I g b 2 Y g T G F z d C B N Y W p v c i B X b 3 J r I C h h c m d 1 Y W J s Z S k s M X 0 m c X V v d D s s J n F 1 b 3 Q 7 U 2 V j d G l v b j E v U 2 h l Z X Q x I C g y K S 9 D a G F u Z 2 V k I F R 5 c G U u e 1 l l Y X I g b 2 Y g R G V h d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Q x I C g y K S 9 D a G F u Z 2 V k I F R 5 c G U u e 0 V u d G V y d G F p b m V y L D B 9 J n F 1 b 3 Q 7 L C Z x d W 9 0 O 1 N l Y 3 R p b 2 4 x L 1 N o Z W V 0 M S A o M i k v Q 2 h h b m d l Z C B U e X B l L n t Z Z W F y I G 9 m I E x h c 3 Q g T W F q b 3 I g V 2 9 y a y A o Y X J n d W F i b G U p L D F 9 J n F 1 b 3 Q 7 L C Z x d W 9 0 O 1 N l Y 3 R p b 2 4 x L 1 N o Z W V 0 M S A o M i k v Q 2 h h b m d l Z C B U e X B l L n t Z Z W F y I G 9 m I E R l Y X R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8 J g D Y N S p k m k D A Q Q 0 s n E 7 Q A A A A A C A A A A A A A Q Z g A A A A E A A C A A A A C 2 a r Z N Q 6 x 4 D G 6 j c p + j 0 S F 5 O 2 Z 6 C Z L q S w V N 7 g 8 Q c D g b x Q A A A A A O g A A A A A I A A C A A A A D V g 9 U 3 D d q D N k W H x R Y O 0 s G O Z + y D 0 B p M f m + V x n X U h 5 i X G 1 A A A A A / W 7 m O s H k P F y a M M P N n s N z s 6 G l B n q 6 w X J m T H j 5 b T 9 + 2 5 G j j x z k + p l c v S D 5 a 5 4 J F b 2 t G 3 x v O d f c 7 w o D x p z d W o b q x u t t K I W 2 w 9 Z L M n j N h d q V 2 + U A A A A D H w T z w c H q T + c 4 k u c X w o p g b V G l c F g / Q 2 o r G E j m w s T X H W 0 R 1 y w a 3 A z m N n N 1 L e T s Z z F I 8 y f A f j T d 7 U v F 8 D H T r 1 M y Y < / D a t a M a s h u p > 
</file>

<file path=customXml/itemProps1.xml><?xml version="1.0" encoding="utf-8"?>
<ds:datastoreItem xmlns:ds="http://schemas.openxmlformats.org/officeDocument/2006/customXml" ds:itemID="{B5A81065-DC3E-4D8C-883A-BCAC5D03FF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basic_info</vt:lpstr>
      <vt:lpstr>breakthrough_info</vt:lpstr>
      <vt:lpstr>Pivot_1</vt:lpstr>
      <vt:lpstr>Entertainer &amp; Audience</vt:lpstr>
      <vt:lpstr>Pivot_2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</dc:creator>
  <cp:lastModifiedBy>Shoaib</cp:lastModifiedBy>
  <dcterms:created xsi:type="dcterms:W3CDTF">2021-02-07T10:15:24Z</dcterms:created>
  <dcterms:modified xsi:type="dcterms:W3CDTF">2022-08-04T14:03:59Z</dcterms:modified>
</cp:coreProperties>
</file>