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10" tabRatio="500" firstSheet="1" activeTab="1"/>
  </bookViews>
  <sheets>
    <sheet name="Ausdruck" sheetId="1" r:id="rId1"/>
    <sheet name="Punkteblatt" sheetId="2" r:id="rId2"/>
    <sheet name="Prozentgrenzen" sheetId="3" r:id="rId3"/>
    <sheet name="Punktegrenzen" sheetId="4" r:id="rId4"/>
    <sheet name="15Punkteschema" sheetId="5" r:id="rId5"/>
    <sheet name="Tabelle6" sheetId="6" r:id="rId6"/>
    <sheet name="Table" sheetId="7" state="hidden" r:id="rId7"/>
  </sheets>
  <definedNames>
    <definedName name="_xlnm._FilterDatabase" localSheetId="1" hidden="1">Punkteblatt!$F$1:$Z$1</definedName>
    <definedName name="_xlnm.Print_Area" localSheetId="0">Ausdruck!$A$1:$G$35</definedName>
    <definedName name="_xlnm.Print_Area" localSheetId="2">Prozentgrenzen!$A$1:$E$7</definedName>
    <definedName name="_xlnm.Print_Area" localSheetId="1">Punkteblatt!$A$1:$AD$86</definedName>
    <definedName name="_xlnm.Print_Area" localSheetId="3">Punktegrenzen!$A$1:$F$8</definedName>
  </definedNames>
  <calcPr calcId="144525"/>
</workbook>
</file>

<file path=xl/sharedStrings.xml><?xml version="1.0" encoding="utf-8"?>
<sst xmlns="http://schemas.openxmlformats.org/spreadsheetml/2006/main" count="121" uniqueCount="75">
  <si>
    <t>Aufgabe</t>
  </si>
  <si>
    <t>Möglich</t>
  </si>
  <si>
    <t>Erreicht</t>
  </si>
  <si>
    <t>Summe</t>
  </si>
  <si>
    <t>Note</t>
  </si>
  <si>
    <t>Durchschnitt:</t>
  </si>
  <si>
    <t>Start bei 5</t>
  </si>
  <si>
    <t>Notenzeile</t>
  </si>
  <si>
    <t>Kriterium</t>
  </si>
  <si>
    <t>Punkte</t>
  </si>
  <si>
    <t>Gewicht</t>
  </si>
  <si>
    <t>Erfolg</t>
  </si>
  <si>
    <t>1. Farming: Variable Felder</t>
  </si>
  <si>
    <t>1. Farming: Kaufen von Feldern</t>
  </si>
  <si>
    <t>1. Farming: Anbauen von Saatgut</t>
  </si>
  <si>
    <t>1. Farming: Wachsen und Bewässern von Saatgut</t>
  </si>
  <si>
    <t>1. Farming: Abernten von Saatgut</t>
  </si>
  <si>
    <t>2. NPC: Feldarbeiter für jedes Feld</t>
  </si>
  <si>
    <t>2. NPC: Bewegung</t>
  </si>
  <si>
    <t>2. NPC: Kollision</t>
  </si>
  <si>
    <t>2. NPC: Animationen</t>
  </si>
  <si>
    <t>2. NPC: Zufällige Interaktionen</t>
  </si>
  <si>
    <t>3. Interface: Visuelle darstellung eines Spieler-Inventares</t>
  </si>
  <si>
    <t>3. Interface: Visuelle darstellung für Shop-Interaktionen</t>
  </si>
  <si>
    <t>3. Interface: Darstellung des Kontostandes</t>
  </si>
  <si>
    <t>3. Interface: Darstellung für Spielerinteraktions-Werkzeuge</t>
  </si>
  <si>
    <t>3. Interface: Benachrichtigungen (Bonus)</t>
  </si>
  <si>
    <t>4. Angepasste Darstellung des Bildschirm Cursors</t>
  </si>
  <si>
    <t>5. Speicherung: Speichern des aktuellen Spielstandes</t>
  </si>
  <si>
    <t>5. Speicherung: Laden des aktuellen Spielstandes</t>
  </si>
  <si>
    <t>6. Steuerung: Öffnen des Inventares über Hotkey</t>
  </si>
  <si>
    <t>6. Steuerung: Öffnen des Shops</t>
  </si>
  <si>
    <t>6. Steuerung: Änderung des aktuellen Spieler-Werkzeuges über Pfeiltasten</t>
  </si>
  <si>
    <t>6. Steuerung: Kaufen/Verkaufen von Items im Shop durch Cursor interaktionen</t>
  </si>
  <si>
    <t>7: Overlay: Pausenmenü</t>
  </si>
  <si>
    <t>8. Python-/PyGame-Funktionalität</t>
  </si>
  <si>
    <t>9. Quelltextqualität</t>
  </si>
  <si>
    <t>10. Ästhetik</t>
  </si>
  <si>
    <t>Bonuspunkte:</t>
  </si>
  <si>
    <t>15-Punkte Schema</t>
  </si>
  <si>
    <t>Bestimmung der Einzelnote</t>
  </si>
  <si>
    <t>Bestimmung 15-Punkte</t>
  </si>
  <si>
    <t>Bestimmung gewichtete Note</t>
  </si>
  <si>
    <t>Notenspiegel:</t>
  </si>
  <si>
    <t>Ø</t>
  </si>
  <si>
    <t>Start</t>
  </si>
  <si>
    <t>Ende</t>
  </si>
  <si>
    <t>Spanne</t>
  </si>
  <si>
    <t>Sehr gut</t>
  </si>
  <si>
    <t>Gut</t>
  </si>
  <si>
    <t>Befriedigend</t>
  </si>
  <si>
    <t>Ausreichend</t>
  </si>
  <si>
    <t>Mangelhaft</t>
  </si>
  <si>
    <t>Ungenügend</t>
  </si>
  <si>
    <t>Anteil</t>
  </si>
  <si>
    <t>1+</t>
  </si>
  <si>
    <t>1</t>
  </si>
  <si>
    <t>1-</t>
  </si>
  <si>
    <t>2+</t>
  </si>
  <si>
    <t>2</t>
  </si>
  <si>
    <t>2-</t>
  </si>
  <si>
    <t>3+</t>
  </si>
  <si>
    <t>3</t>
  </si>
  <si>
    <t>3-</t>
  </si>
  <si>
    <t>4+</t>
  </si>
  <si>
    <t>4</t>
  </si>
  <si>
    <t>4-</t>
  </si>
  <si>
    <t>5+</t>
  </si>
  <si>
    <t>5</t>
  </si>
  <si>
    <t>5-</t>
  </si>
  <si>
    <t>Die Verknüpfung konnte nicht aktualisiert werden.</t>
  </si>
  <si>
    <t>Datei:</t>
  </si>
  <si>
    <t>file:///C|/Daten/unix/to/Lehramt/2001h2/itfm/Bewertung Klassenarbeit Gruppe 2 X.sdc</t>
  </si>
  <si>
    <t>Tabelle:</t>
  </si>
  <si>
    <t>Punkteblatt</t>
  </si>
</sst>
</file>

<file path=xl/styles.xml><?xml version="1.0" encoding="utf-8"?>
<styleSheet xmlns="http://schemas.openxmlformats.org/spreadsheetml/2006/main">
  <numFmts count="6">
    <numFmt numFmtId="176" formatCode="0.0"/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177" formatCode="0.000"/>
    <numFmt numFmtId="41" formatCode="_-* #,##0_-;\-* #,##0_-;_-* &quot;-&quot;_-;_-@_-"/>
  </numFmts>
  <fonts count="33">
    <font>
      <sz val="10"/>
      <name val="Arial"/>
      <charset val="134"/>
    </font>
    <font>
      <b/>
      <sz val="12"/>
      <name val="Arial"/>
      <charset val="134"/>
    </font>
    <font>
      <sz val="12"/>
      <name val="Arial"/>
      <charset val="134"/>
    </font>
    <font>
      <b/>
      <sz val="10"/>
      <name val="Arial"/>
      <charset val="134"/>
    </font>
    <font>
      <sz val="9"/>
      <name val="Arial"/>
      <charset val="134"/>
    </font>
    <font>
      <b/>
      <i/>
      <sz val="10"/>
      <name val="Arial"/>
      <charset val="134"/>
    </font>
    <font>
      <sz val="8"/>
      <name val="Arial"/>
      <charset val="134"/>
    </font>
    <font>
      <sz val="7"/>
      <name val="Arial"/>
      <charset val="134"/>
    </font>
    <font>
      <sz val="12"/>
      <name val="DejaVu Sans"/>
      <charset val="134"/>
    </font>
    <font>
      <sz val="10"/>
      <color rgb="FF000000"/>
      <name val="Arial"/>
      <charset val="134"/>
    </font>
    <font>
      <b/>
      <sz val="12"/>
      <color rgb="FF000000"/>
      <name val="Arial"/>
      <charset val="134"/>
    </font>
    <font>
      <sz val="12"/>
      <color rgb="FF000000"/>
      <name val="Arial"/>
      <charset val="134"/>
    </font>
    <font>
      <b/>
      <sz val="10"/>
      <color rgb="FF000000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0"/>
      <color rgb="FFFF0000"/>
      <name val="Arial"/>
      <charset val="134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E6E6FF"/>
        <bgColor rgb="FFCCFFFF"/>
      </patternFill>
    </fill>
    <fill>
      <patternFill patternType="solid">
        <fgColor rgb="FFE6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99CCFF"/>
        <bgColor rgb="FFCCCCFF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6" fillId="2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3" fillId="16" borderId="17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4" fillId="11" borderId="16" applyNumberFormat="0" applyFont="0" applyAlignment="0" applyProtection="0">
      <alignment vertical="center"/>
    </xf>
    <xf numFmtId="0" fontId="22" fillId="10" borderId="15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16" borderId="15" applyNumberFormat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25" fillId="0" borderId="0" applyBorder="0" applyAlignment="0" applyProtection="0"/>
    <xf numFmtId="0" fontId="31" fillId="0" borderId="19" applyNumberFormat="0" applyFill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5" fillId="6" borderId="14" applyNumberForma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8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1" xfId="0" applyFont="1" applyBorder="1"/>
    <xf numFmtId="49" fontId="2" fillId="0" borderId="2" xfId="0" applyNumberFormat="1" applyFont="1" applyBorder="1" applyAlignment="1">
      <alignment horizontal="left" indent="1"/>
    </xf>
    <xf numFmtId="0" fontId="2" fillId="0" borderId="2" xfId="0" applyFont="1" applyBorder="1"/>
    <xf numFmtId="2" fontId="2" fillId="0" borderId="2" xfId="0" applyNumberFormat="1" applyFont="1" applyBorder="1"/>
    <xf numFmtId="0" fontId="2" fillId="0" borderId="2" xfId="0" applyFont="1" applyBorder="1" applyAlignment="1">
      <alignment horizontal="left" indent="1"/>
    </xf>
    <xf numFmtId="0" fontId="1" fillId="0" borderId="3" xfId="0" applyFont="1" applyBorder="1" applyAlignment="1">
      <alignment horizontal="center"/>
    </xf>
    <xf numFmtId="0" fontId="2" fillId="0" borderId="3" xfId="0" applyFont="1" applyBorder="1"/>
    <xf numFmtId="177" fontId="1" fillId="0" borderId="2" xfId="0" applyNumberFormat="1" applyFont="1" applyBorder="1" applyAlignment="1">
      <alignment horizontal="center"/>
    </xf>
    <xf numFmtId="177" fontId="2" fillId="0" borderId="2" xfId="0" applyNumberFormat="1" applyFont="1" applyBorder="1"/>
    <xf numFmtId="2" fontId="2" fillId="0" borderId="3" xfId="0" applyNumberFormat="1" applyFont="1" applyBorder="1"/>
    <xf numFmtId="9" fontId="1" fillId="0" borderId="2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 indent="1"/>
    </xf>
    <xf numFmtId="10" fontId="2" fillId="0" borderId="2" xfId="0" applyNumberFormat="1" applyFont="1" applyBorder="1" applyProtection="1">
      <protection locked="0"/>
    </xf>
    <xf numFmtId="10" fontId="2" fillId="0" borderId="2" xfId="0" applyNumberFormat="1" applyFont="1" applyBorder="1"/>
    <xf numFmtId="10" fontId="0" fillId="0" borderId="3" xfId="0" applyNumberFormat="1" applyBorder="1"/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1" fillId="0" borderId="4" xfId="0" applyFont="1" applyBorder="1"/>
    <xf numFmtId="0" fontId="2" fillId="0" borderId="4" xfId="0" applyFont="1" applyBorder="1"/>
    <xf numFmtId="0" fontId="1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textRotation="80"/>
    </xf>
    <xf numFmtId="49" fontId="0" fillId="2" borderId="4" xfId="0" applyNumberFormat="1" applyFill="1" applyBorder="1" applyAlignment="1" applyProtection="1">
      <alignment horizontal="left" vertical="center" wrapText="1"/>
      <protection locked="0"/>
    </xf>
    <xf numFmtId="0" fontId="0" fillId="2" borderId="4" xfId="0" applyFill="1" applyBorder="1" applyAlignment="1" applyProtection="1">
      <alignment vertical="center"/>
      <protection locked="0"/>
    </xf>
    <xf numFmtId="0" fontId="0" fillId="2" borderId="4" xfId="0" applyFill="1" applyBorder="1" applyAlignment="1" applyProtection="1">
      <alignment vertical="center" wrapText="1"/>
      <protection locked="0"/>
    </xf>
    <xf numFmtId="0" fontId="0" fillId="2" borderId="4" xfId="0" applyFill="1" applyBorder="1" applyAlignment="1">
      <alignment vertical="center"/>
    </xf>
    <xf numFmtId="49" fontId="0" fillId="2" borderId="4" xfId="0" applyNumberFormat="1" applyFill="1" applyBorder="1" applyAlignment="1" applyProtection="1">
      <alignment vertical="center" wrapText="1"/>
      <protection locked="0"/>
    </xf>
    <xf numFmtId="0" fontId="0" fillId="2" borderId="5" xfId="0" applyFill="1" applyBorder="1" applyAlignment="1" applyProtection="1">
      <alignment vertical="center"/>
      <protection locked="0"/>
    </xf>
    <xf numFmtId="0" fontId="0" fillId="2" borderId="5" xfId="0" applyFill="1" applyBorder="1" applyAlignment="1" applyProtection="1">
      <alignment vertical="center" wrapText="1"/>
      <protection locked="0"/>
    </xf>
    <xf numFmtId="0" fontId="0" fillId="2" borderId="5" xfId="0" applyFill="1" applyBorder="1" applyAlignment="1">
      <alignment vertical="center"/>
    </xf>
    <xf numFmtId="176" fontId="4" fillId="2" borderId="4" xfId="0" applyNumberFormat="1" applyFont="1" applyFill="1" applyBorder="1" applyAlignment="1" applyProtection="1">
      <alignment vertical="center"/>
      <protection locked="0"/>
    </xf>
    <xf numFmtId="0" fontId="0" fillId="0" borderId="4" xfId="0" applyBorder="1" applyAlignment="1">
      <alignment wrapText="1"/>
    </xf>
    <xf numFmtId="0" fontId="0" fillId="0" borderId="4" xfId="0" applyBorder="1"/>
    <xf numFmtId="0" fontId="3" fillId="0" borderId="4" xfId="0" applyFont="1" applyBorder="1" applyAlignment="1">
      <alignment wrapText="1"/>
    </xf>
    <xf numFmtId="0" fontId="5" fillId="0" borderId="4" xfId="0" applyFont="1" applyBorder="1" applyAlignment="1">
      <alignment horizontal="center"/>
    </xf>
    <xf numFmtId="0" fontId="3" fillId="0" borderId="4" xfId="0" applyFont="1" applyBorder="1"/>
    <xf numFmtId="0" fontId="2" fillId="3" borderId="4" xfId="0" applyFont="1" applyFill="1" applyBorder="1" applyAlignment="1" applyProtection="1">
      <alignment textRotation="80"/>
      <protection locked="0"/>
    </xf>
    <xf numFmtId="9" fontId="0" fillId="2" borderId="4" xfId="0" applyNumberFormat="1" applyFill="1" applyBorder="1" applyAlignment="1">
      <alignment vertical="center"/>
    </xf>
    <xf numFmtId="176" fontId="0" fillId="4" borderId="4" xfId="0" applyNumberFormat="1" applyFill="1" applyBorder="1" applyAlignment="1" applyProtection="1">
      <alignment vertical="center"/>
      <protection locked="0"/>
    </xf>
    <xf numFmtId="9" fontId="0" fillId="2" borderId="5" xfId="0" applyNumberFormat="1" applyFill="1" applyBorder="1" applyAlignment="1">
      <alignment vertical="center"/>
    </xf>
    <xf numFmtId="176" fontId="0" fillId="0" borderId="4" xfId="0" applyNumberFormat="1" applyBorder="1" applyAlignment="1" applyProtection="1">
      <alignment vertical="center"/>
      <protection locked="0"/>
    </xf>
    <xf numFmtId="176" fontId="6" fillId="0" borderId="4" xfId="0" applyNumberFormat="1" applyFont="1" applyBorder="1"/>
    <xf numFmtId="0" fontId="3" fillId="0" borderId="4" xfId="0" applyFont="1" applyBorder="1" applyAlignment="1">
      <alignment horizontal="center"/>
    </xf>
    <xf numFmtId="176" fontId="0" fillId="0" borderId="5" xfId="0" applyNumberFormat="1" applyBorder="1" applyAlignment="1" applyProtection="1">
      <alignment vertical="center"/>
      <protection locked="0"/>
    </xf>
    <xf numFmtId="176" fontId="0" fillId="0" borderId="6" xfId="0" applyNumberFormat="1" applyBorder="1" applyAlignment="1" applyProtection="1">
      <alignment vertical="center"/>
      <protection locked="0"/>
    </xf>
    <xf numFmtId="176" fontId="0" fillId="0" borderId="7" xfId="0" applyNumberFormat="1" applyBorder="1" applyAlignment="1" applyProtection="1">
      <alignment vertical="center"/>
      <protection locked="0"/>
    </xf>
    <xf numFmtId="176" fontId="0" fillId="0" borderId="8" xfId="0" applyNumberFormat="1" applyBorder="1" applyAlignment="1" applyProtection="1">
      <alignment vertical="center"/>
      <protection locked="0"/>
    </xf>
    <xf numFmtId="176" fontId="0" fillId="0" borderId="9" xfId="0" applyNumberFormat="1" applyBorder="1" applyAlignment="1" applyProtection="1">
      <alignment vertical="center"/>
      <protection locked="0"/>
    </xf>
    <xf numFmtId="176" fontId="0" fillId="0" borderId="10" xfId="0" applyNumberFormat="1" applyBorder="1" applyAlignment="1" applyProtection="1">
      <alignment vertical="center"/>
      <protection locked="0"/>
    </xf>
    <xf numFmtId="176" fontId="0" fillId="0" borderId="8" xfId="0" applyNumberFormat="1" applyBorder="1" applyAlignment="1" applyProtection="1">
      <alignment vertical="center"/>
      <protection locked="0"/>
    </xf>
    <xf numFmtId="0" fontId="1" fillId="3" borderId="4" xfId="0" applyFont="1" applyFill="1" applyBorder="1" applyAlignment="1" applyProtection="1">
      <alignment textRotation="80"/>
      <protection locked="0"/>
    </xf>
    <xf numFmtId="0" fontId="2" fillId="3" borderId="11" xfId="0" applyFont="1" applyFill="1" applyBorder="1" applyAlignment="1" applyProtection="1">
      <alignment textRotation="80"/>
      <protection locked="0"/>
    </xf>
    <xf numFmtId="176" fontId="0" fillId="0" borderId="11" xfId="0" applyNumberFormat="1" applyBorder="1" applyAlignment="1" applyProtection="1">
      <alignment vertical="center"/>
      <protection locked="0"/>
    </xf>
    <xf numFmtId="176" fontId="6" fillId="0" borderId="11" xfId="0" applyNumberFormat="1" applyFont="1" applyBorder="1"/>
    <xf numFmtId="0" fontId="1" fillId="0" borderId="0" xfId="0" applyFont="1"/>
    <xf numFmtId="0" fontId="2" fillId="0" borderId="12" xfId="0" applyFont="1" applyBorder="1"/>
    <xf numFmtId="0" fontId="2" fillId="0" borderId="13" xfId="0" applyFont="1" applyBorder="1"/>
    <xf numFmtId="0" fontId="7" fillId="0" borderId="13" xfId="0" applyFont="1" applyBorder="1"/>
    <xf numFmtId="0" fontId="6" fillId="0" borderId="4" xfId="0" applyFont="1" applyBorder="1"/>
    <xf numFmtId="0" fontId="2" fillId="0" borderId="8" xfId="0" applyFont="1" applyBorder="1"/>
    <xf numFmtId="0" fontId="4" fillId="0" borderId="0" xfId="0" applyFont="1"/>
    <xf numFmtId="0" fontId="4" fillId="0" borderId="0" xfId="0" applyFont="1" applyAlignment="1">
      <alignment horizontal="right"/>
    </xf>
    <xf numFmtId="0" fontId="8" fillId="5" borderId="0" xfId="0" applyFont="1" applyFill="1" applyAlignment="1">
      <alignment horizontal="center"/>
    </xf>
    <xf numFmtId="176" fontId="7" fillId="5" borderId="13" xfId="0" applyNumberFormat="1" applyFont="1" applyFill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left" vertical="center"/>
    </xf>
    <xf numFmtId="176" fontId="11" fillId="0" borderId="4" xfId="0" applyNumberFormat="1" applyFont="1" applyBorder="1" applyAlignment="1">
      <alignment vertical="center"/>
    </xf>
    <xf numFmtId="176" fontId="11" fillId="0" borderId="4" xfId="0" applyNumberFormat="1" applyFont="1" applyBorder="1" applyAlignment="1">
      <alignment horizontal="right" vertical="center"/>
    </xf>
    <xf numFmtId="0" fontId="9" fillId="0" borderId="0" xfId="0" applyFont="1" applyAlignment="1">
      <alignment vertical="center"/>
    </xf>
    <xf numFmtId="0" fontId="10" fillId="0" borderId="4" xfId="0" applyFont="1" applyBorder="1" applyAlignment="1">
      <alignment vertical="center"/>
    </xf>
    <xf numFmtId="176" fontId="10" fillId="0" borderId="4" xfId="0" applyNumberFormat="1" applyFont="1" applyBorder="1" applyAlignment="1">
      <alignment vertical="center"/>
    </xf>
    <xf numFmtId="1" fontId="9" fillId="0" borderId="0" xfId="0" applyNumberFormat="1" applyFont="1"/>
    <xf numFmtId="0" fontId="9" fillId="0" borderId="11" xfId="0" applyFont="1" applyBorder="1" applyProtection="1">
      <protection locked="0"/>
    </xf>
    <xf numFmtId="0" fontId="10" fillId="0" borderId="0" xfId="0" applyFont="1" applyAlignment="1">
      <alignment horizontal="center"/>
    </xf>
    <xf numFmtId="0" fontId="10" fillId="0" borderId="4" xfId="0" applyFont="1" applyBorder="1" applyAlignment="1">
      <alignment horizontal="center"/>
    </xf>
    <xf numFmtId="0" fontId="11" fillId="0" borderId="4" xfId="0" applyFont="1" applyBorder="1" applyAlignment="1">
      <alignment vertical="center"/>
    </xf>
    <xf numFmtId="0" fontId="12" fillId="0" borderId="0" xfId="0" applyFont="1"/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right" vertical="center"/>
    </xf>
    <xf numFmtId="176" fontId="10" fillId="0" borderId="0" xfId="0" applyNumberFormat="1" applyFont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3">
    <dxf>
      <font>
        <name val="Arial"/>
        <scheme val="none"/>
      </font>
      <fill>
        <patternFill patternType="solid">
          <bgColor rgb="FFFF0000"/>
        </patternFill>
      </fill>
    </dxf>
    <dxf>
      <font>
        <name val="Arial"/>
        <scheme val="none"/>
      </font>
      <fill>
        <patternFill patternType="solid">
          <bgColor rgb="FFFFFF00"/>
        </patternFill>
      </fill>
    </dxf>
    <dxf>
      <font>
        <name val="Arial"/>
        <scheme val="none"/>
      </font>
      <fill>
        <patternFill patternType="solid">
          <bgColor rgb="FF00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E6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F00"/>
      <rgbColor rgb="00666699"/>
      <rgbColor rgb="00969696"/>
      <rgbColor rgb="00003366"/>
      <rgbColor rgb="00339966"/>
      <rgbColor rgb="00141312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300" b="0" i="0" u="none" strike="noStrike" kern="1200" spc="-1" baseline="0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+mn-ea"/>
                <a:cs typeface="+mn-cs"/>
              </a:defRPr>
            </a:pPr>
            <a:r>
              <a:rPr lang="de-DE"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Notenverteilung</a:t>
            </a:r>
            <a:endParaRPr lang="de-DE" sz="13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6F00"/>
            </a:solidFill>
            <a:ln>
              <a:solidFill>
                <a:srgbClr val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Punkteblatt!$F$74:$K$74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Punkteblatt!$F$75:$K$75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1301098"/>
        <c:axId val="66263523"/>
      </c:barChart>
      <c:catAx>
        <c:axId val="8130109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ap="flat" cmpd="sng" algn="ctr">
            <a:solidFill>
              <a:srgbClr val="141312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700" b="0" i="0" u="none" strike="noStrike" kern="1200" spc="-1" baseline="0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+mn-ea"/>
                <a:cs typeface="+mn-cs"/>
              </a:defRPr>
            </a:pPr>
          </a:p>
        </c:txPr>
        <c:crossAx val="66263523"/>
        <c:crosses val="min"/>
        <c:auto val="1"/>
        <c:lblAlgn val="ctr"/>
        <c:lblOffset val="100"/>
        <c:noMultiLvlLbl val="1"/>
      </c:catAx>
      <c:valAx>
        <c:axId val="66263523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141312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6350" cap="flat" cmpd="sng" algn="ctr">
            <a:solidFill>
              <a:srgbClr val="141312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700" b="0" i="0" u="none" strike="noStrike" kern="1200" spc="-1" baseline="0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+mn-ea"/>
                <a:cs typeface="+mn-cs"/>
              </a:defRPr>
            </a:pPr>
          </a:p>
        </c:txPr>
        <c:crossAx val="81301098"/>
        <c:crosses val="min"/>
        <c:crossBetween val="between"/>
        <c:majorUnit val="1"/>
        <c:minorUnit val="1"/>
      </c:valAx>
      <c:spPr>
        <a:noFill/>
        <a:ln w="12600">
          <a:noFill/>
        </a:ln>
      </c:spPr>
    </c:plotArea>
    <c:plotVisOnly val="0"/>
    <c:dispBlanksAs val="gap"/>
    <c:showDLblsOverMax val="1"/>
  </c:chart>
  <c:spPr>
    <a:solidFill>
      <a:srgbClr val="FFFFFF"/>
    </a:solidFill>
    <a:ln w="36000" cap="flat" cmpd="sng" algn="ctr">
      <a:solidFill>
        <a:srgbClr val="141312"/>
      </a:solidFill>
      <a:prstDash val="solid"/>
      <a:round/>
    </a:ln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300" b="0" i="0" u="none" strike="noStrike" kern="1200" spc="-1" baseline="0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+mn-ea"/>
                <a:cs typeface="+mn-cs"/>
              </a:defRPr>
            </a:pPr>
            <a:r>
              <a:rPr lang="de-DE"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Notenverteilung</a:t>
            </a:r>
            <a:endParaRPr lang="de-DE" sz="13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6F00"/>
            </a:solidFill>
            <a:ln>
              <a:solidFill>
                <a:srgbClr val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Punkteblatt!$F$74:$K$74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Punkteblatt!$F$75:$K$75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5230427"/>
        <c:axId val="10051899"/>
      </c:barChart>
      <c:catAx>
        <c:axId val="752304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ap="flat" cmpd="sng" algn="ctr">
            <a:solidFill>
              <a:srgbClr val="141312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700" b="0" i="0" u="none" strike="noStrike" kern="1200" spc="-1" baseline="0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+mn-ea"/>
                <a:cs typeface="+mn-cs"/>
              </a:defRPr>
            </a:pPr>
          </a:p>
        </c:txPr>
        <c:crossAx val="10051899"/>
        <c:crosses val="min"/>
        <c:auto val="1"/>
        <c:lblAlgn val="ctr"/>
        <c:lblOffset val="100"/>
        <c:noMultiLvlLbl val="1"/>
      </c:catAx>
      <c:valAx>
        <c:axId val="10051899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141312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6350" cap="flat" cmpd="sng" algn="ctr">
            <a:solidFill>
              <a:srgbClr val="141312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700" b="0" i="0" u="none" strike="noStrike" kern="1200" spc="-1" baseline="0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+mn-ea"/>
                <a:cs typeface="+mn-cs"/>
              </a:defRPr>
            </a:pPr>
          </a:p>
        </c:txPr>
        <c:crossAx val="75230427"/>
        <c:crosses val="min"/>
        <c:crossBetween val="between"/>
        <c:majorUnit val="1"/>
        <c:minorUnit val="1"/>
      </c:valAx>
      <c:spPr>
        <a:noFill/>
        <a:ln w="12600">
          <a:noFill/>
        </a:ln>
      </c:spPr>
    </c:plotArea>
    <c:plotVisOnly val="0"/>
    <c:dispBlanksAs val="gap"/>
    <c:showDLblsOverMax val="1"/>
  </c:chart>
  <c:spPr>
    <a:solidFill>
      <a:srgbClr val="FFFFFF"/>
    </a:solidFill>
    <a:ln w="6350" cap="flat" cmpd="sng" algn="ctr">
      <a:noFill/>
      <a:prstDash val="solid"/>
      <a:round/>
    </a:ln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1380661</xdr:colOff>
      <xdr:row>9</xdr:row>
      <xdr:rowOff>270001</xdr:rowOff>
    </xdr:from>
    <xdr:to>
      <xdr:col>6</xdr:col>
      <xdr:colOff>763797</xdr:colOff>
      <xdr:row>13</xdr:row>
      <xdr:rowOff>287548</xdr:rowOff>
    </xdr:to>
    <xdr:graphicFrame>
      <xdr:nvGraphicFramePr>
        <xdr:cNvPr id="2" name="Chart 1"/>
        <xdr:cNvGraphicFramePr/>
      </xdr:nvGraphicFramePr>
      <xdr:xfrm>
        <a:off x="5714365" y="3184525"/>
        <a:ext cx="2649855" cy="13125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5760</xdr:colOff>
      <xdr:row>72</xdr:row>
      <xdr:rowOff>176400</xdr:rowOff>
    </xdr:from>
    <xdr:to>
      <xdr:col>23</xdr:col>
      <xdr:colOff>30960</xdr:colOff>
      <xdr:row>83</xdr:row>
      <xdr:rowOff>39975</xdr:rowOff>
    </xdr:to>
    <xdr:graphicFrame>
      <xdr:nvGraphicFramePr>
        <xdr:cNvPr id="2" name="Chart 1"/>
        <xdr:cNvGraphicFramePr/>
      </xdr:nvGraphicFramePr>
      <xdr:xfrm>
        <a:off x="8288020" y="6419215"/>
        <a:ext cx="2682240" cy="2273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G40"/>
  <sheetViews>
    <sheetView zoomScale="55" zoomScaleNormal="55" workbookViewId="0">
      <selection activeCell="D40" sqref="D40"/>
    </sheetView>
  </sheetViews>
  <sheetFormatPr defaultColWidth="9.14285714285714" defaultRowHeight="13.5" outlineLevelCol="6"/>
  <cols>
    <col min="1" max="1" width="41.8571428571429"/>
    <col min="2" max="3" width="11.5714285714286"/>
    <col min="4" max="4" width="20.7142857142857"/>
    <col min="5" max="5" width="16.7142857142857"/>
    <col min="6" max="1025" width="11.5714285714286"/>
  </cols>
  <sheetData>
    <row r="1" s="67" customFormat="1" ht="25.5" customHeight="1" spans="1:7">
      <c r="A1" s="68" t="str">
        <f ca="1">"Schüler/-in: "&amp;D38</f>
        <v>Schüler/-in: 0</v>
      </c>
      <c r="B1" s="69"/>
      <c r="C1" s="68"/>
      <c r="E1" s="79"/>
      <c r="F1" s="79"/>
      <c r="G1" s="79"/>
    </row>
    <row r="2" s="67" customFormat="1" ht="25.5" customHeight="1" spans="1:7">
      <c r="A2" s="68"/>
      <c r="B2" s="68"/>
      <c r="C2" s="68"/>
      <c r="E2" s="79"/>
      <c r="F2" s="79"/>
      <c r="G2" s="79"/>
    </row>
    <row r="3" s="67" customFormat="1" ht="25.5" customHeight="1" spans="1:7">
      <c r="A3" s="70" t="s">
        <v>0</v>
      </c>
      <c r="B3" s="70" t="s">
        <v>1</v>
      </c>
      <c r="C3" s="70" t="s">
        <v>2</v>
      </c>
      <c r="E3" s="80" t="str">
        <f>Punktegrenzen!A1</f>
        <v>Note</v>
      </c>
      <c r="F3" s="80" t="str">
        <f>Punktegrenzen!C1</f>
        <v>Start</v>
      </c>
      <c r="G3" s="80" t="str">
        <f>Punktegrenzen!D1</f>
        <v>Ende</v>
      </c>
    </row>
    <row r="4" s="67" customFormat="1" ht="25.5" customHeight="1" spans="1:7">
      <c r="A4" s="71" t="str">
        <f>Punkteblatt!A2</f>
        <v>1. Farming: Variable Felder</v>
      </c>
      <c r="B4" s="72">
        <f>Punkteblatt!D2</f>
        <v>4</v>
      </c>
      <c r="C4" s="73">
        <f ca="1" t="shared" ref="C4:C33" si="0">INDIRECT("punkteblatt!"&amp;ADDRESS(ROW()-2,$B$39))</f>
        <v>0</v>
      </c>
      <c r="E4" s="81" t="str">
        <f>Punktegrenzen!A2</f>
        <v>Sehr gut</v>
      </c>
      <c r="F4" s="72">
        <f>Punktegrenzen!C2</f>
        <v>69</v>
      </c>
      <c r="G4" s="72">
        <f>Punktegrenzen!D2</f>
        <v>75</v>
      </c>
    </row>
    <row r="5" s="67" customFormat="1" ht="25.5" customHeight="1" spans="1:7">
      <c r="A5" s="71" t="str">
        <f>Punkteblatt!A4</f>
        <v>1. Farming: Anbauen von Saatgut</v>
      </c>
      <c r="B5" s="72">
        <f>Punkteblatt!D4</f>
        <v>3</v>
      </c>
      <c r="C5" s="73">
        <f ca="1" t="shared" si="0"/>
        <v>0</v>
      </c>
      <c r="E5" s="81" t="str">
        <f>Punktegrenzen!A3</f>
        <v>Gut</v>
      </c>
      <c r="F5" s="72">
        <f>Punktegrenzen!C3</f>
        <v>60.75</v>
      </c>
      <c r="G5" s="72">
        <f>Punktegrenzen!D3</f>
        <v>68.9925</v>
      </c>
    </row>
    <row r="6" s="67" customFormat="1" ht="25.5" customHeight="1" spans="1:7">
      <c r="A6" s="71" t="str">
        <f>Punkteblatt!A5</f>
        <v>1. Farming: Wachsen und Bewässern von Saatgut</v>
      </c>
      <c r="B6" s="72">
        <f>Punkteblatt!D5</f>
        <v>4</v>
      </c>
      <c r="C6" s="73">
        <f ca="1" t="shared" si="0"/>
        <v>0</v>
      </c>
      <c r="E6" s="81" t="str">
        <f>Punktegrenzen!A4</f>
        <v>Befriedigend</v>
      </c>
      <c r="F6" s="72">
        <f>Punktegrenzen!C4</f>
        <v>49.5</v>
      </c>
      <c r="G6" s="72">
        <f>Punktegrenzen!D4</f>
        <v>60.7425</v>
      </c>
    </row>
    <row r="7" s="67" customFormat="1" ht="25.5" customHeight="1" spans="1:7">
      <c r="A7" s="71" t="str">
        <f>Punkteblatt!A6</f>
        <v>1. Farming: Abernten von Saatgut</v>
      </c>
      <c r="B7" s="72">
        <f>Punkteblatt!D6</f>
        <v>3</v>
      </c>
      <c r="C7" s="73">
        <f ca="1" t="shared" si="0"/>
        <v>0</v>
      </c>
      <c r="E7" s="81" t="str">
        <f>Punktegrenzen!A5</f>
        <v>Ausreichend</v>
      </c>
      <c r="F7" s="72">
        <f>Punktegrenzen!C5</f>
        <v>37.5</v>
      </c>
      <c r="G7" s="72">
        <f>Punktegrenzen!D5</f>
        <v>49.4925</v>
      </c>
    </row>
    <row r="8" s="67" customFormat="1" ht="25.5" customHeight="1" spans="1:7">
      <c r="A8" s="71" t="str">
        <f>Punkteblatt!A7</f>
        <v>2. NPC: Feldarbeiter für jedes Feld</v>
      </c>
      <c r="B8" s="72">
        <f>Punkteblatt!D7</f>
        <v>2</v>
      </c>
      <c r="C8" s="73">
        <f ca="1" t="shared" si="0"/>
        <v>0</v>
      </c>
      <c r="E8" s="81" t="str">
        <f>Punktegrenzen!A6</f>
        <v>Mangelhaft</v>
      </c>
      <c r="F8" s="72">
        <f>Punktegrenzen!C6</f>
        <v>21.75</v>
      </c>
      <c r="G8" s="72">
        <f>Punktegrenzen!D6</f>
        <v>37.4925</v>
      </c>
    </row>
    <row r="9" s="67" customFormat="1" ht="25.5" customHeight="1" spans="1:7">
      <c r="A9" s="71" t="str">
        <f>Punkteblatt!A8</f>
        <v>2. NPC: Bewegung</v>
      </c>
      <c r="B9" s="72">
        <f>Punkteblatt!D8</f>
        <v>3</v>
      </c>
      <c r="C9" s="73">
        <f ca="1" t="shared" si="0"/>
        <v>0</v>
      </c>
      <c r="E9" s="81" t="str">
        <f>Punktegrenzen!A7</f>
        <v>Ungenügend</v>
      </c>
      <c r="F9" s="72">
        <f>Punktegrenzen!C7</f>
        <v>0</v>
      </c>
      <c r="G9" s="72">
        <f>Punktegrenzen!D7</f>
        <v>21.7425</v>
      </c>
    </row>
    <row r="10" s="67" customFormat="1" ht="25.5" customHeight="1" spans="1:6">
      <c r="A10" s="71" t="str">
        <f>Punkteblatt!A9</f>
        <v>2. NPC: Kollision</v>
      </c>
      <c r="B10" s="72">
        <f>Punkteblatt!D9</f>
        <v>4</v>
      </c>
      <c r="C10" s="73">
        <f ca="1" t="shared" si="0"/>
        <v>0</v>
      </c>
      <c r="E10" s="82"/>
      <c r="F10" s="74"/>
    </row>
    <row r="11" s="67" customFormat="1" ht="25.5" customHeight="1" spans="1:7">
      <c r="A11" s="71" t="str">
        <f>Punkteblatt!A11</f>
        <v>2. NPC: Zufällige Interaktionen</v>
      </c>
      <c r="B11" s="72">
        <f>Punkteblatt!D11</f>
        <v>2</v>
      </c>
      <c r="C11" s="73">
        <f ca="1" t="shared" si="0"/>
        <v>0</v>
      </c>
      <c r="D11" s="74"/>
      <c r="E11" s="83"/>
      <c r="F11" s="74"/>
      <c r="G11" s="74"/>
    </row>
    <row r="12" s="67" customFormat="1" ht="25.5" customHeight="1" spans="1:7">
      <c r="A12" s="71" t="str">
        <f>Punkteblatt!A12</f>
        <v>3. Interface: Visuelle darstellung eines Spieler-Inventares</v>
      </c>
      <c r="B12" s="72">
        <f>Punkteblatt!D12</f>
        <v>3</v>
      </c>
      <c r="C12" s="73">
        <f ca="1" t="shared" si="0"/>
        <v>0</v>
      </c>
      <c r="D12" s="74"/>
      <c r="E12" s="83"/>
      <c r="F12" s="74"/>
      <c r="G12" s="74"/>
    </row>
    <row r="13" s="67" customFormat="1" ht="25.5" customHeight="1" spans="1:7">
      <c r="A13" s="71" t="str">
        <f>Punkteblatt!A13</f>
        <v>3. Interface: Visuelle darstellung für Shop-Interaktionen</v>
      </c>
      <c r="B13" s="72">
        <f>Punkteblatt!D13</f>
        <v>2</v>
      </c>
      <c r="C13" s="73">
        <f ca="1" t="shared" si="0"/>
        <v>0</v>
      </c>
      <c r="D13" s="74"/>
      <c r="E13" s="83"/>
      <c r="F13" s="74"/>
      <c r="G13" s="74"/>
    </row>
    <row r="14" s="67" customFormat="1" ht="25.5" customHeight="1" spans="1:7">
      <c r="A14" s="71" t="str">
        <f>Punkteblatt!A16</f>
        <v>3. Interface: Benachrichtigungen (Bonus)</v>
      </c>
      <c r="B14" s="72">
        <f>Punkteblatt!D16</f>
        <v>2</v>
      </c>
      <c r="C14" s="73">
        <f ca="1" t="shared" si="0"/>
        <v>0</v>
      </c>
      <c r="D14" s="74"/>
      <c r="E14" s="83"/>
      <c r="F14" s="74"/>
      <c r="G14" s="74"/>
    </row>
    <row r="15" s="67" customFormat="1" ht="25.5" customHeight="1" spans="1:7">
      <c r="A15" s="71" t="str">
        <f>Punkteblatt!A17</f>
        <v>4. Angepasste Darstellung des Bildschirm Cursors</v>
      </c>
      <c r="B15" s="72">
        <f>Punkteblatt!D17</f>
        <v>2</v>
      </c>
      <c r="C15" s="73">
        <f ca="1" t="shared" si="0"/>
        <v>0</v>
      </c>
      <c r="D15" s="74"/>
      <c r="E15" s="83"/>
      <c r="F15" s="74"/>
      <c r="G15" s="74"/>
    </row>
    <row r="16" s="67" customFormat="1" ht="25.5" customHeight="1" spans="1:7">
      <c r="A16" s="71" t="str">
        <f>Punkteblatt!A18</f>
        <v>5. Speicherung: Speichern des aktuellen Spielstandes</v>
      </c>
      <c r="B16" s="72">
        <f>Punkteblatt!D18</f>
        <v>4</v>
      </c>
      <c r="C16" s="73">
        <f ca="1" t="shared" si="0"/>
        <v>0</v>
      </c>
      <c r="D16" s="74"/>
      <c r="E16" s="83"/>
      <c r="F16" s="74"/>
      <c r="G16" s="74"/>
    </row>
    <row r="17" s="67" customFormat="1" ht="25.5" customHeight="1" spans="1:7">
      <c r="A17" s="71" t="str">
        <f>Punkteblatt!A19</f>
        <v>5. Speicherung: Laden des aktuellen Spielstandes</v>
      </c>
      <c r="B17" s="72">
        <f>Punkteblatt!D19</f>
        <v>4</v>
      </c>
      <c r="C17" s="73">
        <f ca="1" t="shared" si="0"/>
        <v>0</v>
      </c>
      <c r="D17" s="74"/>
      <c r="E17" s="83"/>
      <c r="F17" s="74"/>
      <c r="G17" s="74"/>
    </row>
    <row r="18" s="67" customFormat="1" ht="25.5" customHeight="1" spans="1:7">
      <c r="A18" s="71" t="e">
        <f>Punkteblatt!#REF!</f>
        <v>#REF!</v>
      </c>
      <c r="B18" s="72" t="e">
        <f>Punkteblatt!#REF!</f>
        <v>#REF!</v>
      </c>
      <c r="C18" s="73">
        <f ca="1" t="shared" si="0"/>
        <v>0</v>
      </c>
      <c r="D18" s="74"/>
      <c r="E18" s="83"/>
      <c r="F18" s="74"/>
      <c r="G18" s="74"/>
    </row>
    <row r="19" s="67" customFormat="1" ht="25.5" customHeight="1" spans="1:7">
      <c r="A19" s="71" t="e">
        <f>Punkteblatt!#REF!</f>
        <v>#REF!</v>
      </c>
      <c r="B19" s="72" t="e">
        <f>Punkteblatt!#REF!</f>
        <v>#REF!</v>
      </c>
      <c r="C19" s="73">
        <f ca="1" t="shared" si="0"/>
        <v>0</v>
      </c>
      <c r="D19" s="74"/>
      <c r="E19" s="83"/>
      <c r="F19" s="74"/>
      <c r="G19" s="74"/>
    </row>
    <row r="20" s="67" customFormat="1" ht="25.5" customHeight="1" spans="1:7">
      <c r="A20" s="71" t="e">
        <f>Punkteblatt!#REF!</f>
        <v>#REF!</v>
      </c>
      <c r="B20" s="72" t="e">
        <f>Punkteblatt!#REF!</f>
        <v>#REF!</v>
      </c>
      <c r="C20" s="73">
        <f ca="1" t="shared" si="0"/>
        <v>0</v>
      </c>
      <c r="D20" s="74"/>
      <c r="E20" s="83"/>
      <c r="F20" s="74"/>
      <c r="G20" s="74"/>
    </row>
    <row r="21" s="67" customFormat="1" ht="25.5" customHeight="1" spans="1:7">
      <c r="A21" s="71" t="e">
        <f>Punkteblatt!#REF!</f>
        <v>#REF!</v>
      </c>
      <c r="B21" s="72" t="e">
        <f>Punkteblatt!#REF!</f>
        <v>#REF!</v>
      </c>
      <c r="C21" s="73">
        <f ca="1" t="shared" si="0"/>
        <v>0</v>
      </c>
      <c r="D21" s="74"/>
      <c r="E21" s="83"/>
      <c r="F21" s="74"/>
      <c r="G21" s="74"/>
    </row>
    <row r="22" s="67" customFormat="1" ht="25.5" customHeight="1" spans="1:7">
      <c r="A22" s="71" t="e">
        <f>Punkteblatt!#REF!</f>
        <v>#REF!</v>
      </c>
      <c r="B22" s="72" t="e">
        <f>Punkteblatt!#REF!</f>
        <v>#REF!</v>
      </c>
      <c r="C22" s="73">
        <f ca="1" t="shared" si="0"/>
        <v>0</v>
      </c>
      <c r="D22" s="74"/>
      <c r="E22" s="83"/>
      <c r="F22" s="74"/>
      <c r="G22" s="74"/>
    </row>
    <row r="23" s="67" customFormat="1" ht="25.5" customHeight="1" spans="1:7">
      <c r="A23" s="71" t="e">
        <f>Punkteblatt!#REF!</f>
        <v>#REF!</v>
      </c>
      <c r="B23" s="72" t="e">
        <f>Punkteblatt!#REF!</f>
        <v>#REF!</v>
      </c>
      <c r="C23" s="73">
        <f ca="1" t="shared" si="0"/>
        <v>0</v>
      </c>
      <c r="D23" s="74"/>
      <c r="E23" s="83"/>
      <c r="F23" s="74"/>
      <c r="G23" s="74"/>
    </row>
    <row r="24" s="67" customFormat="1" ht="25.5" customHeight="1" spans="1:7">
      <c r="A24" s="71" t="e">
        <f>Punkteblatt!#REF!</f>
        <v>#REF!</v>
      </c>
      <c r="B24" s="72" t="e">
        <f>Punkteblatt!#REF!</f>
        <v>#REF!</v>
      </c>
      <c r="C24" s="73">
        <f ca="1" t="shared" si="0"/>
        <v>0</v>
      </c>
      <c r="D24" s="74"/>
      <c r="E24" s="83"/>
      <c r="F24" s="74"/>
      <c r="G24" s="74"/>
    </row>
    <row r="25" s="67" customFormat="1" ht="25.5" customHeight="1" spans="1:7">
      <c r="A25" s="71" t="e">
        <f>Punkteblatt!#REF!</f>
        <v>#REF!</v>
      </c>
      <c r="B25" s="72" t="e">
        <f>Punkteblatt!#REF!</f>
        <v>#REF!</v>
      </c>
      <c r="C25" s="73">
        <f ca="1" t="shared" si="0"/>
        <v>0</v>
      </c>
      <c r="D25" s="74"/>
      <c r="E25" s="83"/>
      <c r="F25" s="74"/>
      <c r="G25" s="74"/>
    </row>
    <row r="26" s="67" customFormat="1" ht="25.5" customHeight="1" spans="1:7">
      <c r="A26" s="71" t="e">
        <f>Punkteblatt!#REF!</f>
        <v>#REF!</v>
      </c>
      <c r="B26" s="72" t="e">
        <f>Punkteblatt!#REF!</f>
        <v>#REF!</v>
      </c>
      <c r="C26" s="73">
        <f ca="1" t="shared" si="0"/>
        <v>0</v>
      </c>
      <c r="D26" s="74"/>
      <c r="E26" s="83"/>
      <c r="F26" s="74"/>
      <c r="G26" s="74"/>
    </row>
    <row r="27" s="67" customFormat="1" ht="25.5" customHeight="1" spans="1:7">
      <c r="A27" s="71" t="str">
        <f>Punkteblatt!A25</f>
        <v>8. Python-/PyGame-Funktionalität</v>
      </c>
      <c r="B27" s="72">
        <f>Punkteblatt!D25</f>
        <v>5</v>
      </c>
      <c r="C27" s="73">
        <f ca="1" t="shared" si="0"/>
        <v>0</v>
      </c>
      <c r="D27" s="74"/>
      <c r="E27" s="83"/>
      <c r="F27" s="74"/>
      <c r="G27" s="74"/>
    </row>
    <row r="28" s="67" customFormat="1" ht="25.5" customHeight="1" spans="1:7">
      <c r="A28" s="71" t="str">
        <f>Punkteblatt!A26</f>
        <v>9. Quelltextqualität</v>
      </c>
      <c r="B28" s="72">
        <f>Punkteblatt!D26</f>
        <v>3</v>
      </c>
      <c r="C28" s="73">
        <f ca="1" t="shared" si="0"/>
        <v>0</v>
      </c>
      <c r="D28" s="74"/>
      <c r="E28" s="83"/>
      <c r="F28" s="74"/>
      <c r="G28" s="74"/>
    </row>
    <row r="29" s="67" customFormat="1" ht="25.5" hidden="1" customHeight="1" spans="1:7">
      <c r="A29" s="71" t="str">
        <f>Punkteblatt!A27</f>
        <v>10. Ästhetik</v>
      </c>
      <c r="B29" s="72">
        <f>Punkteblatt!D27</f>
        <v>4</v>
      </c>
      <c r="C29" s="73">
        <f ca="1" t="shared" si="0"/>
        <v>0</v>
      </c>
      <c r="D29" s="74"/>
      <c r="E29" s="83"/>
      <c r="F29" s="74"/>
      <c r="G29" s="74"/>
    </row>
    <row r="30" s="67" customFormat="1" ht="25.5" hidden="1" customHeight="1" spans="1:7">
      <c r="A30" s="71" t="e">
        <f>Punkteblatt!#REF!</f>
        <v>#REF!</v>
      </c>
      <c r="B30" s="72" t="e">
        <f>Punkteblatt!#REF!</f>
        <v>#REF!</v>
      </c>
      <c r="C30" s="73">
        <f ca="1" t="shared" si="0"/>
        <v>-1</v>
      </c>
      <c r="D30" s="74"/>
      <c r="E30" s="83"/>
      <c r="F30" s="74"/>
      <c r="G30" s="74"/>
    </row>
    <row r="31" s="67" customFormat="1" ht="25.5" hidden="1" customHeight="1" spans="1:7">
      <c r="A31" s="71" t="e">
        <f>Punkteblatt!#REF!</f>
        <v>#REF!</v>
      </c>
      <c r="B31" s="72" t="e">
        <f>Punkteblatt!#REF!</f>
        <v>#REF!</v>
      </c>
      <c r="C31" s="73">
        <f ca="1" t="shared" si="0"/>
        <v>-1</v>
      </c>
      <c r="D31" s="74"/>
      <c r="E31" s="83"/>
      <c r="F31" s="74"/>
      <c r="G31" s="74"/>
    </row>
    <row r="32" s="67" customFormat="1" ht="25.5" hidden="1" customHeight="1" spans="1:7">
      <c r="A32" s="71" t="e">
        <f>Punkteblatt!#REF!</f>
        <v>#REF!</v>
      </c>
      <c r="B32" s="72" t="e">
        <f>Punkteblatt!#REF!</f>
        <v>#REF!</v>
      </c>
      <c r="C32" s="73">
        <f ca="1" t="shared" si="0"/>
        <v>0</v>
      </c>
      <c r="D32" s="74"/>
      <c r="E32" s="83"/>
      <c r="F32" s="74"/>
      <c r="G32" s="74"/>
    </row>
    <row r="33" s="67" customFormat="1" ht="25.5" customHeight="1" spans="1:7">
      <c r="A33" s="71" t="str">
        <f>Punkteblatt!A28</f>
        <v>Bonuspunkte:</v>
      </c>
      <c r="B33" s="72">
        <f>Punkteblatt!D28</f>
        <v>0</v>
      </c>
      <c r="C33" s="73" t="str">
        <f ca="1" t="shared" si="0"/>
        <v> </v>
      </c>
      <c r="D33" s="74"/>
      <c r="E33" s="83"/>
      <c r="F33" s="74"/>
      <c r="G33" s="74"/>
    </row>
    <row r="34" s="67" customFormat="1" ht="25.5" customHeight="1" spans="1:7">
      <c r="A34" s="75" t="s">
        <v>3</v>
      </c>
      <c r="B34" s="76" t="e">
        <f>SUM(B4:B33)</f>
        <v>#REF!</v>
      </c>
      <c r="C34" s="76">
        <f ca="1">SUM(C4:C33)</f>
        <v>-2</v>
      </c>
      <c r="D34" s="74"/>
      <c r="E34" s="83"/>
      <c r="F34" s="74"/>
      <c r="G34" s="74"/>
    </row>
    <row r="35" s="67" customFormat="1" ht="25.5" customHeight="1" spans="1:7">
      <c r="A35" s="75" t="s">
        <v>4</v>
      </c>
      <c r="B35" s="70" t="str">
        <f ca="1">IF(B38=1,"sehr gut",IF(B38=2,"gut",IF(B38=3,"befriedigend",IF(B38=4,"ausreichend",IF(B38=5,"mangelhaft",IF(B38=6,"ungenügend",""))))))&amp;IF(C38&lt;&gt;""," ("&amp;C38&amp;")","")</f>
        <v/>
      </c>
      <c r="C35" s="70"/>
      <c r="D35" s="74"/>
      <c r="E35" s="84" t="s">
        <v>5</v>
      </c>
      <c r="F35" s="85">
        <f>Punkteblatt!L75</f>
        <v>6</v>
      </c>
      <c r="G35" s="74"/>
    </row>
    <row r="36" s="67" customFormat="1"/>
    <row r="37" s="67" customFormat="1"/>
    <row r="38" s="67" customFormat="1" spans="2:4">
      <c r="B38" s="77">
        <f ca="1">ABS(MID(INDIRECT("punkteblatt!"&amp;ADDRESS(B40,$B$39)),1,1))</f>
        <v>0</v>
      </c>
      <c r="C38" s="67" t="str">
        <f ca="1">MID(INDIRECT("punkteblatt!"&amp;ADDRESS(B40,B39)),2,1)</f>
        <v/>
      </c>
      <c r="D38" s="77">
        <f ca="1">INDIRECT("punkteblatt!"&amp;ADDRESS("1",$B$39))</f>
        <v>0</v>
      </c>
    </row>
    <row r="39" s="67" customFormat="1" spans="1:4">
      <c r="A39" s="67" t="s">
        <v>6</v>
      </c>
      <c r="B39" s="67">
        <f>C39+D39</f>
        <v>22</v>
      </c>
      <c r="C39" s="67">
        <v>5</v>
      </c>
      <c r="D39" s="78">
        <v>17</v>
      </c>
    </row>
    <row r="40" s="67" customFormat="1" spans="1:2">
      <c r="A40" s="67" t="s">
        <v>7</v>
      </c>
      <c r="B40" s="67">
        <v>34</v>
      </c>
    </row>
  </sheetData>
  <mergeCells count="1">
    <mergeCell ref="B35:C35"/>
  </mergeCells>
  <printOptions horizontalCentered="1" verticalCentered="1"/>
  <pageMargins left="0.78740157480315" right="0.78740157480315" top="0.94488188976378" bottom="0.78740157480315" header="0.78740157480315" footer="0.511811023622047"/>
  <pageSetup paperSize="9" scale="61" orientation="landscape" useFirstPageNumber="1"/>
  <headerFooter>
    <oddHeader>&amp;LITA20a / GAME&amp;RAufgabe: GAME.1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D84"/>
  <sheetViews>
    <sheetView tabSelected="1" zoomScale="115" zoomScaleNormal="115" workbookViewId="0">
      <pane xSplit="5" ySplit="1" topLeftCell="F2" activePane="bottomRight" state="frozen"/>
      <selection/>
      <selection pane="topRight"/>
      <selection pane="bottomLeft"/>
      <selection pane="bottomRight" activeCell="K24" sqref="K24"/>
    </sheetView>
  </sheetViews>
  <sheetFormatPr defaultColWidth="0" defaultRowHeight="13.5"/>
  <cols>
    <col min="1" max="1" width="63.2190476190476" customWidth="1"/>
    <col min="2" max="4" width="4.42857142857143" customWidth="1"/>
    <col min="5" max="5" width="7.28571428571429" customWidth="1"/>
    <col min="6" max="6" width="4.42857142857143" customWidth="1"/>
    <col min="7" max="7" width="5" customWidth="1"/>
    <col min="8" max="26" width="4.42857142857143" customWidth="1"/>
    <col min="27" max="36" width="4.42857142857143" hidden="1" customWidth="1"/>
    <col min="37" max="16384" width="9.14285714285714" hidden="1"/>
  </cols>
  <sheetData>
    <row r="1" s="18" customFormat="1" ht="47.8" spans="1:56">
      <c r="A1" s="23" t="s">
        <v>8</v>
      </c>
      <c r="B1" s="24" t="s">
        <v>9</v>
      </c>
      <c r="C1" s="24" t="s">
        <v>10</v>
      </c>
      <c r="D1" s="24" t="s">
        <v>9</v>
      </c>
      <c r="E1" s="24" t="s">
        <v>11</v>
      </c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53"/>
      <c r="AD1" s="39"/>
      <c r="AE1" s="39"/>
      <c r="AF1" s="39"/>
      <c r="AG1" s="39"/>
      <c r="AH1" s="39"/>
      <c r="AI1" s="39"/>
      <c r="AJ1" s="39"/>
      <c r="AK1" s="39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D1" s="19"/>
    </row>
    <row r="2" s="19" customFormat="1" ht="15.4" customHeight="1" spans="1:54">
      <c r="A2" s="25" t="s">
        <v>12</v>
      </c>
      <c r="B2" s="26">
        <v>4</v>
      </c>
      <c r="C2" s="27">
        <v>1</v>
      </c>
      <c r="D2" s="28">
        <f>B2*C2</f>
        <v>4</v>
      </c>
      <c r="E2" s="40">
        <f>(SUM(F2:AC2)/SUM($F$75:$K$75)/D2)</f>
        <v>0</v>
      </c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</row>
    <row r="3" s="19" customFormat="1" ht="15.4" customHeight="1" spans="1:54">
      <c r="A3" s="25" t="s">
        <v>13</v>
      </c>
      <c r="B3" s="26">
        <v>3</v>
      </c>
      <c r="C3" s="27">
        <v>1</v>
      </c>
      <c r="D3" s="28">
        <f>B3*C3</f>
        <v>3</v>
      </c>
      <c r="E3" s="40">
        <f>(SUM(F3:AC3)/SUM($F$75:$K$75)/D3)</f>
        <v>0</v>
      </c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</row>
    <row r="4" s="19" customFormat="1" ht="15.4" customHeight="1" spans="1:56">
      <c r="A4" s="29" t="s">
        <v>14</v>
      </c>
      <c r="B4" s="26">
        <v>3</v>
      </c>
      <c r="C4" s="27">
        <v>1</v>
      </c>
      <c r="D4" s="28">
        <f t="shared" ref="D4:D14" si="0">B4*C4</f>
        <v>3</v>
      </c>
      <c r="E4" s="40">
        <f>(SUM(F4:AC4)/SUM($F$75:$K$75)/D4)</f>
        <v>0</v>
      </c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D4" s="20"/>
    </row>
    <row r="5" s="19" customFormat="1" ht="15.4" customHeight="1" spans="1:56">
      <c r="A5" s="25" t="s">
        <v>15</v>
      </c>
      <c r="B5" s="26">
        <v>4</v>
      </c>
      <c r="C5" s="27">
        <v>1</v>
      </c>
      <c r="D5" s="28">
        <f t="shared" si="0"/>
        <v>4</v>
      </c>
      <c r="E5" s="40">
        <f t="shared" ref="E5:E10" si="1">(SUM(F5:AC5)/SUM($F$75:$K$75)/D5)</f>
        <v>0</v>
      </c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D5" s="57"/>
    </row>
    <row r="6" s="19" customFormat="1" ht="15.4" customHeight="1" spans="1:56">
      <c r="A6" s="29" t="s">
        <v>16</v>
      </c>
      <c r="B6" s="26">
        <v>3</v>
      </c>
      <c r="C6" s="27">
        <v>1</v>
      </c>
      <c r="D6" s="28">
        <f t="shared" si="0"/>
        <v>3</v>
      </c>
      <c r="E6" s="40">
        <f t="shared" si="1"/>
        <v>0</v>
      </c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D6" s="57"/>
    </row>
    <row r="7" s="19" customFormat="1" ht="15.4" customHeight="1" spans="1:56">
      <c r="A7" s="25" t="s">
        <v>17</v>
      </c>
      <c r="B7" s="26">
        <v>2</v>
      </c>
      <c r="C7" s="27">
        <v>1</v>
      </c>
      <c r="D7" s="28">
        <f t="shared" si="0"/>
        <v>2</v>
      </c>
      <c r="E7" s="40">
        <f t="shared" si="1"/>
        <v>0</v>
      </c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D7" s="57"/>
    </row>
    <row r="8" s="19" customFormat="1" ht="15.4" customHeight="1" spans="1:56">
      <c r="A8" s="29" t="s">
        <v>18</v>
      </c>
      <c r="B8" s="26">
        <v>3</v>
      </c>
      <c r="C8" s="27">
        <v>1</v>
      </c>
      <c r="D8" s="28">
        <f t="shared" si="0"/>
        <v>3</v>
      </c>
      <c r="E8" s="40">
        <f t="shared" si="1"/>
        <v>0</v>
      </c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D8" s="18"/>
    </row>
    <row r="9" s="19" customFormat="1" ht="15.4" customHeight="1" spans="1:56">
      <c r="A9" s="29" t="s">
        <v>19</v>
      </c>
      <c r="B9" s="30">
        <v>4</v>
      </c>
      <c r="C9" s="31">
        <v>1</v>
      </c>
      <c r="D9" s="32">
        <f t="shared" si="0"/>
        <v>4</v>
      </c>
      <c r="E9" s="42">
        <f t="shared" si="1"/>
        <v>0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6"/>
      <c r="AC9" s="46"/>
      <c r="AD9" s="46"/>
      <c r="AE9" s="46"/>
      <c r="AF9" s="46"/>
      <c r="AG9" s="46"/>
      <c r="AH9" s="46"/>
      <c r="AI9" s="46"/>
      <c r="AJ9" s="43"/>
      <c r="AK9" s="43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D9" s="18"/>
    </row>
    <row r="10" s="19" customFormat="1" ht="15.4" customHeight="1" spans="1:56">
      <c r="A10" s="29" t="s">
        <v>20</v>
      </c>
      <c r="B10" s="30">
        <v>5</v>
      </c>
      <c r="C10" s="31">
        <v>1</v>
      </c>
      <c r="D10" s="32">
        <f t="shared" si="0"/>
        <v>5</v>
      </c>
      <c r="E10" s="42">
        <f t="shared" si="1"/>
        <v>0</v>
      </c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7"/>
      <c r="AC10" s="47"/>
      <c r="AD10" s="47"/>
      <c r="AE10" s="47"/>
      <c r="AF10" s="47"/>
      <c r="AG10" s="47"/>
      <c r="AH10" s="47"/>
      <c r="AI10" s="47"/>
      <c r="AJ10" s="43"/>
      <c r="AK10" s="43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D10" s="18"/>
    </row>
    <row r="11" s="19" customFormat="1" ht="12.75" customHeight="1" spans="1:56">
      <c r="A11" s="29" t="s">
        <v>21</v>
      </c>
      <c r="B11" s="30">
        <v>2</v>
      </c>
      <c r="C11" s="31">
        <v>1</v>
      </c>
      <c r="D11" s="32">
        <f t="shared" ref="D11" si="2">B11*C11</f>
        <v>2</v>
      </c>
      <c r="E11" s="42">
        <f t="shared" ref="E11:E15" si="3">(SUM(F11:AC11)/SUM($F$75:$K$75)/D11)</f>
        <v>0</v>
      </c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8"/>
      <c r="AC11" s="48"/>
      <c r="AD11" s="48"/>
      <c r="AE11" s="48"/>
      <c r="AF11" s="48"/>
      <c r="AG11" s="48"/>
      <c r="AH11" s="48"/>
      <c r="AI11" s="48"/>
      <c r="AJ11" s="43"/>
      <c r="AK11" s="43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D11" s="18"/>
    </row>
    <row r="12" s="19" customFormat="1" ht="12.75" customHeight="1" spans="1:56">
      <c r="A12" s="29" t="s">
        <v>22</v>
      </c>
      <c r="B12" s="30">
        <v>3</v>
      </c>
      <c r="C12" s="31">
        <v>1</v>
      </c>
      <c r="D12" s="28">
        <f t="shared" ref="D12:D15" si="4">B12*C12</f>
        <v>3</v>
      </c>
      <c r="E12" s="42">
        <f t="shared" si="3"/>
        <v>0</v>
      </c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D12" s="18"/>
    </row>
    <row r="13" s="19" customFormat="1" ht="12.75" customHeight="1" spans="1:56">
      <c r="A13" s="29" t="s">
        <v>23</v>
      </c>
      <c r="B13" s="26">
        <v>2</v>
      </c>
      <c r="C13" s="27">
        <v>1</v>
      </c>
      <c r="D13" s="32">
        <f t="shared" si="4"/>
        <v>2</v>
      </c>
      <c r="E13" s="42">
        <f t="shared" si="3"/>
        <v>0</v>
      </c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D13" s="18"/>
    </row>
    <row r="14" s="19" customFormat="1" ht="12.75" customHeight="1" spans="1:56">
      <c r="A14" s="29" t="s">
        <v>24</v>
      </c>
      <c r="B14" s="26">
        <v>2</v>
      </c>
      <c r="C14" s="27">
        <v>1</v>
      </c>
      <c r="D14" s="32">
        <f t="shared" si="4"/>
        <v>2</v>
      </c>
      <c r="E14" s="42">
        <f t="shared" si="3"/>
        <v>0</v>
      </c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9"/>
      <c r="AC14" s="43"/>
      <c r="AD14" s="43"/>
      <c r="AE14" s="43"/>
      <c r="AF14" s="43"/>
      <c r="AG14" s="43"/>
      <c r="AH14" s="43"/>
      <c r="AI14" s="43"/>
      <c r="AJ14" s="43"/>
      <c r="AK14" s="43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D14" s="18"/>
    </row>
    <row r="15" s="19" customFormat="1" ht="12.75" customHeight="1" spans="1:56">
      <c r="A15" s="29" t="s">
        <v>25</v>
      </c>
      <c r="B15" s="26">
        <v>2</v>
      </c>
      <c r="C15" s="27">
        <v>1</v>
      </c>
      <c r="D15" s="32">
        <f t="shared" si="4"/>
        <v>2</v>
      </c>
      <c r="E15" s="42">
        <f t="shared" si="3"/>
        <v>0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9"/>
      <c r="AC15" s="43"/>
      <c r="AD15" s="43"/>
      <c r="AE15" s="43"/>
      <c r="AF15" s="43"/>
      <c r="AG15" s="43"/>
      <c r="AH15" s="43"/>
      <c r="AI15" s="43"/>
      <c r="AJ15" s="43"/>
      <c r="AK15" s="43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D15" s="18"/>
    </row>
    <row r="16" s="19" customFormat="1" ht="12.75" customHeight="1" spans="1:56">
      <c r="A16" s="29" t="s">
        <v>26</v>
      </c>
      <c r="B16" s="30">
        <v>2</v>
      </c>
      <c r="C16" s="31">
        <v>1</v>
      </c>
      <c r="D16" s="32">
        <f t="shared" ref="D16:D27" si="5">B16*C16</f>
        <v>2</v>
      </c>
      <c r="E16" s="42">
        <f t="shared" ref="E16:E26" si="6">(SUM(F16:AC16)/SUM($F$75:$K$75)/D16)</f>
        <v>0</v>
      </c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9"/>
      <c r="AC16" s="43"/>
      <c r="AD16" s="43"/>
      <c r="AE16" s="43"/>
      <c r="AF16" s="43"/>
      <c r="AG16" s="43"/>
      <c r="AH16" s="43"/>
      <c r="AI16" s="43"/>
      <c r="AJ16" s="43"/>
      <c r="AK16" s="43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D16" s="18"/>
    </row>
    <row r="17" s="19" customFormat="1" ht="12.75" customHeight="1" spans="1:56">
      <c r="A17" s="29" t="s">
        <v>27</v>
      </c>
      <c r="B17" s="30">
        <v>2</v>
      </c>
      <c r="C17" s="31">
        <v>1</v>
      </c>
      <c r="D17" s="32">
        <f t="shared" si="5"/>
        <v>2</v>
      </c>
      <c r="E17" s="42">
        <f t="shared" si="6"/>
        <v>0</v>
      </c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50"/>
      <c r="AC17" s="46"/>
      <c r="AD17" s="46"/>
      <c r="AE17" s="46"/>
      <c r="AF17" s="46"/>
      <c r="AG17" s="46"/>
      <c r="AH17" s="46"/>
      <c r="AI17" s="46"/>
      <c r="AJ17" s="43"/>
      <c r="AK17" s="43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D17" s="18"/>
    </row>
    <row r="18" s="19" customFormat="1" ht="12.75" customHeight="1" spans="1:56">
      <c r="A18" s="29" t="s">
        <v>28</v>
      </c>
      <c r="B18" s="30">
        <v>4</v>
      </c>
      <c r="C18" s="31">
        <v>1</v>
      </c>
      <c r="D18" s="32">
        <f t="shared" si="5"/>
        <v>4</v>
      </c>
      <c r="E18" s="42">
        <f t="shared" si="6"/>
        <v>0</v>
      </c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51"/>
      <c r="AC18" s="48"/>
      <c r="AD18" s="48"/>
      <c r="AE18" s="48"/>
      <c r="AF18" s="48"/>
      <c r="AG18" s="48"/>
      <c r="AH18" s="48"/>
      <c r="AI18" s="48"/>
      <c r="AJ18" s="43"/>
      <c r="AK18" s="43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D18" s="18"/>
    </row>
    <row r="19" s="19" customFormat="1" ht="12.75" customHeight="1" spans="1:56">
      <c r="A19" s="29" t="s">
        <v>29</v>
      </c>
      <c r="B19" s="30">
        <v>4</v>
      </c>
      <c r="C19" s="31">
        <v>1</v>
      </c>
      <c r="D19" s="32">
        <f t="shared" si="5"/>
        <v>4</v>
      </c>
      <c r="E19" s="42">
        <f t="shared" si="6"/>
        <v>0</v>
      </c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9"/>
      <c r="AC19" s="43"/>
      <c r="AD19" s="43"/>
      <c r="AE19" s="43"/>
      <c r="AF19" s="43"/>
      <c r="AG19" s="43"/>
      <c r="AH19" s="43"/>
      <c r="AI19" s="43"/>
      <c r="AJ19" s="43"/>
      <c r="AK19" s="43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D19" s="18"/>
    </row>
    <row r="20" s="19" customFormat="1" ht="12.75" customHeight="1" spans="1:56">
      <c r="A20" s="29" t="s">
        <v>30</v>
      </c>
      <c r="B20" s="30">
        <v>1</v>
      </c>
      <c r="C20" s="31">
        <v>1</v>
      </c>
      <c r="D20" s="32">
        <f t="shared" si="5"/>
        <v>1</v>
      </c>
      <c r="E20" s="42">
        <f t="shared" si="6"/>
        <v>0</v>
      </c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9"/>
      <c r="AC20" s="43"/>
      <c r="AD20" s="43"/>
      <c r="AE20" s="43"/>
      <c r="AF20" s="43"/>
      <c r="AG20" s="43"/>
      <c r="AH20" s="43"/>
      <c r="AI20" s="43"/>
      <c r="AJ20" s="43"/>
      <c r="AK20" s="43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D20" s="18"/>
    </row>
    <row r="21" s="19" customFormat="1" ht="12.75" customHeight="1" spans="1:56">
      <c r="A21" s="29" t="s">
        <v>31</v>
      </c>
      <c r="B21" s="30">
        <v>1</v>
      </c>
      <c r="C21" s="31">
        <v>1</v>
      </c>
      <c r="D21" s="32">
        <f t="shared" si="5"/>
        <v>1</v>
      </c>
      <c r="E21" s="42">
        <f t="shared" si="6"/>
        <v>0</v>
      </c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9"/>
      <c r="AC21" s="43"/>
      <c r="AD21" s="43"/>
      <c r="AE21" s="43"/>
      <c r="AF21" s="43"/>
      <c r="AG21" s="43"/>
      <c r="AH21" s="43"/>
      <c r="AI21" s="43"/>
      <c r="AJ21" s="43"/>
      <c r="AK21" s="43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D21" s="18"/>
    </row>
    <row r="22" s="19" customFormat="1" ht="12.75" customHeight="1" spans="1:56">
      <c r="A22" s="29" t="s">
        <v>32</v>
      </c>
      <c r="B22" s="30">
        <v>2</v>
      </c>
      <c r="C22" s="31">
        <v>1</v>
      </c>
      <c r="D22" s="32">
        <f t="shared" si="5"/>
        <v>2</v>
      </c>
      <c r="E22" s="42">
        <f t="shared" si="6"/>
        <v>0</v>
      </c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9"/>
      <c r="AC22" s="43"/>
      <c r="AD22" s="43"/>
      <c r="AE22" s="43"/>
      <c r="AF22" s="43"/>
      <c r="AG22" s="43"/>
      <c r="AH22" s="43"/>
      <c r="AI22" s="43"/>
      <c r="AJ22" s="43"/>
      <c r="AK22" s="43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D22" s="18"/>
    </row>
    <row r="23" s="19" customFormat="1" ht="12.75" customHeight="1" spans="1:56">
      <c r="A23" s="29" t="s">
        <v>33</v>
      </c>
      <c r="B23" s="30">
        <v>2</v>
      </c>
      <c r="C23" s="31">
        <v>1</v>
      </c>
      <c r="D23" s="32">
        <f t="shared" si="5"/>
        <v>2</v>
      </c>
      <c r="E23" s="42">
        <f t="shared" si="6"/>
        <v>0</v>
      </c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9"/>
      <c r="AC23" s="43"/>
      <c r="AD23" s="43"/>
      <c r="AE23" s="43"/>
      <c r="AF23" s="43"/>
      <c r="AG23" s="43"/>
      <c r="AH23" s="43"/>
      <c r="AI23" s="43"/>
      <c r="AJ23" s="43"/>
      <c r="AK23" s="43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D23" s="18"/>
    </row>
    <row r="24" s="19" customFormat="1" ht="12.75" customHeight="1" spans="1:56">
      <c r="A24" s="29" t="s">
        <v>34</v>
      </c>
      <c r="B24" s="30">
        <v>3</v>
      </c>
      <c r="C24" s="31">
        <v>1</v>
      </c>
      <c r="D24" s="32">
        <f t="shared" si="5"/>
        <v>3</v>
      </c>
      <c r="E24" s="42">
        <f t="shared" si="6"/>
        <v>0</v>
      </c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52"/>
      <c r="AC24" s="43"/>
      <c r="AD24" s="43"/>
      <c r="AE24" s="43"/>
      <c r="AF24" s="43"/>
      <c r="AG24" s="43"/>
      <c r="AH24" s="43"/>
      <c r="AI24" s="43"/>
      <c r="AJ24" s="43"/>
      <c r="AK24" s="43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D24" s="18"/>
    </row>
    <row r="25" s="19" customFormat="1" ht="15.4" customHeight="1" spans="1:56">
      <c r="A25" s="29" t="s">
        <v>35</v>
      </c>
      <c r="B25" s="26">
        <v>5</v>
      </c>
      <c r="C25" s="27">
        <v>1</v>
      </c>
      <c r="D25" s="28">
        <f>B25*C25</f>
        <v>5</v>
      </c>
      <c r="E25" s="40">
        <f>(SUM(F25:AC25)/SUM($F$75:$K$75)/D25)</f>
        <v>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D25" s="18"/>
    </row>
    <row r="26" s="19" customFormat="1" ht="15.4" customHeight="1" spans="1:56">
      <c r="A26" s="29" t="s">
        <v>36</v>
      </c>
      <c r="B26" s="26">
        <v>3</v>
      </c>
      <c r="C26" s="27">
        <v>1</v>
      </c>
      <c r="D26" s="28">
        <f>B26*C26</f>
        <v>3</v>
      </c>
      <c r="E26" s="40">
        <f>(SUM(F26:AC26)/SUM($F$75:$K$75)/D26)</f>
        <v>0</v>
      </c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D26" s="18"/>
    </row>
    <row r="27" s="19" customFormat="1" ht="15.4" customHeight="1" spans="1:56">
      <c r="A27" s="29" t="s">
        <v>37</v>
      </c>
      <c r="B27" s="26">
        <v>4</v>
      </c>
      <c r="C27" s="27">
        <v>1</v>
      </c>
      <c r="D27" s="28">
        <f>B27*C27</f>
        <v>4</v>
      </c>
      <c r="E27" s="40">
        <f>(SUM(F27:AC27)/SUM($F$75:$K$75)/D27)</f>
        <v>0</v>
      </c>
      <c r="F27" s="43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D27" s="18"/>
    </row>
    <row r="28" s="19" customFormat="1" ht="15.4" customHeight="1" spans="1:56">
      <c r="A28" s="27" t="s">
        <v>38</v>
      </c>
      <c r="B28" s="33">
        <v>0</v>
      </c>
      <c r="C28" s="27">
        <v>1</v>
      </c>
      <c r="D28" s="28">
        <f>B28*C28</f>
        <v>0</v>
      </c>
      <c r="E28" s="28"/>
      <c r="F28" s="43"/>
      <c r="G28" s="43">
        <v>-1</v>
      </c>
      <c r="H28" s="43">
        <v>-1</v>
      </c>
      <c r="I28" s="43">
        <v>-1</v>
      </c>
      <c r="J28" s="43">
        <v>-1</v>
      </c>
      <c r="K28" s="43">
        <v>-1</v>
      </c>
      <c r="L28" s="43">
        <v>-1</v>
      </c>
      <c r="M28" s="43">
        <v>-1</v>
      </c>
      <c r="N28" s="43">
        <v>-1</v>
      </c>
      <c r="O28" s="43">
        <v>-1</v>
      </c>
      <c r="P28" s="43">
        <v>-1</v>
      </c>
      <c r="Q28" s="43">
        <v>-1</v>
      </c>
      <c r="R28" s="43">
        <v>-1</v>
      </c>
      <c r="S28" s="43">
        <v>-1</v>
      </c>
      <c r="T28" s="43">
        <v>-1</v>
      </c>
      <c r="U28" s="43">
        <v>-1</v>
      </c>
      <c r="V28" s="43">
        <v>-1</v>
      </c>
      <c r="W28" s="43">
        <v>-1</v>
      </c>
      <c r="X28" s="43">
        <v>-1</v>
      </c>
      <c r="Y28" s="43">
        <v>-1</v>
      </c>
      <c r="Z28" s="43">
        <v>-1</v>
      </c>
      <c r="AA28" s="43">
        <v>-1</v>
      </c>
      <c r="AB28" s="43">
        <v>-1</v>
      </c>
      <c r="AC28" s="43">
        <v>-1</v>
      </c>
      <c r="AD28" s="43">
        <v>-1</v>
      </c>
      <c r="AE28" s="43">
        <v>-1</v>
      </c>
      <c r="AF28" s="43">
        <v>-1</v>
      </c>
      <c r="AG28" s="43">
        <v>-1</v>
      </c>
      <c r="AH28" s="43">
        <v>-1</v>
      </c>
      <c r="AI28" s="43">
        <v>-1</v>
      </c>
      <c r="AJ28" s="43">
        <v>-1</v>
      </c>
      <c r="AK28" s="43">
        <v>-1</v>
      </c>
      <c r="AL28" s="55">
        <v>-1</v>
      </c>
      <c r="AM28" s="55">
        <v>-1</v>
      </c>
      <c r="AN28" s="55">
        <v>-1</v>
      </c>
      <c r="AO28" s="55">
        <v>-1</v>
      </c>
      <c r="AP28" s="55">
        <v>-1</v>
      </c>
      <c r="AQ28" s="55">
        <v>-1</v>
      </c>
      <c r="AR28" s="55">
        <v>-1</v>
      </c>
      <c r="AS28" s="55">
        <v>-1</v>
      </c>
      <c r="AT28" s="55">
        <v>-1</v>
      </c>
      <c r="AU28" s="55">
        <v>-1</v>
      </c>
      <c r="AV28" s="55">
        <v>-1</v>
      </c>
      <c r="AW28" s="55">
        <v>-1</v>
      </c>
      <c r="AX28" s="55">
        <v>-1</v>
      </c>
      <c r="AY28" s="55">
        <v>-1</v>
      </c>
      <c r="AZ28" s="55">
        <v>-1</v>
      </c>
      <c r="BA28" s="55">
        <v>-1</v>
      </c>
      <c r="BB28" s="55">
        <v>-1</v>
      </c>
      <c r="BD28" s="18"/>
    </row>
    <row r="29" s="20" customFormat="1" ht="15.4" customHeight="1" spans="1:56">
      <c r="A29" s="34" t="s">
        <v>9</v>
      </c>
      <c r="B29" s="34"/>
      <c r="C29" s="34"/>
      <c r="D29" s="35">
        <f>SUM(D2:D28)</f>
        <v>75</v>
      </c>
      <c r="E29" s="35"/>
      <c r="F29" s="44">
        <f t="shared" ref="F29:AD29" si="7">SUM(F2:F28)</f>
        <v>0</v>
      </c>
      <c r="G29" s="44">
        <f t="shared" si="7"/>
        <v>-1</v>
      </c>
      <c r="H29" s="44">
        <f t="shared" si="7"/>
        <v>-1</v>
      </c>
      <c r="I29" s="44">
        <f t="shared" si="7"/>
        <v>-1</v>
      </c>
      <c r="J29" s="44">
        <f t="shared" si="7"/>
        <v>-1</v>
      </c>
      <c r="K29" s="44">
        <f t="shared" si="7"/>
        <v>-1</v>
      </c>
      <c r="L29" s="44">
        <f t="shared" si="7"/>
        <v>-1</v>
      </c>
      <c r="M29" s="44">
        <f t="shared" si="7"/>
        <v>-1</v>
      </c>
      <c r="N29" s="44">
        <f t="shared" si="7"/>
        <v>-1</v>
      </c>
      <c r="O29" s="44">
        <f t="shared" si="7"/>
        <v>-1</v>
      </c>
      <c r="P29" s="44">
        <f t="shared" si="7"/>
        <v>-1</v>
      </c>
      <c r="Q29" s="44">
        <f t="shared" si="7"/>
        <v>-1</v>
      </c>
      <c r="R29" s="44">
        <f t="shared" si="7"/>
        <v>-1</v>
      </c>
      <c r="S29" s="44">
        <f t="shared" si="7"/>
        <v>-1</v>
      </c>
      <c r="T29" s="44">
        <f t="shared" si="7"/>
        <v>-1</v>
      </c>
      <c r="U29" s="44">
        <f t="shared" si="7"/>
        <v>-1</v>
      </c>
      <c r="V29" s="44">
        <f t="shared" si="7"/>
        <v>-1</v>
      </c>
      <c r="W29" s="44">
        <f t="shared" si="7"/>
        <v>-1</v>
      </c>
      <c r="X29" s="44">
        <f t="shared" si="7"/>
        <v>-1</v>
      </c>
      <c r="Y29" s="44">
        <f t="shared" si="7"/>
        <v>-1</v>
      </c>
      <c r="Z29" s="44">
        <f t="shared" si="7"/>
        <v>-1</v>
      </c>
      <c r="AA29" s="44">
        <f t="shared" si="7"/>
        <v>-1</v>
      </c>
      <c r="AB29" s="44">
        <f t="shared" si="7"/>
        <v>-1</v>
      </c>
      <c r="AC29" s="44">
        <f t="shared" si="7"/>
        <v>-1</v>
      </c>
      <c r="AD29" s="44">
        <f t="shared" si="7"/>
        <v>-1</v>
      </c>
      <c r="AE29" s="44">
        <f t="shared" ref="AE29:AK29" si="8">SUM(AE2:AE28)</f>
        <v>-1</v>
      </c>
      <c r="AF29" s="44">
        <f t="shared" si="8"/>
        <v>-1</v>
      </c>
      <c r="AG29" s="44">
        <f t="shared" si="8"/>
        <v>-1</v>
      </c>
      <c r="AH29" s="44">
        <f t="shared" si="8"/>
        <v>-1</v>
      </c>
      <c r="AI29" s="44">
        <f t="shared" si="8"/>
        <v>-1</v>
      </c>
      <c r="AJ29" s="44">
        <f t="shared" si="8"/>
        <v>-1</v>
      </c>
      <c r="AK29" s="44">
        <f t="shared" si="8"/>
        <v>-1</v>
      </c>
      <c r="AL29" s="56">
        <f t="shared" ref="AL29:BB29" si="9">SUM(AL2:AL28)</f>
        <v>-1</v>
      </c>
      <c r="AM29" s="56">
        <f t="shared" si="9"/>
        <v>-1</v>
      </c>
      <c r="AN29" s="56">
        <f t="shared" si="9"/>
        <v>-1</v>
      </c>
      <c r="AO29" s="56">
        <f t="shared" si="9"/>
        <v>-1</v>
      </c>
      <c r="AP29" s="56">
        <f t="shared" si="9"/>
        <v>-1</v>
      </c>
      <c r="AQ29" s="56">
        <f t="shared" si="9"/>
        <v>-1</v>
      </c>
      <c r="AR29" s="56">
        <f t="shared" si="9"/>
        <v>-1</v>
      </c>
      <c r="AS29" s="56">
        <f t="shared" si="9"/>
        <v>-1</v>
      </c>
      <c r="AT29" s="56">
        <f t="shared" si="9"/>
        <v>-1</v>
      </c>
      <c r="AU29" s="56">
        <f t="shared" si="9"/>
        <v>-1</v>
      </c>
      <c r="AV29" s="56">
        <f t="shared" si="9"/>
        <v>-1</v>
      </c>
      <c r="AW29" s="56">
        <f t="shared" si="9"/>
        <v>-1</v>
      </c>
      <c r="AX29" s="56">
        <f t="shared" si="9"/>
        <v>-1</v>
      </c>
      <c r="AY29" s="56">
        <f t="shared" si="9"/>
        <v>-1</v>
      </c>
      <c r="AZ29" s="56">
        <f t="shared" si="9"/>
        <v>-1</v>
      </c>
      <c r="BA29" s="56">
        <f t="shared" si="9"/>
        <v>-1</v>
      </c>
      <c r="BB29" s="56">
        <f t="shared" si="9"/>
        <v>-1</v>
      </c>
      <c r="BD29" s="18"/>
    </row>
    <row r="30" s="21" customFormat="1" ht="12.75" hidden="1" customHeight="1" spans="1:56">
      <c r="A30" s="34" t="s">
        <v>39</v>
      </c>
      <c r="B30" s="34"/>
      <c r="C30" s="34"/>
      <c r="D30" s="35">
        <f>MAX(D39:D54)</f>
        <v>15</v>
      </c>
      <c r="E30" s="35"/>
      <c r="F30" s="35">
        <f t="shared" ref="F30:AD30" si="10">MAX(F39:F54)</f>
        <v>0</v>
      </c>
      <c r="G30" s="35">
        <f t="shared" si="10"/>
        <v>0</v>
      </c>
      <c r="H30" s="35">
        <f t="shared" si="10"/>
        <v>0</v>
      </c>
      <c r="I30" s="35">
        <f t="shared" si="10"/>
        <v>0</v>
      </c>
      <c r="J30" s="35">
        <f t="shared" si="10"/>
        <v>0</v>
      </c>
      <c r="K30" s="35">
        <f t="shared" si="10"/>
        <v>0</v>
      </c>
      <c r="L30" s="35">
        <f t="shared" si="10"/>
        <v>0</v>
      </c>
      <c r="M30" s="35">
        <f t="shared" si="10"/>
        <v>0</v>
      </c>
      <c r="N30" s="35">
        <f t="shared" si="10"/>
        <v>0</v>
      </c>
      <c r="O30" s="35">
        <f t="shared" si="10"/>
        <v>0</v>
      </c>
      <c r="P30" s="35">
        <f t="shared" si="10"/>
        <v>0</v>
      </c>
      <c r="Q30" s="35">
        <f t="shared" si="10"/>
        <v>0</v>
      </c>
      <c r="R30" s="35">
        <f t="shared" si="10"/>
        <v>0</v>
      </c>
      <c r="S30" s="35">
        <f t="shared" si="10"/>
        <v>0</v>
      </c>
      <c r="T30" s="35">
        <f t="shared" si="10"/>
        <v>0</v>
      </c>
      <c r="U30" s="35">
        <f t="shared" si="10"/>
        <v>0</v>
      </c>
      <c r="V30" s="35">
        <f t="shared" si="10"/>
        <v>0</v>
      </c>
      <c r="W30" s="35">
        <f t="shared" si="10"/>
        <v>0</v>
      </c>
      <c r="X30" s="35">
        <f t="shared" si="10"/>
        <v>0</v>
      </c>
      <c r="Y30" s="35">
        <f t="shared" ref="Y30:AA30" si="11">MAX(Y39:Y54)</f>
        <v>0</v>
      </c>
      <c r="Z30" s="35">
        <f t="shared" si="11"/>
        <v>0</v>
      </c>
      <c r="AA30" s="35">
        <f t="shared" si="11"/>
        <v>0</v>
      </c>
      <c r="AB30" s="35">
        <f t="shared" si="10"/>
        <v>0</v>
      </c>
      <c r="AC30" s="35">
        <f t="shared" si="10"/>
        <v>0</v>
      </c>
      <c r="AD30" s="35">
        <f t="shared" si="10"/>
        <v>0</v>
      </c>
      <c r="AE30" s="35">
        <f t="shared" ref="AE30:AK30" si="12">MAX(AE39:AE54)</f>
        <v>0</v>
      </c>
      <c r="AF30" s="35">
        <f t="shared" si="12"/>
        <v>0</v>
      </c>
      <c r="AG30" s="35">
        <f t="shared" si="12"/>
        <v>0</v>
      </c>
      <c r="AH30" s="35">
        <f t="shared" si="12"/>
        <v>0</v>
      </c>
      <c r="AI30" s="35">
        <f t="shared" si="12"/>
        <v>0</v>
      </c>
      <c r="AJ30" s="35">
        <f t="shared" si="12"/>
        <v>0</v>
      </c>
      <c r="AK30" s="35">
        <f t="shared" si="12"/>
        <v>0</v>
      </c>
      <c r="AL30" s="35">
        <f t="shared" ref="AL30:BB30" si="13">MAX(AL39:AL54)</f>
        <v>0</v>
      </c>
      <c r="AM30" s="35">
        <f t="shared" si="13"/>
        <v>0</v>
      </c>
      <c r="AN30" s="35">
        <f t="shared" si="13"/>
        <v>0</v>
      </c>
      <c r="AO30" s="35">
        <f t="shared" si="13"/>
        <v>0</v>
      </c>
      <c r="AP30" s="35">
        <f t="shared" si="13"/>
        <v>0</v>
      </c>
      <c r="AQ30" s="35">
        <f t="shared" si="13"/>
        <v>0</v>
      </c>
      <c r="AR30" s="35">
        <f t="shared" si="13"/>
        <v>0</v>
      </c>
      <c r="AS30" s="35">
        <f t="shared" si="13"/>
        <v>0</v>
      </c>
      <c r="AT30" s="35">
        <f t="shared" si="13"/>
        <v>0</v>
      </c>
      <c r="AU30" s="35">
        <f t="shared" si="13"/>
        <v>0</v>
      </c>
      <c r="AV30" s="35">
        <f t="shared" si="13"/>
        <v>0</v>
      </c>
      <c r="AW30" s="35">
        <f t="shared" si="13"/>
        <v>0</v>
      </c>
      <c r="AX30" s="35">
        <f t="shared" si="13"/>
        <v>0</v>
      </c>
      <c r="AY30" s="35">
        <f t="shared" si="13"/>
        <v>0</v>
      </c>
      <c r="AZ30" s="35">
        <f t="shared" si="13"/>
        <v>0</v>
      </c>
      <c r="BA30" s="35">
        <f t="shared" si="13"/>
        <v>0</v>
      </c>
      <c r="BB30" s="35">
        <f t="shared" si="13"/>
        <v>0</v>
      </c>
      <c r="BD30" s="22"/>
    </row>
    <row r="31" s="21" customFormat="1" ht="17.25" spans="1:56">
      <c r="A31" s="36" t="s">
        <v>4</v>
      </c>
      <c r="B31" s="36"/>
      <c r="C31" s="36"/>
      <c r="D31" s="37"/>
      <c r="E31" s="37"/>
      <c r="F31" s="37">
        <f t="shared" ref="F31:AD31" si="14">IF(F55&lt;&gt;0,F55,IF(F56&lt;&gt;0,F56,IF(F57&lt;&gt;0,F57,IF(F58&lt;&gt;0,F58,IF(F59&lt;&gt;0,F59,IF(F60&lt;&gt;0,F60,IF(F61&lt;&gt;0,F61,IF(F62&lt;&gt;0,F62,IF(F63&lt;&gt;0,F63,IF(F63&lt;&gt;0,F63,IF(F64&lt;&gt;0,F64,IF(F65&lt;&gt;0,F65,IF(F66&lt;&gt;0,F66,IF(F67&lt;&gt;0,F67,IF(F68&lt;&gt;0,F68,IF(F69&lt;&gt;0,F69,IF(F70&lt;&gt;0,F70," ")))))))))))))))))</f>
        <v>6</v>
      </c>
      <c r="G31" s="37" t="str">
        <f t="shared" si="14"/>
        <v> </v>
      </c>
      <c r="H31" s="37" t="str">
        <f t="shared" si="14"/>
        <v> </v>
      </c>
      <c r="I31" s="37" t="str">
        <f t="shared" si="14"/>
        <v> </v>
      </c>
      <c r="J31" s="37" t="str">
        <f t="shared" si="14"/>
        <v> </v>
      </c>
      <c r="K31" s="37" t="str">
        <f t="shared" si="14"/>
        <v> </v>
      </c>
      <c r="L31" s="37" t="str">
        <f t="shared" si="14"/>
        <v> </v>
      </c>
      <c r="M31" s="37" t="str">
        <f t="shared" si="14"/>
        <v> </v>
      </c>
      <c r="N31" s="37" t="str">
        <f t="shared" si="14"/>
        <v> </v>
      </c>
      <c r="O31" s="37" t="str">
        <f t="shared" si="14"/>
        <v> </v>
      </c>
      <c r="P31" s="37" t="str">
        <f t="shared" si="14"/>
        <v> </v>
      </c>
      <c r="Q31" s="37" t="str">
        <f t="shared" si="14"/>
        <v> </v>
      </c>
      <c r="R31" s="37" t="str">
        <f t="shared" si="14"/>
        <v> </v>
      </c>
      <c r="S31" s="37" t="str">
        <f t="shared" si="14"/>
        <v> </v>
      </c>
      <c r="T31" s="37" t="str">
        <f t="shared" si="14"/>
        <v> </v>
      </c>
      <c r="U31" s="37" t="str">
        <f t="shared" si="14"/>
        <v> </v>
      </c>
      <c r="V31" s="37" t="str">
        <f t="shared" si="14"/>
        <v> </v>
      </c>
      <c r="W31" s="37" t="str">
        <f t="shared" si="14"/>
        <v> </v>
      </c>
      <c r="X31" s="37" t="str">
        <f t="shared" si="14"/>
        <v> </v>
      </c>
      <c r="Y31" s="37" t="str">
        <f t="shared" ref="Y31:AA31" si="15">IF(Y55&lt;&gt;0,Y55,IF(Y56&lt;&gt;0,Y56,IF(Y57&lt;&gt;0,Y57,IF(Y58&lt;&gt;0,Y58,IF(Y59&lt;&gt;0,Y59,IF(Y60&lt;&gt;0,Y60,IF(Y61&lt;&gt;0,Y61,IF(Y62&lt;&gt;0,Y62,IF(Y63&lt;&gt;0,Y63,IF(Y63&lt;&gt;0,Y63,IF(Y64&lt;&gt;0,Y64,IF(Y65&lt;&gt;0,Y65,IF(Y66&lt;&gt;0,Y66,IF(Y67&lt;&gt;0,Y67,IF(Y68&lt;&gt;0,Y68,IF(Y69&lt;&gt;0,Y69,IF(Y70&lt;&gt;0,Y70," ")))))))))))))))))</f>
        <v> </v>
      </c>
      <c r="Z31" s="37" t="str">
        <f t="shared" si="15"/>
        <v> </v>
      </c>
      <c r="AA31" s="37" t="str">
        <f t="shared" si="15"/>
        <v> </v>
      </c>
      <c r="AB31" s="37" t="str">
        <f t="shared" si="14"/>
        <v> </v>
      </c>
      <c r="AC31" s="37" t="str">
        <f t="shared" si="14"/>
        <v> </v>
      </c>
      <c r="AD31" s="37" t="str">
        <f t="shared" si="14"/>
        <v> </v>
      </c>
      <c r="AE31" s="37" t="str">
        <f t="shared" ref="AE31:AL31" si="16">IF(AE55&lt;&gt;0,AE55,IF(AE56&lt;&gt;0,AE56,IF(AE57&lt;&gt;0,AE57,IF(AE58&lt;&gt;0,AE58,IF(AE59&lt;&gt;0,AE59,IF(AE60&lt;&gt;0,AE60,IF(AE61&lt;&gt;0,AE61,IF(AE62&lt;&gt;0,AE62,IF(AE63&lt;&gt;0,AE63,IF(AE63&lt;&gt;0,AE63,IF(AE64&lt;&gt;0,AE64,IF(AE65&lt;&gt;0,AE65,IF(AE66&lt;&gt;0,AE66,IF(AE67&lt;&gt;0,AE67,IF(AE68&lt;&gt;0,AE68,IF(AE69&lt;&gt;0,AE69,IF(AE70&lt;&gt;0,AE70," ")))))))))))))))))</f>
        <v> </v>
      </c>
      <c r="AF31" s="37" t="str">
        <f t="shared" si="16"/>
        <v> </v>
      </c>
      <c r="AG31" s="37" t="str">
        <f t="shared" si="16"/>
        <v> </v>
      </c>
      <c r="AH31" s="37" t="str">
        <f t="shared" si="16"/>
        <v> </v>
      </c>
      <c r="AI31" s="37" t="str">
        <f t="shared" si="16"/>
        <v> </v>
      </c>
      <c r="AJ31" s="37" t="str">
        <f t="shared" si="16"/>
        <v> </v>
      </c>
      <c r="AK31" s="37" t="str">
        <f t="shared" si="16"/>
        <v> </v>
      </c>
      <c r="AL31" s="37" t="str">
        <f t="shared" si="16"/>
        <v> </v>
      </c>
      <c r="AM31" s="37" t="e">
        <f t="shared" ref="AM31:BB31" si="17">NA()</f>
        <v>#N/A</v>
      </c>
      <c r="AN31" s="37" t="e">
        <f t="shared" si="17"/>
        <v>#N/A</v>
      </c>
      <c r="AO31" s="37" t="e">
        <f t="shared" si="17"/>
        <v>#N/A</v>
      </c>
      <c r="AP31" s="37" t="e">
        <f t="shared" si="17"/>
        <v>#N/A</v>
      </c>
      <c r="AQ31" s="37" t="e">
        <f t="shared" si="17"/>
        <v>#N/A</v>
      </c>
      <c r="AR31" s="37" t="e">
        <f t="shared" si="17"/>
        <v>#N/A</v>
      </c>
      <c r="AS31" s="37" t="e">
        <f t="shared" si="17"/>
        <v>#N/A</v>
      </c>
      <c r="AT31" s="37" t="e">
        <f t="shared" si="17"/>
        <v>#N/A</v>
      </c>
      <c r="AU31" s="37" t="e">
        <f t="shared" si="17"/>
        <v>#N/A</v>
      </c>
      <c r="AV31" s="37" t="e">
        <f t="shared" si="17"/>
        <v>#N/A</v>
      </c>
      <c r="AW31" s="37" t="e">
        <f t="shared" si="17"/>
        <v>#N/A</v>
      </c>
      <c r="AX31" s="37" t="e">
        <f t="shared" si="17"/>
        <v>#N/A</v>
      </c>
      <c r="AY31" s="37" t="e">
        <f t="shared" si="17"/>
        <v>#N/A</v>
      </c>
      <c r="AZ31" s="37" t="e">
        <f t="shared" si="17"/>
        <v>#N/A</v>
      </c>
      <c r="BA31" s="37" t="e">
        <f t="shared" si="17"/>
        <v>#N/A</v>
      </c>
      <c r="BB31" s="37" t="e">
        <f t="shared" si="17"/>
        <v>#N/A</v>
      </c>
      <c r="BD31" s="22"/>
    </row>
    <row r="32" s="21" customFormat="1" ht="12.75" hidden="1" customHeight="1" spans="1:56">
      <c r="A32" s="36" t="s">
        <v>4</v>
      </c>
      <c r="B32" s="36"/>
      <c r="C32" s="36"/>
      <c r="D32" s="38">
        <f>MAX(D33:D38)</f>
        <v>1</v>
      </c>
      <c r="E32" s="38"/>
      <c r="F32" s="45" t="str">
        <f t="shared" ref="F32:AD32" si="18">MID(F31,1,1)</f>
        <v>6</v>
      </c>
      <c r="G32" s="45" t="str">
        <f t="shared" si="18"/>
        <v> </v>
      </c>
      <c r="H32" s="45" t="str">
        <f t="shared" si="18"/>
        <v> </v>
      </c>
      <c r="I32" s="45" t="str">
        <f t="shared" si="18"/>
        <v> </v>
      </c>
      <c r="J32" s="45" t="str">
        <f t="shared" si="18"/>
        <v> </v>
      </c>
      <c r="K32" s="45" t="str">
        <f t="shared" si="18"/>
        <v> </v>
      </c>
      <c r="L32" s="45" t="str">
        <f t="shared" si="18"/>
        <v> </v>
      </c>
      <c r="M32" s="45" t="str">
        <f t="shared" si="18"/>
        <v> </v>
      </c>
      <c r="N32" s="45" t="str">
        <f t="shared" si="18"/>
        <v> </v>
      </c>
      <c r="O32" s="45" t="str">
        <f t="shared" si="18"/>
        <v> </v>
      </c>
      <c r="P32" s="45" t="str">
        <f t="shared" si="18"/>
        <v> </v>
      </c>
      <c r="Q32" s="45" t="str">
        <f t="shared" si="18"/>
        <v> </v>
      </c>
      <c r="R32" s="45" t="str">
        <f t="shared" si="18"/>
        <v> </v>
      </c>
      <c r="S32" s="45" t="str">
        <f t="shared" si="18"/>
        <v> </v>
      </c>
      <c r="T32" s="45" t="str">
        <f t="shared" si="18"/>
        <v> </v>
      </c>
      <c r="U32" s="45" t="str">
        <f t="shared" si="18"/>
        <v> </v>
      </c>
      <c r="V32" s="45" t="str">
        <f t="shared" si="18"/>
        <v> </v>
      </c>
      <c r="W32" s="45" t="str">
        <f t="shared" si="18"/>
        <v> </v>
      </c>
      <c r="X32" s="45" t="str">
        <f t="shared" si="18"/>
        <v> </v>
      </c>
      <c r="Y32" s="45" t="str">
        <f t="shared" si="18"/>
        <v> </v>
      </c>
      <c r="Z32" s="45" t="str">
        <f t="shared" si="18"/>
        <v> </v>
      </c>
      <c r="AA32" s="45" t="str">
        <f t="shared" si="18"/>
        <v> </v>
      </c>
      <c r="AB32" s="45" t="str">
        <f t="shared" si="18"/>
        <v> </v>
      </c>
      <c r="AC32" s="45" t="str">
        <f t="shared" si="18"/>
        <v> </v>
      </c>
      <c r="AD32" s="45" t="str">
        <f t="shared" si="18"/>
        <v> </v>
      </c>
      <c r="AE32" s="38">
        <f t="shared" ref="AE32:AK32" si="19">MAX(AE33:AE38)</f>
        <v>0</v>
      </c>
      <c r="AF32" s="38">
        <f t="shared" si="19"/>
        <v>0</v>
      </c>
      <c r="AG32" s="38">
        <f t="shared" si="19"/>
        <v>0</v>
      </c>
      <c r="AH32" s="38">
        <f t="shared" si="19"/>
        <v>0</v>
      </c>
      <c r="AI32" s="38">
        <f t="shared" si="19"/>
        <v>0</v>
      </c>
      <c r="AJ32" s="38">
        <f t="shared" si="19"/>
        <v>0</v>
      </c>
      <c r="AK32" s="38">
        <f t="shared" si="19"/>
        <v>0</v>
      </c>
      <c r="AL32" s="38">
        <f t="shared" ref="AL32:BB32" si="20">MAX(AL33:AL38)</f>
        <v>0</v>
      </c>
      <c r="AM32" s="38">
        <f t="shared" si="20"/>
        <v>0</v>
      </c>
      <c r="AN32" s="38">
        <f t="shared" si="20"/>
        <v>0</v>
      </c>
      <c r="AO32" s="38">
        <f t="shared" si="20"/>
        <v>0</v>
      </c>
      <c r="AP32" s="38">
        <f t="shared" si="20"/>
        <v>0</v>
      </c>
      <c r="AQ32" s="38">
        <f t="shared" si="20"/>
        <v>0</v>
      </c>
      <c r="AR32" s="38">
        <f t="shared" si="20"/>
        <v>0</v>
      </c>
      <c r="AS32" s="38">
        <f t="shared" si="20"/>
        <v>0</v>
      </c>
      <c r="AT32" s="38">
        <f t="shared" si="20"/>
        <v>0</v>
      </c>
      <c r="AU32" s="38">
        <f t="shared" si="20"/>
        <v>0</v>
      </c>
      <c r="AV32" s="38">
        <f t="shared" si="20"/>
        <v>0</v>
      </c>
      <c r="AW32" s="38">
        <f t="shared" si="20"/>
        <v>0</v>
      </c>
      <c r="AX32" s="38">
        <f t="shared" si="20"/>
        <v>0</v>
      </c>
      <c r="AY32" s="38">
        <f t="shared" si="20"/>
        <v>0</v>
      </c>
      <c r="AZ32" s="38">
        <f t="shared" si="20"/>
        <v>0</v>
      </c>
      <c r="BA32" s="38">
        <f t="shared" si="20"/>
        <v>0</v>
      </c>
      <c r="BB32" s="38">
        <f t="shared" si="20"/>
        <v>0</v>
      </c>
      <c r="BD32" s="22"/>
    </row>
    <row r="33" s="22" customFormat="1" ht="12.75" hidden="1" customHeight="1" spans="1:54">
      <c r="A33" s="22" t="s">
        <v>40</v>
      </c>
      <c r="D33" s="22">
        <f>IF(D$29&gt;=Punktegrenzen!$C$2,1,0)</f>
        <v>1</v>
      </c>
      <c r="F33" s="22">
        <f>IF(F$29&gt;=Punktegrenzen!$C$2,1,0)</f>
        <v>0</v>
      </c>
      <c r="G33" s="22">
        <f>IF(G$29&gt;=Punktegrenzen!$C$2,1,0)</f>
        <v>0</v>
      </c>
      <c r="H33" s="22">
        <f>IF(H$29&gt;=Punktegrenzen!$C$2,1,0)</f>
        <v>0</v>
      </c>
      <c r="I33" s="22">
        <f>IF(I$29&gt;=Punktegrenzen!$C$2,1,0)</f>
        <v>0</v>
      </c>
      <c r="J33" s="22">
        <f>IF(J$29&gt;=Punktegrenzen!$C$2,1,0)</f>
        <v>0</v>
      </c>
      <c r="K33" s="22">
        <f>IF(K$29&gt;=Punktegrenzen!$C$2,1,0)</f>
        <v>0</v>
      </c>
      <c r="L33" s="22">
        <f>IF(L$29&gt;=Punktegrenzen!$C$2,1,0)</f>
        <v>0</v>
      </c>
      <c r="M33" s="22">
        <f>IF(M$29&gt;=Punktegrenzen!$C$2,1,0)</f>
        <v>0</v>
      </c>
      <c r="N33" s="22">
        <f>IF(N$29&gt;=Punktegrenzen!$C$2,1,0)</f>
        <v>0</v>
      </c>
      <c r="O33" s="22">
        <f>IF(O$29&gt;=Punktegrenzen!$C$2,1,0)</f>
        <v>0</v>
      </c>
      <c r="P33" s="22">
        <f>IF(P$29&gt;=Punktegrenzen!$C$2,1,0)</f>
        <v>0</v>
      </c>
      <c r="Q33" s="22">
        <f>IF(Q$29&gt;=Punktegrenzen!$C$2,1,0)</f>
        <v>0</v>
      </c>
      <c r="R33" s="22">
        <f>IF(R$29&gt;=Punktegrenzen!$C$2,1,0)</f>
        <v>0</v>
      </c>
      <c r="S33" s="22">
        <f>IF(S$29&gt;=Punktegrenzen!$C$2,1,0)</f>
        <v>0</v>
      </c>
      <c r="T33" s="22">
        <f>IF(T$29&gt;=Punktegrenzen!$C$2,1,0)</f>
        <v>0</v>
      </c>
      <c r="U33" s="22">
        <f>IF(U$29&gt;=Punktegrenzen!$C$2,1,0)</f>
        <v>0</v>
      </c>
      <c r="V33" s="22">
        <f>IF(V$29&gt;=Punktegrenzen!$C$2,1,0)</f>
        <v>0</v>
      </c>
      <c r="W33" s="22">
        <f>IF(W$29&gt;=Punktegrenzen!$C$2,1,0)</f>
        <v>0</v>
      </c>
      <c r="X33" s="22">
        <f>IF(X$29&gt;=Punktegrenzen!$C$2,1,0)</f>
        <v>0</v>
      </c>
      <c r="Y33" s="22">
        <f>IF(Y$29&gt;=Punktegrenzen!$C$2,1,0)</f>
        <v>0</v>
      </c>
      <c r="Z33" s="22">
        <f>IF(Z$29&gt;=Punktegrenzen!$C$2,1,0)</f>
        <v>0</v>
      </c>
      <c r="AA33" s="22">
        <f>IF(AA$29&gt;=Punktegrenzen!$C$2,1,0)</f>
        <v>0</v>
      </c>
      <c r="AB33" s="22">
        <f>IF(AB$29&gt;=Punktegrenzen!$C$2,1,0)</f>
        <v>0</v>
      </c>
      <c r="AC33" s="22">
        <f>IF(AC$29&gt;=Punktegrenzen!$C$2,1,0)</f>
        <v>0</v>
      </c>
      <c r="AD33" s="22">
        <f>IF(AD$29&gt;=Punktegrenzen!$C$2,1,0)</f>
        <v>0</v>
      </c>
      <c r="AE33" s="22">
        <f>IF(AE$29&gt;=Punktegrenzen!$C$2,1,0)</f>
        <v>0</v>
      </c>
      <c r="AF33" s="22">
        <f>IF(AF$29&gt;=Punktegrenzen!$C$2,1,0)</f>
        <v>0</v>
      </c>
      <c r="AG33" s="22">
        <f>IF(AG$29&gt;=Punktegrenzen!$C$2,1,0)</f>
        <v>0</v>
      </c>
      <c r="AH33" s="22">
        <f>IF(AH$29&gt;=Punktegrenzen!$C$2,1,0)</f>
        <v>0</v>
      </c>
      <c r="AI33" s="22">
        <f>IF(AI$29&gt;=Punktegrenzen!$C$2,1,0)</f>
        <v>0</v>
      </c>
      <c r="AJ33" s="22">
        <f>IF(AJ$29&gt;=Punktegrenzen!$C$2,1,0)</f>
        <v>0</v>
      </c>
      <c r="AK33" s="22">
        <f>IF(AK$29&gt;=Punktegrenzen!$C$2,1,0)</f>
        <v>0</v>
      </c>
      <c r="AL33" s="22">
        <f>IF(AL$29&gt;=Punktegrenzen!$C$2,1,0)</f>
        <v>0</v>
      </c>
      <c r="AM33" s="22">
        <f>IF(AM$29&gt;=Punktegrenzen!$C$2,1,0)</f>
        <v>0</v>
      </c>
      <c r="AN33" s="22">
        <f>IF(AN$29&gt;=Punktegrenzen!$C$2,1,0)</f>
        <v>0</v>
      </c>
      <c r="AO33" s="22">
        <f>IF(AO$29&gt;=Punktegrenzen!$C$2,1,0)</f>
        <v>0</v>
      </c>
      <c r="AP33" s="22">
        <f>IF(AP$29&gt;=Punktegrenzen!$C$2,1,0)</f>
        <v>0</v>
      </c>
      <c r="AQ33" s="22">
        <f>IF(AQ$29&gt;=Punktegrenzen!$C$2,1,0)</f>
        <v>0</v>
      </c>
      <c r="AR33" s="22">
        <f>IF(AR$29&gt;=Punktegrenzen!$C$2,1,0)</f>
        <v>0</v>
      </c>
      <c r="AS33" s="22">
        <f>IF(AS$29&gt;=Punktegrenzen!$C$2,1,0)</f>
        <v>0</v>
      </c>
      <c r="AT33" s="22">
        <f>IF(AT$29&gt;=Punktegrenzen!$C$2,1,0)</f>
        <v>0</v>
      </c>
      <c r="AU33" s="22">
        <f>IF(AU$29&gt;=Punktegrenzen!$C$2,1,0)</f>
        <v>0</v>
      </c>
      <c r="AV33" s="22">
        <f>IF(AV$29&gt;=Punktegrenzen!$C$2,1,0)</f>
        <v>0</v>
      </c>
      <c r="AW33" s="22">
        <f>IF(AW$29&gt;=Punktegrenzen!$C$2,1,0)</f>
        <v>0</v>
      </c>
      <c r="AX33" s="22">
        <f>IF(AX$29&gt;=Punktegrenzen!$C$2,1,0)</f>
        <v>0</v>
      </c>
      <c r="AY33" s="22">
        <f>IF(AY$29&gt;=Punktegrenzen!$C$2,1,0)</f>
        <v>0</v>
      </c>
      <c r="AZ33" s="22">
        <f>IF(AZ$29&gt;=Punktegrenzen!$C$2,1,0)</f>
        <v>0</v>
      </c>
      <c r="BA33" s="22">
        <f>IF(BA$29&gt;=Punktegrenzen!$C$2,1,0)</f>
        <v>0</v>
      </c>
      <c r="BB33" s="22">
        <f>IF(BB$29&gt;=Punktegrenzen!$C$2,1,0)</f>
        <v>0</v>
      </c>
    </row>
    <row r="34" s="18" customFormat="1" ht="12.75" hidden="1" customHeight="1" spans="1:54">
      <c r="A34" s="18" t="s">
        <v>40</v>
      </c>
      <c r="D34" s="18">
        <f>IF(AND(D$29&gt;=Punktegrenzen!$C$3,D$29&lt;=Punktegrenzen!$D$3),2,0)</f>
        <v>0</v>
      </c>
      <c r="F34" s="18">
        <f>IF(AND(F$29&gt;=Punktegrenzen!$C$3,F$29&lt;=Punktegrenzen!$D$3),2,0)</f>
        <v>0</v>
      </c>
      <c r="G34" s="18">
        <f>IF(AND(G$29&gt;=Punktegrenzen!$C$3,G$29&lt;=Punktegrenzen!$D$3),2,0)</f>
        <v>0</v>
      </c>
      <c r="H34" s="18">
        <f>IF(AND(H$29&gt;=Punktegrenzen!$C$3,H$29&lt;=Punktegrenzen!$D$3),2,0)</f>
        <v>0</v>
      </c>
      <c r="I34" s="18">
        <f>IF(AND(I$29&gt;=Punktegrenzen!$C$3,I$29&lt;=Punktegrenzen!$D$3),2,0)</f>
        <v>0</v>
      </c>
      <c r="J34" s="18">
        <f>IF(AND(J$29&gt;=Punktegrenzen!$C$3,J$29&lt;=Punktegrenzen!$D$3),2,0)</f>
        <v>0</v>
      </c>
      <c r="K34" s="18">
        <f>IF(AND(K$29&gt;=Punktegrenzen!$C$3,K$29&lt;=Punktegrenzen!$D$3),2,0)</f>
        <v>0</v>
      </c>
      <c r="L34" s="18">
        <f>IF(AND(L$29&gt;=Punktegrenzen!$C$3,L$29&lt;=Punktegrenzen!$D$3),2,0)</f>
        <v>0</v>
      </c>
      <c r="M34" s="18">
        <f>IF(AND(M$29&gt;=Punktegrenzen!$C$3,M$29&lt;=Punktegrenzen!$D$3),2,0)</f>
        <v>0</v>
      </c>
      <c r="N34" s="18">
        <f>IF(AND(N$29&gt;=Punktegrenzen!$C$3,N$29&lt;=Punktegrenzen!$D$3),2,0)</f>
        <v>0</v>
      </c>
      <c r="O34" s="18">
        <f>IF(AND(O$29&gt;=Punktegrenzen!$C$3,O$29&lt;=Punktegrenzen!$D$3),2,0)</f>
        <v>0</v>
      </c>
      <c r="P34" s="18">
        <f>IF(AND(P$29&gt;=Punktegrenzen!$C$3,P$29&lt;=Punktegrenzen!$D$3),2,0)</f>
        <v>0</v>
      </c>
      <c r="Q34" s="18">
        <f>IF(AND(Q$29&gt;=Punktegrenzen!$C$3,Q$29&lt;=Punktegrenzen!$D$3),2,0)</f>
        <v>0</v>
      </c>
      <c r="R34" s="18">
        <f>IF(AND(R$29&gt;=Punktegrenzen!$C$3,R$29&lt;=Punktegrenzen!$D$3),2,0)</f>
        <v>0</v>
      </c>
      <c r="S34" s="18">
        <f>IF(AND(S$29&gt;=Punktegrenzen!$C$3,S$29&lt;=Punktegrenzen!$D$3),2,0)</f>
        <v>0</v>
      </c>
      <c r="T34" s="18">
        <f>IF(AND(T$29&gt;=Punktegrenzen!$C$3,T$29&lt;=Punktegrenzen!$D$3),2,0)</f>
        <v>0</v>
      </c>
      <c r="U34" s="18">
        <f>IF(AND(U$29&gt;=Punktegrenzen!$C$3,U$29&lt;=Punktegrenzen!$D$3),2,0)</f>
        <v>0</v>
      </c>
      <c r="V34" s="18">
        <f>IF(AND(V$29&gt;=Punktegrenzen!$C$3,V$29&lt;=Punktegrenzen!$D$3),2,0)</f>
        <v>0</v>
      </c>
      <c r="W34" s="18">
        <f>IF(AND(W$29&gt;=Punktegrenzen!$C$3,W$29&lt;=Punktegrenzen!$D$3),2,0)</f>
        <v>0</v>
      </c>
      <c r="X34" s="18">
        <f>IF(AND(X$29&gt;=Punktegrenzen!$C$3,X$29&lt;=Punktegrenzen!$D$3),2,0)</f>
        <v>0</v>
      </c>
      <c r="Y34" s="18">
        <f>IF(AND(Y$29&gt;=Punktegrenzen!$C$3,Y$29&lt;=Punktegrenzen!$D$3),2,0)</f>
        <v>0</v>
      </c>
      <c r="Z34" s="18">
        <f>IF(AND(Z$29&gt;=Punktegrenzen!$C$3,Z$29&lt;=Punktegrenzen!$D$3),2,0)</f>
        <v>0</v>
      </c>
      <c r="AA34" s="18">
        <f>IF(AND(AA$29&gt;=Punktegrenzen!$C$3,AA$29&lt;=Punktegrenzen!$D$3),2,0)</f>
        <v>0</v>
      </c>
      <c r="AB34" s="18">
        <f>IF(AND(AB$29&gt;=Punktegrenzen!$C$3,AB$29&lt;=Punktegrenzen!$D$3),2,0)</f>
        <v>0</v>
      </c>
      <c r="AC34" s="18">
        <f>IF(AND(AC$29&gt;=Punktegrenzen!$C$3,AC$29&lt;=Punktegrenzen!$D$3),2,0)</f>
        <v>0</v>
      </c>
      <c r="AD34" s="18">
        <f>IF(AND(AD$29&gt;=Punktegrenzen!$C$3,AD$29&lt;=Punktegrenzen!$D$3),2,0)</f>
        <v>0</v>
      </c>
      <c r="AE34" s="18">
        <f>IF(AND(AE$29&gt;=Punktegrenzen!$C$3,AE$29&lt;=Punktegrenzen!$D$3),2,0)</f>
        <v>0</v>
      </c>
      <c r="AF34" s="18">
        <f>IF(AND(AF$29&gt;=Punktegrenzen!$C$3,AF$29&lt;=Punktegrenzen!$D$3),2,0)</f>
        <v>0</v>
      </c>
      <c r="AG34" s="18">
        <f>IF(AND(AG$29&gt;=Punktegrenzen!$C$3,AG$29&lt;=Punktegrenzen!$D$3),2,0)</f>
        <v>0</v>
      </c>
      <c r="AH34" s="18">
        <f>IF(AND(AH$29&gt;=Punktegrenzen!$C$3,AH$29&lt;=Punktegrenzen!$D$3),2,0)</f>
        <v>0</v>
      </c>
      <c r="AI34" s="18">
        <f>IF(AND(AI$29&gt;=Punktegrenzen!$C$3,AI$29&lt;=Punktegrenzen!$D$3),2,0)</f>
        <v>0</v>
      </c>
      <c r="AJ34" s="18">
        <f>IF(AND(AJ$29&gt;=Punktegrenzen!$C$3,AJ$29&lt;=Punktegrenzen!$D$3),2,0)</f>
        <v>0</v>
      </c>
      <c r="AK34" s="18">
        <f>IF(AND(AK$29&gt;=Punktegrenzen!$C$3,AK$29&lt;=Punktegrenzen!$D$3),2,0)</f>
        <v>0</v>
      </c>
      <c r="AL34" s="18">
        <f>IF(AND(AL$29&gt;=Punktegrenzen!$C$3,AL$29&lt;=Punktegrenzen!$D$3),2,0)</f>
        <v>0</v>
      </c>
      <c r="AM34" s="18">
        <f>IF(AND(AM$29&gt;=Punktegrenzen!$C$3,AM$29&lt;=Punktegrenzen!$D$3),2,0)</f>
        <v>0</v>
      </c>
      <c r="AN34" s="18">
        <f>IF(AND(AN$29&gt;=Punktegrenzen!$C$3,AN$29&lt;=Punktegrenzen!$D$3),2,0)</f>
        <v>0</v>
      </c>
      <c r="AO34" s="18">
        <f>IF(AND(AO$29&gt;=Punktegrenzen!$C$3,AO$29&lt;=Punktegrenzen!$D$3),2,0)</f>
        <v>0</v>
      </c>
      <c r="AP34" s="18">
        <f>IF(AND(AP$29&gt;=Punktegrenzen!$C$3,AP$29&lt;=Punktegrenzen!$D$3),2,0)</f>
        <v>0</v>
      </c>
      <c r="AQ34" s="18">
        <f>IF(AND(AQ$29&gt;=Punktegrenzen!$C$3,AQ$29&lt;=Punktegrenzen!$D$3),2,0)</f>
        <v>0</v>
      </c>
      <c r="AR34" s="18">
        <f>IF(AND(AR$29&gt;=Punktegrenzen!$C$3,AR$29&lt;=Punktegrenzen!$D$3),2,0)</f>
        <v>0</v>
      </c>
      <c r="AS34" s="18">
        <f>IF(AND(AS$29&gt;=Punktegrenzen!$C$3,AS$29&lt;=Punktegrenzen!$D$3),2,0)</f>
        <v>0</v>
      </c>
      <c r="AT34" s="18">
        <f>IF(AND(AT$29&gt;=Punktegrenzen!$C$3,AT$29&lt;=Punktegrenzen!$D$3),2,0)</f>
        <v>0</v>
      </c>
      <c r="AU34" s="18">
        <f>IF(AND(AU$29&gt;=Punktegrenzen!$C$3,AU$29&lt;=Punktegrenzen!$D$3),2,0)</f>
        <v>0</v>
      </c>
      <c r="AV34" s="18">
        <f>IF(AND(AV$29&gt;=Punktegrenzen!$C$3,AV$29&lt;=Punktegrenzen!$D$3),2,0)</f>
        <v>0</v>
      </c>
      <c r="AW34" s="18">
        <f>IF(AND(AW$29&gt;=Punktegrenzen!$C$3,AW$29&lt;=Punktegrenzen!$D$3),2,0)</f>
        <v>0</v>
      </c>
      <c r="AX34" s="18">
        <f>IF(AND(AX$29&gt;=Punktegrenzen!$C$3,AX$29&lt;=Punktegrenzen!$D$3),2,0)</f>
        <v>0</v>
      </c>
      <c r="AY34" s="18">
        <f>IF(AND(AY$29&gt;=Punktegrenzen!$C$3,AY$29&lt;=Punktegrenzen!$D$3),2,0)</f>
        <v>0</v>
      </c>
      <c r="AZ34" s="18">
        <f>IF(AND(AZ$29&gt;=Punktegrenzen!$C$3,AZ$29&lt;=Punktegrenzen!$D$3),2,0)</f>
        <v>0</v>
      </c>
      <c r="BA34" s="18">
        <f>IF(AND(BA$29&gt;=Punktegrenzen!$C$3,BA$29&lt;=Punktegrenzen!$D$3),2,0)</f>
        <v>0</v>
      </c>
      <c r="BB34" s="18">
        <f>IF(AND(BB$29&gt;=Punktegrenzen!$C$3,BB$29&lt;=Punktegrenzen!$D$3),2,0)</f>
        <v>0</v>
      </c>
    </row>
    <row r="35" s="18" customFormat="1" ht="12.75" hidden="1" customHeight="1" spans="1:54">
      <c r="A35" s="18" t="s">
        <v>40</v>
      </c>
      <c r="D35" s="18">
        <f>IF(AND(D$29&gt;=Punktegrenzen!$C$4,D$29&lt;=Punktegrenzen!$D$4),3,0)</f>
        <v>0</v>
      </c>
      <c r="F35" s="18">
        <f>IF(AND(F$29&gt;=Punktegrenzen!$C$4,F$29&lt;=Punktegrenzen!$D$4),3,0)</f>
        <v>0</v>
      </c>
      <c r="G35" s="18">
        <f>IF(AND(G$29&gt;=Punktegrenzen!$C$4,G$29&lt;=Punktegrenzen!$D$4),3,0)</f>
        <v>0</v>
      </c>
      <c r="H35" s="18">
        <f>IF(AND(H$29&gt;=Punktegrenzen!$C$4,H$29&lt;=Punktegrenzen!$D$4),3,0)</f>
        <v>0</v>
      </c>
      <c r="I35" s="18">
        <f>IF(AND(I$29&gt;=Punktegrenzen!$C$4,I$29&lt;=Punktegrenzen!$D$4),3,0)</f>
        <v>0</v>
      </c>
      <c r="J35" s="18">
        <f>IF(AND(J$29&gt;=Punktegrenzen!$C$4,J$29&lt;=Punktegrenzen!$D$4),3,0)</f>
        <v>0</v>
      </c>
      <c r="K35" s="18">
        <f>IF(AND(K$29&gt;=Punktegrenzen!$C$4,K$29&lt;=Punktegrenzen!$D$4),3,0)</f>
        <v>0</v>
      </c>
      <c r="L35" s="18">
        <f>IF(AND(L$29&gt;=Punktegrenzen!$C$4,L$29&lt;=Punktegrenzen!$D$4),3,0)</f>
        <v>0</v>
      </c>
      <c r="M35" s="18">
        <f>IF(AND(M$29&gt;=Punktegrenzen!$C$4,M$29&lt;=Punktegrenzen!$D$4),3,0)</f>
        <v>0</v>
      </c>
      <c r="N35" s="18">
        <f>IF(AND(N$29&gt;=Punktegrenzen!$C$4,N$29&lt;=Punktegrenzen!$D$4),3,0)</f>
        <v>0</v>
      </c>
      <c r="O35" s="18">
        <f>IF(AND(O$29&gt;=Punktegrenzen!$C$4,O$29&lt;=Punktegrenzen!$D$4),3,0)</f>
        <v>0</v>
      </c>
      <c r="P35" s="18">
        <f>IF(AND(P$29&gt;=Punktegrenzen!$C$4,P$29&lt;=Punktegrenzen!$D$4),3,0)</f>
        <v>0</v>
      </c>
      <c r="Q35" s="18">
        <f>IF(AND(Q$29&gt;=Punktegrenzen!$C$4,Q$29&lt;=Punktegrenzen!$D$4),3,0)</f>
        <v>0</v>
      </c>
      <c r="R35" s="18">
        <f>IF(AND(R$29&gt;=Punktegrenzen!$C$4,R$29&lt;=Punktegrenzen!$D$4),3,0)</f>
        <v>0</v>
      </c>
      <c r="S35" s="18">
        <f>IF(AND(S$29&gt;=Punktegrenzen!$C$4,S$29&lt;=Punktegrenzen!$D$4),3,0)</f>
        <v>0</v>
      </c>
      <c r="T35" s="18">
        <f>IF(AND(T$29&gt;=Punktegrenzen!$C$4,T$29&lt;=Punktegrenzen!$D$4),3,0)</f>
        <v>0</v>
      </c>
      <c r="U35" s="18">
        <f>IF(AND(U$29&gt;=Punktegrenzen!$C$4,U$29&lt;=Punktegrenzen!$D$4),3,0)</f>
        <v>0</v>
      </c>
      <c r="V35" s="18">
        <f>IF(AND(V$29&gt;=Punktegrenzen!$C$4,V$29&lt;=Punktegrenzen!$D$4),3,0)</f>
        <v>0</v>
      </c>
      <c r="W35" s="18">
        <f>IF(AND(W$29&gt;=Punktegrenzen!$C$4,W$29&lt;=Punktegrenzen!$D$4),3,0)</f>
        <v>0</v>
      </c>
      <c r="X35" s="18">
        <f>IF(AND(X$29&gt;=Punktegrenzen!$C$4,X$29&lt;=Punktegrenzen!$D$4),3,0)</f>
        <v>0</v>
      </c>
      <c r="Y35" s="18">
        <f>IF(AND(Y$29&gt;=Punktegrenzen!$C$4,Y$29&lt;=Punktegrenzen!$D$4),3,0)</f>
        <v>0</v>
      </c>
      <c r="Z35" s="18">
        <f>IF(AND(Z$29&gt;=Punktegrenzen!$C$4,Z$29&lt;=Punktegrenzen!$D$4),3,0)</f>
        <v>0</v>
      </c>
      <c r="AA35" s="18">
        <f>IF(AND(AA$29&gt;=Punktegrenzen!$C$4,AA$29&lt;=Punktegrenzen!$D$4),3,0)</f>
        <v>0</v>
      </c>
      <c r="AB35" s="18">
        <f>IF(AND(AB$29&gt;=Punktegrenzen!$C$4,AB$29&lt;=Punktegrenzen!$D$4),3,0)</f>
        <v>0</v>
      </c>
      <c r="AC35" s="18">
        <f>IF(AND(AC$29&gt;=Punktegrenzen!$C$4,AC$29&lt;=Punktegrenzen!$D$4),3,0)</f>
        <v>0</v>
      </c>
      <c r="AD35" s="18">
        <f>IF(AND(AD$29&gt;=Punktegrenzen!$C$4,AD$29&lt;=Punktegrenzen!$D$4),3,0)</f>
        <v>0</v>
      </c>
      <c r="AE35" s="18">
        <f>IF(AND(AE$29&gt;=Punktegrenzen!$C$4,AE$29&lt;=Punktegrenzen!$D$4),3,0)</f>
        <v>0</v>
      </c>
      <c r="AF35" s="18">
        <f>IF(AND(AF$29&gt;=Punktegrenzen!$C$4,AF$29&lt;=Punktegrenzen!$D$4),3,0)</f>
        <v>0</v>
      </c>
      <c r="AG35" s="18">
        <f>IF(AND(AG$29&gt;=Punktegrenzen!$C$4,AG$29&lt;=Punktegrenzen!$D$4),3,0)</f>
        <v>0</v>
      </c>
      <c r="AH35" s="18">
        <f>IF(AND(AH$29&gt;=Punktegrenzen!$C$4,AH$29&lt;=Punktegrenzen!$D$4),3,0)</f>
        <v>0</v>
      </c>
      <c r="AI35" s="18">
        <f>IF(AND(AI$29&gt;=Punktegrenzen!$C$4,AI$29&lt;=Punktegrenzen!$D$4),3,0)</f>
        <v>0</v>
      </c>
      <c r="AJ35" s="18">
        <f>IF(AND(AJ$29&gt;=Punktegrenzen!$C$4,AJ$29&lt;=Punktegrenzen!$D$4),3,0)</f>
        <v>0</v>
      </c>
      <c r="AK35" s="18">
        <f>IF(AND(AK$29&gt;=Punktegrenzen!$C$4,AK$29&lt;=Punktegrenzen!$D$4),3,0)</f>
        <v>0</v>
      </c>
      <c r="AL35" s="18">
        <f>IF(AND(AL$29&gt;=Punktegrenzen!$C$4,AL$29&lt;=Punktegrenzen!$D$4),3,0)</f>
        <v>0</v>
      </c>
      <c r="AM35" s="18">
        <f>IF(AND(AM$29&gt;=Punktegrenzen!$C$4,AM$29&lt;=Punktegrenzen!$D$4),3,0)</f>
        <v>0</v>
      </c>
      <c r="AN35" s="18">
        <f>IF(AND(AN$29&gt;=Punktegrenzen!$C$4,AN$29&lt;=Punktegrenzen!$D$4),3,0)</f>
        <v>0</v>
      </c>
      <c r="AO35" s="18">
        <f>IF(AND(AO$29&gt;=Punktegrenzen!$C$4,AO$29&lt;=Punktegrenzen!$D$4),3,0)</f>
        <v>0</v>
      </c>
      <c r="AP35" s="18">
        <f>IF(AND(AP$29&gt;=Punktegrenzen!$C$4,AP$29&lt;=Punktegrenzen!$D$4),3,0)</f>
        <v>0</v>
      </c>
      <c r="AQ35" s="18">
        <f>IF(AND(AQ$29&gt;=Punktegrenzen!$C$4,AQ$29&lt;=Punktegrenzen!$D$4),3,0)</f>
        <v>0</v>
      </c>
      <c r="AR35" s="18">
        <f>IF(AND(AR$29&gt;=Punktegrenzen!$C$4,AR$29&lt;=Punktegrenzen!$D$4),3,0)</f>
        <v>0</v>
      </c>
      <c r="AS35" s="18">
        <f>IF(AND(AS$29&gt;=Punktegrenzen!$C$4,AS$29&lt;=Punktegrenzen!$D$4),3,0)</f>
        <v>0</v>
      </c>
      <c r="AT35" s="18">
        <f>IF(AND(AT$29&gt;=Punktegrenzen!$C$4,AT$29&lt;=Punktegrenzen!$D$4),3,0)</f>
        <v>0</v>
      </c>
      <c r="AU35" s="18">
        <f>IF(AND(AU$29&gt;=Punktegrenzen!$C$4,AU$29&lt;=Punktegrenzen!$D$4),3,0)</f>
        <v>0</v>
      </c>
      <c r="AV35" s="18">
        <f>IF(AND(AV$29&gt;=Punktegrenzen!$C$4,AV$29&lt;=Punktegrenzen!$D$4),3,0)</f>
        <v>0</v>
      </c>
      <c r="AW35" s="18">
        <f>IF(AND(AW$29&gt;=Punktegrenzen!$C$4,AW$29&lt;=Punktegrenzen!$D$4),3,0)</f>
        <v>0</v>
      </c>
      <c r="AX35" s="18">
        <f>IF(AND(AX$29&gt;=Punktegrenzen!$C$4,AX$29&lt;=Punktegrenzen!$D$4),3,0)</f>
        <v>0</v>
      </c>
      <c r="AY35" s="18">
        <f>IF(AND(AY$29&gt;=Punktegrenzen!$C$4,AY$29&lt;=Punktegrenzen!$D$4),3,0)</f>
        <v>0</v>
      </c>
      <c r="AZ35" s="18">
        <f>IF(AND(AZ$29&gt;=Punktegrenzen!$C$4,AZ$29&lt;=Punktegrenzen!$D$4),3,0)</f>
        <v>0</v>
      </c>
      <c r="BA35" s="18">
        <f>IF(AND(BA$29&gt;=Punktegrenzen!$C$4,BA$29&lt;=Punktegrenzen!$D$4),3,0)</f>
        <v>0</v>
      </c>
      <c r="BB35" s="18">
        <f>IF(AND(BB$29&gt;=Punktegrenzen!$C$4,BB$29&lt;=Punktegrenzen!$D$4),3,0)</f>
        <v>0</v>
      </c>
    </row>
    <row r="36" s="18" customFormat="1" ht="12.75" hidden="1" customHeight="1" spans="1:54">
      <c r="A36" s="18" t="s">
        <v>40</v>
      </c>
      <c r="D36" s="18">
        <f>IF(AND(D$29&gt;=Punktegrenzen!$C$5,D$29&lt;=Punktegrenzen!$D$5),4,0)</f>
        <v>0</v>
      </c>
      <c r="F36" s="18">
        <f>IF(AND(F$29&gt;=Punktegrenzen!$C$5,F$29&lt;=Punktegrenzen!$D$5),4,0)</f>
        <v>0</v>
      </c>
      <c r="G36" s="18">
        <f>IF(AND(G$29&gt;=Punktegrenzen!$C$5,G$29&lt;=Punktegrenzen!$D$5),4,0)</f>
        <v>0</v>
      </c>
      <c r="H36" s="18">
        <f>IF(AND(H$29&gt;=Punktegrenzen!$C$5,H$29&lt;=Punktegrenzen!$D$5),4,0)</f>
        <v>0</v>
      </c>
      <c r="I36" s="18">
        <f>IF(AND(I$29&gt;=Punktegrenzen!$C$5,I$29&lt;=Punktegrenzen!$D$5),4,0)</f>
        <v>0</v>
      </c>
      <c r="J36" s="18">
        <f>IF(AND(J$29&gt;=Punktegrenzen!$C$5,J$29&lt;=Punktegrenzen!$D$5),4,0)</f>
        <v>0</v>
      </c>
      <c r="K36" s="18">
        <f>IF(AND(K$29&gt;=Punktegrenzen!$C$5,K$29&lt;=Punktegrenzen!$D$5),4,0)</f>
        <v>0</v>
      </c>
      <c r="L36" s="18">
        <f>IF(AND(L$29&gt;=Punktegrenzen!$C$5,L$29&lt;=Punktegrenzen!$D$5),4,0)</f>
        <v>0</v>
      </c>
      <c r="M36" s="18">
        <f>IF(AND(M$29&gt;=Punktegrenzen!$C$5,M$29&lt;=Punktegrenzen!$D$5),4,0)</f>
        <v>0</v>
      </c>
      <c r="N36" s="18">
        <f>IF(AND(N$29&gt;=Punktegrenzen!$C$5,N$29&lt;=Punktegrenzen!$D$5),4,0)</f>
        <v>0</v>
      </c>
      <c r="O36" s="18">
        <f>IF(AND(O$29&gt;=Punktegrenzen!$C$5,O$29&lt;=Punktegrenzen!$D$5),4,0)</f>
        <v>0</v>
      </c>
      <c r="P36" s="18">
        <f>IF(AND(P$29&gt;=Punktegrenzen!$C$5,P$29&lt;=Punktegrenzen!$D$5),4,0)</f>
        <v>0</v>
      </c>
      <c r="Q36" s="18">
        <f>IF(AND(Q$29&gt;=Punktegrenzen!$C$5,Q$29&lt;=Punktegrenzen!$D$5),4,0)</f>
        <v>0</v>
      </c>
      <c r="R36" s="18">
        <f>IF(AND(R$29&gt;=Punktegrenzen!$C$5,R$29&lt;=Punktegrenzen!$D$5),4,0)</f>
        <v>0</v>
      </c>
      <c r="S36" s="18">
        <f>IF(AND(S$29&gt;=Punktegrenzen!$C$5,S$29&lt;=Punktegrenzen!$D$5),4,0)</f>
        <v>0</v>
      </c>
      <c r="T36" s="18">
        <f>IF(AND(T$29&gt;=Punktegrenzen!$C$5,T$29&lt;=Punktegrenzen!$D$5),4,0)</f>
        <v>0</v>
      </c>
      <c r="U36" s="18">
        <f>IF(AND(U$29&gt;=Punktegrenzen!$C$5,U$29&lt;=Punktegrenzen!$D$5),4,0)</f>
        <v>0</v>
      </c>
      <c r="V36" s="18">
        <f>IF(AND(V$29&gt;=Punktegrenzen!$C$5,V$29&lt;=Punktegrenzen!$D$5),4,0)</f>
        <v>0</v>
      </c>
      <c r="W36" s="18">
        <f>IF(AND(W$29&gt;=Punktegrenzen!$C$5,W$29&lt;=Punktegrenzen!$D$5),4,0)</f>
        <v>0</v>
      </c>
      <c r="X36" s="18">
        <f>IF(AND(X$29&gt;=Punktegrenzen!$C$5,X$29&lt;=Punktegrenzen!$D$5),4,0)</f>
        <v>0</v>
      </c>
      <c r="Y36" s="18">
        <f>IF(AND(Y$29&gt;=Punktegrenzen!$C$5,Y$29&lt;=Punktegrenzen!$D$5),4,0)</f>
        <v>0</v>
      </c>
      <c r="Z36" s="18">
        <f>IF(AND(Z$29&gt;=Punktegrenzen!$C$5,Z$29&lt;=Punktegrenzen!$D$5),4,0)</f>
        <v>0</v>
      </c>
      <c r="AA36" s="18">
        <f>IF(AND(AA$29&gt;=Punktegrenzen!$C$5,AA$29&lt;=Punktegrenzen!$D$5),4,0)</f>
        <v>0</v>
      </c>
      <c r="AB36" s="18">
        <f>IF(AND(AB$29&gt;=Punktegrenzen!$C$5,AB$29&lt;=Punktegrenzen!$D$5),4,0)</f>
        <v>0</v>
      </c>
      <c r="AC36" s="18">
        <f>IF(AND(AC$29&gt;=Punktegrenzen!$C$5,AC$29&lt;=Punktegrenzen!$D$5),4,0)</f>
        <v>0</v>
      </c>
      <c r="AD36" s="18">
        <f>IF(AND(AD$29&gt;=Punktegrenzen!$C$5,AD$29&lt;=Punktegrenzen!$D$5),4,0)</f>
        <v>0</v>
      </c>
      <c r="AE36" s="18">
        <f>IF(AND(AE$29&gt;=Punktegrenzen!$C$5,AE$29&lt;=Punktegrenzen!$D$5),4,0)</f>
        <v>0</v>
      </c>
      <c r="AF36" s="18">
        <f>IF(AND(AF$29&gt;=Punktegrenzen!$C$5,AF$29&lt;=Punktegrenzen!$D$5),4,0)</f>
        <v>0</v>
      </c>
      <c r="AG36" s="18">
        <f>IF(AND(AG$29&gt;=Punktegrenzen!$C$5,AG$29&lt;=Punktegrenzen!$D$5),4,0)</f>
        <v>0</v>
      </c>
      <c r="AH36" s="18">
        <f>IF(AND(AH$29&gt;=Punktegrenzen!$C$5,AH$29&lt;=Punktegrenzen!$D$5),4,0)</f>
        <v>0</v>
      </c>
      <c r="AI36" s="18">
        <f>IF(AND(AI$29&gt;=Punktegrenzen!$C$5,AI$29&lt;=Punktegrenzen!$D$5),4,0)</f>
        <v>0</v>
      </c>
      <c r="AJ36" s="18">
        <f>IF(AND(AJ$29&gt;=Punktegrenzen!$C$5,AJ$29&lt;=Punktegrenzen!$D$5),4,0)</f>
        <v>0</v>
      </c>
      <c r="AK36" s="18">
        <f>IF(AND(AK$29&gt;=Punktegrenzen!$C$5,AK$29&lt;=Punktegrenzen!$D$5),4,0)</f>
        <v>0</v>
      </c>
      <c r="AL36" s="18">
        <f>IF(AND(AL$29&gt;=Punktegrenzen!$C$5,AL$29&lt;=Punktegrenzen!$D$5),4,0)</f>
        <v>0</v>
      </c>
      <c r="AM36" s="18">
        <f>IF(AND(AM$29&gt;=Punktegrenzen!$C$5,AM$29&lt;=Punktegrenzen!$D$5),4,0)</f>
        <v>0</v>
      </c>
      <c r="AN36" s="18">
        <f>IF(AND(AN$29&gt;=Punktegrenzen!$C$5,AN$29&lt;=Punktegrenzen!$D$5),4,0)</f>
        <v>0</v>
      </c>
      <c r="AO36" s="18">
        <f>IF(AND(AO$29&gt;=Punktegrenzen!$C$5,AO$29&lt;=Punktegrenzen!$D$5),4,0)</f>
        <v>0</v>
      </c>
      <c r="AP36" s="18">
        <f>IF(AND(AP$29&gt;=Punktegrenzen!$C$5,AP$29&lt;=Punktegrenzen!$D$5),4,0)</f>
        <v>0</v>
      </c>
      <c r="AQ36" s="18">
        <f>IF(AND(AQ$29&gt;=Punktegrenzen!$C$5,AQ$29&lt;=Punktegrenzen!$D$5),4,0)</f>
        <v>0</v>
      </c>
      <c r="AR36" s="18">
        <f>IF(AND(AR$29&gt;=Punktegrenzen!$C$5,AR$29&lt;=Punktegrenzen!$D$5),4,0)</f>
        <v>0</v>
      </c>
      <c r="AS36" s="18">
        <f>IF(AND(AS$29&gt;=Punktegrenzen!$C$5,AS$29&lt;=Punktegrenzen!$D$5),4,0)</f>
        <v>0</v>
      </c>
      <c r="AT36" s="18">
        <f>IF(AND(AT$29&gt;=Punktegrenzen!$C$5,AT$29&lt;=Punktegrenzen!$D$5),4,0)</f>
        <v>0</v>
      </c>
      <c r="AU36" s="18">
        <f>IF(AND(AU$29&gt;=Punktegrenzen!$C$5,AU$29&lt;=Punktegrenzen!$D$5),4,0)</f>
        <v>0</v>
      </c>
      <c r="AV36" s="18">
        <f>IF(AND(AV$29&gt;=Punktegrenzen!$C$5,AV$29&lt;=Punktegrenzen!$D$5),4,0)</f>
        <v>0</v>
      </c>
      <c r="AW36" s="18">
        <f>IF(AND(AW$29&gt;=Punktegrenzen!$C$5,AW$29&lt;=Punktegrenzen!$D$5),4,0)</f>
        <v>0</v>
      </c>
      <c r="AX36" s="18">
        <f>IF(AND(AX$29&gt;=Punktegrenzen!$C$5,AX$29&lt;=Punktegrenzen!$D$5),4,0)</f>
        <v>0</v>
      </c>
      <c r="AY36" s="18">
        <f>IF(AND(AY$29&gt;=Punktegrenzen!$C$5,AY$29&lt;=Punktegrenzen!$D$5),4,0)</f>
        <v>0</v>
      </c>
      <c r="AZ36" s="18">
        <f>IF(AND(AZ$29&gt;=Punktegrenzen!$C$5,AZ$29&lt;=Punktegrenzen!$D$5),4,0)</f>
        <v>0</v>
      </c>
      <c r="BA36" s="18">
        <f>IF(AND(BA$29&gt;=Punktegrenzen!$C$5,BA$29&lt;=Punktegrenzen!$D$5),4,0)</f>
        <v>0</v>
      </c>
      <c r="BB36" s="18">
        <f>IF(AND(BB$29&gt;=Punktegrenzen!$C$5,BB$29&lt;=Punktegrenzen!$D$5),4,0)</f>
        <v>0</v>
      </c>
    </row>
    <row r="37" s="18" customFormat="1" ht="12.75" hidden="1" customHeight="1" spans="1:54">
      <c r="A37" s="18" t="s">
        <v>40</v>
      </c>
      <c r="D37" s="18">
        <f>IF(AND(D$29&gt;=Punktegrenzen!$C$6,D$29&lt;=Punktegrenzen!$D$6),5,0)</f>
        <v>0</v>
      </c>
      <c r="F37" s="18">
        <f>IF(AND(F$29&gt;=Punktegrenzen!$C$6,F$29&lt;=Punktegrenzen!$D$6),5,0)</f>
        <v>0</v>
      </c>
      <c r="G37" s="18">
        <f>IF(AND(G$29&gt;=Punktegrenzen!$C$6,G$29&lt;=Punktegrenzen!$D$6),5,0)</f>
        <v>0</v>
      </c>
      <c r="H37" s="18">
        <f>IF(AND(H$29&gt;=Punktegrenzen!$C$6,H$29&lt;=Punktegrenzen!$D$6),5,0)</f>
        <v>0</v>
      </c>
      <c r="I37" s="18">
        <f>IF(AND(I$29&gt;=Punktegrenzen!$C$6,I$29&lt;=Punktegrenzen!$D$6),5,0)</f>
        <v>0</v>
      </c>
      <c r="J37" s="18">
        <f>IF(AND(J$29&gt;=Punktegrenzen!$C$6,J$29&lt;=Punktegrenzen!$D$6),5,0)</f>
        <v>0</v>
      </c>
      <c r="K37" s="18">
        <f>IF(AND(K$29&gt;=Punktegrenzen!$C$6,K$29&lt;=Punktegrenzen!$D$6),5,0)</f>
        <v>0</v>
      </c>
      <c r="L37" s="18">
        <f>IF(AND(L$29&gt;=Punktegrenzen!$C$6,L$29&lt;=Punktegrenzen!$D$6),5,0)</f>
        <v>0</v>
      </c>
      <c r="M37" s="18">
        <f>IF(AND(M$29&gt;=Punktegrenzen!$C$6,M$29&lt;=Punktegrenzen!$D$6),5,0)</f>
        <v>0</v>
      </c>
      <c r="N37" s="18">
        <f>IF(AND(N$29&gt;=Punktegrenzen!$C$6,N$29&lt;=Punktegrenzen!$D$6),5,0)</f>
        <v>0</v>
      </c>
      <c r="O37" s="18">
        <f>IF(AND(O$29&gt;=Punktegrenzen!$C$6,O$29&lt;=Punktegrenzen!$D$6),5,0)</f>
        <v>0</v>
      </c>
      <c r="P37" s="18">
        <f>IF(AND(P$29&gt;=Punktegrenzen!$C$6,P$29&lt;=Punktegrenzen!$D$6),5,0)</f>
        <v>0</v>
      </c>
      <c r="Q37" s="18">
        <f>IF(AND(Q$29&gt;=Punktegrenzen!$C$6,Q$29&lt;=Punktegrenzen!$D$6),5,0)</f>
        <v>0</v>
      </c>
      <c r="R37" s="18">
        <f>IF(AND(R$29&gt;=Punktegrenzen!$C$6,R$29&lt;=Punktegrenzen!$D$6),5,0)</f>
        <v>0</v>
      </c>
      <c r="S37" s="18">
        <f>IF(AND(S$29&gt;=Punktegrenzen!$C$6,S$29&lt;=Punktegrenzen!$D$6),5,0)</f>
        <v>0</v>
      </c>
      <c r="T37" s="18">
        <f>IF(AND(T$29&gt;=Punktegrenzen!$C$6,T$29&lt;=Punktegrenzen!$D$6),5,0)</f>
        <v>0</v>
      </c>
      <c r="U37" s="18">
        <f>IF(AND(U$29&gt;=Punktegrenzen!$C$6,U$29&lt;=Punktegrenzen!$D$6),5,0)</f>
        <v>0</v>
      </c>
      <c r="V37" s="18">
        <f>IF(AND(V$29&gt;=Punktegrenzen!$C$6,V$29&lt;=Punktegrenzen!$D$6),5,0)</f>
        <v>0</v>
      </c>
      <c r="W37" s="18">
        <f>IF(AND(W$29&gt;=Punktegrenzen!$C$6,W$29&lt;=Punktegrenzen!$D$6),5,0)</f>
        <v>0</v>
      </c>
      <c r="X37" s="18">
        <f>IF(AND(X$29&gt;=Punktegrenzen!$C$6,X$29&lt;=Punktegrenzen!$D$6),5,0)</f>
        <v>0</v>
      </c>
      <c r="Y37" s="18">
        <f>IF(AND(Y$29&gt;=Punktegrenzen!$C$6,Y$29&lt;=Punktegrenzen!$D$6),5,0)</f>
        <v>0</v>
      </c>
      <c r="Z37" s="18">
        <f>IF(AND(Z$29&gt;=Punktegrenzen!$C$6,Z$29&lt;=Punktegrenzen!$D$6),5,0)</f>
        <v>0</v>
      </c>
      <c r="AA37" s="18">
        <f>IF(AND(AA$29&gt;=Punktegrenzen!$C$6,AA$29&lt;=Punktegrenzen!$D$6),5,0)</f>
        <v>0</v>
      </c>
      <c r="AB37" s="18">
        <f>IF(AND(AB$29&gt;=Punktegrenzen!$C$6,AB$29&lt;=Punktegrenzen!$D$6),5,0)</f>
        <v>0</v>
      </c>
      <c r="AC37" s="18">
        <f>IF(AND(AC$29&gt;=Punktegrenzen!$C$6,AC$29&lt;=Punktegrenzen!$D$6),5,0)</f>
        <v>0</v>
      </c>
      <c r="AD37" s="18">
        <f>IF(AND(AD$29&gt;=Punktegrenzen!$C$6,AD$29&lt;=Punktegrenzen!$D$6),5,0)</f>
        <v>0</v>
      </c>
      <c r="AE37" s="18">
        <f>IF(AND(AE$29&gt;=Punktegrenzen!$C$6,AE$29&lt;=Punktegrenzen!$D$6),5,0)</f>
        <v>0</v>
      </c>
      <c r="AF37" s="18">
        <f>IF(AND(AF$29&gt;=Punktegrenzen!$C$6,AF$29&lt;=Punktegrenzen!$D$6),5,0)</f>
        <v>0</v>
      </c>
      <c r="AG37" s="18">
        <f>IF(AND(AG$29&gt;=Punktegrenzen!$C$6,AG$29&lt;=Punktegrenzen!$D$6),5,0)</f>
        <v>0</v>
      </c>
      <c r="AH37" s="18">
        <f>IF(AND(AH$29&gt;=Punktegrenzen!$C$6,AH$29&lt;=Punktegrenzen!$D$6),5,0)</f>
        <v>0</v>
      </c>
      <c r="AI37" s="18">
        <f>IF(AND(AI$29&gt;=Punktegrenzen!$C$6,AI$29&lt;=Punktegrenzen!$D$6),5,0)</f>
        <v>0</v>
      </c>
      <c r="AJ37" s="18">
        <f>IF(AND(AJ$29&gt;=Punktegrenzen!$C$6,AJ$29&lt;=Punktegrenzen!$D$6),5,0)</f>
        <v>0</v>
      </c>
      <c r="AK37" s="18">
        <f>IF(AND(AK$29&gt;=Punktegrenzen!$C$6,AK$29&lt;=Punktegrenzen!$D$6),5,0)</f>
        <v>0</v>
      </c>
      <c r="AL37" s="18">
        <f>IF(AND(AL$29&gt;=Punktegrenzen!$C$6,AL$29&lt;=Punktegrenzen!$D$6),5,0)</f>
        <v>0</v>
      </c>
      <c r="AM37" s="18">
        <f>IF(AND(AM$29&gt;=Punktegrenzen!$C$6,AM$29&lt;=Punktegrenzen!$D$6),5,0)</f>
        <v>0</v>
      </c>
      <c r="AN37" s="18">
        <f>IF(AND(AN$29&gt;=Punktegrenzen!$C$6,AN$29&lt;=Punktegrenzen!$D$6),5,0)</f>
        <v>0</v>
      </c>
      <c r="AO37" s="18">
        <f>IF(AND(AO$29&gt;=Punktegrenzen!$C$6,AO$29&lt;=Punktegrenzen!$D$6),5,0)</f>
        <v>0</v>
      </c>
      <c r="AP37" s="18">
        <f>IF(AND(AP$29&gt;=Punktegrenzen!$C$6,AP$29&lt;=Punktegrenzen!$D$6),5,0)</f>
        <v>0</v>
      </c>
      <c r="AQ37" s="18">
        <f>IF(AND(AQ$29&gt;=Punktegrenzen!$C$6,AQ$29&lt;=Punktegrenzen!$D$6),5,0)</f>
        <v>0</v>
      </c>
      <c r="AR37" s="18">
        <f>IF(AND(AR$29&gt;=Punktegrenzen!$C$6,AR$29&lt;=Punktegrenzen!$D$6),5,0)</f>
        <v>0</v>
      </c>
      <c r="AS37" s="18">
        <f>IF(AND(AS$29&gt;=Punktegrenzen!$C$6,AS$29&lt;=Punktegrenzen!$D$6),5,0)</f>
        <v>0</v>
      </c>
      <c r="AT37" s="18">
        <f>IF(AND(AT$29&gt;=Punktegrenzen!$C$6,AT$29&lt;=Punktegrenzen!$D$6),5,0)</f>
        <v>0</v>
      </c>
      <c r="AU37" s="18">
        <f>IF(AND(AU$29&gt;=Punktegrenzen!$C$6,AU$29&lt;=Punktegrenzen!$D$6),5,0)</f>
        <v>0</v>
      </c>
      <c r="AV37" s="18">
        <f>IF(AND(AV$29&gt;=Punktegrenzen!$C$6,AV$29&lt;=Punktegrenzen!$D$6),5,0)</f>
        <v>0</v>
      </c>
      <c r="AW37" s="18">
        <f>IF(AND(AW$29&gt;=Punktegrenzen!$C$6,AW$29&lt;=Punktegrenzen!$D$6),5,0)</f>
        <v>0</v>
      </c>
      <c r="AX37" s="18">
        <f>IF(AND(AX$29&gt;=Punktegrenzen!$C$6,AX$29&lt;=Punktegrenzen!$D$6),5,0)</f>
        <v>0</v>
      </c>
      <c r="AY37" s="18">
        <f>IF(AND(AY$29&gt;=Punktegrenzen!$C$6,AY$29&lt;=Punktegrenzen!$D$6),5,0)</f>
        <v>0</v>
      </c>
      <c r="AZ37" s="18">
        <f>IF(AND(AZ$29&gt;=Punktegrenzen!$C$6,AZ$29&lt;=Punktegrenzen!$D$6),5,0)</f>
        <v>0</v>
      </c>
      <c r="BA37" s="18">
        <f>IF(AND(BA$29&gt;=Punktegrenzen!$C$6,BA$29&lt;=Punktegrenzen!$D$6),5,0)</f>
        <v>0</v>
      </c>
      <c r="BB37" s="18">
        <f>IF(AND(BB$29&gt;=Punktegrenzen!$C$6,BB$29&lt;=Punktegrenzen!$D$6),5,0)</f>
        <v>0</v>
      </c>
    </row>
    <row r="38" s="18" customFormat="1" ht="12.75" hidden="1" customHeight="1" spans="1:54">
      <c r="A38" s="18" t="s">
        <v>40</v>
      </c>
      <c r="D38" s="18">
        <f>IF(AND(D$29&gt;=Punktegrenzen!$C$7,D$29&lt;=Punktegrenzen!$D$7),6,0)</f>
        <v>0</v>
      </c>
      <c r="F38" s="18">
        <f>IF(AND(F$29&gt;=Punktegrenzen!$C$7,F$29&lt;=Punktegrenzen!$D$7),6,0)</f>
        <v>6</v>
      </c>
      <c r="G38" s="18">
        <f>IF(AND(G$29&gt;=Punktegrenzen!$C$7,G$29&lt;=Punktegrenzen!$D$7),6,0)</f>
        <v>0</v>
      </c>
      <c r="H38" s="18">
        <f>IF(AND(H$29&gt;=Punktegrenzen!$C$7,H$29&lt;=Punktegrenzen!$D$7),6,0)</f>
        <v>0</v>
      </c>
      <c r="I38" s="18">
        <f>IF(AND(I$29&gt;=Punktegrenzen!$C$7,I$29&lt;=Punktegrenzen!$D$7),6,0)</f>
        <v>0</v>
      </c>
      <c r="J38" s="18">
        <f>IF(AND(J$29&gt;=Punktegrenzen!$C$7,J$29&lt;=Punktegrenzen!$D$7),6,0)</f>
        <v>0</v>
      </c>
      <c r="K38" s="18">
        <f>IF(AND(K$29&gt;=Punktegrenzen!$C$7,K$29&lt;=Punktegrenzen!$D$7),6,0)</f>
        <v>0</v>
      </c>
      <c r="L38" s="18">
        <f>IF(AND(L$29&gt;=Punktegrenzen!$C$7,L$29&lt;=Punktegrenzen!$D$7),6,0)</f>
        <v>0</v>
      </c>
      <c r="M38" s="18">
        <f>IF(AND(M$29&gt;=Punktegrenzen!$C$7,M$29&lt;=Punktegrenzen!$D$7),6,0)</f>
        <v>0</v>
      </c>
      <c r="N38" s="18">
        <f>IF(AND(N$29&gt;=Punktegrenzen!$C$7,N$29&lt;=Punktegrenzen!$D$7),6,0)</f>
        <v>0</v>
      </c>
      <c r="O38" s="18">
        <f>IF(AND(O$29&gt;=Punktegrenzen!$C$7,O$29&lt;=Punktegrenzen!$D$7),6,0)</f>
        <v>0</v>
      </c>
      <c r="P38" s="18">
        <f>IF(AND(P$29&gt;=Punktegrenzen!$C$7,P$29&lt;=Punktegrenzen!$D$7),6,0)</f>
        <v>0</v>
      </c>
      <c r="Q38" s="18">
        <f>IF(AND(Q$29&gt;=Punktegrenzen!$C$7,Q$29&lt;=Punktegrenzen!$D$7),6,0)</f>
        <v>0</v>
      </c>
      <c r="R38" s="18">
        <f>IF(AND(R$29&gt;=Punktegrenzen!$C$7,R$29&lt;=Punktegrenzen!$D$7),6,0)</f>
        <v>0</v>
      </c>
      <c r="S38" s="18">
        <f>IF(AND(S$29&gt;=Punktegrenzen!$C$7,S$29&lt;=Punktegrenzen!$D$7),6,0)</f>
        <v>0</v>
      </c>
      <c r="T38" s="18">
        <f>IF(AND(T$29&gt;=Punktegrenzen!$C$7,T$29&lt;=Punktegrenzen!$D$7),6,0)</f>
        <v>0</v>
      </c>
      <c r="U38" s="18">
        <f>IF(AND(U$29&gt;=Punktegrenzen!$C$7,U$29&lt;=Punktegrenzen!$D$7),6,0)</f>
        <v>0</v>
      </c>
      <c r="V38" s="18">
        <f>IF(AND(V$29&gt;=Punktegrenzen!$C$7,V$29&lt;=Punktegrenzen!$D$7),6,0)</f>
        <v>0</v>
      </c>
      <c r="W38" s="18">
        <f>IF(AND(W$29&gt;=Punktegrenzen!$C$7,W$29&lt;=Punktegrenzen!$D$7),6,0)</f>
        <v>0</v>
      </c>
      <c r="X38" s="18">
        <f>IF(AND(X$29&gt;=Punktegrenzen!$C$7,X$29&lt;=Punktegrenzen!$D$7),6,0)</f>
        <v>0</v>
      </c>
      <c r="Y38" s="18">
        <f>IF(AND(Y$29&gt;=Punktegrenzen!$C$7,Y$29&lt;=Punktegrenzen!$D$7),6,0)</f>
        <v>0</v>
      </c>
      <c r="Z38" s="18">
        <f>IF(AND(Z$29&gt;=Punktegrenzen!$C$7,Z$29&lt;=Punktegrenzen!$D$7),6,0)</f>
        <v>0</v>
      </c>
      <c r="AA38" s="18">
        <f>IF(AND(AA$29&gt;=Punktegrenzen!$C$7,AA$29&lt;=Punktegrenzen!$D$7),6,0)</f>
        <v>0</v>
      </c>
      <c r="AB38" s="18">
        <f>IF(AND(AB$29&gt;=Punktegrenzen!$C$7,AB$29&lt;=Punktegrenzen!$D$7),6,0)</f>
        <v>0</v>
      </c>
      <c r="AC38" s="18">
        <f>IF(AND(AC$29&gt;=Punktegrenzen!$C$7,AC$29&lt;=Punktegrenzen!$D$7),6,0)</f>
        <v>0</v>
      </c>
      <c r="AD38" s="18">
        <f>IF(AND(AD$29&gt;=Punktegrenzen!$C$7,AD$29&lt;=Punktegrenzen!$D$7),6,0)</f>
        <v>0</v>
      </c>
      <c r="AE38" s="18">
        <f>IF(AND(AE$29&gt;=Punktegrenzen!$C$7,AE$29&lt;=Punktegrenzen!$D$7),6,0)</f>
        <v>0</v>
      </c>
      <c r="AF38" s="18">
        <f>IF(AND(AF$29&gt;=Punktegrenzen!$C$7,AF$29&lt;=Punktegrenzen!$D$7),6,0)</f>
        <v>0</v>
      </c>
      <c r="AG38" s="18">
        <f>IF(AND(AG$29&gt;=Punktegrenzen!$C$7,AG$29&lt;=Punktegrenzen!$D$7),6,0)</f>
        <v>0</v>
      </c>
      <c r="AH38" s="18">
        <f>IF(AND(AH$29&gt;=Punktegrenzen!$C$7,AH$29&lt;=Punktegrenzen!$D$7),6,0)</f>
        <v>0</v>
      </c>
      <c r="AI38" s="18">
        <f>IF(AND(AI$29&gt;=Punktegrenzen!$C$7,AI$29&lt;=Punktegrenzen!$D$7),6,0)</f>
        <v>0</v>
      </c>
      <c r="AJ38" s="18">
        <f>IF(AND(AJ$29&gt;=Punktegrenzen!$C$7,AJ$29&lt;=Punktegrenzen!$D$7),6,0)</f>
        <v>0</v>
      </c>
      <c r="AK38" s="18">
        <f>IF(AND(AK$29&gt;=Punktegrenzen!$C$7,AK$29&lt;=Punktegrenzen!$D$7),6,0)</f>
        <v>0</v>
      </c>
      <c r="AL38" s="18">
        <f>IF(AND(AL$29&gt;=Punktegrenzen!$C$7,AL$29&lt;=Punktegrenzen!$D$7),6,0)</f>
        <v>0</v>
      </c>
      <c r="AM38" s="18">
        <f>IF(AND(AM$29&gt;=Punktegrenzen!$C$7,AM$29&lt;=Punktegrenzen!$D$7),6,0)</f>
        <v>0</v>
      </c>
      <c r="AN38" s="18">
        <f>IF(AND(AN$29&gt;=Punktegrenzen!$C$7,AN$29&lt;=Punktegrenzen!$D$7),6,0)</f>
        <v>0</v>
      </c>
      <c r="AO38" s="18">
        <f>IF(AND(AO$29&gt;=Punktegrenzen!$C$7,AO$29&lt;=Punktegrenzen!$D$7),6,0)</f>
        <v>0</v>
      </c>
      <c r="AP38" s="18">
        <f>IF(AND(AP$29&gt;=Punktegrenzen!$C$7,AP$29&lt;=Punktegrenzen!$D$7),6,0)</f>
        <v>0</v>
      </c>
      <c r="AQ38" s="18">
        <f>IF(AND(AQ$29&gt;=Punktegrenzen!$C$7,AQ$29&lt;=Punktegrenzen!$D$7),6,0)</f>
        <v>0</v>
      </c>
      <c r="AR38" s="18">
        <f>IF(AND(AR$29&gt;=Punktegrenzen!$C$7,AR$29&lt;=Punktegrenzen!$D$7),6,0)</f>
        <v>0</v>
      </c>
      <c r="AS38" s="18">
        <f>IF(AND(AS$29&gt;=Punktegrenzen!$C$7,AS$29&lt;=Punktegrenzen!$D$7),6,0)</f>
        <v>0</v>
      </c>
      <c r="AT38" s="18">
        <f>IF(AND(AT$29&gt;=Punktegrenzen!$C$7,AT$29&lt;=Punktegrenzen!$D$7),6,0)</f>
        <v>0</v>
      </c>
      <c r="AU38" s="18">
        <f>IF(AND(AU$29&gt;=Punktegrenzen!$C$7,AU$29&lt;=Punktegrenzen!$D$7),6,0)</f>
        <v>0</v>
      </c>
      <c r="AV38" s="18">
        <f>IF(AND(AV$29&gt;=Punktegrenzen!$C$7,AV$29&lt;=Punktegrenzen!$D$7),6,0)</f>
        <v>0</v>
      </c>
      <c r="AW38" s="18">
        <f>IF(AND(AW$29&gt;=Punktegrenzen!$C$7,AW$29&lt;=Punktegrenzen!$D$7),6,0)</f>
        <v>0</v>
      </c>
      <c r="AX38" s="18">
        <f>IF(AND(AX$29&gt;=Punktegrenzen!$C$7,AX$29&lt;=Punktegrenzen!$D$7),6,0)</f>
        <v>0</v>
      </c>
      <c r="AY38" s="18">
        <f>IF(AND(AY$29&gt;=Punktegrenzen!$C$7,AY$29&lt;=Punktegrenzen!$D$7),6,0)</f>
        <v>0</v>
      </c>
      <c r="AZ38" s="18">
        <f>IF(AND(AZ$29&gt;=Punktegrenzen!$C$7,AZ$29&lt;=Punktegrenzen!$D$7),6,0)</f>
        <v>0</v>
      </c>
      <c r="BA38" s="18">
        <f>IF(AND(BA$29&gt;=Punktegrenzen!$C$7,BA$29&lt;=Punktegrenzen!$D$7),6,0)</f>
        <v>0</v>
      </c>
      <c r="BB38" s="18">
        <f>IF(AND(BB$29&gt;=Punktegrenzen!$C$7,BB$29&lt;=Punktegrenzen!$D$7),6,0)</f>
        <v>0</v>
      </c>
    </row>
    <row r="39" s="18" customFormat="1" ht="12.75" hidden="1" customHeight="1" spans="1:54">
      <c r="A39" s="18" t="s">
        <v>41</v>
      </c>
      <c r="D39" s="18">
        <f>IF(D$29&gt;='15Punkteschema'!$D2,'15Punkteschema'!$A2,0)</f>
        <v>15</v>
      </c>
      <c r="F39" s="18">
        <f>IF(F$29&gt;='15Punkteschema'!$D2,'15Punkteschema'!$A2,0)</f>
        <v>0</v>
      </c>
      <c r="G39" s="18">
        <f>IF(G$29&gt;='15Punkteschema'!$D2,'15Punkteschema'!$A2,0)</f>
        <v>0</v>
      </c>
      <c r="H39" s="18">
        <f>IF(H$29&gt;='15Punkteschema'!$D2,'15Punkteschema'!$A2,0)</f>
        <v>0</v>
      </c>
      <c r="I39" s="18">
        <f>IF(I$29&gt;='15Punkteschema'!$D2,'15Punkteschema'!$A2,0)</f>
        <v>0</v>
      </c>
      <c r="J39" s="18">
        <f>IF(J$29&gt;='15Punkteschema'!$D2,'15Punkteschema'!$A2,0)</f>
        <v>0</v>
      </c>
      <c r="K39" s="18">
        <f>IF(K$29&gt;='15Punkteschema'!$D2,'15Punkteschema'!$A2,0)</f>
        <v>0</v>
      </c>
      <c r="L39" s="18">
        <f>IF(L$29&gt;='15Punkteschema'!$D2,'15Punkteschema'!$A2,0)</f>
        <v>0</v>
      </c>
      <c r="M39" s="18">
        <f>IF(M$29&gt;='15Punkteschema'!$D2,'15Punkteschema'!$A2,0)</f>
        <v>0</v>
      </c>
      <c r="N39" s="18">
        <f>IF(N$29&gt;='15Punkteschema'!$D2,'15Punkteschema'!$A2,0)</f>
        <v>0</v>
      </c>
      <c r="O39" s="18">
        <f>IF(O$29&gt;='15Punkteschema'!$D2,'15Punkteschema'!$A2,0)</f>
        <v>0</v>
      </c>
      <c r="P39" s="18">
        <f>IF(P$29&gt;='15Punkteschema'!$D2,'15Punkteschema'!$A2,0)</f>
        <v>0</v>
      </c>
      <c r="Q39" s="18">
        <f>IF(Q$29&gt;='15Punkteschema'!$D2,'15Punkteschema'!$A2,0)</f>
        <v>0</v>
      </c>
      <c r="R39" s="18">
        <f>IF(R$29&gt;='15Punkteschema'!$D2,'15Punkteschema'!$A2,0)</f>
        <v>0</v>
      </c>
      <c r="S39" s="18">
        <f>IF(S$29&gt;='15Punkteschema'!$D2,'15Punkteschema'!$A2,0)</f>
        <v>0</v>
      </c>
      <c r="T39" s="18">
        <f>IF(T$29&gt;='15Punkteschema'!$D2,'15Punkteschema'!$A2,0)</f>
        <v>0</v>
      </c>
      <c r="U39" s="18">
        <f>IF(U$29&gt;='15Punkteschema'!$D2,'15Punkteschema'!$A2,0)</f>
        <v>0</v>
      </c>
      <c r="V39" s="18">
        <f>IF(V$29&gt;='15Punkteschema'!$D2,'15Punkteschema'!$A2,0)</f>
        <v>0</v>
      </c>
      <c r="W39" s="18">
        <f>IF(W$29&gt;='15Punkteschema'!$D2,'15Punkteschema'!$A2,0)</f>
        <v>0</v>
      </c>
      <c r="X39" s="18">
        <f>IF(X$29&gt;='15Punkteschema'!$D2,'15Punkteschema'!$A2,0)</f>
        <v>0</v>
      </c>
      <c r="Y39" s="18">
        <f>IF(Y$29&gt;='15Punkteschema'!$D2,'15Punkteschema'!$A2,0)</f>
        <v>0</v>
      </c>
      <c r="Z39" s="18">
        <f>IF(Z$29&gt;='15Punkteschema'!$D2,'15Punkteschema'!$A2,0)</f>
        <v>0</v>
      </c>
      <c r="AA39" s="18">
        <f>IF(AA$29&gt;='15Punkteschema'!$D2,'15Punkteschema'!$A2,0)</f>
        <v>0</v>
      </c>
      <c r="AB39" s="18">
        <f>IF(AB$29&gt;='15Punkteschema'!$D2,'15Punkteschema'!$A2,0)</f>
        <v>0</v>
      </c>
      <c r="AC39" s="18">
        <f>IF(AC$29&gt;='15Punkteschema'!$D2,'15Punkteschema'!$A2,0)</f>
        <v>0</v>
      </c>
      <c r="AD39" s="18">
        <f>IF(AD$29&gt;='15Punkteschema'!$D2,'15Punkteschema'!$A2,0)</f>
        <v>0</v>
      </c>
      <c r="AE39" s="18">
        <f>IF(AE$29&gt;='15Punkteschema'!$D2,'15Punkteschema'!$A2,0)</f>
        <v>0</v>
      </c>
      <c r="AF39" s="18">
        <f>IF(AF$29&gt;='15Punkteschema'!$D2,'15Punkteschema'!$A2,0)</f>
        <v>0</v>
      </c>
      <c r="AG39" s="18">
        <f>IF(AG$29&gt;='15Punkteschema'!$D2,'15Punkteschema'!$A2,0)</f>
        <v>0</v>
      </c>
      <c r="AH39" s="18">
        <f>IF(AH$29&gt;='15Punkteschema'!$D2,'15Punkteschema'!$A2,0)</f>
        <v>0</v>
      </c>
      <c r="AI39" s="18">
        <f>IF(AI$29&gt;='15Punkteschema'!$D2,'15Punkteschema'!$A2,0)</f>
        <v>0</v>
      </c>
      <c r="AJ39" s="18">
        <f>IF(AJ$29&gt;='15Punkteschema'!$D2,'15Punkteschema'!$A2,0)</f>
        <v>0</v>
      </c>
      <c r="AK39" s="18">
        <f>IF(AK$29&gt;='15Punkteschema'!$D2,'15Punkteschema'!$A2,0)</f>
        <v>0</v>
      </c>
      <c r="AL39" s="18">
        <f>IF(AL$29&gt;='15Punkteschema'!$D2,'15Punkteschema'!$A2,0)</f>
        <v>0</v>
      </c>
      <c r="AM39" s="18">
        <f>IF(AM$29&gt;='15Punkteschema'!$D2,'15Punkteschema'!$A2,0)</f>
        <v>0</v>
      </c>
      <c r="AN39" s="18">
        <f>IF(AN$29&gt;='15Punkteschema'!$D2,'15Punkteschema'!$A2,0)</f>
        <v>0</v>
      </c>
      <c r="AO39" s="18">
        <f>IF(AO$29&gt;='15Punkteschema'!$D2,'15Punkteschema'!$A2,0)</f>
        <v>0</v>
      </c>
      <c r="AP39" s="18">
        <f>IF(AP$29&gt;='15Punkteschema'!$D2,'15Punkteschema'!$A2,0)</f>
        <v>0</v>
      </c>
      <c r="AQ39" s="18">
        <f>IF(AQ$29&gt;='15Punkteschema'!$D2,'15Punkteschema'!$A2,0)</f>
        <v>0</v>
      </c>
      <c r="AR39" s="18">
        <f>IF(AR$29&gt;='15Punkteschema'!$D2,'15Punkteschema'!$A2,0)</f>
        <v>0</v>
      </c>
      <c r="AS39" s="18">
        <f>IF(AS$29&gt;='15Punkteschema'!$D2,'15Punkteschema'!$A2,0)</f>
        <v>0</v>
      </c>
      <c r="AT39" s="18">
        <f>IF(AT$29&gt;='15Punkteschema'!$D2,'15Punkteschema'!$A2,0)</f>
        <v>0</v>
      </c>
      <c r="AU39" s="18">
        <f>IF(AU$29&gt;='15Punkteschema'!$D2,'15Punkteschema'!$A2,0)</f>
        <v>0</v>
      </c>
      <c r="AV39" s="18">
        <f>IF(AV$29&gt;='15Punkteschema'!$D2,'15Punkteschema'!$A2,0)</f>
        <v>0</v>
      </c>
      <c r="AW39" s="18">
        <f>IF(AW$29&gt;='15Punkteschema'!$D2,'15Punkteschema'!$A2,0)</f>
        <v>0</v>
      </c>
      <c r="AX39" s="18">
        <f>IF(AX$29&gt;='15Punkteschema'!$D2,'15Punkteschema'!$A2,0)</f>
        <v>0</v>
      </c>
      <c r="AY39" s="18">
        <f>IF(AY$29&gt;='15Punkteschema'!$D2,'15Punkteschema'!$A2,0)</f>
        <v>0</v>
      </c>
      <c r="AZ39" s="18">
        <f>IF(AZ$29&gt;='15Punkteschema'!$D2,'15Punkteschema'!$A2,0)</f>
        <v>0</v>
      </c>
      <c r="BA39" s="18">
        <f>IF(BA$29&gt;='15Punkteschema'!$D2,'15Punkteschema'!$A2,0)</f>
        <v>0</v>
      </c>
      <c r="BB39" s="18">
        <f>IF(BB$29&gt;='15Punkteschema'!$D2,'15Punkteschema'!$A2,0)</f>
        <v>0</v>
      </c>
    </row>
    <row r="40" s="18" customFormat="1" ht="12.75" hidden="1" customHeight="1" spans="1:54">
      <c r="A40" s="18" t="s">
        <v>41</v>
      </c>
      <c r="D40" s="18">
        <f>IF(AND(D$29&gt;='15Punkteschema'!$D3,D$29&lt;='15Punkteschema'!$E3),'15Punkteschema'!$A3,0)</f>
        <v>0</v>
      </c>
      <c r="F40" s="18">
        <f>IF(AND(F$29&gt;='15Punkteschema'!$D3,F$29&lt;='15Punkteschema'!$E3),'15Punkteschema'!$A3,0)</f>
        <v>0</v>
      </c>
      <c r="G40" s="18">
        <f>IF(AND(G$29&gt;='15Punkteschema'!$D3,G$29&lt;='15Punkteschema'!$E3),'15Punkteschema'!$A3,0)</f>
        <v>0</v>
      </c>
      <c r="H40" s="18">
        <f>IF(AND(H$29&gt;='15Punkteschema'!$D3,H$29&lt;='15Punkteschema'!$E3),'15Punkteschema'!$A3,0)</f>
        <v>0</v>
      </c>
      <c r="I40" s="18">
        <f>IF(AND(I$29&gt;='15Punkteschema'!$D3,I$29&lt;='15Punkteschema'!$E3),'15Punkteschema'!$A3,0)</f>
        <v>0</v>
      </c>
      <c r="J40" s="18">
        <f>IF(AND(J$29&gt;='15Punkteschema'!$D3,J$29&lt;='15Punkteschema'!$E3),'15Punkteschema'!$A3,0)</f>
        <v>0</v>
      </c>
      <c r="K40" s="18">
        <f>IF(AND(K$29&gt;='15Punkteschema'!$D3,K$29&lt;='15Punkteschema'!$E3),'15Punkteschema'!$A3,0)</f>
        <v>0</v>
      </c>
      <c r="L40" s="18">
        <f>IF(AND(L$29&gt;='15Punkteschema'!$D3,L$29&lt;='15Punkteschema'!$E3),'15Punkteschema'!$A3,0)</f>
        <v>0</v>
      </c>
      <c r="M40" s="18">
        <f>IF(AND(M$29&gt;='15Punkteschema'!$D3,M$29&lt;='15Punkteschema'!$E3),'15Punkteschema'!$A3,0)</f>
        <v>0</v>
      </c>
      <c r="N40" s="18">
        <f>IF(AND(N$29&gt;='15Punkteschema'!$D3,N$29&lt;='15Punkteschema'!$E3),'15Punkteschema'!$A3,0)</f>
        <v>0</v>
      </c>
      <c r="O40" s="18">
        <f>IF(AND(O$29&gt;='15Punkteschema'!$D3,O$29&lt;='15Punkteschema'!$E3),'15Punkteschema'!$A3,0)</f>
        <v>0</v>
      </c>
      <c r="P40" s="18">
        <f>IF(AND(P$29&gt;='15Punkteschema'!$D3,P$29&lt;='15Punkteschema'!$E3),'15Punkteschema'!$A3,0)</f>
        <v>0</v>
      </c>
      <c r="Q40" s="18">
        <f>IF(AND(Q$29&gt;='15Punkteschema'!$D3,Q$29&lt;='15Punkteschema'!$E3),'15Punkteschema'!$A3,0)</f>
        <v>0</v>
      </c>
      <c r="R40" s="18">
        <f>IF(AND(R$29&gt;='15Punkteschema'!$D3,R$29&lt;='15Punkteschema'!$E3),'15Punkteschema'!$A3,0)</f>
        <v>0</v>
      </c>
      <c r="S40" s="18">
        <f>IF(AND(S$29&gt;='15Punkteschema'!$D3,S$29&lt;='15Punkteschema'!$E3),'15Punkteschema'!$A3,0)</f>
        <v>0</v>
      </c>
      <c r="T40" s="18">
        <f>IF(AND(T$29&gt;='15Punkteschema'!$D3,T$29&lt;='15Punkteschema'!$E3),'15Punkteschema'!$A3,0)</f>
        <v>0</v>
      </c>
      <c r="U40" s="18">
        <f>IF(AND(U$29&gt;='15Punkteschema'!$D3,U$29&lt;='15Punkteschema'!$E3),'15Punkteschema'!$A3,0)</f>
        <v>0</v>
      </c>
      <c r="V40" s="18">
        <f>IF(AND(V$29&gt;='15Punkteschema'!$D3,V$29&lt;='15Punkteschema'!$E3),'15Punkteschema'!$A3,0)</f>
        <v>0</v>
      </c>
      <c r="W40" s="18">
        <f>IF(AND(W$29&gt;='15Punkteschema'!$D3,W$29&lt;='15Punkteschema'!$E3),'15Punkteschema'!$A3,0)</f>
        <v>0</v>
      </c>
      <c r="X40" s="18">
        <f>IF(AND(X$29&gt;='15Punkteschema'!$D3,X$29&lt;='15Punkteschema'!$E3),'15Punkteschema'!$A3,0)</f>
        <v>0</v>
      </c>
      <c r="Y40" s="18">
        <f>IF(AND(Y$29&gt;='15Punkteschema'!$D3,Y$29&lt;='15Punkteschema'!$E3),'15Punkteschema'!$A3,0)</f>
        <v>0</v>
      </c>
      <c r="Z40" s="18">
        <f>IF(AND(Z$29&gt;='15Punkteschema'!$D3,Z$29&lt;='15Punkteschema'!$E3),'15Punkteschema'!$A3,0)</f>
        <v>0</v>
      </c>
      <c r="AA40" s="18">
        <f>IF(AND(AA$29&gt;='15Punkteschema'!$D3,AA$29&lt;='15Punkteschema'!$E3),'15Punkteschema'!$A3,0)</f>
        <v>0</v>
      </c>
      <c r="AB40" s="18">
        <f>IF(AND(AB$29&gt;='15Punkteschema'!$D3,AB$29&lt;='15Punkteschema'!$E3),'15Punkteschema'!$A3,0)</f>
        <v>0</v>
      </c>
      <c r="AC40" s="18">
        <f>IF(AND(AC$29&gt;='15Punkteschema'!$D3,AC$29&lt;='15Punkteschema'!$E3),'15Punkteschema'!$A3,0)</f>
        <v>0</v>
      </c>
      <c r="AD40" s="18">
        <f>IF(AND(AD$29&gt;='15Punkteschema'!$D3,AD$29&lt;='15Punkteschema'!$E3),'15Punkteschema'!$A3,0)</f>
        <v>0</v>
      </c>
      <c r="AE40" s="18">
        <f>IF(AND(AE$29&gt;='15Punkteschema'!$D3,AE$29&lt;='15Punkteschema'!$E3),'15Punkteschema'!$A3,0)</f>
        <v>0</v>
      </c>
      <c r="AF40" s="18">
        <f>IF(AND(AF$29&gt;='15Punkteschema'!$D3,AF$29&lt;='15Punkteschema'!$E3),'15Punkteschema'!$A3,0)</f>
        <v>0</v>
      </c>
      <c r="AG40" s="18">
        <f>IF(AND(AG$29&gt;='15Punkteschema'!$D3,AG$29&lt;='15Punkteschema'!$E3),'15Punkteschema'!$A3,0)</f>
        <v>0</v>
      </c>
      <c r="AH40" s="18">
        <f>IF(AND(AH$29&gt;='15Punkteschema'!$D3,AH$29&lt;='15Punkteschema'!$E3),'15Punkteschema'!$A3,0)</f>
        <v>0</v>
      </c>
      <c r="AI40" s="18">
        <f>IF(AND(AI$29&gt;='15Punkteschema'!$D3,AI$29&lt;='15Punkteschema'!$E3),'15Punkteschema'!$A3,0)</f>
        <v>0</v>
      </c>
      <c r="AJ40" s="18">
        <f>IF(AND(AJ$29&gt;='15Punkteschema'!$D3,AJ$29&lt;='15Punkteschema'!$E3),'15Punkteschema'!$A3,0)</f>
        <v>0</v>
      </c>
      <c r="AK40" s="18">
        <f>IF(AND(AK$29&gt;='15Punkteschema'!$D3,AK$29&lt;='15Punkteschema'!$E3),'15Punkteschema'!$A3,0)</f>
        <v>0</v>
      </c>
      <c r="AL40" s="18">
        <f>IF(AND(AL$29&gt;='15Punkteschema'!$D3,AL$29&lt;='15Punkteschema'!$E3),'15Punkteschema'!$A3,0)</f>
        <v>0</v>
      </c>
      <c r="AM40" s="18">
        <f>IF(AND(AM$29&gt;='15Punkteschema'!$D3,AM$29&lt;='15Punkteschema'!$E3),'15Punkteschema'!$A3,0)</f>
        <v>0</v>
      </c>
      <c r="AN40" s="18">
        <f>IF(AND(AN$29&gt;='15Punkteschema'!$D3,AN$29&lt;='15Punkteschema'!$E3),'15Punkteschema'!$A3,0)</f>
        <v>0</v>
      </c>
      <c r="AO40" s="18">
        <f>IF(AND(AO$29&gt;='15Punkteschema'!$D3,AO$29&lt;='15Punkteschema'!$E3),'15Punkteschema'!$A3,0)</f>
        <v>0</v>
      </c>
      <c r="AP40" s="18">
        <f>IF(AND(AP$29&gt;='15Punkteschema'!$D3,AP$29&lt;='15Punkteschema'!$E3),'15Punkteschema'!$A3,0)</f>
        <v>0</v>
      </c>
      <c r="AQ40" s="18">
        <f>IF(AND(AQ$29&gt;='15Punkteschema'!$D3,AQ$29&lt;='15Punkteschema'!$E3),'15Punkteschema'!$A3,0)</f>
        <v>0</v>
      </c>
      <c r="AR40" s="18">
        <f>IF(AND(AR$29&gt;='15Punkteschema'!$D3,AR$29&lt;='15Punkteschema'!$E3),'15Punkteschema'!$A3,0)</f>
        <v>0</v>
      </c>
      <c r="AS40" s="18">
        <f>IF(AND(AS$29&gt;='15Punkteschema'!$D3,AS$29&lt;='15Punkteschema'!$E3),'15Punkteschema'!$A3,0)</f>
        <v>0</v>
      </c>
      <c r="AT40" s="18">
        <f>IF(AND(AT$29&gt;='15Punkteschema'!$D3,AT$29&lt;='15Punkteschema'!$E3),'15Punkteschema'!$A3,0)</f>
        <v>0</v>
      </c>
      <c r="AU40" s="18">
        <f>IF(AND(AU$29&gt;='15Punkteschema'!$D3,AU$29&lt;='15Punkteschema'!$E3),'15Punkteschema'!$A3,0)</f>
        <v>0</v>
      </c>
      <c r="AV40" s="18">
        <f>IF(AND(AV$29&gt;='15Punkteschema'!$D3,AV$29&lt;='15Punkteschema'!$E3),'15Punkteschema'!$A3,0)</f>
        <v>0</v>
      </c>
      <c r="AW40" s="18">
        <f>IF(AND(AW$29&gt;='15Punkteschema'!$D3,AW$29&lt;='15Punkteschema'!$E3),'15Punkteschema'!$A3,0)</f>
        <v>0</v>
      </c>
      <c r="AX40" s="18">
        <f>IF(AND(AX$29&gt;='15Punkteschema'!$D3,AX$29&lt;='15Punkteschema'!$E3),'15Punkteschema'!$A3,0)</f>
        <v>0</v>
      </c>
      <c r="AY40" s="18">
        <f>IF(AND(AY$29&gt;='15Punkteschema'!$D3,AY$29&lt;='15Punkteschema'!$E3),'15Punkteschema'!$A3,0)</f>
        <v>0</v>
      </c>
      <c r="AZ40" s="18">
        <f>IF(AND(AZ$29&gt;='15Punkteschema'!$D3,AZ$29&lt;='15Punkteschema'!$E3),'15Punkteschema'!$A3,0)</f>
        <v>0</v>
      </c>
      <c r="BA40" s="18">
        <f>IF(AND(BA$29&gt;='15Punkteschema'!$D3,BA$29&lt;='15Punkteschema'!$E3),'15Punkteschema'!$A3,0)</f>
        <v>0</v>
      </c>
      <c r="BB40" s="18">
        <f>IF(AND(BB$29&gt;='15Punkteschema'!$D3,BB$29&lt;='15Punkteschema'!$E3),'15Punkteschema'!$A3,0)</f>
        <v>0</v>
      </c>
    </row>
    <row r="41" s="18" customFormat="1" ht="12.75" hidden="1" customHeight="1" spans="1:54">
      <c r="A41" s="18" t="s">
        <v>41</v>
      </c>
      <c r="D41" s="18">
        <f>IF(AND(D$29&gt;='15Punkteschema'!$D4,D$29&lt;='15Punkteschema'!$E4),'15Punkteschema'!$A4,0)</f>
        <v>0</v>
      </c>
      <c r="F41" s="18">
        <f>IF(AND(F$29&gt;='15Punkteschema'!$D4,F$29&lt;='15Punkteschema'!$E4),'15Punkteschema'!$A4,0)</f>
        <v>0</v>
      </c>
      <c r="G41" s="18">
        <f>IF(AND(G$29&gt;='15Punkteschema'!$D4,G$29&lt;='15Punkteschema'!$E4),'15Punkteschema'!$A4,0)</f>
        <v>0</v>
      </c>
      <c r="H41" s="18">
        <f>IF(AND(H$29&gt;='15Punkteschema'!$D4,H$29&lt;='15Punkteschema'!$E4),'15Punkteschema'!$A4,0)</f>
        <v>0</v>
      </c>
      <c r="I41" s="18">
        <f>IF(AND(I$29&gt;='15Punkteschema'!$D4,I$29&lt;='15Punkteschema'!$E4),'15Punkteschema'!$A4,0)</f>
        <v>0</v>
      </c>
      <c r="J41" s="18">
        <f>IF(AND(J$29&gt;='15Punkteschema'!$D4,J$29&lt;='15Punkteschema'!$E4),'15Punkteschema'!$A4,0)</f>
        <v>0</v>
      </c>
      <c r="K41" s="18">
        <f>IF(AND(K$29&gt;='15Punkteschema'!$D4,K$29&lt;='15Punkteschema'!$E4),'15Punkteschema'!$A4,0)</f>
        <v>0</v>
      </c>
      <c r="L41" s="18">
        <f>IF(AND(L$29&gt;='15Punkteschema'!$D4,L$29&lt;='15Punkteschema'!$E4),'15Punkteschema'!$A4,0)</f>
        <v>0</v>
      </c>
      <c r="M41" s="18">
        <f>IF(AND(M$29&gt;='15Punkteschema'!$D4,M$29&lt;='15Punkteschema'!$E4),'15Punkteschema'!$A4,0)</f>
        <v>0</v>
      </c>
      <c r="N41" s="18">
        <f>IF(AND(N$29&gt;='15Punkteschema'!$D4,N$29&lt;='15Punkteschema'!$E4),'15Punkteschema'!$A4,0)</f>
        <v>0</v>
      </c>
      <c r="O41" s="18">
        <f>IF(AND(O$29&gt;='15Punkteschema'!$D4,O$29&lt;='15Punkteschema'!$E4),'15Punkteschema'!$A4,0)</f>
        <v>0</v>
      </c>
      <c r="P41" s="18">
        <f>IF(AND(P$29&gt;='15Punkteschema'!$D4,P$29&lt;='15Punkteschema'!$E4),'15Punkteschema'!$A4,0)</f>
        <v>0</v>
      </c>
      <c r="Q41" s="18">
        <f>IF(AND(Q$29&gt;='15Punkteschema'!$D4,Q$29&lt;='15Punkteschema'!$E4),'15Punkteschema'!$A4,0)</f>
        <v>0</v>
      </c>
      <c r="R41" s="18">
        <f>IF(AND(R$29&gt;='15Punkteschema'!$D4,R$29&lt;='15Punkteschema'!$E4),'15Punkteschema'!$A4,0)</f>
        <v>0</v>
      </c>
      <c r="S41" s="18">
        <f>IF(AND(S$29&gt;='15Punkteschema'!$D4,S$29&lt;='15Punkteschema'!$E4),'15Punkteschema'!$A4,0)</f>
        <v>0</v>
      </c>
      <c r="T41" s="18">
        <f>IF(AND(T$29&gt;='15Punkteschema'!$D4,T$29&lt;='15Punkteschema'!$E4),'15Punkteschema'!$A4,0)</f>
        <v>0</v>
      </c>
      <c r="U41" s="18">
        <f>IF(AND(U$29&gt;='15Punkteschema'!$D4,U$29&lt;='15Punkteschema'!$E4),'15Punkteschema'!$A4,0)</f>
        <v>0</v>
      </c>
      <c r="V41" s="18">
        <f>IF(AND(V$29&gt;='15Punkteschema'!$D4,V$29&lt;='15Punkteschema'!$E4),'15Punkteschema'!$A4,0)</f>
        <v>0</v>
      </c>
      <c r="W41" s="18">
        <f>IF(AND(W$29&gt;='15Punkteschema'!$D4,W$29&lt;='15Punkteschema'!$E4),'15Punkteschema'!$A4,0)</f>
        <v>0</v>
      </c>
      <c r="X41" s="18">
        <f>IF(AND(X$29&gt;='15Punkteschema'!$D4,X$29&lt;='15Punkteschema'!$E4),'15Punkteschema'!$A4,0)</f>
        <v>0</v>
      </c>
      <c r="Y41" s="18">
        <f>IF(AND(Y$29&gt;='15Punkteschema'!$D4,Y$29&lt;='15Punkteschema'!$E4),'15Punkteschema'!$A4,0)</f>
        <v>0</v>
      </c>
      <c r="Z41" s="18">
        <f>IF(AND(Z$29&gt;='15Punkteschema'!$D4,Z$29&lt;='15Punkteschema'!$E4),'15Punkteschema'!$A4,0)</f>
        <v>0</v>
      </c>
      <c r="AA41" s="18">
        <f>IF(AND(AA$29&gt;='15Punkteschema'!$D4,AA$29&lt;='15Punkteschema'!$E4),'15Punkteschema'!$A4,0)</f>
        <v>0</v>
      </c>
      <c r="AB41" s="18">
        <f>IF(AND(AB$29&gt;='15Punkteschema'!$D4,AB$29&lt;='15Punkteschema'!$E4),'15Punkteschema'!$A4,0)</f>
        <v>0</v>
      </c>
      <c r="AC41" s="18">
        <f>IF(AND(AC$29&gt;='15Punkteschema'!$D4,AC$29&lt;='15Punkteschema'!$E4),'15Punkteschema'!$A4,0)</f>
        <v>0</v>
      </c>
      <c r="AD41" s="18">
        <f>IF(AND(AD$29&gt;='15Punkteschema'!$D4,AD$29&lt;='15Punkteschema'!$E4),'15Punkteschema'!$A4,0)</f>
        <v>0</v>
      </c>
      <c r="AE41" s="18">
        <f>IF(AND(AE$29&gt;='15Punkteschema'!$D4,AE$29&lt;='15Punkteschema'!$E4),'15Punkteschema'!$A4,0)</f>
        <v>0</v>
      </c>
      <c r="AF41" s="18">
        <f>IF(AND(AF$29&gt;='15Punkteschema'!$D4,AF$29&lt;='15Punkteschema'!$E4),'15Punkteschema'!$A4,0)</f>
        <v>0</v>
      </c>
      <c r="AG41" s="18">
        <f>IF(AND(AG$29&gt;='15Punkteschema'!$D4,AG$29&lt;='15Punkteschema'!$E4),'15Punkteschema'!$A4,0)</f>
        <v>0</v>
      </c>
      <c r="AH41" s="18">
        <f>IF(AND(AH$29&gt;='15Punkteschema'!$D4,AH$29&lt;='15Punkteschema'!$E4),'15Punkteschema'!$A4,0)</f>
        <v>0</v>
      </c>
      <c r="AI41" s="18">
        <f>IF(AND(AI$29&gt;='15Punkteschema'!$D4,AI$29&lt;='15Punkteschema'!$E4),'15Punkteschema'!$A4,0)</f>
        <v>0</v>
      </c>
      <c r="AJ41" s="18">
        <f>IF(AND(AJ$29&gt;='15Punkteschema'!$D4,AJ$29&lt;='15Punkteschema'!$E4),'15Punkteschema'!$A4,0)</f>
        <v>0</v>
      </c>
      <c r="AK41" s="18">
        <f>IF(AND(AK$29&gt;='15Punkteschema'!$D4,AK$29&lt;='15Punkteschema'!$E4),'15Punkteschema'!$A4,0)</f>
        <v>0</v>
      </c>
      <c r="AL41" s="18">
        <f>IF(AND(AL$29&gt;='15Punkteschema'!$D4,AL$29&lt;='15Punkteschema'!$E4),'15Punkteschema'!$A4,0)</f>
        <v>0</v>
      </c>
      <c r="AM41" s="18">
        <f>IF(AND(AM$29&gt;='15Punkteschema'!$D4,AM$29&lt;='15Punkteschema'!$E4),'15Punkteschema'!$A4,0)</f>
        <v>0</v>
      </c>
      <c r="AN41" s="18">
        <f>IF(AND(AN$29&gt;='15Punkteschema'!$D4,AN$29&lt;='15Punkteschema'!$E4),'15Punkteschema'!$A4,0)</f>
        <v>0</v>
      </c>
      <c r="AO41" s="18">
        <f>IF(AND(AO$29&gt;='15Punkteschema'!$D4,AO$29&lt;='15Punkteschema'!$E4),'15Punkteschema'!$A4,0)</f>
        <v>0</v>
      </c>
      <c r="AP41" s="18">
        <f>IF(AND(AP$29&gt;='15Punkteschema'!$D4,AP$29&lt;='15Punkteschema'!$E4),'15Punkteschema'!$A4,0)</f>
        <v>0</v>
      </c>
      <c r="AQ41" s="18">
        <f>IF(AND(AQ$29&gt;='15Punkteschema'!$D4,AQ$29&lt;='15Punkteschema'!$E4),'15Punkteschema'!$A4,0)</f>
        <v>0</v>
      </c>
      <c r="AR41" s="18">
        <f>IF(AND(AR$29&gt;='15Punkteschema'!$D4,AR$29&lt;='15Punkteschema'!$E4),'15Punkteschema'!$A4,0)</f>
        <v>0</v>
      </c>
      <c r="AS41" s="18">
        <f>IF(AND(AS$29&gt;='15Punkteschema'!$D4,AS$29&lt;='15Punkteschema'!$E4),'15Punkteschema'!$A4,0)</f>
        <v>0</v>
      </c>
      <c r="AT41" s="18">
        <f>IF(AND(AT$29&gt;='15Punkteschema'!$D4,AT$29&lt;='15Punkteschema'!$E4),'15Punkteschema'!$A4,0)</f>
        <v>0</v>
      </c>
      <c r="AU41" s="18">
        <f>IF(AND(AU$29&gt;='15Punkteschema'!$D4,AU$29&lt;='15Punkteschema'!$E4),'15Punkteschema'!$A4,0)</f>
        <v>0</v>
      </c>
      <c r="AV41" s="18">
        <f>IF(AND(AV$29&gt;='15Punkteschema'!$D4,AV$29&lt;='15Punkteschema'!$E4),'15Punkteschema'!$A4,0)</f>
        <v>0</v>
      </c>
      <c r="AW41" s="18">
        <f>IF(AND(AW$29&gt;='15Punkteschema'!$D4,AW$29&lt;='15Punkteschema'!$E4),'15Punkteschema'!$A4,0)</f>
        <v>0</v>
      </c>
      <c r="AX41" s="18">
        <f>IF(AND(AX$29&gt;='15Punkteschema'!$D4,AX$29&lt;='15Punkteschema'!$E4),'15Punkteschema'!$A4,0)</f>
        <v>0</v>
      </c>
      <c r="AY41" s="18">
        <f>IF(AND(AY$29&gt;='15Punkteschema'!$D4,AY$29&lt;='15Punkteschema'!$E4),'15Punkteschema'!$A4,0)</f>
        <v>0</v>
      </c>
      <c r="AZ41" s="18">
        <f>IF(AND(AZ$29&gt;='15Punkteschema'!$D4,AZ$29&lt;='15Punkteschema'!$E4),'15Punkteschema'!$A4,0)</f>
        <v>0</v>
      </c>
      <c r="BA41" s="18">
        <f>IF(AND(BA$29&gt;='15Punkteschema'!$D4,BA$29&lt;='15Punkteschema'!$E4),'15Punkteschema'!$A4,0)</f>
        <v>0</v>
      </c>
      <c r="BB41" s="18">
        <f>IF(AND(BB$29&gt;='15Punkteschema'!$D4,BB$29&lt;='15Punkteschema'!$E4),'15Punkteschema'!$A4,0)</f>
        <v>0</v>
      </c>
    </row>
    <row r="42" s="18" customFormat="1" ht="12.75" hidden="1" customHeight="1" spans="1:54">
      <c r="A42" s="18" t="s">
        <v>41</v>
      </c>
      <c r="D42" s="18">
        <f>IF(AND(D$29&gt;='15Punkteschema'!$D5,D$29&lt;='15Punkteschema'!$E5),'15Punkteschema'!$A5,0)</f>
        <v>0</v>
      </c>
      <c r="F42" s="18">
        <f>IF(AND(F$29&gt;='15Punkteschema'!$D5,F$29&lt;='15Punkteschema'!$E5),'15Punkteschema'!$A5,0)</f>
        <v>0</v>
      </c>
      <c r="G42" s="18">
        <f>IF(AND(G$29&gt;='15Punkteschema'!$D5,G$29&lt;='15Punkteschema'!$E5),'15Punkteschema'!$A5,0)</f>
        <v>0</v>
      </c>
      <c r="H42" s="18">
        <f>IF(AND(H$29&gt;='15Punkteschema'!$D5,H$29&lt;='15Punkteschema'!$E5),'15Punkteschema'!$A5,0)</f>
        <v>0</v>
      </c>
      <c r="I42" s="18">
        <f>IF(AND(I$29&gt;='15Punkteschema'!$D5,I$29&lt;='15Punkteschema'!$E5),'15Punkteschema'!$A5,0)</f>
        <v>0</v>
      </c>
      <c r="J42" s="18">
        <f>IF(AND(J$29&gt;='15Punkteschema'!$D5,J$29&lt;='15Punkteschema'!$E5),'15Punkteschema'!$A5,0)</f>
        <v>0</v>
      </c>
      <c r="K42" s="18">
        <f>IF(AND(K$29&gt;='15Punkteschema'!$D5,K$29&lt;='15Punkteschema'!$E5),'15Punkteschema'!$A5,0)</f>
        <v>0</v>
      </c>
      <c r="L42" s="18">
        <f>IF(AND(L$29&gt;='15Punkteschema'!$D5,L$29&lt;='15Punkteschema'!$E5),'15Punkteschema'!$A5,0)</f>
        <v>0</v>
      </c>
      <c r="M42" s="18">
        <f>IF(AND(M$29&gt;='15Punkteschema'!$D5,M$29&lt;='15Punkteschema'!$E5),'15Punkteschema'!$A5,0)</f>
        <v>0</v>
      </c>
      <c r="N42" s="18">
        <f>IF(AND(N$29&gt;='15Punkteschema'!$D5,N$29&lt;='15Punkteschema'!$E5),'15Punkteschema'!$A5,0)</f>
        <v>0</v>
      </c>
      <c r="O42" s="18">
        <f>IF(AND(O$29&gt;='15Punkteschema'!$D5,O$29&lt;='15Punkteschema'!$E5),'15Punkteschema'!$A5,0)</f>
        <v>0</v>
      </c>
      <c r="P42" s="18">
        <f>IF(AND(P$29&gt;='15Punkteschema'!$D5,P$29&lt;='15Punkteschema'!$E5),'15Punkteschema'!$A5,0)</f>
        <v>0</v>
      </c>
      <c r="Q42" s="18">
        <f>IF(AND(Q$29&gt;='15Punkteschema'!$D5,Q$29&lt;='15Punkteschema'!$E5),'15Punkteschema'!$A5,0)</f>
        <v>0</v>
      </c>
      <c r="R42" s="18">
        <f>IF(AND(R$29&gt;='15Punkteschema'!$D5,R$29&lt;='15Punkteschema'!$E5),'15Punkteschema'!$A5,0)</f>
        <v>0</v>
      </c>
      <c r="S42" s="18">
        <f>IF(AND(S$29&gt;='15Punkteschema'!$D5,S$29&lt;='15Punkteschema'!$E5),'15Punkteschema'!$A5,0)</f>
        <v>0</v>
      </c>
      <c r="T42" s="18">
        <f>IF(AND(T$29&gt;='15Punkteschema'!$D5,T$29&lt;='15Punkteschema'!$E5),'15Punkteschema'!$A5,0)</f>
        <v>0</v>
      </c>
      <c r="U42" s="18">
        <f>IF(AND(U$29&gt;='15Punkteschema'!$D5,U$29&lt;='15Punkteschema'!$E5),'15Punkteschema'!$A5,0)</f>
        <v>0</v>
      </c>
      <c r="V42" s="18">
        <f>IF(AND(V$29&gt;='15Punkteschema'!$D5,V$29&lt;='15Punkteschema'!$E5),'15Punkteschema'!$A5,0)</f>
        <v>0</v>
      </c>
      <c r="W42" s="18">
        <f>IF(AND(W$29&gt;='15Punkteschema'!$D5,W$29&lt;='15Punkteschema'!$E5),'15Punkteschema'!$A5,0)</f>
        <v>0</v>
      </c>
      <c r="X42" s="18">
        <f>IF(AND(X$29&gt;='15Punkteschema'!$D5,X$29&lt;='15Punkteschema'!$E5),'15Punkteschema'!$A5,0)</f>
        <v>0</v>
      </c>
      <c r="Y42" s="18">
        <f>IF(AND(Y$29&gt;='15Punkteschema'!$D5,Y$29&lt;='15Punkteschema'!$E5),'15Punkteschema'!$A5,0)</f>
        <v>0</v>
      </c>
      <c r="Z42" s="18">
        <f>IF(AND(Z$29&gt;='15Punkteschema'!$D5,Z$29&lt;='15Punkteschema'!$E5),'15Punkteschema'!$A5,0)</f>
        <v>0</v>
      </c>
      <c r="AA42" s="18">
        <f>IF(AND(AA$29&gt;='15Punkteschema'!$D5,AA$29&lt;='15Punkteschema'!$E5),'15Punkteschema'!$A5,0)</f>
        <v>0</v>
      </c>
      <c r="AB42" s="18">
        <f>IF(AND(AB$29&gt;='15Punkteschema'!$D5,AB$29&lt;='15Punkteschema'!$E5),'15Punkteschema'!$A5,0)</f>
        <v>0</v>
      </c>
      <c r="AC42" s="18">
        <f>IF(AND(AC$29&gt;='15Punkteschema'!$D5,AC$29&lt;='15Punkteschema'!$E5),'15Punkteschema'!$A5,0)</f>
        <v>0</v>
      </c>
      <c r="AD42" s="18">
        <f>IF(AND(AD$29&gt;='15Punkteschema'!$D5,AD$29&lt;='15Punkteschema'!$E5),'15Punkteschema'!$A5,0)</f>
        <v>0</v>
      </c>
      <c r="AE42" s="18">
        <f>IF(AND(AE$29&gt;='15Punkteschema'!$D5,AE$29&lt;='15Punkteschema'!$E5),'15Punkteschema'!$A5,0)</f>
        <v>0</v>
      </c>
      <c r="AF42" s="18">
        <f>IF(AND(AF$29&gt;='15Punkteschema'!$D5,AF$29&lt;='15Punkteschema'!$E5),'15Punkteschema'!$A5,0)</f>
        <v>0</v>
      </c>
      <c r="AG42" s="18">
        <f>IF(AND(AG$29&gt;='15Punkteschema'!$D5,AG$29&lt;='15Punkteschema'!$E5),'15Punkteschema'!$A5,0)</f>
        <v>0</v>
      </c>
      <c r="AH42" s="18">
        <f>IF(AND(AH$29&gt;='15Punkteschema'!$D5,AH$29&lt;='15Punkteschema'!$E5),'15Punkteschema'!$A5,0)</f>
        <v>0</v>
      </c>
      <c r="AI42" s="18">
        <f>IF(AND(AI$29&gt;='15Punkteschema'!$D5,AI$29&lt;='15Punkteschema'!$E5),'15Punkteschema'!$A5,0)</f>
        <v>0</v>
      </c>
      <c r="AJ42" s="18">
        <f>IF(AND(AJ$29&gt;='15Punkteschema'!$D5,AJ$29&lt;='15Punkteschema'!$E5),'15Punkteschema'!$A5,0)</f>
        <v>0</v>
      </c>
      <c r="AK42" s="18">
        <f>IF(AND(AK$29&gt;='15Punkteschema'!$D5,AK$29&lt;='15Punkteschema'!$E5),'15Punkteschema'!$A5,0)</f>
        <v>0</v>
      </c>
      <c r="AL42" s="18">
        <f>IF(AND(AL$29&gt;='15Punkteschema'!$D5,AL$29&lt;='15Punkteschema'!$E5),'15Punkteschema'!$A5,0)</f>
        <v>0</v>
      </c>
      <c r="AM42" s="18">
        <f>IF(AND(AM$29&gt;='15Punkteschema'!$D5,AM$29&lt;='15Punkteschema'!$E5),'15Punkteschema'!$A5,0)</f>
        <v>0</v>
      </c>
      <c r="AN42" s="18">
        <f>IF(AND(AN$29&gt;='15Punkteschema'!$D5,AN$29&lt;='15Punkteschema'!$E5),'15Punkteschema'!$A5,0)</f>
        <v>0</v>
      </c>
      <c r="AO42" s="18">
        <f>IF(AND(AO$29&gt;='15Punkteschema'!$D5,AO$29&lt;='15Punkteschema'!$E5),'15Punkteschema'!$A5,0)</f>
        <v>0</v>
      </c>
      <c r="AP42" s="18">
        <f>IF(AND(AP$29&gt;='15Punkteschema'!$D5,AP$29&lt;='15Punkteschema'!$E5),'15Punkteschema'!$A5,0)</f>
        <v>0</v>
      </c>
      <c r="AQ42" s="18">
        <f>IF(AND(AQ$29&gt;='15Punkteschema'!$D5,AQ$29&lt;='15Punkteschema'!$E5),'15Punkteschema'!$A5,0)</f>
        <v>0</v>
      </c>
      <c r="AR42" s="18">
        <f>IF(AND(AR$29&gt;='15Punkteschema'!$D5,AR$29&lt;='15Punkteschema'!$E5),'15Punkteschema'!$A5,0)</f>
        <v>0</v>
      </c>
      <c r="AS42" s="18">
        <f>IF(AND(AS$29&gt;='15Punkteschema'!$D5,AS$29&lt;='15Punkteschema'!$E5),'15Punkteschema'!$A5,0)</f>
        <v>0</v>
      </c>
      <c r="AT42" s="18">
        <f>IF(AND(AT$29&gt;='15Punkteschema'!$D5,AT$29&lt;='15Punkteschema'!$E5),'15Punkteschema'!$A5,0)</f>
        <v>0</v>
      </c>
      <c r="AU42" s="18">
        <f>IF(AND(AU$29&gt;='15Punkteschema'!$D5,AU$29&lt;='15Punkteschema'!$E5),'15Punkteschema'!$A5,0)</f>
        <v>0</v>
      </c>
      <c r="AV42" s="18">
        <f>IF(AND(AV$29&gt;='15Punkteschema'!$D5,AV$29&lt;='15Punkteschema'!$E5),'15Punkteschema'!$A5,0)</f>
        <v>0</v>
      </c>
      <c r="AW42" s="18">
        <f>IF(AND(AW$29&gt;='15Punkteschema'!$D5,AW$29&lt;='15Punkteschema'!$E5),'15Punkteschema'!$A5,0)</f>
        <v>0</v>
      </c>
      <c r="AX42" s="18">
        <f>IF(AND(AX$29&gt;='15Punkteschema'!$D5,AX$29&lt;='15Punkteschema'!$E5),'15Punkteschema'!$A5,0)</f>
        <v>0</v>
      </c>
      <c r="AY42" s="18">
        <f>IF(AND(AY$29&gt;='15Punkteschema'!$D5,AY$29&lt;='15Punkteschema'!$E5),'15Punkteschema'!$A5,0)</f>
        <v>0</v>
      </c>
      <c r="AZ42" s="18">
        <f>IF(AND(AZ$29&gt;='15Punkteschema'!$D5,AZ$29&lt;='15Punkteschema'!$E5),'15Punkteschema'!$A5,0)</f>
        <v>0</v>
      </c>
      <c r="BA42" s="18">
        <f>IF(AND(BA$29&gt;='15Punkteschema'!$D5,BA$29&lt;='15Punkteschema'!$E5),'15Punkteschema'!$A5,0)</f>
        <v>0</v>
      </c>
      <c r="BB42" s="18">
        <f>IF(AND(BB$29&gt;='15Punkteschema'!$D5,BB$29&lt;='15Punkteschema'!$E5),'15Punkteschema'!$A5,0)</f>
        <v>0</v>
      </c>
    </row>
    <row r="43" s="18" customFormat="1" ht="12.75" hidden="1" customHeight="1" spans="1:54">
      <c r="A43" s="18" t="s">
        <v>41</v>
      </c>
      <c r="D43" s="18">
        <f>IF(AND(D$29&gt;='15Punkteschema'!$D6,D$29&lt;='15Punkteschema'!$E6),'15Punkteschema'!$A6,0)</f>
        <v>0</v>
      </c>
      <c r="F43" s="18">
        <f>IF(AND(F$29&gt;='15Punkteschema'!$D6,F$29&lt;='15Punkteschema'!$E6),'15Punkteschema'!$A6,0)</f>
        <v>0</v>
      </c>
      <c r="G43" s="18">
        <f>IF(AND(G$29&gt;='15Punkteschema'!$D6,G$29&lt;='15Punkteschema'!$E6),'15Punkteschema'!$A6,0)</f>
        <v>0</v>
      </c>
      <c r="H43" s="18">
        <f>IF(AND(H$29&gt;='15Punkteschema'!$D6,H$29&lt;='15Punkteschema'!$E6),'15Punkteschema'!$A6,0)</f>
        <v>0</v>
      </c>
      <c r="I43" s="18">
        <f>IF(AND(I$29&gt;='15Punkteschema'!$D6,I$29&lt;='15Punkteschema'!$E6),'15Punkteschema'!$A6,0)</f>
        <v>0</v>
      </c>
      <c r="J43" s="18">
        <f>IF(AND(J$29&gt;='15Punkteschema'!$D6,J$29&lt;='15Punkteschema'!$E6),'15Punkteschema'!$A6,0)</f>
        <v>0</v>
      </c>
      <c r="K43" s="18">
        <f>IF(AND(K$29&gt;='15Punkteschema'!$D6,K$29&lt;='15Punkteschema'!$E6),'15Punkteschema'!$A6,0)</f>
        <v>0</v>
      </c>
      <c r="L43" s="18">
        <f>IF(AND(L$29&gt;='15Punkteschema'!$D6,L$29&lt;='15Punkteschema'!$E6),'15Punkteschema'!$A6,0)</f>
        <v>0</v>
      </c>
      <c r="M43" s="18">
        <f>IF(AND(M$29&gt;='15Punkteschema'!$D6,M$29&lt;='15Punkteschema'!$E6),'15Punkteschema'!$A6,0)</f>
        <v>0</v>
      </c>
      <c r="N43" s="18">
        <f>IF(AND(N$29&gt;='15Punkteschema'!$D6,N$29&lt;='15Punkteschema'!$E6),'15Punkteschema'!$A6,0)</f>
        <v>0</v>
      </c>
      <c r="O43" s="18">
        <f>IF(AND(O$29&gt;='15Punkteschema'!$D6,O$29&lt;='15Punkteschema'!$E6),'15Punkteschema'!$A6,0)</f>
        <v>0</v>
      </c>
      <c r="P43" s="18">
        <f>IF(AND(P$29&gt;='15Punkteschema'!$D6,P$29&lt;='15Punkteschema'!$E6),'15Punkteschema'!$A6,0)</f>
        <v>0</v>
      </c>
      <c r="Q43" s="18">
        <f>IF(AND(Q$29&gt;='15Punkteschema'!$D6,Q$29&lt;='15Punkteschema'!$E6),'15Punkteschema'!$A6,0)</f>
        <v>0</v>
      </c>
      <c r="R43" s="18">
        <f>IF(AND(R$29&gt;='15Punkteschema'!$D6,R$29&lt;='15Punkteschema'!$E6),'15Punkteschema'!$A6,0)</f>
        <v>0</v>
      </c>
      <c r="S43" s="18">
        <f>IF(AND(S$29&gt;='15Punkteschema'!$D6,S$29&lt;='15Punkteschema'!$E6),'15Punkteschema'!$A6,0)</f>
        <v>0</v>
      </c>
      <c r="T43" s="18">
        <f>IF(AND(T$29&gt;='15Punkteschema'!$D6,T$29&lt;='15Punkteschema'!$E6),'15Punkteschema'!$A6,0)</f>
        <v>0</v>
      </c>
      <c r="U43" s="18">
        <f>IF(AND(U$29&gt;='15Punkteschema'!$D6,U$29&lt;='15Punkteschema'!$E6),'15Punkteschema'!$A6,0)</f>
        <v>0</v>
      </c>
      <c r="V43" s="18">
        <f>IF(AND(V$29&gt;='15Punkteschema'!$D6,V$29&lt;='15Punkteschema'!$E6),'15Punkteschema'!$A6,0)</f>
        <v>0</v>
      </c>
      <c r="W43" s="18">
        <f>IF(AND(W$29&gt;='15Punkteschema'!$D6,W$29&lt;='15Punkteschema'!$E6),'15Punkteschema'!$A6,0)</f>
        <v>0</v>
      </c>
      <c r="X43" s="18">
        <f>IF(AND(X$29&gt;='15Punkteschema'!$D6,X$29&lt;='15Punkteschema'!$E6),'15Punkteschema'!$A6,0)</f>
        <v>0</v>
      </c>
      <c r="Y43" s="18">
        <f>IF(AND(Y$29&gt;='15Punkteschema'!$D6,Y$29&lt;='15Punkteschema'!$E6),'15Punkteschema'!$A6,0)</f>
        <v>0</v>
      </c>
      <c r="Z43" s="18">
        <f>IF(AND(Z$29&gt;='15Punkteschema'!$D6,Z$29&lt;='15Punkteschema'!$E6),'15Punkteschema'!$A6,0)</f>
        <v>0</v>
      </c>
      <c r="AA43" s="18">
        <f>IF(AND(AA$29&gt;='15Punkteschema'!$D6,AA$29&lt;='15Punkteschema'!$E6),'15Punkteschema'!$A6,0)</f>
        <v>0</v>
      </c>
      <c r="AB43" s="18">
        <f>IF(AND(AB$29&gt;='15Punkteschema'!$D6,AB$29&lt;='15Punkteschema'!$E6),'15Punkteschema'!$A6,0)</f>
        <v>0</v>
      </c>
      <c r="AC43" s="18">
        <f>IF(AND(AC$29&gt;='15Punkteschema'!$D6,AC$29&lt;='15Punkteschema'!$E6),'15Punkteschema'!$A6,0)</f>
        <v>0</v>
      </c>
      <c r="AD43" s="18">
        <f>IF(AND(AD$29&gt;='15Punkteschema'!$D6,AD$29&lt;='15Punkteschema'!$E6),'15Punkteschema'!$A6,0)</f>
        <v>0</v>
      </c>
      <c r="AE43" s="18">
        <f>IF(AND(AE$29&gt;='15Punkteschema'!$D6,AE$29&lt;='15Punkteschema'!$E6),'15Punkteschema'!$A6,0)</f>
        <v>0</v>
      </c>
      <c r="AF43" s="18">
        <f>IF(AND(AF$29&gt;='15Punkteschema'!$D6,AF$29&lt;='15Punkteschema'!$E6),'15Punkteschema'!$A6,0)</f>
        <v>0</v>
      </c>
      <c r="AG43" s="18">
        <f>IF(AND(AG$29&gt;='15Punkteschema'!$D6,AG$29&lt;='15Punkteschema'!$E6),'15Punkteschema'!$A6,0)</f>
        <v>0</v>
      </c>
      <c r="AH43" s="18">
        <f>IF(AND(AH$29&gt;='15Punkteschema'!$D6,AH$29&lt;='15Punkteschema'!$E6),'15Punkteschema'!$A6,0)</f>
        <v>0</v>
      </c>
      <c r="AI43" s="18">
        <f>IF(AND(AI$29&gt;='15Punkteschema'!$D6,AI$29&lt;='15Punkteschema'!$E6),'15Punkteschema'!$A6,0)</f>
        <v>0</v>
      </c>
      <c r="AJ43" s="18">
        <f>IF(AND(AJ$29&gt;='15Punkteschema'!$D6,AJ$29&lt;='15Punkteschema'!$E6),'15Punkteschema'!$A6,0)</f>
        <v>0</v>
      </c>
      <c r="AK43" s="18">
        <f>IF(AND(AK$29&gt;='15Punkteschema'!$D6,AK$29&lt;='15Punkteschema'!$E6),'15Punkteschema'!$A6,0)</f>
        <v>0</v>
      </c>
      <c r="AL43" s="18">
        <f>IF(AND(AL$29&gt;='15Punkteschema'!$D6,AL$29&lt;='15Punkteschema'!$E6),'15Punkteschema'!$A6,0)</f>
        <v>0</v>
      </c>
      <c r="AM43" s="18">
        <f>IF(AND(AM$29&gt;='15Punkteschema'!$D6,AM$29&lt;='15Punkteschema'!$E6),'15Punkteschema'!$A6,0)</f>
        <v>0</v>
      </c>
      <c r="AN43" s="18">
        <f>IF(AND(AN$29&gt;='15Punkteschema'!$D6,AN$29&lt;='15Punkteschema'!$E6),'15Punkteschema'!$A6,0)</f>
        <v>0</v>
      </c>
      <c r="AO43" s="18">
        <f>IF(AND(AO$29&gt;='15Punkteschema'!$D6,AO$29&lt;='15Punkteschema'!$E6),'15Punkteschema'!$A6,0)</f>
        <v>0</v>
      </c>
      <c r="AP43" s="18">
        <f>IF(AND(AP$29&gt;='15Punkteschema'!$D6,AP$29&lt;='15Punkteschema'!$E6),'15Punkteschema'!$A6,0)</f>
        <v>0</v>
      </c>
      <c r="AQ43" s="18">
        <f>IF(AND(AQ$29&gt;='15Punkteschema'!$D6,AQ$29&lt;='15Punkteschema'!$E6),'15Punkteschema'!$A6,0)</f>
        <v>0</v>
      </c>
      <c r="AR43" s="18">
        <f>IF(AND(AR$29&gt;='15Punkteschema'!$D6,AR$29&lt;='15Punkteschema'!$E6),'15Punkteschema'!$A6,0)</f>
        <v>0</v>
      </c>
      <c r="AS43" s="18">
        <f>IF(AND(AS$29&gt;='15Punkteschema'!$D6,AS$29&lt;='15Punkteschema'!$E6),'15Punkteschema'!$A6,0)</f>
        <v>0</v>
      </c>
      <c r="AT43" s="18">
        <f>IF(AND(AT$29&gt;='15Punkteschema'!$D6,AT$29&lt;='15Punkteschema'!$E6),'15Punkteschema'!$A6,0)</f>
        <v>0</v>
      </c>
      <c r="AU43" s="18">
        <f>IF(AND(AU$29&gt;='15Punkteschema'!$D6,AU$29&lt;='15Punkteschema'!$E6),'15Punkteschema'!$A6,0)</f>
        <v>0</v>
      </c>
      <c r="AV43" s="18">
        <f>IF(AND(AV$29&gt;='15Punkteschema'!$D6,AV$29&lt;='15Punkteschema'!$E6),'15Punkteschema'!$A6,0)</f>
        <v>0</v>
      </c>
      <c r="AW43" s="18">
        <f>IF(AND(AW$29&gt;='15Punkteschema'!$D6,AW$29&lt;='15Punkteschema'!$E6),'15Punkteschema'!$A6,0)</f>
        <v>0</v>
      </c>
      <c r="AX43" s="18">
        <f>IF(AND(AX$29&gt;='15Punkteschema'!$D6,AX$29&lt;='15Punkteschema'!$E6),'15Punkteschema'!$A6,0)</f>
        <v>0</v>
      </c>
      <c r="AY43" s="18">
        <f>IF(AND(AY$29&gt;='15Punkteschema'!$D6,AY$29&lt;='15Punkteschema'!$E6),'15Punkteschema'!$A6,0)</f>
        <v>0</v>
      </c>
      <c r="AZ43" s="18">
        <f>IF(AND(AZ$29&gt;='15Punkteschema'!$D6,AZ$29&lt;='15Punkteschema'!$E6),'15Punkteschema'!$A6,0)</f>
        <v>0</v>
      </c>
      <c r="BA43" s="18">
        <f>IF(AND(BA$29&gt;='15Punkteschema'!$D6,BA$29&lt;='15Punkteschema'!$E6),'15Punkteschema'!$A6,0)</f>
        <v>0</v>
      </c>
      <c r="BB43" s="18">
        <f>IF(AND(BB$29&gt;='15Punkteschema'!$D6,BB$29&lt;='15Punkteschema'!$E6),'15Punkteschema'!$A6,0)</f>
        <v>0</v>
      </c>
    </row>
    <row r="44" s="18" customFormat="1" ht="12.75" hidden="1" customHeight="1" spans="1:54">
      <c r="A44" s="18" t="s">
        <v>41</v>
      </c>
      <c r="D44" s="18">
        <f>IF(AND(D$29&gt;='15Punkteschema'!$D7,D$29&lt;='15Punkteschema'!$E7),'15Punkteschema'!$A7,0)</f>
        <v>0</v>
      </c>
      <c r="F44" s="18">
        <f>IF(AND(F$29&gt;='15Punkteschema'!$D7,F$29&lt;='15Punkteschema'!$E7),'15Punkteschema'!$A7,0)</f>
        <v>0</v>
      </c>
      <c r="G44" s="18">
        <f>IF(AND(G$29&gt;='15Punkteschema'!$D7,G$29&lt;='15Punkteschema'!$E7),'15Punkteschema'!$A7,0)</f>
        <v>0</v>
      </c>
      <c r="H44" s="18">
        <f>IF(AND(H$29&gt;='15Punkteschema'!$D7,H$29&lt;='15Punkteschema'!$E7),'15Punkteschema'!$A7,0)</f>
        <v>0</v>
      </c>
      <c r="I44" s="18">
        <f>IF(AND(I$29&gt;='15Punkteschema'!$D7,I$29&lt;='15Punkteschema'!$E7),'15Punkteschema'!$A7,0)</f>
        <v>0</v>
      </c>
      <c r="J44" s="18">
        <f>IF(AND(J$29&gt;='15Punkteschema'!$D7,J$29&lt;='15Punkteschema'!$E7),'15Punkteschema'!$A7,0)</f>
        <v>0</v>
      </c>
      <c r="K44" s="18">
        <f>IF(AND(K$29&gt;='15Punkteschema'!$D7,K$29&lt;='15Punkteschema'!$E7),'15Punkteschema'!$A7,0)</f>
        <v>0</v>
      </c>
      <c r="L44" s="18">
        <f>IF(AND(L$29&gt;='15Punkteschema'!$D7,L$29&lt;='15Punkteschema'!$E7),'15Punkteschema'!$A7,0)</f>
        <v>0</v>
      </c>
      <c r="M44" s="18">
        <f>IF(AND(M$29&gt;='15Punkteschema'!$D7,M$29&lt;='15Punkteschema'!$E7),'15Punkteschema'!$A7,0)</f>
        <v>0</v>
      </c>
      <c r="N44" s="18">
        <f>IF(AND(N$29&gt;='15Punkteschema'!$D7,N$29&lt;='15Punkteschema'!$E7),'15Punkteschema'!$A7,0)</f>
        <v>0</v>
      </c>
      <c r="O44" s="18">
        <f>IF(AND(O$29&gt;='15Punkteschema'!$D7,O$29&lt;='15Punkteschema'!$E7),'15Punkteschema'!$A7,0)</f>
        <v>0</v>
      </c>
      <c r="P44" s="18">
        <f>IF(AND(P$29&gt;='15Punkteschema'!$D7,P$29&lt;='15Punkteschema'!$E7),'15Punkteschema'!$A7,0)</f>
        <v>0</v>
      </c>
      <c r="Q44" s="18">
        <f>IF(AND(Q$29&gt;='15Punkteschema'!$D7,Q$29&lt;='15Punkteschema'!$E7),'15Punkteschema'!$A7,0)</f>
        <v>0</v>
      </c>
      <c r="R44" s="18">
        <f>IF(AND(R$29&gt;='15Punkteschema'!$D7,R$29&lt;='15Punkteschema'!$E7),'15Punkteschema'!$A7,0)</f>
        <v>0</v>
      </c>
      <c r="S44" s="18">
        <f>IF(AND(S$29&gt;='15Punkteschema'!$D7,S$29&lt;='15Punkteschema'!$E7),'15Punkteschema'!$A7,0)</f>
        <v>0</v>
      </c>
      <c r="T44" s="18">
        <f>IF(AND(T$29&gt;='15Punkteschema'!$D7,T$29&lt;='15Punkteschema'!$E7),'15Punkteschema'!$A7,0)</f>
        <v>0</v>
      </c>
      <c r="U44" s="18">
        <f>IF(AND(U$29&gt;='15Punkteschema'!$D7,U$29&lt;='15Punkteschema'!$E7),'15Punkteschema'!$A7,0)</f>
        <v>0</v>
      </c>
      <c r="V44" s="18">
        <f>IF(AND(V$29&gt;='15Punkteschema'!$D7,V$29&lt;='15Punkteschema'!$E7),'15Punkteschema'!$A7,0)</f>
        <v>0</v>
      </c>
      <c r="W44" s="18">
        <f>IF(AND(W$29&gt;='15Punkteschema'!$D7,W$29&lt;='15Punkteschema'!$E7),'15Punkteschema'!$A7,0)</f>
        <v>0</v>
      </c>
      <c r="X44" s="18">
        <f>IF(AND(X$29&gt;='15Punkteschema'!$D7,X$29&lt;='15Punkteschema'!$E7),'15Punkteschema'!$A7,0)</f>
        <v>0</v>
      </c>
      <c r="Y44" s="18">
        <f>IF(AND(Y$29&gt;='15Punkteschema'!$D7,Y$29&lt;='15Punkteschema'!$E7),'15Punkteschema'!$A7,0)</f>
        <v>0</v>
      </c>
      <c r="Z44" s="18">
        <f>IF(AND(Z$29&gt;='15Punkteschema'!$D7,Z$29&lt;='15Punkteschema'!$E7),'15Punkteschema'!$A7,0)</f>
        <v>0</v>
      </c>
      <c r="AA44" s="18">
        <f>IF(AND(AA$29&gt;='15Punkteschema'!$D7,AA$29&lt;='15Punkteschema'!$E7),'15Punkteschema'!$A7,0)</f>
        <v>0</v>
      </c>
      <c r="AB44" s="18">
        <f>IF(AND(AB$29&gt;='15Punkteschema'!$D7,AB$29&lt;='15Punkteschema'!$E7),'15Punkteschema'!$A7,0)</f>
        <v>0</v>
      </c>
      <c r="AC44" s="18">
        <f>IF(AND(AC$29&gt;='15Punkteschema'!$D7,AC$29&lt;='15Punkteschema'!$E7),'15Punkteschema'!$A7,0)</f>
        <v>0</v>
      </c>
      <c r="AD44" s="18">
        <f>IF(AND(AD$29&gt;='15Punkteschema'!$D7,AD$29&lt;='15Punkteschema'!$E7),'15Punkteschema'!$A7,0)</f>
        <v>0</v>
      </c>
      <c r="AE44" s="18">
        <f>IF(AND(AE$29&gt;='15Punkteschema'!$D7,AE$29&lt;='15Punkteschema'!$E7),'15Punkteschema'!$A7,0)</f>
        <v>0</v>
      </c>
      <c r="AF44" s="18">
        <f>IF(AND(AF$29&gt;='15Punkteschema'!$D7,AF$29&lt;='15Punkteschema'!$E7),'15Punkteschema'!$A7,0)</f>
        <v>0</v>
      </c>
      <c r="AG44" s="18">
        <f>IF(AND(AG$29&gt;='15Punkteschema'!$D7,AG$29&lt;='15Punkteschema'!$E7),'15Punkteschema'!$A7,0)</f>
        <v>0</v>
      </c>
      <c r="AH44" s="18">
        <f>IF(AND(AH$29&gt;='15Punkteschema'!$D7,AH$29&lt;='15Punkteschema'!$E7),'15Punkteschema'!$A7,0)</f>
        <v>0</v>
      </c>
      <c r="AI44" s="18">
        <f>IF(AND(AI$29&gt;='15Punkteschema'!$D7,AI$29&lt;='15Punkteschema'!$E7),'15Punkteschema'!$A7,0)</f>
        <v>0</v>
      </c>
      <c r="AJ44" s="18">
        <f>IF(AND(AJ$29&gt;='15Punkteschema'!$D7,AJ$29&lt;='15Punkteschema'!$E7),'15Punkteschema'!$A7,0)</f>
        <v>0</v>
      </c>
      <c r="AK44" s="18">
        <f>IF(AND(AK$29&gt;='15Punkteschema'!$D7,AK$29&lt;='15Punkteschema'!$E7),'15Punkteschema'!$A7,0)</f>
        <v>0</v>
      </c>
      <c r="AL44" s="18">
        <f>IF(AND(AL$29&gt;='15Punkteschema'!$D7,AL$29&lt;='15Punkteschema'!$E7),'15Punkteschema'!$A7,0)</f>
        <v>0</v>
      </c>
      <c r="AM44" s="18">
        <f>IF(AND(AM$29&gt;='15Punkteschema'!$D7,AM$29&lt;='15Punkteschema'!$E7),'15Punkteschema'!$A7,0)</f>
        <v>0</v>
      </c>
      <c r="AN44" s="18">
        <f>IF(AND(AN$29&gt;='15Punkteschema'!$D7,AN$29&lt;='15Punkteschema'!$E7),'15Punkteschema'!$A7,0)</f>
        <v>0</v>
      </c>
      <c r="AO44" s="18">
        <f>IF(AND(AO$29&gt;='15Punkteschema'!$D7,AO$29&lt;='15Punkteschema'!$E7),'15Punkteschema'!$A7,0)</f>
        <v>0</v>
      </c>
      <c r="AP44" s="18">
        <f>IF(AND(AP$29&gt;='15Punkteschema'!$D7,AP$29&lt;='15Punkteschema'!$E7),'15Punkteschema'!$A7,0)</f>
        <v>0</v>
      </c>
      <c r="AQ44" s="18">
        <f>IF(AND(AQ$29&gt;='15Punkteschema'!$D7,AQ$29&lt;='15Punkteschema'!$E7),'15Punkteschema'!$A7,0)</f>
        <v>0</v>
      </c>
      <c r="AR44" s="18">
        <f>IF(AND(AR$29&gt;='15Punkteschema'!$D7,AR$29&lt;='15Punkteschema'!$E7),'15Punkteschema'!$A7,0)</f>
        <v>0</v>
      </c>
      <c r="AS44" s="18">
        <f>IF(AND(AS$29&gt;='15Punkteschema'!$D7,AS$29&lt;='15Punkteschema'!$E7),'15Punkteschema'!$A7,0)</f>
        <v>0</v>
      </c>
      <c r="AT44" s="18">
        <f>IF(AND(AT$29&gt;='15Punkteschema'!$D7,AT$29&lt;='15Punkteschema'!$E7),'15Punkteschema'!$A7,0)</f>
        <v>0</v>
      </c>
      <c r="AU44" s="18">
        <f>IF(AND(AU$29&gt;='15Punkteschema'!$D7,AU$29&lt;='15Punkteschema'!$E7),'15Punkteschema'!$A7,0)</f>
        <v>0</v>
      </c>
      <c r="AV44" s="18">
        <f>IF(AND(AV$29&gt;='15Punkteschema'!$D7,AV$29&lt;='15Punkteschema'!$E7),'15Punkteschema'!$A7,0)</f>
        <v>0</v>
      </c>
      <c r="AW44" s="18">
        <f>IF(AND(AW$29&gt;='15Punkteschema'!$D7,AW$29&lt;='15Punkteschema'!$E7),'15Punkteschema'!$A7,0)</f>
        <v>0</v>
      </c>
      <c r="AX44" s="18">
        <f>IF(AND(AX$29&gt;='15Punkteschema'!$D7,AX$29&lt;='15Punkteschema'!$E7),'15Punkteschema'!$A7,0)</f>
        <v>0</v>
      </c>
      <c r="AY44" s="18">
        <f>IF(AND(AY$29&gt;='15Punkteschema'!$D7,AY$29&lt;='15Punkteschema'!$E7),'15Punkteschema'!$A7,0)</f>
        <v>0</v>
      </c>
      <c r="AZ44" s="18">
        <f>IF(AND(AZ$29&gt;='15Punkteschema'!$D7,AZ$29&lt;='15Punkteschema'!$E7),'15Punkteschema'!$A7,0)</f>
        <v>0</v>
      </c>
      <c r="BA44" s="18">
        <f>IF(AND(BA$29&gt;='15Punkteschema'!$D7,BA$29&lt;='15Punkteschema'!$E7),'15Punkteschema'!$A7,0)</f>
        <v>0</v>
      </c>
      <c r="BB44" s="18">
        <f>IF(AND(BB$29&gt;='15Punkteschema'!$D7,BB$29&lt;='15Punkteschema'!$E7),'15Punkteschema'!$A7,0)</f>
        <v>0</v>
      </c>
    </row>
    <row r="45" s="18" customFormat="1" ht="12.75" hidden="1" customHeight="1" spans="1:54">
      <c r="A45" s="18" t="s">
        <v>41</v>
      </c>
      <c r="D45" s="18">
        <f>IF(AND(D$29&gt;='15Punkteschema'!$D8,D$29&lt;='15Punkteschema'!$E8),'15Punkteschema'!$A8,0)</f>
        <v>0</v>
      </c>
      <c r="F45" s="18">
        <f>IF(AND(F$29&gt;='15Punkteschema'!$D8,F$29&lt;='15Punkteschema'!$E8),'15Punkteschema'!$A8,0)</f>
        <v>0</v>
      </c>
      <c r="G45" s="18">
        <f>IF(AND(G$29&gt;='15Punkteschema'!$D8,G$29&lt;='15Punkteschema'!$E8),'15Punkteschema'!$A8,0)</f>
        <v>0</v>
      </c>
      <c r="H45" s="18">
        <f>IF(AND(H$29&gt;='15Punkteschema'!$D8,H$29&lt;='15Punkteschema'!$E8),'15Punkteschema'!$A8,0)</f>
        <v>0</v>
      </c>
      <c r="I45" s="18">
        <f>IF(AND(I$29&gt;='15Punkteschema'!$D8,I$29&lt;='15Punkteschema'!$E8),'15Punkteschema'!$A8,0)</f>
        <v>0</v>
      </c>
      <c r="J45" s="18">
        <f>IF(AND(J$29&gt;='15Punkteschema'!$D8,J$29&lt;='15Punkteschema'!$E8),'15Punkteschema'!$A8,0)</f>
        <v>0</v>
      </c>
      <c r="K45" s="18">
        <f>IF(AND(K$29&gt;='15Punkteschema'!$D8,K$29&lt;='15Punkteschema'!$E8),'15Punkteschema'!$A8,0)</f>
        <v>0</v>
      </c>
      <c r="L45" s="18">
        <f>IF(AND(L$29&gt;='15Punkteschema'!$D8,L$29&lt;='15Punkteschema'!$E8),'15Punkteschema'!$A8,0)</f>
        <v>0</v>
      </c>
      <c r="M45" s="18">
        <f>IF(AND(M$29&gt;='15Punkteschema'!$D8,M$29&lt;='15Punkteschema'!$E8),'15Punkteschema'!$A8,0)</f>
        <v>0</v>
      </c>
      <c r="N45" s="18">
        <f>IF(AND(N$29&gt;='15Punkteschema'!$D8,N$29&lt;='15Punkteschema'!$E8),'15Punkteschema'!$A8,0)</f>
        <v>0</v>
      </c>
      <c r="O45" s="18">
        <f>IF(AND(O$29&gt;='15Punkteschema'!$D8,O$29&lt;='15Punkteschema'!$E8),'15Punkteschema'!$A8,0)</f>
        <v>0</v>
      </c>
      <c r="P45" s="18">
        <f>IF(AND(P$29&gt;='15Punkteschema'!$D8,P$29&lt;='15Punkteschema'!$E8),'15Punkteschema'!$A8,0)</f>
        <v>0</v>
      </c>
      <c r="Q45" s="18">
        <f>IF(AND(Q$29&gt;='15Punkteschema'!$D8,Q$29&lt;='15Punkteschema'!$E8),'15Punkteschema'!$A8,0)</f>
        <v>0</v>
      </c>
      <c r="R45" s="18">
        <f>IF(AND(R$29&gt;='15Punkteschema'!$D8,R$29&lt;='15Punkteschema'!$E8),'15Punkteschema'!$A8,0)</f>
        <v>0</v>
      </c>
      <c r="S45" s="18">
        <f>IF(AND(S$29&gt;='15Punkteschema'!$D8,S$29&lt;='15Punkteschema'!$E8),'15Punkteschema'!$A8,0)</f>
        <v>0</v>
      </c>
      <c r="T45" s="18">
        <f>IF(AND(T$29&gt;='15Punkteschema'!$D8,T$29&lt;='15Punkteschema'!$E8),'15Punkteschema'!$A8,0)</f>
        <v>0</v>
      </c>
      <c r="U45" s="18">
        <f>IF(AND(U$29&gt;='15Punkteschema'!$D8,U$29&lt;='15Punkteschema'!$E8),'15Punkteschema'!$A8,0)</f>
        <v>0</v>
      </c>
      <c r="V45" s="18">
        <f>IF(AND(V$29&gt;='15Punkteschema'!$D8,V$29&lt;='15Punkteschema'!$E8),'15Punkteschema'!$A8,0)</f>
        <v>0</v>
      </c>
      <c r="W45" s="18">
        <f>IF(AND(W$29&gt;='15Punkteschema'!$D8,W$29&lt;='15Punkteschema'!$E8),'15Punkteschema'!$A8,0)</f>
        <v>0</v>
      </c>
      <c r="X45" s="18">
        <f>IF(AND(X$29&gt;='15Punkteschema'!$D8,X$29&lt;='15Punkteschema'!$E8),'15Punkteschema'!$A8,0)</f>
        <v>0</v>
      </c>
      <c r="Y45" s="18">
        <f>IF(AND(Y$29&gt;='15Punkteschema'!$D8,Y$29&lt;='15Punkteschema'!$E8),'15Punkteschema'!$A8,0)</f>
        <v>0</v>
      </c>
      <c r="Z45" s="18">
        <f>IF(AND(Z$29&gt;='15Punkteschema'!$D8,Z$29&lt;='15Punkteschema'!$E8),'15Punkteschema'!$A8,0)</f>
        <v>0</v>
      </c>
      <c r="AA45" s="18">
        <f>IF(AND(AA$29&gt;='15Punkteschema'!$D8,AA$29&lt;='15Punkteschema'!$E8),'15Punkteschema'!$A8,0)</f>
        <v>0</v>
      </c>
      <c r="AB45" s="18">
        <f>IF(AND(AB$29&gt;='15Punkteschema'!$D8,AB$29&lt;='15Punkteschema'!$E8),'15Punkteschema'!$A8,0)</f>
        <v>0</v>
      </c>
      <c r="AC45" s="18">
        <f>IF(AND(AC$29&gt;='15Punkteschema'!$D8,AC$29&lt;='15Punkteschema'!$E8),'15Punkteschema'!$A8,0)</f>
        <v>0</v>
      </c>
      <c r="AD45" s="18">
        <f>IF(AND(AD$29&gt;='15Punkteschema'!$D8,AD$29&lt;='15Punkteschema'!$E8),'15Punkteschema'!$A8,0)</f>
        <v>0</v>
      </c>
      <c r="AE45" s="18">
        <f>IF(AND(AE$29&gt;='15Punkteschema'!$D8,AE$29&lt;='15Punkteschema'!$E8),'15Punkteschema'!$A8,0)</f>
        <v>0</v>
      </c>
      <c r="AF45" s="18">
        <f>IF(AND(AF$29&gt;='15Punkteschema'!$D8,AF$29&lt;='15Punkteschema'!$E8),'15Punkteschema'!$A8,0)</f>
        <v>0</v>
      </c>
      <c r="AG45" s="18">
        <f>IF(AND(AG$29&gt;='15Punkteschema'!$D8,AG$29&lt;='15Punkteschema'!$E8),'15Punkteschema'!$A8,0)</f>
        <v>0</v>
      </c>
      <c r="AH45" s="18">
        <f>IF(AND(AH$29&gt;='15Punkteschema'!$D8,AH$29&lt;='15Punkteschema'!$E8),'15Punkteschema'!$A8,0)</f>
        <v>0</v>
      </c>
      <c r="AI45" s="18">
        <f>IF(AND(AI$29&gt;='15Punkteschema'!$D8,AI$29&lt;='15Punkteschema'!$E8),'15Punkteschema'!$A8,0)</f>
        <v>0</v>
      </c>
      <c r="AJ45" s="18">
        <f>IF(AND(AJ$29&gt;='15Punkteschema'!$D8,AJ$29&lt;='15Punkteschema'!$E8),'15Punkteschema'!$A8,0)</f>
        <v>0</v>
      </c>
      <c r="AK45" s="18">
        <f>IF(AND(AK$29&gt;='15Punkteschema'!$D8,AK$29&lt;='15Punkteschema'!$E8),'15Punkteschema'!$A8,0)</f>
        <v>0</v>
      </c>
      <c r="AL45" s="18">
        <f>IF(AND(AL$29&gt;='15Punkteschema'!$D8,AL$29&lt;='15Punkteschema'!$E8),'15Punkteschema'!$A8,0)</f>
        <v>0</v>
      </c>
      <c r="AM45" s="18">
        <f>IF(AND(AM$29&gt;='15Punkteschema'!$D8,AM$29&lt;='15Punkteschema'!$E8),'15Punkteschema'!$A8,0)</f>
        <v>0</v>
      </c>
      <c r="AN45" s="18">
        <f>IF(AND(AN$29&gt;='15Punkteschema'!$D8,AN$29&lt;='15Punkteschema'!$E8),'15Punkteschema'!$A8,0)</f>
        <v>0</v>
      </c>
      <c r="AO45" s="18">
        <f>IF(AND(AO$29&gt;='15Punkteschema'!$D8,AO$29&lt;='15Punkteschema'!$E8),'15Punkteschema'!$A8,0)</f>
        <v>0</v>
      </c>
      <c r="AP45" s="18">
        <f>IF(AND(AP$29&gt;='15Punkteschema'!$D8,AP$29&lt;='15Punkteschema'!$E8),'15Punkteschema'!$A8,0)</f>
        <v>0</v>
      </c>
      <c r="AQ45" s="18">
        <f>IF(AND(AQ$29&gt;='15Punkteschema'!$D8,AQ$29&lt;='15Punkteschema'!$E8),'15Punkteschema'!$A8,0)</f>
        <v>0</v>
      </c>
      <c r="AR45" s="18">
        <f>IF(AND(AR$29&gt;='15Punkteschema'!$D8,AR$29&lt;='15Punkteschema'!$E8),'15Punkteschema'!$A8,0)</f>
        <v>0</v>
      </c>
      <c r="AS45" s="18">
        <f>IF(AND(AS$29&gt;='15Punkteschema'!$D8,AS$29&lt;='15Punkteschema'!$E8),'15Punkteschema'!$A8,0)</f>
        <v>0</v>
      </c>
      <c r="AT45" s="18">
        <f>IF(AND(AT$29&gt;='15Punkteschema'!$D8,AT$29&lt;='15Punkteschema'!$E8),'15Punkteschema'!$A8,0)</f>
        <v>0</v>
      </c>
      <c r="AU45" s="18">
        <f>IF(AND(AU$29&gt;='15Punkteschema'!$D8,AU$29&lt;='15Punkteschema'!$E8),'15Punkteschema'!$A8,0)</f>
        <v>0</v>
      </c>
      <c r="AV45" s="18">
        <f>IF(AND(AV$29&gt;='15Punkteschema'!$D8,AV$29&lt;='15Punkteschema'!$E8),'15Punkteschema'!$A8,0)</f>
        <v>0</v>
      </c>
      <c r="AW45" s="18">
        <f>IF(AND(AW$29&gt;='15Punkteschema'!$D8,AW$29&lt;='15Punkteschema'!$E8),'15Punkteschema'!$A8,0)</f>
        <v>0</v>
      </c>
      <c r="AX45" s="18">
        <f>IF(AND(AX$29&gt;='15Punkteschema'!$D8,AX$29&lt;='15Punkteschema'!$E8),'15Punkteschema'!$A8,0)</f>
        <v>0</v>
      </c>
      <c r="AY45" s="18">
        <f>IF(AND(AY$29&gt;='15Punkteschema'!$D8,AY$29&lt;='15Punkteschema'!$E8),'15Punkteschema'!$A8,0)</f>
        <v>0</v>
      </c>
      <c r="AZ45" s="18">
        <f>IF(AND(AZ$29&gt;='15Punkteschema'!$D8,AZ$29&lt;='15Punkteschema'!$E8),'15Punkteschema'!$A8,0)</f>
        <v>0</v>
      </c>
      <c r="BA45" s="18">
        <f>IF(AND(BA$29&gt;='15Punkteschema'!$D8,BA$29&lt;='15Punkteschema'!$E8),'15Punkteschema'!$A8,0)</f>
        <v>0</v>
      </c>
      <c r="BB45" s="18">
        <f>IF(AND(BB$29&gt;='15Punkteschema'!$D8,BB$29&lt;='15Punkteschema'!$E8),'15Punkteschema'!$A8,0)</f>
        <v>0</v>
      </c>
    </row>
    <row r="46" s="18" customFormat="1" ht="12.75" hidden="1" customHeight="1" spans="1:54">
      <c r="A46" s="18" t="s">
        <v>41</v>
      </c>
      <c r="D46" s="18">
        <f>IF(AND(D$29&gt;='15Punkteschema'!$D9,D$29&lt;='15Punkteschema'!$E9),'15Punkteschema'!$A9,0)</f>
        <v>0</v>
      </c>
      <c r="F46" s="18">
        <f>IF(AND(F$29&gt;='15Punkteschema'!$D9,F$29&lt;='15Punkteschema'!$E9),'15Punkteschema'!$A9,0)</f>
        <v>0</v>
      </c>
      <c r="G46" s="18">
        <f>IF(AND(G$29&gt;='15Punkteschema'!$D9,G$29&lt;='15Punkteschema'!$E9),'15Punkteschema'!$A9,0)</f>
        <v>0</v>
      </c>
      <c r="H46" s="18">
        <f>IF(AND(H$29&gt;='15Punkteschema'!$D9,H$29&lt;='15Punkteschema'!$E9),'15Punkteschema'!$A9,0)</f>
        <v>0</v>
      </c>
      <c r="I46" s="18">
        <f>IF(AND(I$29&gt;='15Punkteschema'!$D9,I$29&lt;='15Punkteschema'!$E9),'15Punkteschema'!$A9,0)</f>
        <v>0</v>
      </c>
      <c r="J46" s="18">
        <f>IF(AND(J$29&gt;='15Punkteschema'!$D9,J$29&lt;='15Punkteschema'!$E9),'15Punkteschema'!$A9,0)</f>
        <v>0</v>
      </c>
      <c r="K46" s="18">
        <f>IF(AND(K$29&gt;='15Punkteschema'!$D9,K$29&lt;='15Punkteschema'!$E9),'15Punkteschema'!$A9,0)</f>
        <v>0</v>
      </c>
      <c r="L46" s="18">
        <f>IF(AND(L$29&gt;='15Punkteschema'!$D9,L$29&lt;='15Punkteschema'!$E9),'15Punkteschema'!$A9,0)</f>
        <v>0</v>
      </c>
      <c r="M46" s="18">
        <f>IF(AND(M$29&gt;='15Punkteschema'!$D9,M$29&lt;='15Punkteschema'!$E9),'15Punkteschema'!$A9,0)</f>
        <v>0</v>
      </c>
      <c r="N46" s="18">
        <f>IF(AND(N$29&gt;='15Punkteschema'!$D9,N$29&lt;='15Punkteschema'!$E9),'15Punkteschema'!$A9,0)</f>
        <v>0</v>
      </c>
      <c r="O46" s="18">
        <f>IF(AND(O$29&gt;='15Punkteschema'!$D9,O$29&lt;='15Punkteschema'!$E9),'15Punkteschema'!$A9,0)</f>
        <v>0</v>
      </c>
      <c r="P46" s="18">
        <f>IF(AND(P$29&gt;='15Punkteschema'!$D9,P$29&lt;='15Punkteschema'!$E9),'15Punkteschema'!$A9,0)</f>
        <v>0</v>
      </c>
      <c r="Q46" s="18">
        <f>IF(AND(Q$29&gt;='15Punkteschema'!$D9,Q$29&lt;='15Punkteschema'!$E9),'15Punkteschema'!$A9,0)</f>
        <v>0</v>
      </c>
      <c r="R46" s="18">
        <f>IF(AND(R$29&gt;='15Punkteschema'!$D9,R$29&lt;='15Punkteschema'!$E9),'15Punkteschema'!$A9,0)</f>
        <v>0</v>
      </c>
      <c r="S46" s="18">
        <f>IF(AND(S$29&gt;='15Punkteschema'!$D9,S$29&lt;='15Punkteschema'!$E9),'15Punkteschema'!$A9,0)</f>
        <v>0</v>
      </c>
      <c r="T46" s="18">
        <f>IF(AND(T$29&gt;='15Punkteschema'!$D9,T$29&lt;='15Punkteschema'!$E9),'15Punkteschema'!$A9,0)</f>
        <v>0</v>
      </c>
      <c r="U46" s="18">
        <f>IF(AND(U$29&gt;='15Punkteschema'!$D9,U$29&lt;='15Punkteschema'!$E9),'15Punkteschema'!$A9,0)</f>
        <v>0</v>
      </c>
      <c r="V46" s="18">
        <f>IF(AND(V$29&gt;='15Punkteschema'!$D9,V$29&lt;='15Punkteschema'!$E9),'15Punkteschema'!$A9,0)</f>
        <v>0</v>
      </c>
      <c r="W46" s="18">
        <f>IF(AND(W$29&gt;='15Punkteschema'!$D9,W$29&lt;='15Punkteschema'!$E9),'15Punkteschema'!$A9,0)</f>
        <v>0</v>
      </c>
      <c r="X46" s="18">
        <f>IF(AND(X$29&gt;='15Punkteschema'!$D9,X$29&lt;='15Punkteschema'!$E9),'15Punkteschema'!$A9,0)</f>
        <v>0</v>
      </c>
      <c r="Y46" s="18">
        <f>IF(AND(Y$29&gt;='15Punkteschema'!$D9,Y$29&lt;='15Punkteschema'!$E9),'15Punkteschema'!$A9,0)</f>
        <v>0</v>
      </c>
      <c r="Z46" s="18">
        <f>IF(AND(Z$29&gt;='15Punkteschema'!$D9,Z$29&lt;='15Punkteschema'!$E9),'15Punkteschema'!$A9,0)</f>
        <v>0</v>
      </c>
      <c r="AA46" s="18">
        <f>IF(AND(AA$29&gt;='15Punkteschema'!$D9,AA$29&lt;='15Punkteschema'!$E9),'15Punkteschema'!$A9,0)</f>
        <v>0</v>
      </c>
      <c r="AB46" s="18">
        <f>IF(AND(AB$29&gt;='15Punkteschema'!$D9,AB$29&lt;='15Punkteschema'!$E9),'15Punkteschema'!$A9,0)</f>
        <v>0</v>
      </c>
      <c r="AC46" s="18">
        <f>IF(AND(AC$29&gt;='15Punkteschema'!$D9,AC$29&lt;='15Punkteschema'!$E9),'15Punkteschema'!$A9,0)</f>
        <v>0</v>
      </c>
      <c r="AD46" s="18">
        <f>IF(AND(AD$29&gt;='15Punkteschema'!$D9,AD$29&lt;='15Punkteschema'!$E9),'15Punkteschema'!$A9,0)</f>
        <v>0</v>
      </c>
      <c r="AE46" s="18">
        <f>IF(AND(AE$29&gt;='15Punkteschema'!$D9,AE$29&lt;='15Punkteschema'!$E9),'15Punkteschema'!$A9,0)</f>
        <v>0</v>
      </c>
      <c r="AF46" s="18">
        <f>IF(AND(AF$29&gt;='15Punkteschema'!$D9,AF$29&lt;='15Punkteschema'!$E9),'15Punkteschema'!$A9,0)</f>
        <v>0</v>
      </c>
      <c r="AG46" s="18">
        <f>IF(AND(AG$29&gt;='15Punkteschema'!$D9,AG$29&lt;='15Punkteschema'!$E9),'15Punkteschema'!$A9,0)</f>
        <v>0</v>
      </c>
      <c r="AH46" s="18">
        <f>IF(AND(AH$29&gt;='15Punkteschema'!$D9,AH$29&lt;='15Punkteschema'!$E9),'15Punkteschema'!$A9,0)</f>
        <v>0</v>
      </c>
      <c r="AI46" s="18">
        <f>IF(AND(AI$29&gt;='15Punkteschema'!$D9,AI$29&lt;='15Punkteschema'!$E9),'15Punkteschema'!$A9,0)</f>
        <v>0</v>
      </c>
      <c r="AJ46" s="18">
        <f>IF(AND(AJ$29&gt;='15Punkteschema'!$D9,AJ$29&lt;='15Punkteschema'!$E9),'15Punkteschema'!$A9,0)</f>
        <v>0</v>
      </c>
      <c r="AK46" s="18">
        <f>IF(AND(AK$29&gt;='15Punkteschema'!$D9,AK$29&lt;='15Punkteschema'!$E9),'15Punkteschema'!$A9,0)</f>
        <v>0</v>
      </c>
      <c r="AL46" s="18">
        <f>IF(AND(AL$29&gt;='15Punkteschema'!$D9,AL$29&lt;='15Punkteschema'!$E9),'15Punkteschema'!$A9,0)</f>
        <v>0</v>
      </c>
      <c r="AM46" s="18">
        <f>IF(AND(AM$29&gt;='15Punkteschema'!$D9,AM$29&lt;='15Punkteschema'!$E9),'15Punkteschema'!$A9,0)</f>
        <v>0</v>
      </c>
      <c r="AN46" s="18">
        <f>IF(AND(AN$29&gt;='15Punkteschema'!$D9,AN$29&lt;='15Punkteschema'!$E9),'15Punkteschema'!$A9,0)</f>
        <v>0</v>
      </c>
      <c r="AO46" s="18">
        <f>IF(AND(AO$29&gt;='15Punkteschema'!$D9,AO$29&lt;='15Punkteschema'!$E9),'15Punkteschema'!$A9,0)</f>
        <v>0</v>
      </c>
      <c r="AP46" s="18">
        <f>IF(AND(AP$29&gt;='15Punkteschema'!$D9,AP$29&lt;='15Punkteschema'!$E9),'15Punkteschema'!$A9,0)</f>
        <v>0</v>
      </c>
      <c r="AQ46" s="18">
        <f>IF(AND(AQ$29&gt;='15Punkteschema'!$D9,AQ$29&lt;='15Punkteschema'!$E9),'15Punkteschema'!$A9,0)</f>
        <v>0</v>
      </c>
      <c r="AR46" s="18">
        <f>IF(AND(AR$29&gt;='15Punkteschema'!$D9,AR$29&lt;='15Punkteschema'!$E9),'15Punkteschema'!$A9,0)</f>
        <v>0</v>
      </c>
      <c r="AS46" s="18">
        <f>IF(AND(AS$29&gt;='15Punkteschema'!$D9,AS$29&lt;='15Punkteschema'!$E9),'15Punkteschema'!$A9,0)</f>
        <v>0</v>
      </c>
      <c r="AT46" s="18">
        <f>IF(AND(AT$29&gt;='15Punkteschema'!$D9,AT$29&lt;='15Punkteschema'!$E9),'15Punkteschema'!$A9,0)</f>
        <v>0</v>
      </c>
      <c r="AU46" s="18">
        <f>IF(AND(AU$29&gt;='15Punkteschema'!$D9,AU$29&lt;='15Punkteschema'!$E9),'15Punkteschema'!$A9,0)</f>
        <v>0</v>
      </c>
      <c r="AV46" s="18">
        <f>IF(AND(AV$29&gt;='15Punkteschema'!$D9,AV$29&lt;='15Punkteschema'!$E9),'15Punkteschema'!$A9,0)</f>
        <v>0</v>
      </c>
      <c r="AW46" s="18">
        <f>IF(AND(AW$29&gt;='15Punkteschema'!$D9,AW$29&lt;='15Punkteschema'!$E9),'15Punkteschema'!$A9,0)</f>
        <v>0</v>
      </c>
      <c r="AX46" s="18">
        <f>IF(AND(AX$29&gt;='15Punkteschema'!$D9,AX$29&lt;='15Punkteschema'!$E9),'15Punkteschema'!$A9,0)</f>
        <v>0</v>
      </c>
      <c r="AY46" s="18">
        <f>IF(AND(AY$29&gt;='15Punkteschema'!$D9,AY$29&lt;='15Punkteschema'!$E9),'15Punkteschema'!$A9,0)</f>
        <v>0</v>
      </c>
      <c r="AZ46" s="18">
        <f>IF(AND(AZ$29&gt;='15Punkteschema'!$D9,AZ$29&lt;='15Punkteschema'!$E9),'15Punkteschema'!$A9,0)</f>
        <v>0</v>
      </c>
      <c r="BA46" s="18">
        <f>IF(AND(BA$29&gt;='15Punkteschema'!$D9,BA$29&lt;='15Punkteschema'!$E9),'15Punkteschema'!$A9,0)</f>
        <v>0</v>
      </c>
      <c r="BB46" s="18">
        <f>IF(AND(BB$29&gt;='15Punkteschema'!$D9,BB$29&lt;='15Punkteschema'!$E9),'15Punkteschema'!$A9,0)</f>
        <v>0</v>
      </c>
    </row>
    <row r="47" s="18" customFormat="1" ht="12.75" hidden="1" customHeight="1" spans="1:54">
      <c r="A47" s="18" t="s">
        <v>41</v>
      </c>
      <c r="D47" s="18">
        <f>IF(AND(D$29&gt;='15Punkteschema'!$D10,D$29&lt;='15Punkteschema'!$E10),'15Punkteschema'!$A10,0)</f>
        <v>0</v>
      </c>
      <c r="F47" s="18">
        <f>IF(AND(F$29&gt;='15Punkteschema'!$D10,F$29&lt;='15Punkteschema'!$E10),'15Punkteschema'!$A10,0)</f>
        <v>0</v>
      </c>
      <c r="G47" s="18">
        <f>IF(AND(G$29&gt;='15Punkteschema'!$D10,G$29&lt;='15Punkteschema'!$E10),'15Punkteschema'!$A10,0)</f>
        <v>0</v>
      </c>
      <c r="H47" s="18">
        <f>IF(AND(H$29&gt;='15Punkteschema'!$D10,H$29&lt;='15Punkteschema'!$E10),'15Punkteschema'!$A10,0)</f>
        <v>0</v>
      </c>
      <c r="I47" s="18">
        <f>IF(AND(I$29&gt;='15Punkteschema'!$D10,I$29&lt;='15Punkteschema'!$E10),'15Punkteschema'!$A10,0)</f>
        <v>0</v>
      </c>
      <c r="J47" s="18">
        <f>IF(AND(J$29&gt;='15Punkteschema'!$D10,J$29&lt;='15Punkteschema'!$E10),'15Punkteschema'!$A10,0)</f>
        <v>0</v>
      </c>
      <c r="K47" s="18">
        <f>IF(AND(K$29&gt;='15Punkteschema'!$D10,K$29&lt;='15Punkteschema'!$E10),'15Punkteschema'!$A10,0)</f>
        <v>0</v>
      </c>
      <c r="L47" s="18">
        <f>IF(AND(L$29&gt;='15Punkteschema'!$D10,L$29&lt;='15Punkteschema'!$E10),'15Punkteschema'!$A10,0)</f>
        <v>0</v>
      </c>
      <c r="M47" s="18">
        <f>IF(AND(M$29&gt;='15Punkteschema'!$D10,M$29&lt;='15Punkteschema'!$E10),'15Punkteschema'!$A10,0)</f>
        <v>0</v>
      </c>
      <c r="N47" s="18">
        <f>IF(AND(N$29&gt;='15Punkteschema'!$D10,N$29&lt;='15Punkteschema'!$E10),'15Punkteschema'!$A10,0)</f>
        <v>0</v>
      </c>
      <c r="O47" s="18">
        <f>IF(AND(O$29&gt;='15Punkteschema'!$D10,O$29&lt;='15Punkteschema'!$E10),'15Punkteschema'!$A10,0)</f>
        <v>0</v>
      </c>
      <c r="P47" s="18">
        <f>IF(AND(P$29&gt;='15Punkteschema'!$D10,P$29&lt;='15Punkteschema'!$E10),'15Punkteschema'!$A10,0)</f>
        <v>0</v>
      </c>
      <c r="Q47" s="18">
        <f>IF(AND(Q$29&gt;='15Punkteschema'!$D10,Q$29&lt;='15Punkteschema'!$E10),'15Punkteschema'!$A10,0)</f>
        <v>0</v>
      </c>
      <c r="R47" s="18">
        <f>IF(AND(R$29&gt;='15Punkteschema'!$D10,R$29&lt;='15Punkteschema'!$E10),'15Punkteschema'!$A10,0)</f>
        <v>0</v>
      </c>
      <c r="S47" s="18">
        <f>IF(AND(S$29&gt;='15Punkteschema'!$D10,S$29&lt;='15Punkteschema'!$E10),'15Punkteschema'!$A10,0)</f>
        <v>0</v>
      </c>
      <c r="T47" s="18">
        <f>IF(AND(T$29&gt;='15Punkteschema'!$D10,T$29&lt;='15Punkteschema'!$E10),'15Punkteschema'!$A10,0)</f>
        <v>0</v>
      </c>
      <c r="U47" s="18">
        <f>IF(AND(U$29&gt;='15Punkteschema'!$D10,U$29&lt;='15Punkteschema'!$E10),'15Punkteschema'!$A10,0)</f>
        <v>0</v>
      </c>
      <c r="V47" s="18">
        <f>IF(AND(V$29&gt;='15Punkteschema'!$D10,V$29&lt;='15Punkteschema'!$E10),'15Punkteschema'!$A10,0)</f>
        <v>0</v>
      </c>
      <c r="W47" s="18">
        <f>IF(AND(W$29&gt;='15Punkteschema'!$D10,W$29&lt;='15Punkteschema'!$E10),'15Punkteschema'!$A10,0)</f>
        <v>0</v>
      </c>
      <c r="X47" s="18">
        <f>IF(AND(X$29&gt;='15Punkteschema'!$D10,X$29&lt;='15Punkteschema'!$E10),'15Punkteschema'!$A10,0)</f>
        <v>0</v>
      </c>
      <c r="Y47" s="18">
        <f>IF(AND(Y$29&gt;='15Punkteschema'!$D10,Y$29&lt;='15Punkteschema'!$E10),'15Punkteschema'!$A10,0)</f>
        <v>0</v>
      </c>
      <c r="Z47" s="18">
        <f>IF(AND(Z$29&gt;='15Punkteschema'!$D10,Z$29&lt;='15Punkteschema'!$E10),'15Punkteschema'!$A10,0)</f>
        <v>0</v>
      </c>
      <c r="AA47" s="18">
        <f>IF(AND(AA$29&gt;='15Punkteschema'!$D10,AA$29&lt;='15Punkteschema'!$E10),'15Punkteschema'!$A10,0)</f>
        <v>0</v>
      </c>
      <c r="AB47" s="18">
        <f>IF(AND(AB$29&gt;='15Punkteschema'!$D10,AB$29&lt;='15Punkteschema'!$E10),'15Punkteschema'!$A10,0)</f>
        <v>0</v>
      </c>
      <c r="AC47" s="18">
        <f>IF(AND(AC$29&gt;='15Punkteschema'!$D10,AC$29&lt;='15Punkteschema'!$E10),'15Punkteschema'!$A10,0)</f>
        <v>0</v>
      </c>
      <c r="AD47" s="18">
        <f>IF(AND(AD$29&gt;='15Punkteschema'!$D10,AD$29&lt;='15Punkteschema'!$E10),'15Punkteschema'!$A10,0)</f>
        <v>0</v>
      </c>
      <c r="AE47" s="18">
        <f>IF(AND(AE$29&gt;='15Punkteschema'!$D10,AE$29&lt;='15Punkteschema'!$E10),'15Punkteschema'!$A10,0)</f>
        <v>0</v>
      </c>
      <c r="AF47" s="18">
        <f>IF(AND(AF$29&gt;='15Punkteschema'!$D10,AF$29&lt;='15Punkteschema'!$E10),'15Punkteschema'!$A10,0)</f>
        <v>0</v>
      </c>
      <c r="AG47" s="18">
        <f>IF(AND(AG$29&gt;='15Punkteschema'!$D10,AG$29&lt;='15Punkteschema'!$E10),'15Punkteschema'!$A10,0)</f>
        <v>0</v>
      </c>
      <c r="AH47" s="18">
        <f>IF(AND(AH$29&gt;='15Punkteschema'!$D10,AH$29&lt;='15Punkteschema'!$E10),'15Punkteschema'!$A10,0)</f>
        <v>0</v>
      </c>
      <c r="AI47" s="18">
        <f>IF(AND(AI$29&gt;='15Punkteschema'!$D10,AI$29&lt;='15Punkteschema'!$E10),'15Punkteschema'!$A10,0)</f>
        <v>0</v>
      </c>
      <c r="AJ47" s="18">
        <f>IF(AND(AJ$29&gt;='15Punkteschema'!$D10,AJ$29&lt;='15Punkteschema'!$E10),'15Punkteschema'!$A10,0)</f>
        <v>0</v>
      </c>
      <c r="AK47" s="18">
        <f>IF(AND(AK$29&gt;='15Punkteschema'!$D10,AK$29&lt;='15Punkteschema'!$E10),'15Punkteschema'!$A10,0)</f>
        <v>0</v>
      </c>
      <c r="AL47" s="18">
        <f>IF(AND(AL$29&gt;='15Punkteschema'!$D10,AL$29&lt;='15Punkteschema'!$E10),'15Punkteschema'!$A10,0)</f>
        <v>0</v>
      </c>
      <c r="AM47" s="18">
        <f>IF(AND(AM$29&gt;='15Punkteschema'!$D10,AM$29&lt;='15Punkteschema'!$E10),'15Punkteschema'!$A10,0)</f>
        <v>0</v>
      </c>
      <c r="AN47" s="18">
        <f>IF(AND(AN$29&gt;='15Punkteschema'!$D10,AN$29&lt;='15Punkteschema'!$E10),'15Punkteschema'!$A10,0)</f>
        <v>0</v>
      </c>
      <c r="AO47" s="18">
        <f>IF(AND(AO$29&gt;='15Punkteschema'!$D10,AO$29&lt;='15Punkteschema'!$E10),'15Punkteschema'!$A10,0)</f>
        <v>0</v>
      </c>
      <c r="AP47" s="18">
        <f>IF(AND(AP$29&gt;='15Punkteschema'!$D10,AP$29&lt;='15Punkteschema'!$E10),'15Punkteschema'!$A10,0)</f>
        <v>0</v>
      </c>
      <c r="AQ47" s="18">
        <f>IF(AND(AQ$29&gt;='15Punkteschema'!$D10,AQ$29&lt;='15Punkteschema'!$E10),'15Punkteschema'!$A10,0)</f>
        <v>0</v>
      </c>
      <c r="AR47" s="18">
        <f>IF(AND(AR$29&gt;='15Punkteschema'!$D10,AR$29&lt;='15Punkteschema'!$E10),'15Punkteschema'!$A10,0)</f>
        <v>0</v>
      </c>
      <c r="AS47" s="18">
        <f>IF(AND(AS$29&gt;='15Punkteschema'!$D10,AS$29&lt;='15Punkteschema'!$E10),'15Punkteschema'!$A10,0)</f>
        <v>0</v>
      </c>
      <c r="AT47" s="18">
        <f>IF(AND(AT$29&gt;='15Punkteschema'!$D10,AT$29&lt;='15Punkteschema'!$E10),'15Punkteschema'!$A10,0)</f>
        <v>0</v>
      </c>
      <c r="AU47" s="18">
        <f>IF(AND(AU$29&gt;='15Punkteschema'!$D10,AU$29&lt;='15Punkteschema'!$E10),'15Punkteschema'!$A10,0)</f>
        <v>0</v>
      </c>
      <c r="AV47" s="18">
        <f>IF(AND(AV$29&gt;='15Punkteschema'!$D10,AV$29&lt;='15Punkteschema'!$E10),'15Punkteschema'!$A10,0)</f>
        <v>0</v>
      </c>
      <c r="AW47" s="18">
        <f>IF(AND(AW$29&gt;='15Punkteschema'!$D10,AW$29&lt;='15Punkteschema'!$E10),'15Punkteschema'!$A10,0)</f>
        <v>0</v>
      </c>
      <c r="AX47" s="18">
        <f>IF(AND(AX$29&gt;='15Punkteschema'!$D10,AX$29&lt;='15Punkteschema'!$E10),'15Punkteschema'!$A10,0)</f>
        <v>0</v>
      </c>
      <c r="AY47" s="18">
        <f>IF(AND(AY$29&gt;='15Punkteschema'!$D10,AY$29&lt;='15Punkteschema'!$E10),'15Punkteschema'!$A10,0)</f>
        <v>0</v>
      </c>
      <c r="AZ47" s="18">
        <f>IF(AND(AZ$29&gt;='15Punkteschema'!$D10,AZ$29&lt;='15Punkteschema'!$E10),'15Punkteschema'!$A10,0)</f>
        <v>0</v>
      </c>
      <c r="BA47" s="18">
        <f>IF(AND(BA$29&gt;='15Punkteschema'!$D10,BA$29&lt;='15Punkteschema'!$E10),'15Punkteschema'!$A10,0)</f>
        <v>0</v>
      </c>
      <c r="BB47" s="18">
        <f>IF(AND(BB$29&gt;='15Punkteschema'!$D10,BB$29&lt;='15Punkteschema'!$E10),'15Punkteschema'!$A10,0)</f>
        <v>0</v>
      </c>
    </row>
    <row r="48" s="18" customFormat="1" ht="12.75" hidden="1" customHeight="1" spans="1:54">
      <c r="A48" s="18" t="s">
        <v>41</v>
      </c>
      <c r="D48" s="18">
        <f>IF(AND(D$29&gt;='15Punkteschema'!$D11,D$29&lt;='15Punkteschema'!$E11),'15Punkteschema'!$A11,0)</f>
        <v>0</v>
      </c>
      <c r="F48" s="18">
        <f>IF(AND(F$29&gt;='15Punkteschema'!$D11,F$29&lt;='15Punkteschema'!$E11),'15Punkteschema'!$A11,0)</f>
        <v>0</v>
      </c>
      <c r="G48" s="18">
        <f>IF(AND(G$29&gt;='15Punkteschema'!$D11,G$29&lt;='15Punkteschema'!$E11),'15Punkteschema'!$A11,0)</f>
        <v>0</v>
      </c>
      <c r="H48" s="18">
        <f>IF(AND(H$29&gt;='15Punkteschema'!$D11,H$29&lt;='15Punkteschema'!$E11),'15Punkteschema'!$A11,0)</f>
        <v>0</v>
      </c>
      <c r="I48" s="18">
        <f>IF(AND(I$29&gt;='15Punkteschema'!$D11,I$29&lt;='15Punkteschema'!$E11),'15Punkteschema'!$A11,0)</f>
        <v>0</v>
      </c>
      <c r="J48" s="18">
        <f>IF(AND(J$29&gt;='15Punkteschema'!$D11,J$29&lt;='15Punkteschema'!$E11),'15Punkteschema'!$A11,0)</f>
        <v>0</v>
      </c>
      <c r="K48" s="18">
        <f>IF(AND(K$29&gt;='15Punkteschema'!$D11,K$29&lt;='15Punkteschema'!$E11),'15Punkteschema'!$A11,0)</f>
        <v>0</v>
      </c>
      <c r="L48" s="18">
        <f>IF(AND(L$29&gt;='15Punkteschema'!$D11,L$29&lt;='15Punkteschema'!$E11),'15Punkteschema'!$A11,0)</f>
        <v>0</v>
      </c>
      <c r="M48" s="18">
        <f>IF(AND(M$29&gt;='15Punkteschema'!$D11,M$29&lt;='15Punkteschema'!$E11),'15Punkteschema'!$A11,0)</f>
        <v>0</v>
      </c>
      <c r="N48" s="18">
        <f>IF(AND(N$29&gt;='15Punkteschema'!$D11,N$29&lt;='15Punkteschema'!$E11),'15Punkteschema'!$A11,0)</f>
        <v>0</v>
      </c>
      <c r="O48" s="18">
        <f>IF(AND(O$29&gt;='15Punkteschema'!$D11,O$29&lt;='15Punkteschema'!$E11),'15Punkteschema'!$A11,0)</f>
        <v>0</v>
      </c>
      <c r="P48" s="18">
        <f>IF(AND(P$29&gt;='15Punkteschema'!$D11,P$29&lt;='15Punkteschema'!$E11),'15Punkteschema'!$A11,0)</f>
        <v>0</v>
      </c>
      <c r="Q48" s="18">
        <f>IF(AND(Q$29&gt;='15Punkteschema'!$D11,Q$29&lt;='15Punkteschema'!$E11),'15Punkteschema'!$A11,0)</f>
        <v>0</v>
      </c>
      <c r="R48" s="18">
        <f>IF(AND(R$29&gt;='15Punkteschema'!$D11,R$29&lt;='15Punkteschema'!$E11),'15Punkteschema'!$A11,0)</f>
        <v>0</v>
      </c>
      <c r="S48" s="18">
        <f>IF(AND(S$29&gt;='15Punkteschema'!$D11,S$29&lt;='15Punkteschema'!$E11),'15Punkteschema'!$A11,0)</f>
        <v>0</v>
      </c>
      <c r="T48" s="18">
        <f>IF(AND(T$29&gt;='15Punkteschema'!$D11,T$29&lt;='15Punkteschema'!$E11),'15Punkteschema'!$A11,0)</f>
        <v>0</v>
      </c>
      <c r="U48" s="18">
        <f>IF(AND(U$29&gt;='15Punkteschema'!$D11,U$29&lt;='15Punkteschema'!$E11),'15Punkteschema'!$A11,0)</f>
        <v>0</v>
      </c>
      <c r="V48" s="18">
        <f>IF(AND(V$29&gt;='15Punkteschema'!$D11,V$29&lt;='15Punkteschema'!$E11),'15Punkteschema'!$A11,0)</f>
        <v>0</v>
      </c>
      <c r="W48" s="18">
        <f>IF(AND(W$29&gt;='15Punkteschema'!$D11,W$29&lt;='15Punkteschema'!$E11),'15Punkteschema'!$A11,0)</f>
        <v>0</v>
      </c>
      <c r="X48" s="18">
        <f>IF(AND(X$29&gt;='15Punkteschema'!$D11,X$29&lt;='15Punkteschema'!$E11),'15Punkteschema'!$A11,0)</f>
        <v>0</v>
      </c>
      <c r="Y48" s="18">
        <f>IF(AND(Y$29&gt;='15Punkteschema'!$D11,Y$29&lt;='15Punkteschema'!$E11),'15Punkteschema'!$A11,0)</f>
        <v>0</v>
      </c>
      <c r="Z48" s="18">
        <f>IF(AND(Z$29&gt;='15Punkteschema'!$D11,Z$29&lt;='15Punkteschema'!$E11),'15Punkteschema'!$A11,0)</f>
        <v>0</v>
      </c>
      <c r="AA48" s="18">
        <f>IF(AND(AA$29&gt;='15Punkteschema'!$D11,AA$29&lt;='15Punkteschema'!$E11),'15Punkteschema'!$A11,0)</f>
        <v>0</v>
      </c>
      <c r="AB48" s="18">
        <f>IF(AND(AB$29&gt;='15Punkteschema'!$D11,AB$29&lt;='15Punkteschema'!$E11),'15Punkteschema'!$A11,0)</f>
        <v>0</v>
      </c>
      <c r="AC48" s="18">
        <f>IF(AND(AC$29&gt;='15Punkteschema'!$D11,AC$29&lt;='15Punkteschema'!$E11),'15Punkteschema'!$A11,0)</f>
        <v>0</v>
      </c>
      <c r="AD48" s="18">
        <f>IF(AND(AD$29&gt;='15Punkteschema'!$D11,AD$29&lt;='15Punkteschema'!$E11),'15Punkteschema'!$A11,0)</f>
        <v>0</v>
      </c>
      <c r="AE48" s="18">
        <f>IF(AND(AE$29&gt;='15Punkteschema'!$D11,AE$29&lt;='15Punkteschema'!$E11),'15Punkteschema'!$A11,0)</f>
        <v>0</v>
      </c>
      <c r="AF48" s="18">
        <f>IF(AND(AF$29&gt;='15Punkteschema'!$D11,AF$29&lt;='15Punkteschema'!$E11),'15Punkteschema'!$A11,0)</f>
        <v>0</v>
      </c>
      <c r="AG48" s="18">
        <f>IF(AND(AG$29&gt;='15Punkteschema'!$D11,AG$29&lt;='15Punkteschema'!$E11),'15Punkteschema'!$A11,0)</f>
        <v>0</v>
      </c>
      <c r="AH48" s="18">
        <f>IF(AND(AH$29&gt;='15Punkteschema'!$D11,AH$29&lt;='15Punkteschema'!$E11),'15Punkteschema'!$A11,0)</f>
        <v>0</v>
      </c>
      <c r="AI48" s="18">
        <f>IF(AND(AI$29&gt;='15Punkteschema'!$D11,AI$29&lt;='15Punkteschema'!$E11),'15Punkteschema'!$A11,0)</f>
        <v>0</v>
      </c>
      <c r="AJ48" s="18">
        <f>IF(AND(AJ$29&gt;='15Punkteschema'!$D11,AJ$29&lt;='15Punkteschema'!$E11),'15Punkteschema'!$A11,0)</f>
        <v>0</v>
      </c>
      <c r="AK48" s="18">
        <f>IF(AND(AK$29&gt;='15Punkteschema'!$D11,AK$29&lt;='15Punkteschema'!$E11),'15Punkteschema'!$A11,0)</f>
        <v>0</v>
      </c>
      <c r="AL48" s="18">
        <f>IF(AND(AL$29&gt;='15Punkteschema'!$D11,AL$29&lt;='15Punkteschema'!$E11),'15Punkteschema'!$A11,0)</f>
        <v>0</v>
      </c>
      <c r="AM48" s="18">
        <f>IF(AND(AM$29&gt;='15Punkteschema'!$D11,AM$29&lt;='15Punkteschema'!$E11),'15Punkteschema'!$A11,0)</f>
        <v>0</v>
      </c>
      <c r="AN48" s="18">
        <f>IF(AND(AN$29&gt;='15Punkteschema'!$D11,AN$29&lt;='15Punkteschema'!$E11),'15Punkteschema'!$A11,0)</f>
        <v>0</v>
      </c>
      <c r="AO48" s="18">
        <f>IF(AND(AO$29&gt;='15Punkteschema'!$D11,AO$29&lt;='15Punkteschema'!$E11),'15Punkteschema'!$A11,0)</f>
        <v>0</v>
      </c>
      <c r="AP48" s="18">
        <f>IF(AND(AP$29&gt;='15Punkteschema'!$D11,AP$29&lt;='15Punkteschema'!$E11),'15Punkteschema'!$A11,0)</f>
        <v>0</v>
      </c>
      <c r="AQ48" s="18">
        <f>IF(AND(AQ$29&gt;='15Punkteschema'!$D11,AQ$29&lt;='15Punkteschema'!$E11),'15Punkteschema'!$A11,0)</f>
        <v>0</v>
      </c>
      <c r="AR48" s="18">
        <f>IF(AND(AR$29&gt;='15Punkteschema'!$D11,AR$29&lt;='15Punkteschema'!$E11),'15Punkteschema'!$A11,0)</f>
        <v>0</v>
      </c>
      <c r="AS48" s="18">
        <f>IF(AND(AS$29&gt;='15Punkteschema'!$D11,AS$29&lt;='15Punkteschema'!$E11),'15Punkteschema'!$A11,0)</f>
        <v>0</v>
      </c>
      <c r="AT48" s="18">
        <f>IF(AND(AT$29&gt;='15Punkteschema'!$D11,AT$29&lt;='15Punkteschema'!$E11),'15Punkteschema'!$A11,0)</f>
        <v>0</v>
      </c>
      <c r="AU48" s="18">
        <f>IF(AND(AU$29&gt;='15Punkteschema'!$D11,AU$29&lt;='15Punkteschema'!$E11),'15Punkteschema'!$A11,0)</f>
        <v>0</v>
      </c>
      <c r="AV48" s="18">
        <f>IF(AND(AV$29&gt;='15Punkteschema'!$D11,AV$29&lt;='15Punkteschema'!$E11),'15Punkteschema'!$A11,0)</f>
        <v>0</v>
      </c>
      <c r="AW48" s="18">
        <f>IF(AND(AW$29&gt;='15Punkteschema'!$D11,AW$29&lt;='15Punkteschema'!$E11),'15Punkteschema'!$A11,0)</f>
        <v>0</v>
      </c>
      <c r="AX48" s="18">
        <f>IF(AND(AX$29&gt;='15Punkteschema'!$D11,AX$29&lt;='15Punkteschema'!$E11),'15Punkteschema'!$A11,0)</f>
        <v>0</v>
      </c>
      <c r="AY48" s="18">
        <f>IF(AND(AY$29&gt;='15Punkteschema'!$D11,AY$29&lt;='15Punkteschema'!$E11),'15Punkteschema'!$A11,0)</f>
        <v>0</v>
      </c>
      <c r="AZ48" s="18">
        <f>IF(AND(AZ$29&gt;='15Punkteschema'!$D11,AZ$29&lt;='15Punkteschema'!$E11),'15Punkteschema'!$A11,0)</f>
        <v>0</v>
      </c>
      <c r="BA48" s="18">
        <f>IF(AND(BA$29&gt;='15Punkteschema'!$D11,BA$29&lt;='15Punkteschema'!$E11),'15Punkteschema'!$A11,0)</f>
        <v>0</v>
      </c>
      <c r="BB48" s="18">
        <f>IF(AND(BB$29&gt;='15Punkteschema'!$D11,BB$29&lt;='15Punkteschema'!$E11),'15Punkteschema'!$A11,0)</f>
        <v>0</v>
      </c>
    </row>
    <row r="49" s="18" customFormat="1" ht="12.75" hidden="1" customHeight="1" spans="1:54">
      <c r="A49" s="18" t="s">
        <v>41</v>
      </c>
      <c r="D49" s="18">
        <f>IF(AND(D$29&gt;='15Punkteschema'!$D12,D$29&lt;='15Punkteschema'!$E12),'15Punkteschema'!$A12,0)</f>
        <v>0</v>
      </c>
      <c r="F49" s="18">
        <f>IF(AND(F$29&gt;='15Punkteschema'!$D12,F$29&lt;='15Punkteschema'!$E12),'15Punkteschema'!$A12,0)</f>
        <v>0</v>
      </c>
      <c r="G49" s="18">
        <f>IF(AND(G$29&gt;='15Punkteschema'!$D12,G$29&lt;='15Punkteschema'!$E12),'15Punkteschema'!$A12,0)</f>
        <v>0</v>
      </c>
      <c r="H49" s="18">
        <f>IF(AND(H$29&gt;='15Punkteschema'!$D12,H$29&lt;='15Punkteschema'!$E12),'15Punkteschema'!$A12,0)</f>
        <v>0</v>
      </c>
      <c r="I49" s="18">
        <f>IF(AND(I$29&gt;='15Punkteschema'!$D12,I$29&lt;='15Punkteschema'!$E12),'15Punkteschema'!$A12,0)</f>
        <v>0</v>
      </c>
      <c r="J49" s="18">
        <f>IF(AND(J$29&gt;='15Punkteschema'!$D12,J$29&lt;='15Punkteschema'!$E12),'15Punkteschema'!$A12,0)</f>
        <v>0</v>
      </c>
      <c r="K49" s="18">
        <f>IF(AND(K$29&gt;='15Punkteschema'!$D12,K$29&lt;='15Punkteschema'!$E12),'15Punkteschema'!$A12,0)</f>
        <v>0</v>
      </c>
      <c r="L49" s="18">
        <f>IF(AND(L$29&gt;='15Punkteschema'!$D12,L$29&lt;='15Punkteschema'!$E12),'15Punkteschema'!$A12,0)</f>
        <v>0</v>
      </c>
      <c r="M49" s="18">
        <f>IF(AND(M$29&gt;='15Punkteschema'!$D12,M$29&lt;='15Punkteschema'!$E12),'15Punkteschema'!$A12,0)</f>
        <v>0</v>
      </c>
      <c r="N49" s="18">
        <f>IF(AND(N$29&gt;='15Punkteschema'!$D12,N$29&lt;='15Punkteschema'!$E12),'15Punkteschema'!$A12,0)</f>
        <v>0</v>
      </c>
      <c r="O49" s="18">
        <f>IF(AND(O$29&gt;='15Punkteschema'!$D12,O$29&lt;='15Punkteschema'!$E12),'15Punkteschema'!$A12,0)</f>
        <v>0</v>
      </c>
      <c r="P49" s="18">
        <f>IF(AND(P$29&gt;='15Punkteschema'!$D12,P$29&lt;='15Punkteschema'!$E12),'15Punkteschema'!$A12,0)</f>
        <v>0</v>
      </c>
      <c r="Q49" s="18">
        <f>IF(AND(Q$29&gt;='15Punkteschema'!$D12,Q$29&lt;='15Punkteschema'!$E12),'15Punkteschema'!$A12,0)</f>
        <v>0</v>
      </c>
      <c r="R49" s="18">
        <f>IF(AND(R$29&gt;='15Punkteschema'!$D12,R$29&lt;='15Punkteschema'!$E12),'15Punkteschema'!$A12,0)</f>
        <v>0</v>
      </c>
      <c r="S49" s="18">
        <f>IF(AND(S$29&gt;='15Punkteschema'!$D12,S$29&lt;='15Punkteschema'!$E12),'15Punkteschema'!$A12,0)</f>
        <v>0</v>
      </c>
      <c r="T49" s="18">
        <f>IF(AND(T$29&gt;='15Punkteschema'!$D12,T$29&lt;='15Punkteschema'!$E12),'15Punkteschema'!$A12,0)</f>
        <v>0</v>
      </c>
      <c r="U49" s="18">
        <f>IF(AND(U$29&gt;='15Punkteschema'!$D12,U$29&lt;='15Punkteschema'!$E12),'15Punkteschema'!$A12,0)</f>
        <v>0</v>
      </c>
      <c r="V49" s="18">
        <f>IF(AND(V$29&gt;='15Punkteschema'!$D12,V$29&lt;='15Punkteschema'!$E12),'15Punkteschema'!$A12,0)</f>
        <v>0</v>
      </c>
      <c r="W49" s="18">
        <f>IF(AND(W$29&gt;='15Punkteschema'!$D12,W$29&lt;='15Punkteschema'!$E12),'15Punkteschema'!$A12,0)</f>
        <v>0</v>
      </c>
      <c r="X49" s="18">
        <f>IF(AND(X$29&gt;='15Punkteschema'!$D12,X$29&lt;='15Punkteschema'!$E12),'15Punkteschema'!$A12,0)</f>
        <v>0</v>
      </c>
      <c r="Y49" s="18">
        <f>IF(AND(Y$29&gt;='15Punkteschema'!$D12,Y$29&lt;='15Punkteschema'!$E12),'15Punkteschema'!$A12,0)</f>
        <v>0</v>
      </c>
      <c r="Z49" s="18">
        <f>IF(AND(Z$29&gt;='15Punkteschema'!$D12,Z$29&lt;='15Punkteschema'!$E12),'15Punkteschema'!$A12,0)</f>
        <v>0</v>
      </c>
      <c r="AA49" s="18">
        <f>IF(AND(AA$29&gt;='15Punkteschema'!$D12,AA$29&lt;='15Punkteschema'!$E12),'15Punkteschema'!$A12,0)</f>
        <v>0</v>
      </c>
      <c r="AB49" s="18">
        <f>IF(AND(AB$29&gt;='15Punkteschema'!$D12,AB$29&lt;='15Punkteschema'!$E12),'15Punkteschema'!$A12,0)</f>
        <v>0</v>
      </c>
      <c r="AC49" s="18">
        <f>IF(AND(AC$29&gt;='15Punkteschema'!$D12,AC$29&lt;='15Punkteschema'!$E12),'15Punkteschema'!$A12,0)</f>
        <v>0</v>
      </c>
      <c r="AD49" s="18">
        <f>IF(AND(AD$29&gt;='15Punkteschema'!$D12,AD$29&lt;='15Punkteschema'!$E12),'15Punkteschema'!$A12,0)</f>
        <v>0</v>
      </c>
      <c r="AE49" s="18">
        <f>IF(AND(AE$29&gt;='15Punkteschema'!$D12,AE$29&lt;='15Punkteschema'!$E12),'15Punkteschema'!$A12,0)</f>
        <v>0</v>
      </c>
      <c r="AF49" s="18">
        <f>IF(AND(AF$29&gt;='15Punkteschema'!$D12,AF$29&lt;='15Punkteschema'!$E12),'15Punkteschema'!$A12,0)</f>
        <v>0</v>
      </c>
      <c r="AG49" s="18">
        <f>IF(AND(AG$29&gt;='15Punkteschema'!$D12,AG$29&lt;='15Punkteschema'!$E12),'15Punkteschema'!$A12,0)</f>
        <v>0</v>
      </c>
      <c r="AH49" s="18">
        <f>IF(AND(AH$29&gt;='15Punkteschema'!$D12,AH$29&lt;='15Punkteschema'!$E12),'15Punkteschema'!$A12,0)</f>
        <v>0</v>
      </c>
      <c r="AI49" s="18">
        <f>IF(AND(AI$29&gt;='15Punkteschema'!$D12,AI$29&lt;='15Punkteschema'!$E12),'15Punkteschema'!$A12,0)</f>
        <v>0</v>
      </c>
      <c r="AJ49" s="18">
        <f>IF(AND(AJ$29&gt;='15Punkteschema'!$D12,AJ$29&lt;='15Punkteschema'!$E12),'15Punkteschema'!$A12,0)</f>
        <v>0</v>
      </c>
      <c r="AK49" s="18">
        <f>IF(AND(AK$29&gt;='15Punkteschema'!$D12,AK$29&lt;='15Punkteschema'!$E12),'15Punkteschema'!$A12,0)</f>
        <v>0</v>
      </c>
      <c r="AL49" s="18">
        <f>IF(AND(AL$29&gt;='15Punkteschema'!$D12,AL$29&lt;='15Punkteschema'!$E12),'15Punkteschema'!$A12,0)</f>
        <v>0</v>
      </c>
      <c r="AM49" s="18">
        <f>IF(AND(AM$29&gt;='15Punkteschema'!$D12,AM$29&lt;='15Punkteschema'!$E12),'15Punkteschema'!$A12,0)</f>
        <v>0</v>
      </c>
      <c r="AN49" s="18">
        <f>IF(AND(AN$29&gt;='15Punkteschema'!$D12,AN$29&lt;='15Punkteschema'!$E12),'15Punkteschema'!$A12,0)</f>
        <v>0</v>
      </c>
      <c r="AO49" s="18">
        <f>IF(AND(AO$29&gt;='15Punkteschema'!$D12,AO$29&lt;='15Punkteschema'!$E12),'15Punkteschema'!$A12,0)</f>
        <v>0</v>
      </c>
      <c r="AP49" s="18">
        <f>IF(AND(AP$29&gt;='15Punkteschema'!$D12,AP$29&lt;='15Punkteschema'!$E12),'15Punkteschema'!$A12,0)</f>
        <v>0</v>
      </c>
      <c r="AQ49" s="18">
        <f>IF(AND(AQ$29&gt;='15Punkteschema'!$D12,AQ$29&lt;='15Punkteschema'!$E12),'15Punkteschema'!$A12,0)</f>
        <v>0</v>
      </c>
      <c r="AR49" s="18">
        <f>IF(AND(AR$29&gt;='15Punkteschema'!$D12,AR$29&lt;='15Punkteschema'!$E12),'15Punkteschema'!$A12,0)</f>
        <v>0</v>
      </c>
      <c r="AS49" s="18">
        <f>IF(AND(AS$29&gt;='15Punkteschema'!$D12,AS$29&lt;='15Punkteschema'!$E12),'15Punkteschema'!$A12,0)</f>
        <v>0</v>
      </c>
      <c r="AT49" s="18">
        <f>IF(AND(AT$29&gt;='15Punkteschema'!$D12,AT$29&lt;='15Punkteschema'!$E12),'15Punkteschema'!$A12,0)</f>
        <v>0</v>
      </c>
      <c r="AU49" s="18">
        <f>IF(AND(AU$29&gt;='15Punkteschema'!$D12,AU$29&lt;='15Punkteschema'!$E12),'15Punkteschema'!$A12,0)</f>
        <v>0</v>
      </c>
      <c r="AV49" s="18">
        <f>IF(AND(AV$29&gt;='15Punkteschema'!$D12,AV$29&lt;='15Punkteschema'!$E12),'15Punkteschema'!$A12,0)</f>
        <v>0</v>
      </c>
      <c r="AW49" s="18">
        <f>IF(AND(AW$29&gt;='15Punkteschema'!$D12,AW$29&lt;='15Punkteschema'!$E12),'15Punkteschema'!$A12,0)</f>
        <v>0</v>
      </c>
      <c r="AX49" s="18">
        <f>IF(AND(AX$29&gt;='15Punkteschema'!$D12,AX$29&lt;='15Punkteschema'!$E12),'15Punkteschema'!$A12,0)</f>
        <v>0</v>
      </c>
      <c r="AY49" s="18">
        <f>IF(AND(AY$29&gt;='15Punkteschema'!$D12,AY$29&lt;='15Punkteschema'!$E12),'15Punkteschema'!$A12,0)</f>
        <v>0</v>
      </c>
      <c r="AZ49" s="18">
        <f>IF(AND(AZ$29&gt;='15Punkteschema'!$D12,AZ$29&lt;='15Punkteschema'!$E12),'15Punkteschema'!$A12,0)</f>
        <v>0</v>
      </c>
      <c r="BA49" s="18">
        <f>IF(AND(BA$29&gt;='15Punkteschema'!$D12,BA$29&lt;='15Punkteschema'!$E12),'15Punkteschema'!$A12,0)</f>
        <v>0</v>
      </c>
      <c r="BB49" s="18">
        <f>IF(AND(BB$29&gt;='15Punkteschema'!$D12,BB$29&lt;='15Punkteschema'!$E12),'15Punkteschema'!$A12,0)</f>
        <v>0</v>
      </c>
    </row>
    <row r="50" s="18" customFormat="1" ht="12.75" hidden="1" customHeight="1" spans="1:54">
      <c r="A50" s="18" t="s">
        <v>41</v>
      </c>
      <c r="D50" s="18">
        <f>IF(AND(D$29&gt;='15Punkteschema'!$D13,D$29&lt;='15Punkteschema'!$E13),'15Punkteschema'!$A13,0)</f>
        <v>0</v>
      </c>
      <c r="F50" s="18">
        <f>IF(AND(F$29&gt;='15Punkteschema'!$D13,F$29&lt;='15Punkteschema'!$E13),'15Punkteschema'!$A13,0)</f>
        <v>0</v>
      </c>
      <c r="G50" s="18">
        <f>IF(AND(G$29&gt;='15Punkteschema'!$D13,G$29&lt;='15Punkteschema'!$E13),'15Punkteschema'!$A13,0)</f>
        <v>0</v>
      </c>
      <c r="H50" s="18">
        <f>IF(AND(H$29&gt;='15Punkteschema'!$D13,H$29&lt;='15Punkteschema'!$E13),'15Punkteschema'!$A13,0)</f>
        <v>0</v>
      </c>
      <c r="I50" s="18">
        <f>IF(AND(I$29&gt;='15Punkteschema'!$D13,I$29&lt;='15Punkteschema'!$E13),'15Punkteschema'!$A13,0)</f>
        <v>0</v>
      </c>
      <c r="J50" s="18">
        <f>IF(AND(J$29&gt;='15Punkteschema'!$D13,J$29&lt;='15Punkteschema'!$E13),'15Punkteschema'!$A13,0)</f>
        <v>0</v>
      </c>
      <c r="K50" s="18">
        <f>IF(AND(K$29&gt;='15Punkteschema'!$D13,K$29&lt;='15Punkteschema'!$E13),'15Punkteschema'!$A13,0)</f>
        <v>0</v>
      </c>
      <c r="L50" s="18">
        <f>IF(AND(L$29&gt;='15Punkteschema'!$D13,L$29&lt;='15Punkteschema'!$E13),'15Punkteschema'!$A13,0)</f>
        <v>0</v>
      </c>
      <c r="M50" s="18">
        <f>IF(AND(M$29&gt;='15Punkteschema'!$D13,M$29&lt;='15Punkteschema'!$E13),'15Punkteschema'!$A13,0)</f>
        <v>0</v>
      </c>
      <c r="N50" s="18">
        <f>IF(AND(N$29&gt;='15Punkteschema'!$D13,N$29&lt;='15Punkteschema'!$E13),'15Punkteschema'!$A13,0)</f>
        <v>0</v>
      </c>
      <c r="O50" s="18">
        <f>IF(AND(O$29&gt;='15Punkteschema'!$D13,O$29&lt;='15Punkteschema'!$E13),'15Punkteschema'!$A13,0)</f>
        <v>0</v>
      </c>
      <c r="P50" s="18">
        <f>IF(AND(P$29&gt;='15Punkteschema'!$D13,P$29&lt;='15Punkteschema'!$E13),'15Punkteschema'!$A13,0)</f>
        <v>0</v>
      </c>
      <c r="Q50" s="18">
        <f>IF(AND(Q$29&gt;='15Punkteschema'!$D13,Q$29&lt;='15Punkteschema'!$E13),'15Punkteschema'!$A13,0)</f>
        <v>0</v>
      </c>
      <c r="R50" s="18">
        <f>IF(AND(R$29&gt;='15Punkteschema'!$D13,R$29&lt;='15Punkteschema'!$E13),'15Punkteschema'!$A13,0)</f>
        <v>0</v>
      </c>
      <c r="S50" s="18">
        <f>IF(AND(S$29&gt;='15Punkteschema'!$D13,S$29&lt;='15Punkteschema'!$E13),'15Punkteschema'!$A13,0)</f>
        <v>0</v>
      </c>
      <c r="T50" s="18">
        <f>IF(AND(T$29&gt;='15Punkteschema'!$D13,T$29&lt;='15Punkteschema'!$E13),'15Punkteschema'!$A13,0)</f>
        <v>0</v>
      </c>
      <c r="U50" s="18">
        <f>IF(AND(U$29&gt;='15Punkteschema'!$D13,U$29&lt;='15Punkteschema'!$E13),'15Punkteschema'!$A13,0)</f>
        <v>0</v>
      </c>
      <c r="V50" s="18">
        <f>IF(AND(V$29&gt;='15Punkteschema'!$D13,V$29&lt;='15Punkteschema'!$E13),'15Punkteschema'!$A13,0)</f>
        <v>0</v>
      </c>
      <c r="W50" s="18">
        <f>IF(AND(W$29&gt;='15Punkteschema'!$D13,W$29&lt;='15Punkteschema'!$E13),'15Punkteschema'!$A13,0)</f>
        <v>0</v>
      </c>
      <c r="X50" s="18">
        <f>IF(AND(X$29&gt;='15Punkteschema'!$D13,X$29&lt;='15Punkteschema'!$E13),'15Punkteschema'!$A13,0)</f>
        <v>0</v>
      </c>
      <c r="Y50" s="18">
        <f>IF(AND(Y$29&gt;='15Punkteschema'!$D13,Y$29&lt;='15Punkteschema'!$E13),'15Punkteschema'!$A13,0)</f>
        <v>0</v>
      </c>
      <c r="Z50" s="18">
        <f>IF(AND(Z$29&gt;='15Punkteschema'!$D13,Z$29&lt;='15Punkteschema'!$E13),'15Punkteschema'!$A13,0)</f>
        <v>0</v>
      </c>
      <c r="AA50" s="18">
        <f>IF(AND(AA$29&gt;='15Punkteschema'!$D13,AA$29&lt;='15Punkteschema'!$E13),'15Punkteschema'!$A13,0)</f>
        <v>0</v>
      </c>
      <c r="AB50" s="18">
        <f>IF(AND(AB$29&gt;='15Punkteschema'!$D13,AB$29&lt;='15Punkteschema'!$E13),'15Punkteschema'!$A13,0)</f>
        <v>0</v>
      </c>
      <c r="AC50" s="18">
        <f>IF(AND(AC$29&gt;='15Punkteschema'!$D13,AC$29&lt;='15Punkteschema'!$E13),'15Punkteschema'!$A13,0)</f>
        <v>0</v>
      </c>
      <c r="AD50" s="18">
        <f>IF(AND(AD$29&gt;='15Punkteschema'!$D13,AD$29&lt;='15Punkteschema'!$E13),'15Punkteschema'!$A13,0)</f>
        <v>0</v>
      </c>
      <c r="AE50" s="18">
        <f>IF(AND(AE$29&gt;='15Punkteschema'!$D13,AE$29&lt;='15Punkteschema'!$E13),'15Punkteschema'!$A13,0)</f>
        <v>0</v>
      </c>
      <c r="AF50" s="18">
        <f>IF(AND(AF$29&gt;='15Punkteschema'!$D13,AF$29&lt;='15Punkteschema'!$E13),'15Punkteschema'!$A13,0)</f>
        <v>0</v>
      </c>
      <c r="AG50" s="18">
        <f>IF(AND(AG$29&gt;='15Punkteschema'!$D13,AG$29&lt;='15Punkteschema'!$E13),'15Punkteschema'!$A13,0)</f>
        <v>0</v>
      </c>
      <c r="AH50" s="18">
        <f>IF(AND(AH$29&gt;='15Punkteschema'!$D13,AH$29&lt;='15Punkteschema'!$E13),'15Punkteschema'!$A13,0)</f>
        <v>0</v>
      </c>
      <c r="AI50" s="18">
        <f>IF(AND(AI$29&gt;='15Punkteschema'!$D13,AI$29&lt;='15Punkteschema'!$E13),'15Punkteschema'!$A13,0)</f>
        <v>0</v>
      </c>
      <c r="AJ50" s="18">
        <f>IF(AND(AJ$29&gt;='15Punkteschema'!$D13,AJ$29&lt;='15Punkteschema'!$E13),'15Punkteschema'!$A13,0)</f>
        <v>0</v>
      </c>
      <c r="AK50" s="18">
        <f>IF(AND(AK$29&gt;='15Punkteschema'!$D13,AK$29&lt;='15Punkteschema'!$E13),'15Punkteschema'!$A13,0)</f>
        <v>0</v>
      </c>
      <c r="AL50" s="18">
        <f>IF(AND(AL$29&gt;='15Punkteschema'!$D13,AL$29&lt;='15Punkteschema'!$E13),'15Punkteschema'!$A13,0)</f>
        <v>0</v>
      </c>
      <c r="AM50" s="18">
        <f>IF(AND(AM$29&gt;='15Punkteschema'!$D13,AM$29&lt;='15Punkteschema'!$E13),'15Punkteschema'!$A13,0)</f>
        <v>0</v>
      </c>
      <c r="AN50" s="18">
        <f>IF(AND(AN$29&gt;='15Punkteschema'!$D13,AN$29&lt;='15Punkteschema'!$E13),'15Punkteschema'!$A13,0)</f>
        <v>0</v>
      </c>
      <c r="AO50" s="18">
        <f>IF(AND(AO$29&gt;='15Punkteschema'!$D13,AO$29&lt;='15Punkteschema'!$E13),'15Punkteschema'!$A13,0)</f>
        <v>0</v>
      </c>
      <c r="AP50" s="18">
        <f>IF(AND(AP$29&gt;='15Punkteschema'!$D13,AP$29&lt;='15Punkteschema'!$E13),'15Punkteschema'!$A13,0)</f>
        <v>0</v>
      </c>
      <c r="AQ50" s="18">
        <f>IF(AND(AQ$29&gt;='15Punkteschema'!$D13,AQ$29&lt;='15Punkteschema'!$E13),'15Punkteschema'!$A13,0)</f>
        <v>0</v>
      </c>
      <c r="AR50" s="18">
        <f>IF(AND(AR$29&gt;='15Punkteschema'!$D13,AR$29&lt;='15Punkteschema'!$E13),'15Punkteschema'!$A13,0)</f>
        <v>0</v>
      </c>
      <c r="AS50" s="18">
        <f>IF(AND(AS$29&gt;='15Punkteschema'!$D13,AS$29&lt;='15Punkteschema'!$E13),'15Punkteschema'!$A13,0)</f>
        <v>0</v>
      </c>
      <c r="AT50" s="18">
        <f>IF(AND(AT$29&gt;='15Punkteschema'!$D13,AT$29&lt;='15Punkteschema'!$E13),'15Punkteschema'!$A13,0)</f>
        <v>0</v>
      </c>
      <c r="AU50" s="18">
        <f>IF(AND(AU$29&gt;='15Punkteschema'!$D13,AU$29&lt;='15Punkteschema'!$E13),'15Punkteschema'!$A13,0)</f>
        <v>0</v>
      </c>
      <c r="AV50" s="18">
        <f>IF(AND(AV$29&gt;='15Punkteschema'!$D13,AV$29&lt;='15Punkteschema'!$E13),'15Punkteschema'!$A13,0)</f>
        <v>0</v>
      </c>
      <c r="AW50" s="18">
        <f>IF(AND(AW$29&gt;='15Punkteschema'!$D13,AW$29&lt;='15Punkteschema'!$E13),'15Punkteschema'!$A13,0)</f>
        <v>0</v>
      </c>
      <c r="AX50" s="18">
        <f>IF(AND(AX$29&gt;='15Punkteschema'!$D13,AX$29&lt;='15Punkteschema'!$E13),'15Punkteschema'!$A13,0)</f>
        <v>0</v>
      </c>
      <c r="AY50" s="18">
        <f>IF(AND(AY$29&gt;='15Punkteschema'!$D13,AY$29&lt;='15Punkteschema'!$E13),'15Punkteschema'!$A13,0)</f>
        <v>0</v>
      </c>
      <c r="AZ50" s="18">
        <f>IF(AND(AZ$29&gt;='15Punkteschema'!$D13,AZ$29&lt;='15Punkteschema'!$E13),'15Punkteschema'!$A13,0)</f>
        <v>0</v>
      </c>
      <c r="BA50" s="18">
        <f>IF(AND(BA$29&gt;='15Punkteschema'!$D13,BA$29&lt;='15Punkteschema'!$E13),'15Punkteschema'!$A13,0)</f>
        <v>0</v>
      </c>
      <c r="BB50" s="18">
        <f>IF(AND(BB$29&gt;='15Punkteschema'!$D13,BB$29&lt;='15Punkteschema'!$E13),'15Punkteschema'!$A13,0)</f>
        <v>0</v>
      </c>
    </row>
    <row r="51" s="18" customFormat="1" ht="12.75" hidden="1" customHeight="1" spans="1:54">
      <c r="A51" s="18" t="s">
        <v>41</v>
      </c>
      <c r="D51" s="18">
        <f>IF(AND(D$29&gt;='15Punkteschema'!$D14,D$29&lt;='15Punkteschema'!$E14),'15Punkteschema'!$A14,0)</f>
        <v>0</v>
      </c>
      <c r="F51" s="18">
        <f>IF(AND(F$29&gt;='15Punkteschema'!$D14,F$29&lt;='15Punkteschema'!$E14),'15Punkteschema'!$A14,0)</f>
        <v>0</v>
      </c>
      <c r="G51" s="18">
        <f>IF(AND(G$29&gt;='15Punkteschema'!$D14,G$29&lt;='15Punkteschema'!$E14),'15Punkteschema'!$A14,0)</f>
        <v>0</v>
      </c>
      <c r="H51" s="18">
        <f>IF(AND(H$29&gt;='15Punkteschema'!$D14,H$29&lt;='15Punkteschema'!$E14),'15Punkteschema'!$A14,0)</f>
        <v>0</v>
      </c>
      <c r="I51" s="18">
        <f>IF(AND(I$29&gt;='15Punkteschema'!$D14,I$29&lt;='15Punkteschema'!$E14),'15Punkteschema'!$A14,0)</f>
        <v>0</v>
      </c>
      <c r="J51" s="18">
        <f>IF(AND(J$29&gt;='15Punkteschema'!$D14,J$29&lt;='15Punkteschema'!$E14),'15Punkteschema'!$A14,0)</f>
        <v>0</v>
      </c>
      <c r="K51" s="18">
        <f>IF(AND(K$29&gt;='15Punkteschema'!$D14,K$29&lt;='15Punkteschema'!$E14),'15Punkteschema'!$A14,0)</f>
        <v>0</v>
      </c>
      <c r="L51" s="18">
        <f>IF(AND(L$29&gt;='15Punkteschema'!$D14,L$29&lt;='15Punkteschema'!$E14),'15Punkteschema'!$A14,0)</f>
        <v>0</v>
      </c>
      <c r="M51" s="18">
        <f>IF(AND(M$29&gt;='15Punkteschema'!$D14,M$29&lt;='15Punkteschema'!$E14),'15Punkteschema'!$A14,0)</f>
        <v>0</v>
      </c>
      <c r="N51" s="18">
        <f>IF(AND(N$29&gt;='15Punkteschema'!$D14,N$29&lt;='15Punkteschema'!$E14),'15Punkteschema'!$A14,0)</f>
        <v>0</v>
      </c>
      <c r="O51" s="18">
        <f>IF(AND(O$29&gt;='15Punkteschema'!$D14,O$29&lt;='15Punkteschema'!$E14),'15Punkteschema'!$A14,0)</f>
        <v>0</v>
      </c>
      <c r="P51" s="18">
        <f>IF(AND(P$29&gt;='15Punkteschema'!$D14,P$29&lt;='15Punkteschema'!$E14),'15Punkteschema'!$A14,0)</f>
        <v>0</v>
      </c>
      <c r="Q51" s="18">
        <f>IF(AND(Q$29&gt;='15Punkteschema'!$D14,Q$29&lt;='15Punkteschema'!$E14),'15Punkteschema'!$A14,0)</f>
        <v>0</v>
      </c>
      <c r="R51" s="18">
        <f>IF(AND(R$29&gt;='15Punkteschema'!$D14,R$29&lt;='15Punkteschema'!$E14),'15Punkteschema'!$A14,0)</f>
        <v>0</v>
      </c>
      <c r="S51" s="18">
        <f>IF(AND(S$29&gt;='15Punkteschema'!$D14,S$29&lt;='15Punkteschema'!$E14),'15Punkteschema'!$A14,0)</f>
        <v>0</v>
      </c>
      <c r="T51" s="18">
        <f>IF(AND(T$29&gt;='15Punkteschema'!$D14,T$29&lt;='15Punkteschema'!$E14),'15Punkteschema'!$A14,0)</f>
        <v>0</v>
      </c>
      <c r="U51" s="18">
        <f>IF(AND(U$29&gt;='15Punkteschema'!$D14,U$29&lt;='15Punkteschema'!$E14),'15Punkteschema'!$A14,0)</f>
        <v>0</v>
      </c>
      <c r="V51" s="18">
        <f>IF(AND(V$29&gt;='15Punkteschema'!$D14,V$29&lt;='15Punkteschema'!$E14),'15Punkteschema'!$A14,0)</f>
        <v>0</v>
      </c>
      <c r="W51" s="18">
        <f>IF(AND(W$29&gt;='15Punkteschema'!$D14,W$29&lt;='15Punkteschema'!$E14),'15Punkteschema'!$A14,0)</f>
        <v>0</v>
      </c>
      <c r="X51" s="18">
        <f>IF(AND(X$29&gt;='15Punkteschema'!$D14,X$29&lt;='15Punkteschema'!$E14),'15Punkteschema'!$A14,0)</f>
        <v>0</v>
      </c>
      <c r="Y51" s="18">
        <f>IF(AND(Y$29&gt;='15Punkteschema'!$D14,Y$29&lt;='15Punkteschema'!$E14),'15Punkteschema'!$A14,0)</f>
        <v>0</v>
      </c>
      <c r="Z51" s="18">
        <f>IF(AND(Z$29&gt;='15Punkteschema'!$D14,Z$29&lt;='15Punkteschema'!$E14),'15Punkteschema'!$A14,0)</f>
        <v>0</v>
      </c>
      <c r="AA51" s="18">
        <f>IF(AND(AA$29&gt;='15Punkteschema'!$D14,AA$29&lt;='15Punkteschema'!$E14),'15Punkteschema'!$A14,0)</f>
        <v>0</v>
      </c>
      <c r="AB51" s="18">
        <f>IF(AND(AB$29&gt;='15Punkteschema'!$D14,AB$29&lt;='15Punkteschema'!$E14),'15Punkteschema'!$A14,0)</f>
        <v>0</v>
      </c>
      <c r="AC51" s="18">
        <f>IF(AND(AC$29&gt;='15Punkteschema'!$D14,AC$29&lt;='15Punkteschema'!$E14),'15Punkteschema'!$A14,0)</f>
        <v>0</v>
      </c>
      <c r="AD51" s="18">
        <f>IF(AND(AD$29&gt;='15Punkteschema'!$D14,AD$29&lt;='15Punkteschema'!$E14),'15Punkteschema'!$A14,0)</f>
        <v>0</v>
      </c>
      <c r="AE51" s="18">
        <f>IF(AND(AE$29&gt;='15Punkteschema'!$D14,AE$29&lt;='15Punkteschema'!$E14),'15Punkteschema'!$A14,0)</f>
        <v>0</v>
      </c>
      <c r="AF51" s="18">
        <f>IF(AND(AF$29&gt;='15Punkteschema'!$D14,AF$29&lt;='15Punkteschema'!$E14),'15Punkteschema'!$A14,0)</f>
        <v>0</v>
      </c>
      <c r="AG51" s="18">
        <f>IF(AND(AG$29&gt;='15Punkteschema'!$D14,AG$29&lt;='15Punkteschema'!$E14),'15Punkteschema'!$A14,0)</f>
        <v>0</v>
      </c>
      <c r="AH51" s="18">
        <f>IF(AND(AH$29&gt;='15Punkteschema'!$D14,AH$29&lt;='15Punkteschema'!$E14),'15Punkteschema'!$A14,0)</f>
        <v>0</v>
      </c>
      <c r="AI51" s="18">
        <f>IF(AND(AI$29&gt;='15Punkteschema'!$D14,AI$29&lt;='15Punkteschema'!$E14),'15Punkteschema'!$A14,0)</f>
        <v>0</v>
      </c>
      <c r="AJ51" s="18">
        <f>IF(AND(AJ$29&gt;='15Punkteschema'!$D14,AJ$29&lt;='15Punkteschema'!$E14),'15Punkteschema'!$A14,0)</f>
        <v>0</v>
      </c>
      <c r="AK51" s="18">
        <f>IF(AND(AK$29&gt;='15Punkteschema'!$D14,AK$29&lt;='15Punkteschema'!$E14),'15Punkteschema'!$A14,0)</f>
        <v>0</v>
      </c>
      <c r="AL51" s="18">
        <f>IF(AND(AL$29&gt;='15Punkteschema'!$D14,AL$29&lt;='15Punkteschema'!$E14),'15Punkteschema'!$A14,0)</f>
        <v>0</v>
      </c>
      <c r="AM51" s="18">
        <f>IF(AND(AM$29&gt;='15Punkteschema'!$D14,AM$29&lt;='15Punkteschema'!$E14),'15Punkteschema'!$A14,0)</f>
        <v>0</v>
      </c>
      <c r="AN51" s="18">
        <f>IF(AND(AN$29&gt;='15Punkteschema'!$D14,AN$29&lt;='15Punkteschema'!$E14),'15Punkteschema'!$A14,0)</f>
        <v>0</v>
      </c>
      <c r="AO51" s="18">
        <f>IF(AND(AO$29&gt;='15Punkteschema'!$D14,AO$29&lt;='15Punkteschema'!$E14),'15Punkteschema'!$A14,0)</f>
        <v>0</v>
      </c>
      <c r="AP51" s="18">
        <f>IF(AND(AP$29&gt;='15Punkteschema'!$D14,AP$29&lt;='15Punkteschema'!$E14),'15Punkteschema'!$A14,0)</f>
        <v>0</v>
      </c>
      <c r="AQ51" s="18">
        <f>IF(AND(AQ$29&gt;='15Punkteschema'!$D14,AQ$29&lt;='15Punkteschema'!$E14),'15Punkteschema'!$A14,0)</f>
        <v>0</v>
      </c>
      <c r="AR51" s="18">
        <f>IF(AND(AR$29&gt;='15Punkteschema'!$D14,AR$29&lt;='15Punkteschema'!$E14),'15Punkteschema'!$A14,0)</f>
        <v>0</v>
      </c>
      <c r="AS51" s="18">
        <f>IF(AND(AS$29&gt;='15Punkteschema'!$D14,AS$29&lt;='15Punkteschema'!$E14),'15Punkteschema'!$A14,0)</f>
        <v>0</v>
      </c>
      <c r="AT51" s="18">
        <f>IF(AND(AT$29&gt;='15Punkteschema'!$D14,AT$29&lt;='15Punkteschema'!$E14),'15Punkteschema'!$A14,0)</f>
        <v>0</v>
      </c>
      <c r="AU51" s="18">
        <f>IF(AND(AU$29&gt;='15Punkteschema'!$D14,AU$29&lt;='15Punkteschema'!$E14),'15Punkteschema'!$A14,0)</f>
        <v>0</v>
      </c>
      <c r="AV51" s="18">
        <f>IF(AND(AV$29&gt;='15Punkteschema'!$D14,AV$29&lt;='15Punkteschema'!$E14),'15Punkteschema'!$A14,0)</f>
        <v>0</v>
      </c>
      <c r="AW51" s="18">
        <f>IF(AND(AW$29&gt;='15Punkteschema'!$D14,AW$29&lt;='15Punkteschema'!$E14),'15Punkteschema'!$A14,0)</f>
        <v>0</v>
      </c>
      <c r="AX51" s="18">
        <f>IF(AND(AX$29&gt;='15Punkteschema'!$D14,AX$29&lt;='15Punkteschema'!$E14),'15Punkteschema'!$A14,0)</f>
        <v>0</v>
      </c>
      <c r="AY51" s="18">
        <f>IF(AND(AY$29&gt;='15Punkteschema'!$D14,AY$29&lt;='15Punkteschema'!$E14),'15Punkteschema'!$A14,0)</f>
        <v>0</v>
      </c>
      <c r="AZ51" s="18">
        <f>IF(AND(AZ$29&gt;='15Punkteschema'!$D14,AZ$29&lt;='15Punkteschema'!$E14),'15Punkteschema'!$A14,0)</f>
        <v>0</v>
      </c>
      <c r="BA51" s="18">
        <f>IF(AND(BA$29&gt;='15Punkteschema'!$D14,BA$29&lt;='15Punkteschema'!$E14),'15Punkteschema'!$A14,0)</f>
        <v>0</v>
      </c>
      <c r="BB51" s="18">
        <f>IF(AND(BB$29&gt;='15Punkteschema'!$D14,BB$29&lt;='15Punkteschema'!$E14),'15Punkteschema'!$A14,0)</f>
        <v>0</v>
      </c>
    </row>
    <row r="52" s="18" customFormat="1" ht="12.75" hidden="1" customHeight="1" spans="1:54">
      <c r="A52" s="18" t="s">
        <v>41</v>
      </c>
      <c r="D52" s="18">
        <f>IF(AND(D$29&gt;='15Punkteschema'!$D15,D$29&lt;='15Punkteschema'!$E15),'15Punkteschema'!$A15,0)</f>
        <v>0</v>
      </c>
      <c r="F52" s="18">
        <f>IF(AND(F$29&gt;='15Punkteschema'!$D15,F$29&lt;='15Punkteschema'!$E15),'15Punkteschema'!$A15,0)</f>
        <v>0</v>
      </c>
      <c r="G52" s="18">
        <f>IF(AND(G$29&gt;='15Punkteschema'!$D15,G$29&lt;='15Punkteschema'!$E15),'15Punkteschema'!$A15,0)</f>
        <v>0</v>
      </c>
      <c r="H52" s="18">
        <f>IF(AND(H$29&gt;='15Punkteschema'!$D15,H$29&lt;='15Punkteschema'!$E15),'15Punkteschema'!$A15,0)</f>
        <v>0</v>
      </c>
      <c r="I52" s="18">
        <f>IF(AND(I$29&gt;='15Punkteschema'!$D15,I$29&lt;='15Punkteschema'!$E15),'15Punkteschema'!$A15,0)</f>
        <v>0</v>
      </c>
      <c r="J52" s="18">
        <f>IF(AND(J$29&gt;='15Punkteschema'!$D15,J$29&lt;='15Punkteschema'!$E15),'15Punkteschema'!$A15,0)</f>
        <v>0</v>
      </c>
      <c r="K52" s="18">
        <f>IF(AND(K$29&gt;='15Punkteschema'!$D15,K$29&lt;='15Punkteschema'!$E15),'15Punkteschema'!$A15,0)</f>
        <v>0</v>
      </c>
      <c r="L52" s="18">
        <f>IF(AND(L$29&gt;='15Punkteschema'!$D15,L$29&lt;='15Punkteschema'!$E15),'15Punkteschema'!$A15,0)</f>
        <v>0</v>
      </c>
      <c r="M52" s="18">
        <f>IF(AND(M$29&gt;='15Punkteschema'!$D15,M$29&lt;='15Punkteschema'!$E15),'15Punkteschema'!$A15,0)</f>
        <v>0</v>
      </c>
      <c r="N52" s="18">
        <f>IF(AND(N$29&gt;='15Punkteschema'!$D15,N$29&lt;='15Punkteschema'!$E15),'15Punkteschema'!$A15,0)</f>
        <v>0</v>
      </c>
      <c r="O52" s="18">
        <f>IF(AND(O$29&gt;='15Punkteschema'!$D15,O$29&lt;='15Punkteschema'!$E15),'15Punkteschema'!$A15,0)</f>
        <v>0</v>
      </c>
      <c r="P52" s="18">
        <f>IF(AND(P$29&gt;='15Punkteschema'!$D15,P$29&lt;='15Punkteschema'!$E15),'15Punkteschema'!$A15,0)</f>
        <v>0</v>
      </c>
      <c r="Q52" s="18">
        <f>IF(AND(Q$29&gt;='15Punkteschema'!$D15,Q$29&lt;='15Punkteschema'!$E15),'15Punkteschema'!$A15,0)</f>
        <v>0</v>
      </c>
      <c r="R52" s="18">
        <f>IF(AND(R$29&gt;='15Punkteschema'!$D15,R$29&lt;='15Punkteschema'!$E15),'15Punkteschema'!$A15,0)</f>
        <v>0</v>
      </c>
      <c r="S52" s="18">
        <f>IF(AND(S$29&gt;='15Punkteschema'!$D15,S$29&lt;='15Punkteschema'!$E15),'15Punkteschema'!$A15,0)</f>
        <v>0</v>
      </c>
      <c r="T52" s="18">
        <f>IF(AND(T$29&gt;='15Punkteschema'!$D15,T$29&lt;='15Punkteschema'!$E15),'15Punkteschema'!$A15,0)</f>
        <v>0</v>
      </c>
      <c r="U52" s="18">
        <f>IF(AND(U$29&gt;='15Punkteschema'!$D15,U$29&lt;='15Punkteschema'!$E15),'15Punkteschema'!$A15,0)</f>
        <v>0</v>
      </c>
      <c r="V52" s="18">
        <f>IF(AND(V$29&gt;='15Punkteschema'!$D15,V$29&lt;='15Punkteschema'!$E15),'15Punkteschema'!$A15,0)</f>
        <v>0</v>
      </c>
      <c r="W52" s="18">
        <f>IF(AND(W$29&gt;='15Punkteschema'!$D15,W$29&lt;='15Punkteschema'!$E15),'15Punkteschema'!$A15,0)</f>
        <v>0</v>
      </c>
      <c r="X52" s="18">
        <f>IF(AND(X$29&gt;='15Punkteschema'!$D15,X$29&lt;='15Punkteschema'!$E15),'15Punkteschema'!$A15,0)</f>
        <v>0</v>
      </c>
      <c r="Y52" s="18">
        <f>IF(AND(Y$29&gt;='15Punkteschema'!$D15,Y$29&lt;='15Punkteschema'!$E15),'15Punkteschema'!$A15,0)</f>
        <v>0</v>
      </c>
      <c r="Z52" s="18">
        <f>IF(AND(Z$29&gt;='15Punkteschema'!$D15,Z$29&lt;='15Punkteschema'!$E15),'15Punkteschema'!$A15,0)</f>
        <v>0</v>
      </c>
      <c r="AA52" s="18">
        <f>IF(AND(AA$29&gt;='15Punkteschema'!$D15,AA$29&lt;='15Punkteschema'!$E15),'15Punkteschema'!$A15,0)</f>
        <v>0</v>
      </c>
      <c r="AB52" s="18">
        <f>IF(AND(AB$29&gt;='15Punkteschema'!$D15,AB$29&lt;='15Punkteschema'!$E15),'15Punkteschema'!$A15,0)</f>
        <v>0</v>
      </c>
      <c r="AC52" s="18">
        <f>IF(AND(AC$29&gt;='15Punkteschema'!$D15,AC$29&lt;='15Punkteschema'!$E15),'15Punkteschema'!$A15,0)</f>
        <v>0</v>
      </c>
      <c r="AD52" s="18">
        <f>IF(AND(AD$29&gt;='15Punkteschema'!$D15,AD$29&lt;='15Punkteschema'!$E15),'15Punkteschema'!$A15,0)</f>
        <v>0</v>
      </c>
      <c r="AE52" s="18">
        <f>IF(AND(AE$29&gt;='15Punkteschema'!$D15,AE$29&lt;='15Punkteschema'!$E15),'15Punkteschema'!$A15,0)</f>
        <v>0</v>
      </c>
      <c r="AF52" s="18">
        <f>IF(AND(AF$29&gt;='15Punkteschema'!$D15,AF$29&lt;='15Punkteschema'!$E15),'15Punkteschema'!$A15,0)</f>
        <v>0</v>
      </c>
      <c r="AG52" s="18">
        <f>IF(AND(AG$29&gt;='15Punkteschema'!$D15,AG$29&lt;='15Punkteschema'!$E15),'15Punkteschema'!$A15,0)</f>
        <v>0</v>
      </c>
      <c r="AH52" s="18">
        <f>IF(AND(AH$29&gt;='15Punkteschema'!$D15,AH$29&lt;='15Punkteschema'!$E15),'15Punkteschema'!$A15,0)</f>
        <v>0</v>
      </c>
      <c r="AI52" s="18">
        <f>IF(AND(AI$29&gt;='15Punkteschema'!$D15,AI$29&lt;='15Punkteschema'!$E15),'15Punkteschema'!$A15,0)</f>
        <v>0</v>
      </c>
      <c r="AJ52" s="18">
        <f>IF(AND(AJ$29&gt;='15Punkteschema'!$D15,AJ$29&lt;='15Punkteschema'!$E15),'15Punkteschema'!$A15,0)</f>
        <v>0</v>
      </c>
      <c r="AK52" s="18">
        <f>IF(AND(AK$29&gt;='15Punkteschema'!$D15,AK$29&lt;='15Punkteschema'!$E15),'15Punkteschema'!$A15,0)</f>
        <v>0</v>
      </c>
      <c r="AL52" s="18">
        <f>IF(AND(AL$29&gt;='15Punkteschema'!$D15,AL$29&lt;='15Punkteschema'!$E15),'15Punkteschema'!$A15,0)</f>
        <v>0</v>
      </c>
      <c r="AM52" s="18">
        <f>IF(AND(AM$29&gt;='15Punkteschema'!$D15,AM$29&lt;='15Punkteschema'!$E15),'15Punkteschema'!$A15,0)</f>
        <v>0</v>
      </c>
      <c r="AN52" s="18">
        <f>IF(AND(AN$29&gt;='15Punkteschema'!$D15,AN$29&lt;='15Punkteschema'!$E15),'15Punkteschema'!$A15,0)</f>
        <v>0</v>
      </c>
      <c r="AO52" s="18">
        <f>IF(AND(AO$29&gt;='15Punkteschema'!$D15,AO$29&lt;='15Punkteschema'!$E15),'15Punkteschema'!$A15,0)</f>
        <v>0</v>
      </c>
      <c r="AP52" s="18">
        <f>IF(AND(AP$29&gt;='15Punkteschema'!$D15,AP$29&lt;='15Punkteschema'!$E15),'15Punkteschema'!$A15,0)</f>
        <v>0</v>
      </c>
      <c r="AQ52" s="18">
        <f>IF(AND(AQ$29&gt;='15Punkteschema'!$D15,AQ$29&lt;='15Punkteschema'!$E15),'15Punkteschema'!$A15,0)</f>
        <v>0</v>
      </c>
      <c r="AR52" s="18">
        <f>IF(AND(AR$29&gt;='15Punkteschema'!$D15,AR$29&lt;='15Punkteschema'!$E15),'15Punkteschema'!$A15,0)</f>
        <v>0</v>
      </c>
      <c r="AS52" s="18">
        <f>IF(AND(AS$29&gt;='15Punkteschema'!$D15,AS$29&lt;='15Punkteschema'!$E15),'15Punkteschema'!$A15,0)</f>
        <v>0</v>
      </c>
      <c r="AT52" s="18">
        <f>IF(AND(AT$29&gt;='15Punkteschema'!$D15,AT$29&lt;='15Punkteschema'!$E15),'15Punkteschema'!$A15,0)</f>
        <v>0</v>
      </c>
      <c r="AU52" s="18">
        <f>IF(AND(AU$29&gt;='15Punkteschema'!$D15,AU$29&lt;='15Punkteschema'!$E15),'15Punkteschema'!$A15,0)</f>
        <v>0</v>
      </c>
      <c r="AV52" s="18">
        <f>IF(AND(AV$29&gt;='15Punkteschema'!$D15,AV$29&lt;='15Punkteschema'!$E15),'15Punkteschema'!$A15,0)</f>
        <v>0</v>
      </c>
      <c r="AW52" s="18">
        <f>IF(AND(AW$29&gt;='15Punkteschema'!$D15,AW$29&lt;='15Punkteschema'!$E15),'15Punkteschema'!$A15,0)</f>
        <v>0</v>
      </c>
      <c r="AX52" s="18">
        <f>IF(AND(AX$29&gt;='15Punkteschema'!$D15,AX$29&lt;='15Punkteschema'!$E15),'15Punkteschema'!$A15,0)</f>
        <v>0</v>
      </c>
      <c r="AY52" s="18">
        <f>IF(AND(AY$29&gt;='15Punkteschema'!$D15,AY$29&lt;='15Punkteschema'!$E15),'15Punkteschema'!$A15,0)</f>
        <v>0</v>
      </c>
      <c r="AZ52" s="18">
        <f>IF(AND(AZ$29&gt;='15Punkteschema'!$D15,AZ$29&lt;='15Punkteschema'!$E15),'15Punkteschema'!$A15,0)</f>
        <v>0</v>
      </c>
      <c r="BA52" s="18">
        <f>IF(AND(BA$29&gt;='15Punkteschema'!$D15,BA$29&lt;='15Punkteschema'!$E15),'15Punkteschema'!$A15,0)</f>
        <v>0</v>
      </c>
      <c r="BB52" s="18">
        <f>IF(AND(BB$29&gt;='15Punkteschema'!$D15,BB$29&lt;='15Punkteschema'!$E15),'15Punkteschema'!$A15,0)</f>
        <v>0</v>
      </c>
    </row>
    <row r="53" s="18" customFormat="1" ht="12.75" hidden="1" customHeight="1" spans="1:54">
      <c r="A53" s="18" t="s">
        <v>41</v>
      </c>
      <c r="D53" s="18">
        <f>IF(AND(D$29&gt;='15Punkteschema'!$D16,D$29&lt;='15Punkteschema'!$E16),'15Punkteschema'!$A16,0)</f>
        <v>0</v>
      </c>
      <c r="F53" s="18">
        <f>IF(AND(F$29&gt;='15Punkteschema'!$D16,F$29&lt;='15Punkteschema'!$E16),'15Punkteschema'!$A16,0)</f>
        <v>0</v>
      </c>
      <c r="G53" s="18">
        <f>IF(AND(G$29&gt;='15Punkteschema'!$D16,G$29&lt;='15Punkteschema'!$E16),'15Punkteschema'!$A16,0)</f>
        <v>0</v>
      </c>
      <c r="H53" s="18">
        <f>IF(AND(H$29&gt;='15Punkteschema'!$D16,H$29&lt;='15Punkteschema'!$E16),'15Punkteschema'!$A16,0)</f>
        <v>0</v>
      </c>
      <c r="I53" s="18">
        <f>IF(AND(I$29&gt;='15Punkteschema'!$D16,I$29&lt;='15Punkteschema'!$E16),'15Punkteschema'!$A16,0)</f>
        <v>0</v>
      </c>
      <c r="J53" s="18">
        <f>IF(AND(J$29&gt;='15Punkteschema'!$D16,J$29&lt;='15Punkteschema'!$E16),'15Punkteschema'!$A16,0)</f>
        <v>0</v>
      </c>
      <c r="K53" s="18">
        <f>IF(AND(K$29&gt;='15Punkteschema'!$D16,K$29&lt;='15Punkteschema'!$E16),'15Punkteschema'!$A16,0)</f>
        <v>0</v>
      </c>
      <c r="L53" s="18">
        <f>IF(AND(L$29&gt;='15Punkteschema'!$D16,L$29&lt;='15Punkteschema'!$E16),'15Punkteschema'!$A16,0)</f>
        <v>0</v>
      </c>
      <c r="M53" s="18">
        <f>IF(AND(M$29&gt;='15Punkteschema'!$D16,M$29&lt;='15Punkteschema'!$E16),'15Punkteschema'!$A16,0)</f>
        <v>0</v>
      </c>
      <c r="N53" s="18">
        <f>IF(AND(N$29&gt;='15Punkteschema'!$D16,N$29&lt;='15Punkteschema'!$E16),'15Punkteschema'!$A16,0)</f>
        <v>0</v>
      </c>
      <c r="O53" s="18">
        <f>IF(AND(O$29&gt;='15Punkteschema'!$D16,O$29&lt;='15Punkteschema'!$E16),'15Punkteschema'!$A16,0)</f>
        <v>0</v>
      </c>
      <c r="P53" s="18">
        <f>IF(AND(P$29&gt;='15Punkteschema'!$D16,P$29&lt;='15Punkteschema'!$E16),'15Punkteschema'!$A16,0)</f>
        <v>0</v>
      </c>
      <c r="Q53" s="18">
        <f>IF(AND(Q$29&gt;='15Punkteschema'!$D16,Q$29&lt;='15Punkteschema'!$E16),'15Punkteschema'!$A16,0)</f>
        <v>0</v>
      </c>
      <c r="R53" s="18">
        <f>IF(AND(R$29&gt;='15Punkteschema'!$D16,R$29&lt;='15Punkteschema'!$E16),'15Punkteschema'!$A16,0)</f>
        <v>0</v>
      </c>
      <c r="S53" s="18">
        <f>IF(AND(S$29&gt;='15Punkteschema'!$D16,S$29&lt;='15Punkteschema'!$E16),'15Punkteschema'!$A16,0)</f>
        <v>0</v>
      </c>
      <c r="T53" s="18">
        <f>IF(AND(T$29&gt;='15Punkteschema'!$D16,T$29&lt;='15Punkteschema'!$E16),'15Punkteschema'!$A16,0)</f>
        <v>0</v>
      </c>
      <c r="U53" s="18">
        <f>IF(AND(U$29&gt;='15Punkteschema'!$D16,U$29&lt;='15Punkteschema'!$E16),'15Punkteschema'!$A16,0)</f>
        <v>0</v>
      </c>
      <c r="V53" s="18">
        <f>IF(AND(V$29&gt;='15Punkteschema'!$D16,V$29&lt;='15Punkteschema'!$E16),'15Punkteschema'!$A16,0)</f>
        <v>0</v>
      </c>
      <c r="W53" s="18">
        <f>IF(AND(W$29&gt;='15Punkteschema'!$D16,W$29&lt;='15Punkteschema'!$E16),'15Punkteschema'!$A16,0)</f>
        <v>0</v>
      </c>
      <c r="X53" s="18">
        <f>IF(AND(X$29&gt;='15Punkteschema'!$D16,X$29&lt;='15Punkteschema'!$E16),'15Punkteschema'!$A16,0)</f>
        <v>0</v>
      </c>
      <c r="Y53" s="18">
        <f>IF(AND(Y$29&gt;='15Punkteschema'!$D16,Y$29&lt;='15Punkteschema'!$E16),'15Punkteschema'!$A16,0)</f>
        <v>0</v>
      </c>
      <c r="Z53" s="18">
        <f>IF(AND(Z$29&gt;='15Punkteschema'!$D16,Z$29&lt;='15Punkteschema'!$E16),'15Punkteschema'!$A16,0)</f>
        <v>0</v>
      </c>
      <c r="AA53" s="18">
        <f>IF(AND(AA$29&gt;='15Punkteschema'!$D16,AA$29&lt;='15Punkteschema'!$E16),'15Punkteschema'!$A16,0)</f>
        <v>0</v>
      </c>
      <c r="AB53" s="18">
        <f>IF(AND(AB$29&gt;='15Punkteschema'!$D16,AB$29&lt;='15Punkteschema'!$E16),'15Punkteschema'!$A16,0)</f>
        <v>0</v>
      </c>
      <c r="AC53" s="18">
        <f>IF(AND(AC$29&gt;='15Punkteschema'!$D16,AC$29&lt;='15Punkteschema'!$E16),'15Punkteschema'!$A16,0)</f>
        <v>0</v>
      </c>
      <c r="AD53" s="18">
        <f>IF(AND(AD$29&gt;='15Punkteschema'!$D16,AD$29&lt;='15Punkteschema'!$E16),'15Punkteschema'!$A16,0)</f>
        <v>0</v>
      </c>
      <c r="AE53" s="18">
        <f>IF(AND(AE$29&gt;='15Punkteschema'!$D16,AE$29&lt;='15Punkteschema'!$E16),'15Punkteschema'!$A16,0)</f>
        <v>0</v>
      </c>
      <c r="AF53" s="18">
        <f>IF(AND(AF$29&gt;='15Punkteschema'!$D16,AF$29&lt;='15Punkteschema'!$E16),'15Punkteschema'!$A16,0)</f>
        <v>0</v>
      </c>
      <c r="AG53" s="18">
        <f>IF(AND(AG$29&gt;='15Punkteschema'!$D16,AG$29&lt;='15Punkteschema'!$E16),'15Punkteschema'!$A16,0)</f>
        <v>0</v>
      </c>
      <c r="AH53" s="18">
        <f>IF(AND(AH$29&gt;='15Punkteschema'!$D16,AH$29&lt;='15Punkteschema'!$E16),'15Punkteschema'!$A16,0)</f>
        <v>0</v>
      </c>
      <c r="AI53" s="18">
        <f>IF(AND(AI$29&gt;='15Punkteschema'!$D16,AI$29&lt;='15Punkteschema'!$E16),'15Punkteschema'!$A16,0)</f>
        <v>0</v>
      </c>
      <c r="AJ53" s="18">
        <f>IF(AND(AJ$29&gt;='15Punkteschema'!$D16,AJ$29&lt;='15Punkteschema'!$E16),'15Punkteschema'!$A16,0)</f>
        <v>0</v>
      </c>
      <c r="AK53" s="18">
        <f>IF(AND(AK$29&gt;='15Punkteschema'!$D16,AK$29&lt;='15Punkteschema'!$E16),'15Punkteschema'!$A16,0)</f>
        <v>0</v>
      </c>
      <c r="AL53" s="18">
        <f>IF(AND(AL$29&gt;='15Punkteschema'!$D16,AL$29&lt;='15Punkteschema'!$E16),'15Punkteschema'!$A16,0)</f>
        <v>0</v>
      </c>
      <c r="AM53" s="18">
        <f>IF(AND(AM$29&gt;='15Punkteschema'!$D16,AM$29&lt;='15Punkteschema'!$E16),'15Punkteschema'!$A16,0)</f>
        <v>0</v>
      </c>
      <c r="AN53" s="18">
        <f>IF(AND(AN$29&gt;='15Punkteschema'!$D16,AN$29&lt;='15Punkteschema'!$E16),'15Punkteschema'!$A16,0)</f>
        <v>0</v>
      </c>
      <c r="AO53" s="18">
        <f>IF(AND(AO$29&gt;='15Punkteschema'!$D16,AO$29&lt;='15Punkteschema'!$E16),'15Punkteschema'!$A16,0)</f>
        <v>0</v>
      </c>
      <c r="AP53" s="18">
        <f>IF(AND(AP$29&gt;='15Punkteschema'!$D16,AP$29&lt;='15Punkteschema'!$E16),'15Punkteschema'!$A16,0)</f>
        <v>0</v>
      </c>
      <c r="AQ53" s="18">
        <f>IF(AND(AQ$29&gt;='15Punkteschema'!$D16,AQ$29&lt;='15Punkteschema'!$E16),'15Punkteschema'!$A16,0)</f>
        <v>0</v>
      </c>
      <c r="AR53" s="18">
        <f>IF(AND(AR$29&gt;='15Punkteschema'!$D16,AR$29&lt;='15Punkteschema'!$E16),'15Punkteschema'!$A16,0)</f>
        <v>0</v>
      </c>
      <c r="AS53" s="18">
        <f>IF(AND(AS$29&gt;='15Punkteschema'!$D16,AS$29&lt;='15Punkteschema'!$E16),'15Punkteschema'!$A16,0)</f>
        <v>0</v>
      </c>
      <c r="AT53" s="18">
        <f>IF(AND(AT$29&gt;='15Punkteschema'!$D16,AT$29&lt;='15Punkteschema'!$E16),'15Punkteschema'!$A16,0)</f>
        <v>0</v>
      </c>
      <c r="AU53" s="18">
        <f>IF(AND(AU$29&gt;='15Punkteschema'!$D16,AU$29&lt;='15Punkteschema'!$E16),'15Punkteschema'!$A16,0)</f>
        <v>0</v>
      </c>
      <c r="AV53" s="18">
        <f>IF(AND(AV$29&gt;='15Punkteschema'!$D16,AV$29&lt;='15Punkteschema'!$E16),'15Punkteschema'!$A16,0)</f>
        <v>0</v>
      </c>
      <c r="AW53" s="18">
        <f>IF(AND(AW$29&gt;='15Punkteschema'!$D16,AW$29&lt;='15Punkteschema'!$E16),'15Punkteschema'!$A16,0)</f>
        <v>0</v>
      </c>
      <c r="AX53" s="18">
        <f>IF(AND(AX$29&gt;='15Punkteschema'!$D16,AX$29&lt;='15Punkteschema'!$E16),'15Punkteschema'!$A16,0)</f>
        <v>0</v>
      </c>
      <c r="AY53" s="18">
        <f>IF(AND(AY$29&gt;='15Punkteschema'!$D16,AY$29&lt;='15Punkteschema'!$E16),'15Punkteschema'!$A16,0)</f>
        <v>0</v>
      </c>
      <c r="AZ53" s="18">
        <f>IF(AND(AZ$29&gt;='15Punkteschema'!$D16,AZ$29&lt;='15Punkteschema'!$E16),'15Punkteschema'!$A16,0)</f>
        <v>0</v>
      </c>
      <c r="BA53" s="18">
        <f>IF(AND(BA$29&gt;='15Punkteschema'!$D16,BA$29&lt;='15Punkteschema'!$E16),'15Punkteschema'!$A16,0)</f>
        <v>0</v>
      </c>
      <c r="BB53" s="18">
        <f>IF(AND(BB$29&gt;='15Punkteschema'!$D16,BB$29&lt;='15Punkteschema'!$E16),'15Punkteschema'!$A16,0)</f>
        <v>0</v>
      </c>
    </row>
    <row r="54" s="18" customFormat="1" ht="12.75" hidden="1" customHeight="1" spans="1:54">
      <c r="A54" s="18" t="s">
        <v>41</v>
      </c>
      <c r="D54" s="18">
        <f>IF(AND(D$29&gt;='15Punkteschema'!$D17,D$29&lt;='15Punkteschema'!$E17),'15Punkteschema'!$A17,0)</f>
        <v>0</v>
      </c>
      <c r="F54" s="18">
        <f>IF(AND(F$29&gt;='15Punkteschema'!$D17,F$29&lt;='15Punkteschema'!$E17),'15Punkteschema'!$A17,0)</f>
        <v>0</v>
      </c>
      <c r="G54" s="18">
        <f>IF(AND(G$29&gt;='15Punkteschema'!$D17,G$29&lt;='15Punkteschema'!$E17),'15Punkteschema'!$A17,0)</f>
        <v>0</v>
      </c>
      <c r="H54" s="18">
        <f>IF(AND(H$29&gt;='15Punkteschema'!$D17,H$29&lt;='15Punkteschema'!$E17),'15Punkteschema'!$A17,0)</f>
        <v>0</v>
      </c>
      <c r="I54" s="18">
        <f>IF(AND(I$29&gt;='15Punkteschema'!$D17,I$29&lt;='15Punkteschema'!$E17),'15Punkteschema'!$A17,0)</f>
        <v>0</v>
      </c>
      <c r="J54" s="18">
        <f>IF(AND(J$29&gt;='15Punkteschema'!$D17,J$29&lt;='15Punkteschema'!$E17),'15Punkteschema'!$A17,0)</f>
        <v>0</v>
      </c>
      <c r="K54" s="18">
        <f>IF(AND(K$29&gt;='15Punkteschema'!$D17,K$29&lt;='15Punkteschema'!$E17),'15Punkteschema'!$A17,0)</f>
        <v>0</v>
      </c>
      <c r="L54" s="18">
        <f>IF(AND(L$29&gt;='15Punkteschema'!$D17,L$29&lt;='15Punkteschema'!$E17),'15Punkteschema'!$A17,0)</f>
        <v>0</v>
      </c>
      <c r="M54" s="18">
        <f>IF(AND(M$29&gt;='15Punkteschema'!$D17,M$29&lt;='15Punkteschema'!$E17),'15Punkteschema'!$A17,0)</f>
        <v>0</v>
      </c>
      <c r="N54" s="18">
        <f>IF(AND(N$29&gt;='15Punkteschema'!$D17,N$29&lt;='15Punkteschema'!$E17),'15Punkteschema'!$A17,0)</f>
        <v>0</v>
      </c>
      <c r="O54" s="18">
        <f>IF(AND(O$29&gt;='15Punkteschema'!$D17,O$29&lt;='15Punkteschema'!$E17),'15Punkteschema'!$A17,0)</f>
        <v>0</v>
      </c>
      <c r="P54" s="18">
        <f>IF(AND(P$29&gt;='15Punkteschema'!$D17,P$29&lt;='15Punkteschema'!$E17),'15Punkteschema'!$A17,0)</f>
        <v>0</v>
      </c>
      <c r="Q54" s="18">
        <f>IF(AND(Q$29&gt;='15Punkteschema'!$D17,Q$29&lt;='15Punkteschema'!$E17),'15Punkteschema'!$A17,0)</f>
        <v>0</v>
      </c>
      <c r="R54" s="18">
        <f>IF(AND(R$29&gt;='15Punkteschema'!$D17,R$29&lt;='15Punkteschema'!$E17),'15Punkteschema'!$A17,0)</f>
        <v>0</v>
      </c>
      <c r="S54" s="18">
        <f>IF(AND(S$29&gt;='15Punkteschema'!$D17,S$29&lt;='15Punkteschema'!$E17),'15Punkteschema'!$A17,0)</f>
        <v>0</v>
      </c>
      <c r="T54" s="18">
        <f>IF(AND(T$29&gt;='15Punkteschema'!$D17,T$29&lt;='15Punkteschema'!$E17),'15Punkteschema'!$A17,0)</f>
        <v>0</v>
      </c>
      <c r="U54" s="18">
        <f>IF(AND(U$29&gt;='15Punkteschema'!$D17,U$29&lt;='15Punkteschema'!$E17),'15Punkteschema'!$A17,0)</f>
        <v>0</v>
      </c>
      <c r="V54" s="18">
        <f>IF(AND(V$29&gt;='15Punkteschema'!$D17,V$29&lt;='15Punkteschema'!$E17),'15Punkteschema'!$A17,0)</f>
        <v>0</v>
      </c>
      <c r="W54" s="18">
        <f>IF(AND(W$29&gt;='15Punkteschema'!$D17,W$29&lt;='15Punkteschema'!$E17),'15Punkteschema'!$A17,0)</f>
        <v>0</v>
      </c>
      <c r="X54" s="18">
        <f>IF(AND(X$29&gt;='15Punkteschema'!$D17,X$29&lt;='15Punkteschema'!$E17),'15Punkteschema'!$A17,0)</f>
        <v>0</v>
      </c>
      <c r="Y54" s="18">
        <f>IF(AND(Y$29&gt;='15Punkteschema'!$D17,Y$29&lt;='15Punkteschema'!$E17),'15Punkteschema'!$A17,0)</f>
        <v>0</v>
      </c>
      <c r="Z54" s="18">
        <f>IF(AND(Z$29&gt;='15Punkteschema'!$D17,Z$29&lt;='15Punkteschema'!$E17),'15Punkteschema'!$A17,0)</f>
        <v>0</v>
      </c>
      <c r="AA54" s="18">
        <f>IF(AND(AA$29&gt;='15Punkteschema'!$D17,AA$29&lt;='15Punkteschema'!$E17),'15Punkteschema'!$A17,0)</f>
        <v>0</v>
      </c>
      <c r="AB54" s="18">
        <f>IF(AND(AB$29&gt;='15Punkteschema'!$D17,AB$29&lt;='15Punkteschema'!$E17),'15Punkteschema'!$A17,0)</f>
        <v>0</v>
      </c>
      <c r="AC54" s="18">
        <f>IF(AND(AC$29&gt;='15Punkteschema'!$D17,AC$29&lt;='15Punkteschema'!$E17),'15Punkteschema'!$A17,0)</f>
        <v>0</v>
      </c>
      <c r="AD54" s="18">
        <f>IF(AND(AD$29&gt;='15Punkteschema'!$D17,AD$29&lt;='15Punkteschema'!$E17),'15Punkteschema'!$A17,0)</f>
        <v>0</v>
      </c>
      <c r="AE54" s="18">
        <f>IF(AND(AE$29&gt;='15Punkteschema'!$D17,AE$29&lt;='15Punkteschema'!$E17),'15Punkteschema'!$A17,0)</f>
        <v>0</v>
      </c>
      <c r="AF54" s="18">
        <f>IF(AND(AF$29&gt;='15Punkteschema'!$D17,AF$29&lt;='15Punkteschema'!$E17),'15Punkteschema'!$A17,0)</f>
        <v>0</v>
      </c>
      <c r="AG54" s="18">
        <f>IF(AND(AG$29&gt;='15Punkteschema'!$D17,AG$29&lt;='15Punkteschema'!$E17),'15Punkteschema'!$A17,0)</f>
        <v>0</v>
      </c>
      <c r="AH54" s="18">
        <f>IF(AND(AH$29&gt;='15Punkteschema'!$D17,AH$29&lt;='15Punkteschema'!$E17),'15Punkteschema'!$A17,0)</f>
        <v>0</v>
      </c>
      <c r="AI54" s="18">
        <f>IF(AND(AI$29&gt;='15Punkteschema'!$D17,AI$29&lt;='15Punkteschema'!$E17),'15Punkteschema'!$A17,0)</f>
        <v>0</v>
      </c>
      <c r="AJ54" s="18">
        <f>IF(AND(AJ$29&gt;='15Punkteschema'!$D17,AJ$29&lt;='15Punkteschema'!$E17),'15Punkteschema'!$A17,0)</f>
        <v>0</v>
      </c>
      <c r="AK54" s="18">
        <f>IF(AND(AK$29&gt;='15Punkteschema'!$D17,AK$29&lt;='15Punkteschema'!$E17),'15Punkteschema'!$A17,0)</f>
        <v>0</v>
      </c>
      <c r="AL54" s="18">
        <f>IF(AND(AL$29&gt;='15Punkteschema'!$D17,AL$29&lt;='15Punkteschema'!$E17),'15Punkteschema'!$A17,0)</f>
        <v>0</v>
      </c>
      <c r="AM54" s="18">
        <f>IF(AND(AM$29&gt;='15Punkteschema'!$D17,AM$29&lt;='15Punkteschema'!$E17),'15Punkteschema'!$A17,0)</f>
        <v>0</v>
      </c>
      <c r="AN54" s="18">
        <f>IF(AND(AN$29&gt;='15Punkteschema'!$D17,AN$29&lt;='15Punkteschema'!$E17),'15Punkteschema'!$A17,0)</f>
        <v>0</v>
      </c>
      <c r="AO54" s="18">
        <f>IF(AND(AO$29&gt;='15Punkteschema'!$D17,AO$29&lt;='15Punkteschema'!$E17),'15Punkteschema'!$A17,0)</f>
        <v>0</v>
      </c>
      <c r="AP54" s="18">
        <f>IF(AND(AP$29&gt;='15Punkteschema'!$D17,AP$29&lt;='15Punkteschema'!$E17),'15Punkteschema'!$A17,0)</f>
        <v>0</v>
      </c>
      <c r="AQ54" s="18">
        <f>IF(AND(AQ$29&gt;='15Punkteschema'!$D17,AQ$29&lt;='15Punkteschema'!$E17),'15Punkteschema'!$A17,0)</f>
        <v>0</v>
      </c>
      <c r="AR54" s="18">
        <f>IF(AND(AR$29&gt;='15Punkteschema'!$D17,AR$29&lt;='15Punkteschema'!$E17),'15Punkteschema'!$A17,0)</f>
        <v>0</v>
      </c>
      <c r="AS54" s="18">
        <f>IF(AND(AS$29&gt;='15Punkteschema'!$D17,AS$29&lt;='15Punkteschema'!$E17),'15Punkteschema'!$A17,0)</f>
        <v>0</v>
      </c>
      <c r="AT54" s="18">
        <f>IF(AND(AT$29&gt;='15Punkteschema'!$D17,AT$29&lt;='15Punkteschema'!$E17),'15Punkteschema'!$A17,0)</f>
        <v>0</v>
      </c>
      <c r="AU54" s="18">
        <f>IF(AND(AU$29&gt;='15Punkteschema'!$D17,AU$29&lt;='15Punkteschema'!$E17),'15Punkteschema'!$A17,0)</f>
        <v>0</v>
      </c>
      <c r="AV54" s="18">
        <f>IF(AND(AV$29&gt;='15Punkteschema'!$D17,AV$29&lt;='15Punkteschema'!$E17),'15Punkteschema'!$A17,0)</f>
        <v>0</v>
      </c>
      <c r="AW54" s="18">
        <f>IF(AND(AW$29&gt;='15Punkteschema'!$D17,AW$29&lt;='15Punkteschema'!$E17),'15Punkteschema'!$A17,0)</f>
        <v>0</v>
      </c>
      <c r="AX54" s="18">
        <f>IF(AND(AX$29&gt;='15Punkteschema'!$D17,AX$29&lt;='15Punkteschema'!$E17),'15Punkteschema'!$A17,0)</f>
        <v>0</v>
      </c>
      <c r="AY54" s="18">
        <f>IF(AND(AY$29&gt;='15Punkteschema'!$D17,AY$29&lt;='15Punkteschema'!$E17),'15Punkteschema'!$A17,0)</f>
        <v>0</v>
      </c>
      <c r="AZ54" s="18">
        <f>IF(AND(AZ$29&gt;='15Punkteschema'!$D17,AZ$29&lt;='15Punkteschema'!$E17),'15Punkteschema'!$A17,0)</f>
        <v>0</v>
      </c>
      <c r="BA54" s="18">
        <f>IF(AND(BA$29&gt;='15Punkteschema'!$D17,BA$29&lt;='15Punkteschema'!$E17),'15Punkteschema'!$A17,0)</f>
        <v>0</v>
      </c>
      <c r="BB54" s="18">
        <f>IF(AND(BB$29&gt;='15Punkteschema'!$D17,BB$29&lt;='15Punkteschema'!$E17),'15Punkteschema'!$A17,0)</f>
        <v>0</v>
      </c>
    </row>
    <row r="55" s="18" customFormat="1" ht="12.75" hidden="1" customHeight="1" spans="1:54">
      <c r="A55" s="18" t="s">
        <v>42</v>
      </c>
      <c r="D55" s="18" t="str">
        <f>IF(D$29&gt;='15Punkteschema'!$D2,'15Punkteschema'!$B2,0)</f>
        <v>1+</v>
      </c>
      <c r="F55" s="18">
        <f>IF(F$29&gt;='15Punkteschema'!$D2,'15Punkteschema'!$B2,0)</f>
        <v>0</v>
      </c>
      <c r="G55" s="18">
        <f>IF(G$29&gt;='15Punkteschema'!$D2,'15Punkteschema'!$B2,0)</f>
        <v>0</v>
      </c>
      <c r="H55" s="18">
        <f>IF(H$29&gt;='15Punkteschema'!$D2,'15Punkteschema'!$B2,0)</f>
        <v>0</v>
      </c>
      <c r="I55" s="18">
        <f>IF(I$29&gt;='15Punkteschema'!$D2,'15Punkteschema'!$B2,0)</f>
        <v>0</v>
      </c>
      <c r="J55" s="18">
        <f>IF(J$29&gt;='15Punkteschema'!$D2,'15Punkteschema'!$B2,0)</f>
        <v>0</v>
      </c>
      <c r="K55" s="18">
        <f>IF(K$29&gt;='15Punkteschema'!$D2,'15Punkteschema'!$B2,0)</f>
        <v>0</v>
      </c>
      <c r="L55" s="18">
        <f>IF(L$29&gt;='15Punkteschema'!$D2,'15Punkteschema'!$B2,0)</f>
        <v>0</v>
      </c>
      <c r="M55" s="18">
        <f>IF(M$29&gt;='15Punkteschema'!$D2,'15Punkteschema'!$B2,0)</f>
        <v>0</v>
      </c>
      <c r="N55" s="18">
        <f>IF(N$29&gt;='15Punkteschema'!$D2,'15Punkteschema'!$B2,0)</f>
        <v>0</v>
      </c>
      <c r="O55" s="18">
        <f>IF(O$29&gt;='15Punkteschema'!$D2,'15Punkteschema'!$B2,0)</f>
        <v>0</v>
      </c>
      <c r="P55" s="18">
        <f>IF(P$29&gt;='15Punkteschema'!$D2,'15Punkteschema'!$B2,0)</f>
        <v>0</v>
      </c>
      <c r="Q55" s="18">
        <f>IF(Q$29&gt;='15Punkteschema'!$D2,'15Punkteschema'!$B2,0)</f>
        <v>0</v>
      </c>
      <c r="R55" s="18">
        <f>IF(R$29&gt;='15Punkteschema'!$D2,'15Punkteschema'!$B2,0)</f>
        <v>0</v>
      </c>
      <c r="S55" s="18">
        <f>IF(S$29&gt;='15Punkteschema'!$D2,'15Punkteschema'!$B2,0)</f>
        <v>0</v>
      </c>
      <c r="T55" s="18">
        <f>IF(T$29&gt;='15Punkteschema'!$D2,'15Punkteschema'!$B2,0)</f>
        <v>0</v>
      </c>
      <c r="U55" s="18">
        <f>IF(U$29&gt;='15Punkteschema'!$D2,'15Punkteschema'!$B2,0)</f>
        <v>0</v>
      </c>
      <c r="V55" s="18">
        <f>IF(V$29&gt;='15Punkteschema'!$D2,'15Punkteschema'!$B2,0)</f>
        <v>0</v>
      </c>
      <c r="W55" s="18">
        <f>IF(W$29&gt;='15Punkteschema'!$D2,'15Punkteschema'!$B2,0)</f>
        <v>0</v>
      </c>
      <c r="X55" s="18">
        <f>IF(X$29&gt;='15Punkteschema'!$D2,'15Punkteschema'!$B2,0)</f>
        <v>0</v>
      </c>
      <c r="Y55" s="18">
        <f>IF(Y$29&gt;='15Punkteschema'!$D2,'15Punkteschema'!$B2,0)</f>
        <v>0</v>
      </c>
      <c r="Z55" s="18">
        <f>IF(Z$29&gt;='15Punkteschema'!$D2,'15Punkteschema'!$B2,0)</f>
        <v>0</v>
      </c>
      <c r="AA55" s="18">
        <f>IF(AA$29&gt;='15Punkteschema'!$D2,'15Punkteschema'!$B2,0)</f>
        <v>0</v>
      </c>
      <c r="AB55" s="18">
        <f>IF(AB$29&gt;='15Punkteschema'!$D2,'15Punkteschema'!$B2,0)</f>
        <v>0</v>
      </c>
      <c r="AC55" s="18">
        <f>IF(AC$29&gt;='15Punkteschema'!$D2,'15Punkteschema'!$B2,0)</f>
        <v>0</v>
      </c>
      <c r="AD55" s="18">
        <f>IF(AD$29&gt;='15Punkteschema'!$D2,'15Punkteschema'!$B2,0)</f>
        <v>0</v>
      </c>
      <c r="AE55" s="18">
        <f>IF(AE$29&gt;='15Punkteschema'!$D2,'15Punkteschema'!$B2,0)</f>
        <v>0</v>
      </c>
      <c r="AF55" s="18">
        <f>IF(AF$29&gt;='15Punkteschema'!$D2,'15Punkteschema'!$B2,0)</f>
        <v>0</v>
      </c>
      <c r="AG55" s="18">
        <f>IF(AG$29&gt;='15Punkteschema'!$D2,'15Punkteschema'!$B2,0)</f>
        <v>0</v>
      </c>
      <c r="AH55" s="18">
        <f>IF(AH$29&gt;='15Punkteschema'!$D2,'15Punkteschema'!$B2,0)</f>
        <v>0</v>
      </c>
      <c r="AI55" s="18">
        <f>IF(AI$29&gt;='15Punkteschema'!$D2,'15Punkteschema'!$B2,0)</f>
        <v>0</v>
      </c>
      <c r="AJ55" s="18">
        <f>IF(AJ$29&gt;='15Punkteschema'!$D2,'15Punkteschema'!$B2,0)</f>
        <v>0</v>
      </c>
      <c r="AK55" s="18">
        <f>IF(AK$29&gt;='15Punkteschema'!$D2,'15Punkteschema'!$B2,0)</f>
        <v>0</v>
      </c>
      <c r="AL55" s="18">
        <f>IF(AL$29&gt;='15Punkteschema'!$D2,'15Punkteschema'!$B2,0)</f>
        <v>0</v>
      </c>
      <c r="AM55" s="18">
        <f>IF(AM$29&gt;='15Punkteschema'!$D2,'15Punkteschema'!$B2,0)</f>
        <v>0</v>
      </c>
      <c r="AN55" s="18">
        <f>IF(AN$29&gt;='15Punkteschema'!$D2,'15Punkteschema'!$B2,0)</f>
        <v>0</v>
      </c>
      <c r="AO55" s="18">
        <f>IF(AO$29&gt;='15Punkteschema'!$D2,'15Punkteschema'!$B2,0)</f>
        <v>0</v>
      </c>
      <c r="AP55" s="18">
        <f>IF(AP$29&gt;='15Punkteschema'!$D2,'15Punkteschema'!$B2,0)</f>
        <v>0</v>
      </c>
      <c r="AQ55" s="18">
        <f>IF(AQ$29&gt;='15Punkteschema'!$D2,'15Punkteschema'!$B2,0)</f>
        <v>0</v>
      </c>
      <c r="AR55" s="18">
        <f>IF(AR$29&gt;='15Punkteschema'!$D2,'15Punkteschema'!$B2,0)</f>
        <v>0</v>
      </c>
      <c r="AS55" s="18">
        <f>IF(AS$29&gt;='15Punkteschema'!$D2,'15Punkteschema'!$B2,0)</f>
        <v>0</v>
      </c>
      <c r="AT55" s="18">
        <f>IF(AT$29&gt;='15Punkteschema'!$D2,'15Punkteschema'!$B2,0)</f>
        <v>0</v>
      </c>
      <c r="AU55" s="18">
        <f>IF(AU$29&gt;='15Punkteschema'!$D2,'15Punkteschema'!$B2,0)</f>
        <v>0</v>
      </c>
      <c r="AV55" s="18">
        <f>IF(AV$29&gt;='15Punkteschema'!$D2,'15Punkteschema'!$B2,0)</f>
        <v>0</v>
      </c>
      <c r="AW55" s="18">
        <f>IF(AW$29&gt;='15Punkteschema'!$D2,'15Punkteschema'!$B2,0)</f>
        <v>0</v>
      </c>
      <c r="AX55" s="18">
        <f>IF(AX$29&gt;='15Punkteschema'!$D2,'15Punkteschema'!$B2,0)</f>
        <v>0</v>
      </c>
      <c r="AY55" s="18">
        <f>IF(AY$29&gt;='15Punkteschema'!$D2,'15Punkteschema'!$B2,0)</f>
        <v>0</v>
      </c>
      <c r="AZ55" s="18">
        <f>IF(AZ$29&gt;='15Punkteschema'!$D2,'15Punkteschema'!$B2,0)</f>
        <v>0</v>
      </c>
      <c r="BA55" s="18">
        <f>IF(BA$29&gt;='15Punkteschema'!$D2,'15Punkteschema'!$B2,0)</f>
        <v>0</v>
      </c>
      <c r="BB55" s="18">
        <f>IF(BB$29&gt;='15Punkteschema'!$D2,'15Punkteschema'!$B2,0)</f>
        <v>0</v>
      </c>
    </row>
    <row r="56" s="18" customFormat="1" ht="12.75" hidden="1" customHeight="1" spans="1:54">
      <c r="A56" s="18" t="s">
        <v>42</v>
      </c>
      <c r="D56" s="18">
        <f>IF(AND(D$29&gt;='15Punkteschema'!$D3,D$29&lt;='15Punkteschema'!$E3),'15Punkteschema'!$B3,0)</f>
        <v>0</v>
      </c>
      <c r="F56" s="18">
        <f>IF(AND(F$29&gt;='15Punkteschema'!$D3,F$29&lt;='15Punkteschema'!$E3),'15Punkteschema'!$B3,0)</f>
        <v>0</v>
      </c>
      <c r="G56" s="18">
        <f>IF(AND(G$29&gt;='15Punkteschema'!$D3,G$29&lt;='15Punkteschema'!$E3),'15Punkteschema'!$B3,0)</f>
        <v>0</v>
      </c>
      <c r="H56" s="18">
        <f>IF(AND(H$29&gt;='15Punkteschema'!$D3,H$29&lt;='15Punkteschema'!$E3),'15Punkteschema'!$B3,0)</f>
        <v>0</v>
      </c>
      <c r="I56" s="18">
        <f>IF(AND(I$29&gt;='15Punkteschema'!$D3,I$29&lt;='15Punkteschema'!$E3),'15Punkteschema'!$B3,0)</f>
        <v>0</v>
      </c>
      <c r="J56" s="18">
        <f>IF(AND(J$29&gt;='15Punkteschema'!$D3,J$29&lt;='15Punkteschema'!$E3),'15Punkteschema'!$B3,0)</f>
        <v>0</v>
      </c>
      <c r="K56" s="18">
        <f>IF(AND(K$29&gt;='15Punkteschema'!$D3,K$29&lt;='15Punkteschema'!$E3),'15Punkteschema'!$B3,0)</f>
        <v>0</v>
      </c>
      <c r="L56" s="18">
        <f>IF(AND(L$29&gt;='15Punkteschema'!$D3,L$29&lt;='15Punkteschema'!$E3),'15Punkteschema'!$B3,0)</f>
        <v>0</v>
      </c>
      <c r="M56" s="18">
        <f>IF(AND(M$29&gt;='15Punkteschema'!$D3,M$29&lt;='15Punkteschema'!$E3),'15Punkteschema'!$B3,0)</f>
        <v>0</v>
      </c>
      <c r="N56" s="18">
        <f>IF(AND(N$29&gt;='15Punkteschema'!$D3,N$29&lt;='15Punkteschema'!$E3),'15Punkteschema'!$B3,0)</f>
        <v>0</v>
      </c>
      <c r="O56" s="18">
        <f>IF(AND(O$29&gt;='15Punkteschema'!$D3,O$29&lt;='15Punkteschema'!$E3),'15Punkteschema'!$B3,0)</f>
        <v>0</v>
      </c>
      <c r="P56" s="18">
        <f>IF(AND(P$29&gt;='15Punkteschema'!$D3,P$29&lt;='15Punkteschema'!$E3),'15Punkteschema'!$B3,0)</f>
        <v>0</v>
      </c>
      <c r="Q56" s="18">
        <f>IF(AND(Q$29&gt;='15Punkteschema'!$D3,Q$29&lt;='15Punkteschema'!$E3),'15Punkteschema'!$B3,0)</f>
        <v>0</v>
      </c>
      <c r="R56" s="18">
        <f>IF(AND(R$29&gt;='15Punkteschema'!$D3,R$29&lt;='15Punkteschema'!$E3),'15Punkteschema'!$B3,0)</f>
        <v>0</v>
      </c>
      <c r="S56" s="18">
        <f>IF(AND(S$29&gt;='15Punkteschema'!$D3,S$29&lt;='15Punkteschema'!$E3),'15Punkteschema'!$B3,0)</f>
        <v>0</v>
      </c>
      <c r="T56" s="18">
        <f>IF(AND(T$29&gt;='15Punkteschema'!$D3,T$29&lt;='15Punkteschema'!$E3),'15Punkteschema'!$B3,0)</f>
        <v>0</v>
      </c>
      <c r="U56" s="18">
        <f>IF(AND(U$29&gt;='15Punkteschema'!$D3,U$29&lt;='15Punkteschema'!$E3),'15Punkteschema'!$B3,0)</f>
        <v>0</v>
      </c>
      <c r="V56" s="18">
        <f>IF(AND(V$29&gt;='15Punkteschema'!$D3,V$29&lt;='15Punkteschema'!$E3),'15Punkteschema'!$B3,0)</f>
        <v>0</v>
      </c>
      <c r="W56" s="18">
        <f>IF(AND(W$29&gt;='15Punkteschema'!$D3,W$29&lt;='15Punkteschema'!$E3),'15Punkteschema'!$B3,0)</f>
        <v>0</v>
      </c>
      <c r="X56" s="18">
        <f>IF(AND(X$29&gt;='15Punkteschema'!$D3,X$29&lt;='15Punkteschema'!$E3),'15Punkteschema'!$B3,0)</f>
        <v>0</v>
      </c>
      <c r="Y56" s="18">
        <f>IF(AND(Y$29&gt;='15Punkteschema'!$D3,Y$29&lt;='15Punkteschema'!$E3),'15Punkteschema'!$B3,0)</f>
        <v>0</v>
      </c>
      <c r="Z56" s="18">
        <f>IF(AND(Z$29&gt;='15Punkteschema'!$D3,Z$29&lt;='15Punkteschema'!$E3),'15Punkteschema'!$B3,0)</f>
        <v>0</v>
      </c>
      <c r="AA56" s="18">
        <f>IF(AND(AA$29&gt;='15Punkteschema'!$D3,AA$29&lt;='15Punkteschema'!$E3),'15Punkteschema'!$B3,0)</f>
        <v>0</v>
      </c>
      <c r="AB56" s="18">
        <f>IF(AND(AB$29&gt;='15Punkteschema'!$D3,AB$29&lt;='15Punkteschema'!$E3),'15Punkteschema'!$B3,0)</f>
        <v>0</v>
      </c>
      <c r="AC56" s="18">
        <f>IF(AND(AC$29&gt;='15Punkteschema'!$D3,AC$29&lt;='15Punkteschema'!$E3),'15Punkteschema'!$B3,0)</f>
        <v>0</v>
      </c>
      <c r="AD56" s="18">
        <f>IF(AND(AD$29&gt;='15Punkteschema'!$D3,AD$29&lt;='15Punkteschema'!$E3),'15Punkteschema'!$B3,0)</f>
        <v>0</v>
      </c>
      <c r="AE56" s="18">
        <f>IF(AND(AE$29&gt;='15Punkteschema'!$D3,AE$29&lt;='15Punkteschema'!$E3),'15Punkteschema'!$B3,0)</f>
        <v>0</v>
      </c>
      <c r="AF56" s="18">
        <f>IF(AND(AF$29&gt;='15Punkteschema'!$D3,AF$29&lt;='15Punkteschema'!$E3),'15Punkteschema'!$B3,0)</f>
        <v>0</v>
      </c>
      <c r="AG56" s="18">
        <f>IF(AND(AG$29&gt;='15Punkteschema'!$D3,AG$29&lt;='15Punkteschema'!$E3),'15Punkteschema'!$B3,0)</f>
        <v>0</v>
      </c>
      <c r="AH56" s="18">
        <f>IF(AND(AH$29&gt;='15Punkteschema'!$D3,AH$29&lt;='15Punkteschema'!$E3),'15Punkteschema'!$B3,0)</f>
        <v>0</v>
      </c>
      <c r="AI56" s="18">
        <f>IF(AND(AI$29&gt;='15Punkteschema'!$D3,AI$29&lt;='15Punkteschema'!$E3),'15Punkteschema'!$B3,0)</f>
        <v>0</v>
      </c>
      <c r="AJ56" s="18">
        <f>IF(AND(AJ$29&gt;='15Punkteschema'!$D3,AJ$29&lt;='15Punkteschema'!$E3),'15Punkteschema'!$B3,0)</f>
        <v>0</v>
      </c>
      <c r="AK56" s="18">
        <f>IF(AND(AK$29&gt;='15Punkteschema'!$D3,AK$29&lt;='15Punkteschema'!$E3),'15Punkteschema'!$B3,0)</f>
        <v>0</v>
      </c>
      <c r="AL56" s="18">
        <f>IF(AND(AL$29&gt;='15Punkteschema'!$D3,AL$29&lt;='15Punkteschema'!$E3),'15Punkteschema'!$B3,0)</f>
        <v>0</v>
      </c>
      <c r="AM56" s="18">
        <f>IF(AND(AM$29&gt;='15Punkteschema'!$D3,AM$29&lt;='15Punkteschema'!$E3),'15Punkteschema'!$B3,0)</f>
        <v>0</v>
      </c>
      <c r="AN56" s="18">
        <f>IF(AND(AN$29&gt;='15Punkteschema'!$D3,AN$29&lt;='15Punkteschema'!$E3),'15Punkteschema'!$B3,0)</f>
        <v>0</v>
      </c>
      <c r="AO56" s="18">
        <f>IF(AND(AO$29&gt;='15Punkteschema'!$D3,AO$29&lt;='15Punkteschema'!$E3),'15Punkteschema'!$B3,0)</f>
        <v>0</v>
      </c>
      <c r="AP56" s="18">
        <f>IF(AND(AP$29&gt;='15Punkteschema'!$D3,AP$29&lt;='15Punkteschema'!$E3),'15Punkteschema'!$B3,0)</f>
        <v>0</v>
      </c>
      <c r="AQ56" s="18">
        <f>IF(AND(AQ$29&gt;='15Punkteschema'!$D3,AQ$29&lt;='15Punkteschema'!$E3),'15Punkteschema'!$B3,0)</f>
        <v>0</v>
      </c>
      <c r="AR56" s="18">
        <f>IF(AND(AR$29&gt;='15Punkteschema'!$D3,AR$29&lt;='15Punkteschema'!$E3),'15Punkteschema'!$B3,0)</f>
        <v>0</v>
      </c>
      <c r="AS56" s="18">
        <f>IF(AND(AS$29&gt;='15Punkteschema'!$D3,AS$29&lt;='15Punkteschema'!$E3),'15Punkteschema'!$B3,0)</f>
        <v>0</v>
      </c>
      <c r="AT56" s="18">
        <f>IF(AND(AT$29&gt;='15Punkteschema'!$D3,AT$29&lt;='15Punkteschema'!$E3),'15Punkteschema'!$B3,0)</f>
        <v>0</v>
      </c>
      <c r="AU56" s="18">
        <f>IF(AND(AU$29&gt;='15Punkteschema'!$D3,AU$29&lt;='15Punkteschema'!$E3),'15Punkteschema'!$B3,0)</f>
        <v>0</v>
      </c>
      <c r="AV56" s="18">
        <f>IF(AND(AV$29&gt;='15Punkteschema'!$D3,AV$29&lt;='15Punkteschema'!$E3),'15Punkteschema'!$B3,0)</f>
        <v>0</v>
      </c>
      <c r="AW56" s="18">
        <f>IF(AND(AW$29&gt;='15Punkteschema'!$D3,AW$29&lt;='15Punkteschema'!$E3),'15Punkteschema'!$B3,0)</f>
        <v>0</v>
      </c>
      <c r="AX56" s="18">
        <f>IF(AND(AX$29&gt;='15Punkteschema'!$D3,AX$29&lt;='15Punkteschema'!$E3),'15Punkteschema'!$B3,0)</f>
        <v>0</v>
      </c>
      <c r="AY56" s="18">
        <f>IF(AND(AY$29&gt;='15Punkteschema'!$D3,AY$29&lt;='15Punkteschema'!$E3),'15Punkteschema'!$B3,0)</f>
        <v>0</v>
      </c>
      <c r="AZ56" s="18">
        <f>IF(AND(AZ$29&gt;='15Punkteschema'!$D3,AZ$29&lt;='15Punkteschema'!$E3),'15Punkteschema'!$B3,0)</f>
        <v>0</v>
      </c>
      <c r="BA56" s="18">
        <f>IF(AND(BA$29&gt;='15Punkteschema'!$D3,BA$29&lt;='15Punkteschema'!$E3),'15Punkteschema'!$B3,0)</f>
        <v>0</v>
      </c>
      <c r="BB56" s="18">
        <f>IF(AND(BB$29&gt;='15Punkteschema'!$D3,BB$29&lt;='15Punkteschema'!$E3),'15Punkteschema'!$B3,0)</f>
        <v>0</v>
      </c>
    </row>
    <row r="57" s="18" customFormat="1" ht="12.75" hidden="1" customHeight="1" spans="1:54">
      <c r="A57" s="18" t="s">
        <v>42</v>
      </c>
      <c r="D57" s="18">
        <f>IF(AND(D$29&gt;='15Punkteschema'!$D4,D$29&lt;='15Punkteschema'!$E4),'15Punkteschema'!$B4,0)</f>
        <v>0</v>
      </c>
      <c r="F57" s="18">
        <f>IF(AND(F$29&gt;='15Punkteschema'!$D4,F$29&lt;='15Punkteschema'!$E4),'15Punkteschema'!$B4,0)</f>
        <v>0</v>
      </c>
      <c r="G57" s="18">
        <f>IF(AND(G$29&gt;='15Punkteschema'!$D4,G$29&lt;='15Punkteschema'!$E4),'15Punkteschema'!$B4,0)</f>
        <v>0</v>
      </c>
      <c r="H57" s="18">
        <f>IF(AND(H$29&gt;='15Punkteschema'!$D4,H$29&lt;='15Punkteschema'!$E4),'15Punkteschema'!$B4,0)</f>
        <v>0</v>
      </c>
      <c r="I57" s="18">
        <f>IF(AND(I$29&gt;='15Punkteschema'!$D4,I$29&lt;='15Punkteschema'!$E4),'15Punkteschema'!$B4,0)</f>
        <v>0</v>
      </c>
      <c r="J57" s="18">
        <f>IF(AND(J$29&gt;='15Punkteschema'!$D4,J$29&lt;='15Punkteschema'!$E4),'15Punkteschema'!$B4,0)</f>
        <v>0</v>
      </c>
      <c r="K57" s="18">
        <f>IF(AND(K$29&gt;='15Punkteschema'!$D4,K$29&lt;='15Punkteschema'!$E4),'15Punkteschema'!$B4,0)</f>
        <v>0</v>
      </c>
      <c r="L57" s="18">
        <f>IF(AND(L$29&gt;='15Punkteschema'!$D4,L$29&lt;='15Punkteschema'!$E4),'15Punkteschema'!$B4,0)</f>
        <v>0</v>
      </c>
      <c r="M57" s="18">
        <f>IF(AND(M$29&gt;='15Punkteschema'!$D4,M$29&lt;='15Punkteschema'!$E4),'15Punkteschema'!$B4,0)</f>
        <v>0</v>
      </c>
      <c r="N57" s="18">
        <f>IF(AND(N$29&gt;='15Punkteschema'!$D4,N$29&lt;='15Punkteschema'!$E4),'15Punkteschema'!$B4,0)</f>
        <v>0</v>
      </c>
      <c r="O57" s="18">
        <f>IF(AND(O$29&gt;='15Punkteschema'!$D4,O$29&lt;='15Punkteschema'!$E4),'15Punkteschema'!$B4,0)</f>
        <v>0</v>
      </c>
      <c r="P57" s="18">
        <f>IF(AND(P$29&gt;='15Punkteschema'!$D4,P$29&lt;='15Punkteschema'!$E4),'15Punkteschema'!$B4,0)</f>
        <v>0</v>
      </c>
      <c r="Q57" s="18">
        <f>IF(AND(Q$29&gt;='15Punkteschema'!$D4,Q$29&lt;='15Punkteschema'!$E4),'15Punkteschema'!$B4,0)</f>
        <v>0</v>
      </c>
      <c r="R57" s="18">
        <f>IF(AND(R$29&gt;='15Punkteschema'!$D4,R$29&lt;='15Punkteschema'!$E4),'15Punkteschema'!$B4,0)</f>
        <v>0</v>
      </c>
      <c r="S57" s="18">
        <f>IF(AND(S$29&gt;='15Punkteschema'!$D4,S$29&lt;='15Punkteschema'!$E4),'15Punkteschema'!$B4,0)</f>
        <v>0</v>
      </c>
      <c r="T57" s="18">
        <f>IF(AND(T$29&gt;='15Punkteschema'!$D4,T$29&lt;='15Punkteschema'!$E4),'15Punkteschema'!$B4,0)</f>
        <v>0</v>
      </c>
      <c r="U57" s="18">
        <f>IF(AND(U$29&gt;='15Punkteschema'!$D4,U$29&lt;='15Punkteschema'!$E4),'15Punkteschema'!$B4,0)</f>
        <v>0</v>
      </c>
      <c r="V57" s="18">
        <f>IF(AND(V$29&gt;='15Punkteschema'!$D4,V$29&lt;='15Punkteschema'!$E4),'15Punkteschema'!$B4,0)</f>
        <v>0</v>
      </c>
      <c r="W57" s="18">
        <f>IF(AND(W$29&gt;='15Punkteschema'!$D4,W$29&lt;='15Punkteschema'!$E4),'15Punkteschema'!$B4,0)</f>
        <v>0</v>
      </c>
      <c r="X57" s="18">
        <f>IF(AND(X$29&gt;='15Punkteschema'!$D4,X$29&lt;='15Punkteschema'!$E4),'15Punkteschema'!$B4,0)</f>
        <v>0</v>
      </c>
      <c r="Y57" s="18">
        <f>IF(AND(Y$29&gt;='15Punkteschema'!$D4,Y$29&lt;='15Punkteschema'!$E4),'15Punkteschema'!$B4,0)</f>
        <v>0</v>
      </c>
      <c r="Z57" s="18">
        <f>IF(AND(Z$29&gt;='15Punkteschema'!$D4,Z$29&lt;='15Punkteschema'!$E4),'15Punkteschema'!$B4,0)</f>
        <v>0</v>
      </c>
      <c r="AA57" s="18">
        <f>IF(AND(AA$29&gt;='15Punkteschema'!$D4,AA$29&lt;='15Punkteschema'!$E4),'15Punkteschema'!$B4,0)</f>
        <v>0</v>
      </c>
      <c r="AB57" s="18">
        <f>IF(AND(AB$29&gt;='15Punkteschema'!$D4,AB$29&lt;='15Punkteschema'!$E4),'15Punkteschema'!$B4,0)</f>
        <v>0</v>
      </c>
      <c r="AC57" s="18">
        <f>IF(AND(AC$29&gt;='15Punkteschema'!$D4,AC$29&lt;='15Punkteschema'!$E4),'15Punkteschema'!$B4,0)</f>
        <v>0</v>
      </c>
      <c r="AD57" s="18">
        <f>IF(AND(AD$29&gt;='15Punkteschema'!$D4,AD$29&lt;='15Punkteschema'!$E4),'15Punkteschema'!$B4,0)</f>
        <v>0</v>
      </c>
      <c r="AE57" s="18">
        <f>IF(AND(AE$29&gt;='15Punkteschema'!$D4,AE$29&lt;='15Punkteschema'!$E4),'15Punkteschema'!$B4,0)</f>
        <v>0</v>
      </c>
      <c r="AF57" s="18">
        <f>IF(AND(AF$29&gt;='15Punkteschema'!$D4,AF$29&lt;='15Punkteschema'!$E4),'15Punkteschema'!$B4,0)</f>
        <v>0</v>
      </c>
      <c r="AG57" s="18">
        <f>IF(AND(AG$29&gt;='15Punkteschema'!$D4,AG$29&lt;='15Punkteschema'!$E4),'15Punkteschema'!$B4,0)</f>
        <v>0</v>
      </c>
      <c r="AH57" s="18">
        <f>IF(AND(AH$29&gt;='15Punkteschema'!$D4,AH$29&lt;='15Punkteschema'!$E4),'15Punkteschema'!$B4,0)</f>
        <v>0</v>
      </c>
      <c r="AI57" s="18">
        <f>IF(AND(AI$29&gt;='15Punkteschema'!$D4,AI$29&lt;='15Punkteschema'!$E4),'15Punkteschema'!$B4,0)</f>
        <v>0</v>
      </c>
      <c r="AJ57" s="18">
        <f>IF(AND(AJ$29&gt;='15Punkteschema'!$D4,AJ$29&lt;='15Punkteschema'!$E4),'15Punkteschema'!$B4,0)</f>
        <v>0</v>
      </c>
      <c r="AK57" s="18">
        <f>IF(AND(AK$29&gt;='15Punkteschema'!$D4,AK$29&lt;='15Punkteschema'!$E4),'15Punkteschema'!$B4,0)</f>
        <v>0</v>
      </c>
      <c r="AL57" s="18">
        <f>IF(AND(AL$29&gt;='15Punkteschema'!$D4,AL$29&lt;='15Punkteschema'!$E4),'15Punkteschema'!$B4,0)</f>
        <v>0</v>
      </c>
      <c r="AM57" s="18">
        <f>IF(AND(AM$29&gt;='15Punkteschema'!$D4,AM$29&lt;='15Punkteschema'!$E4),'15Punkteschema'!$B4,0)</f>
        <v>0</v>
      </c>
      <c r="AN57" s="18">
        <f>IF(AND(AN$29&gt;='15Punkteschema'!$D4,AN$29&lt;='15Punkteschema'!$E4),'15Punkteschema'!$B4,0)</f>
        <v>0</v>
      </c>
      <c r="AO57" s="18">
        <f>IF(AND(AO$29&gt;='15Punkteschema'!$D4,AO$29&lt;='15Punkteschema'!$E4),'15Punkteschema'!$B4,0)</f>
        <v>0</v>
      </c>
      <c r="AP57" s="18">
        <f>IF(AND(AP$29&gt;='15Punkteschema'!$D4,AP$29&lt;='15Punkteschema'!$E4),'15Punkteschema'!$B4,0)</f>
        <v>0</v>
      </c>
      <c r="AQ57" s="18">
        <f>IF(AND(AQ$29&gt;='15Punkteschema'!$D4,AQ$29&lt;='15Punkteschema'!$E4),'15Punkteschema'!$B4,0)</f>
        <v>0</v>
      </c>
      <c r="AR57" s="18">
        <f>IF(AND(AR$29&gt;='15Punkteschema'!$D4,AR$29&lt;='15Punkteschema'!$E4),'15Punkteschema'!$B4,0)</f>
        <v>0</v>
      </c>
      <c r="AS57" s="18">
        <f>IF(AND(AS$29&gt;='15Punkteschema'!$D4,AS$29&lt;='15Punkteschema'!$E4),'15Punkteschema'!$B4,0)</f>
        <v>0</v>
      </c>
      <c r="AT57" s="18">
        <f>IF(AND(AT$29&gt;='15Punkteschema'!$D4,AT$29&lt;='15Punkteschema'!$E4),'15Punkteschema'!$B4,0)</f>
        <v>0</v>
      </c>
      <c r="AU57" s="18">
        <f>IF(AND(AU$29&gt;='15Punkteschema'!$D4,AU$29&lt;='15Punkteschema'!$E4),'15Punkteschema'!$B4,0)</f>
        <v>0</v>
      </c>
      <c r="AV57" s="18">
        <f>IF(AND(AV$29&gt;='15Punkteschema'!$D4,AV$29&lt;='15Punkteschema'!$E4),'15Punkteschema'!$B4,0)</f>
        <v>0</v>
      </c>
      <c r="AW57" s="18">
        <f>IF(AND(AW$29&gt;='15Punkteschema'!$D4,AW$29&lt;='15Punkteschema'!$E4),'15Punkteschema'!$B4,0)</f>
        <v>0</v>
      </c>
      <c r="AX57" s="18">
        <f>IF(AND(AX$29&gt;='15Punkteschema'!$D4,AX$29&lt;='15Punkteschema'!$E4),'15Punkteschema'!$B4,0)</f>
        <v>0</v>
      </c>
      <c r="AY57" s="18">
        <f>IF(AND(AY$29&gt;='15Punkteschema'!$D4,AY$29&lt;='15Punkteschema'!$E4),'15Punkteschema'!$B4,0)</f>
        <v>0</v>
      </c>
      <c r="AZ57" s="18">
        <f>IF(AND(AZ$29&gt;='15Punkteschema'!$D4,AZ$29&lt;='15Punkteschema'!$E4),'15Punkteschema'!$B4,0)</f>
        <v>0</v>
      </c>
      <c r="BA57" s="18">
        <f>IF(AND(BA$29&gt;='15Punkteschema'!$D4,BA$29&lt;='15Punkteschema'!$E4),'15Punkteschema'!$B4,0)</f>
        <v>0</v>
      </c>
      <c r="BB57" s="18">
        <f>IF(AND(BB$29&gt;='15Punkteschema'!$D4,BB$29&lt;='15Punkteschema'!$E4),'15Punkteschema'!$B4,0)</f>
        <v>0</v>
      </c>
    </row>
    <row r="58" s="18" customFormat="1" ht="12.75" hidden="1" customHeight="1" spans="1:54">
      <c r="A58" s="18" t="s">
        <v>42</v>
      </c>
      <c r="D58" s="18">
        <f>IF(AND(D$29&gt;='15Punkteschema'!$D5,D$29&lt;='15Punkteschema'!$E5),'15Punkteschema'!$B5,0)</f>
        <v>0</v>
      </c>
      <c r="F58" s="18">
        <f>IF(AND(F$29&gt;='15Punkteschema'!$D5,F$29&lt;='15Punkteschema'!$E5),'15Punkteschema'!$B5,0)</f>
        <v>0</v>
      </c>
      <c r="G58" s="18">
        <f>IF(AND(G$29&gt;='15Punkteschema'!$D5,G$29&lt;='15Punkteschema'!$E5),'15Punkteschema'!$B5,0)</f>
        <v>0</v>
      </c>
      <c r="H58" s="18">
        <f>IF(AND(H$29&gt;='15Punkteschema'!$D5,H$29&lt;='15Punkteschema'!$E5),'15Punkteschema'!$B5,0)</f>
        <v>0</v>
      </c>
      <c r="I58" s="18">
        <f>IF(AND(I$29&gt;='15Punkteschema'!$D5,I$29&lt;='15Punkteschema'!$E5),'15Punkteschema'!$B5,0)</f>
        <v>0</v>
      </c>
      <c r="J58" s="18">
        <f>IF(AND(J$29&gt;='15Punkteschema'!$D5,J$29&lt;='15Punkteschema'!$E5),'15Punkteschema'!$B5,0)</f>
        <v>0</v>
      </c>
      <c r="K58" s="18">
        <f>IF(AND(K$29&gt;='15Punkteschema'!$D5,K$29&lt;='15Punkteschema'!$E5),'15Punkteschema'!$B5,0)</f>
        <v>0</v>
      </c>
      <c r="L58" s="18">
        <f>IF(AND(L$29&gt;='15Punkteschema'!$D5,L$29&lt;='15Punkteschema'!$E5),'15Punkteschema'!$B5,0)</f>
        <v>0</v>
      </c>
      <c r="M58" s="18">
        <f>IF(AND(M$29&gt;='15Punkteschema'!$D5,M$29&lt;='15Punkteschema'!$E5),'15Punkteschema'!$B5,0)</f>
        <v>0</v>
      </c>
      <c r="N58" s="18">
        <f>IF(AND(N$29&gt;='15Punkteschema'!$D5,N$29&lt;='15Punkteschema'!$E5),'15Punkteschema'!$B5,0)</f>
        <v>0</v>
      </c>
      <c r="O58" s="18">
        <f>IF(AND(O$29&gt;='15Punkteschema'!$D5,O$29&lt;='15Punkteschema'!$E5),'15Punkteschema'!$B5,0)</f>
        <v>0</v>
      </c>
      <c r="P58" s="18">
        <f>IF(AND(P$29&gt;='15Punkteschema'!$D5,P$29&lt;='15Punkteschema'!$E5),'15Punkteschema'!$B5,0)</f>
        <v>0</v>
      </c>
      <c r="Q58" s="18">
        <f>IF(AND(Q$29&gt;='15Punkteschema'!$D5,Q$29&lt;='15Punkteschema'!$E5),'15Punkteschema'!$B5,0)</f>
        <v>0</v>
      </c>
      <c r="R58" s="18">
        <f>IF(AND(R$29&gt;='15Punkteschema'!$D5,R$29&lt;='15Punkteschema'!$E5),'15Punkteschema'!$B5,0)</f>
        <v>0</v>
      </c>
      <c r="S58" s="18">
        <f>IF(AND(S$29&gt;='15Punkteschema'!$D5,S$29&lt;='15Punkteschema'!$E5),'15Punkteschema'!$B5,0)</f>
        <v>0</v>
      </c>
      <c r="T58" s="18">
        <f>IF(AND(T$29&gt;='15Punkteschema'!$D5,T$29&lt;='15Punkteschema'!$E5),'15Punkteschema'!$B5,0)</f>
        <v>0</v>
      </c>
      <c r="U58" s="18">
        <f>IF(AND(U$29&gt;='15Punkteschema'!$D5,U$29&lt;='15Punkteschema'!$E5),'15Punkteschema'!$B5,0)</f>
        <v>0</v>
      </c>
      <c r="V58" s="18">
        <f>IF(AND(V$29&gt;='15Punkteschema'!$D5,V$29&lt;='15Punkteschema'!$E5),'15Punkteschema'!$B5,0)</f>
        <v>0</v>
      </c>
      <c r="W58" s="18">
        <f>IF(AND(W$29&gt;='15Punkteschema'!$D5,W$29&lt;='15Punkteschema'!$E5),'15Punkteschema'!$B5,0)</f>
        <v>0</v>
      </c>
      <c r="X58" s="18">
        <f>IF(AND(X$29&gt;='15Punkteschema'!$D5,X$29&lt;='15Punkteschema'!$E5),'15Punkteschema'!$B5,0)</f>
        <v>0</v>
      </c>
      <c r="Y58" s="18">
        <f>IF(AND(Y$29&gt;='15Punkteschema'!$D5,Y$29&lt;='15Punkteschema'!$E5),'15Punkteschema'!$B5,0)</f>
        <v>0</v>
      </c>
      <c r="Z58" s="18">
        <f>IF(AND(Z$29&gt;='15Punkteschema'!$D5,Z$29&lt;='15Punkteschema'!$E5),'15Punkteschema'!$B5,0)</f>
        <v>0</v>
      </c>
      <c r="AA58" s="18">
        <f>IF(AND(AA$29&gt;='15Punkteschema'!$D5,AA$29&lt;='15Punkteschema'!$E5),'15Punkteschema'!$B5,0)</f>
        <v>0</v>
      </c>
      <c r="AB58" s="18">
        <f>IF(AND(AB$29&gt;='15Punkteschema'!$D5,AB$29&lt;='15Punkteschema'!$E5),'15Punkteschema'!$B5,0)</f>
        <v>0</v>
      </c>
      <c r="AC58" s="18">
        <f>IF(AND(AC$29&gt;='15Punkteschema'!$D5,AC$29&lt;='15Punkteschema'!$E5),'15Punkteschema'!$B5,0)</f>
        <v>0</v>
      </c>
      <c r="AD58" s="18">
        <f>IF(AND(AD$29&gt;='15Punkteschema'!$D5,AD$29&lt;='15Punkteschema'!$E5),'15Punkteschema'!$B5,0)</f>
        <v>0</v>
      </c>
      <c r="AE58" s="18">
        <f>IF(AND(AE$29&gt;='15Punkteschema'!$D5,AE$29&lt;='15Punkteschema'!$E5),'15Punkteschema'!$B5,0)</f>
        <v>0</v>
      </c>
      <c r="AF58" s="18">
        <f>IF(AND(AF$29&gt;='15Punkteschema'!$D5,AF$29&lt;='15Punkteschema'!$E5),'15Punkteschema'!$B5,0)</f>
        <v>0</v>
      </c>
      <c r="AG58" s="18">
        <f>IF(AND(AG$29&gt;='15Punkteschema'!$D5,AG$29&lt;='15Punkteschema'!$E5),'15Punkteschema'!$B5,0)</f>
        <v>0</v>
      </c>
      <c r="AH58" s="18">
        <f>IF(AND(AH$29&gt;='15Punkteschema'!$D5,AH$29&lt;='15Punkteschema'!$E5),'15Punkteschema'!$B5,0)</f>
        <v>0</v>
      </c>
      <c r="AI58" s="18">
        <f>IF(AND(AI$29&gt;='15Punkteschema'!$D5,AI$29&lt;='15Punkteschema'!$E5),'15Punkteschema'!$B5,0)</f>
        <v>0</v>
      </c>
      <c r="AJ58" s="18">
        <f>IF(AND(AJ$29&gt;='15Punkteschema'!$D5,AJ$29&lt;='15Punkteschema'!$E5),'15Punkteschema'!$B5,0)</f>
        <v>0</v>
      </c>
      <c r="AK58" s="18">
        <f>IF(AND(AK$29&gt;='15Punkteschema'!$D5,AK$29&lt;='15Punkteschema'!$E5),'15Punkteschema'!$B5,0)</f>
        <v>0</v>
      </c>
      <c r="AL58" s="18">
        <f>IF(AND(AL$29&gt;='15Punkteschema'!$D5,AL$29&lt;='15Punkteschema'!$E5),'15Punkteschema'!$B5,0)</f>
        <v>0</v>
      </c>
      <c r="AM58" s="18">
        <f>IF(AND(AM$29&gt;='15Punkteschema'!$D5,AM$29&lt;='15Punkteschema'!$E5),'15Punkteschema'!$B5,0)</f>
        <v>0</v>
      </c>
      <c r="AN58" s="18">
        <f>IF(AND(AN$29&gt;='15Punkteschema'!$D5,AN$29&lt;='15Punkteschema'!$E5),'15Punkteschema'!$B5,0)</f>
        <v>0</v>
      </c>
      <c r="AO58" s="18">
        <f>IF(AND(AO$29&gt;='15Punkteschema'!$D5,AO$29&lt;='15Punkteschema'!$E5),'15Punkteschema'!$B5,0)</f>
        <v>0</v>
      </c>
      <c r="AP58" s="18">
        <f>IF(AND(AP$29&gt;='15Punkteschema'!$D5,AP$29&lt;='15Punkteschema'!$E5),'15Punkteschema'!$B5,0)</f>
        <v>0</v>
      </c>
      <c r="AQ58" s="18">
        <f>IF(AND(AQ$29&gt;='15Punkteschema'!$D5,AQ$29&lt;='15Punkteschema'!$E5),'15Punkteschema'!$B5,0)</f>
        <v>0</v>
      </c>
      <c r="AR58" s="18">
        <f>IF(AND(AR$29&gt;='15Punkteschema'!$D5,AR$29&lt;='15Punkteschema'!$E5),'15Punkteschema'!$B5,0)</f>
        <v>0</v>
      </c>
      <c r="AS58" s="18">
        <f>IF(AND(AS$29&gt;='15Punkteschema'!$D5,AS$29&lt;='15Punkteschema'!$E5),'15Punkteschema'!$B5,0)</f>
        <v>0</v>
      </c>
      <c r="AT58" s="18">
        <f>IF(AND(AT$29&gt;='15Punkteschema'!$D5,AT$29&lt;='15Punkteschema'!$E5),'15Punkteschema'!$B5,0)</f>
        <v>0</v>
      </c>
      <c r="AU58" s="18">
        <f>IF(AND(AU$29&gt;='15Punkteschema'!$D5,AU$29&lt;='15Punkteschema'!$E5),'15Punkteschema'!$B5,0)</f>
        <v>0</v>
      </c>
      <c r="AV58" s="18">
        <f>IF(AND(AV$29&gt;='15Punkteschema'!$D5,AV$29&lt;='15Punkteschema'!$E5),'15Punkteschema'!$B5,0)</f>
        <v>0</v>
      </c>
      <c r="AW58" s="18">
        <f>IF(AND(AW$29&gt;='15Punkteschema'!$D5,AW$29&lt;='15Punkteschema'!$E5),'15Punkteschema'!$B5,0)</f>
        <v>0</v>
      </c>
      <c r="AX58" s="18">
        <f>IF(AND(AX$29&gt;='15Punkteschema'!$D5,AX$29&lt;='15Punkteschema'!$E5),'15Punkteschema'!$B5,0)</f>
        <v>0</v>
      </c>
      <c r="AY58" s="18">
        <f>IF(AND(AY$29&gt;='15Punkteschema'!$D5,AY$29&lt;='15Punkteschema'!$E5),'15Punkteschema'!$B5,0)</f>
        <v>0</v>
      </c>
      <c r="AZ58" s="18">
        <f>IF(AND(AZ$29&gt;='15Punkteschema'!$D5,AZ$29&lt;='15Punkteschema'!$E5),'15Punkteschema'!$B5,0)</f>
        <v>0</v>
      </c>
      <c r="BA58" s="18">
        <f>IF(AND(BA$29&gt;='15Punkteschema'!$D5,BA$29&lt;='15Punkteschema'!$E5),'15Punkteschema'!$B5,0)</f>
        <v>0</v>
      </c>
      <c r="BB58" s="18">
        <f>IF(AND(BB$29&gt;='15Punkteschema'!$D5,BB$29&lt;='15Punkteschema'!$E5),'15Punkteschema'!$B5,0)</f>
        <v>0</v>
      </c>
    </row>
    <row r="59" s="18" customFormat="1" ht="12.75" hidden="1" customHeight="1" spans="1:54">
      <c r="A59" s="18" t="s">
        <v>42</v>
      </c>
      <c r="D59" s="18">
        <f>IF(AND(D$29&gt;='15Punkteschema'!$D6,D$29&lt;='15Punkteschema'!$E6),'15Punkteschema'!$B6,0)</f>
        <v>0</v>
      </c>
      <c r="F59" s="18">
        <f>IF(AND(F$29&gt;='15Punkteschema'!$D6,F$29&lt;='15Punkteschema'!$E6),'15Punkteschema'!$B6,0)</f>
        <v>0</v>
      </c>
      <c r="G59" s="18">
        <f>IF(AND(G$29&gt;='15Punkteschema'!$D6,G$29&lt;='15Punkteschema'!$E6),'15Punkteschema'!$B6,0)</f>
        <v>0</v>
      </c>
      <c r="H59" s="18">
        <f>IF(AND(H$29&gt;='15Punkteschema'!$D6,H$29&lt;='15Punkteschema'!$E6),'15Punkteschema'!$B6,0)</f>
        <v>0</v>
      </c>
      <c r="I59" s="18">
        <f>IF(AND(I$29&gt;='15Punkteschema'!$D6,I$29&lt;='15Punkteschema'!$E6),'15Punkteschema'!$B6,0)</f>
        <v>0</v>
      </c>
      <c r="J59" s="18">
        <f>IF(AND(J$29&gt;='15Punkteschema'!$D6,J$29&lt;='15Punkteschema'!$E6),'15Punkteschema'!$B6,0)</f>
        <v>0</v>
      </c>
      <c r="K59" s="18">
        <f>IF(AND(K$29&gt;='15Punkteschema'!$D6,K$29&lt;='15Punkteschema'!$E6),'15Punkteschema'!$B6,0)</f>
        <v>0</v>
      </c>
      <c r="L59" s="18">
        <f>IF(AND(L$29&gt;='15Punkteschema'!$D6,L$29&lt;='15Punkteschema'!$E6),'15Punkteschema'!$B6,0)</f>
        <v>0</v>
      </c>
      <c r="M59" s="18">
        <f>IF(AND(M$29&gt;='15Punkteschema'!$D6,M$29&lt;='15Punkteschema'!$E6),'15Punkteschema'!$B6,0)</f>
        <v>0</v>
      </c>
      <c r="N59" s="18">
        <f>IF(AND(N$29&gt;='15Punkteschema'!$D6,N$29&lt;='15Punkteschema'!$E6),'15Punkteschema'!$B6,0)</f>
        <v>0</v>
      </c>
      <c r="O59" s="18">
        <f>IF(AND(O$29&gt;='15Punkteschema'!$D6,O$29&lt;='15Punkteschema'!$E6),'15Punkteschema'!$B6,0)</f>
        <v>0</v>
      </c>
      <c r="P59" s="18">
        <f>IF(AND(P$29&gt;='15Punkteschema'!$D6,P$29&lt;='15Punkteschema'!$E6),'15Punkteschema'!$B6,0)</f>
        <v>0</v>
      </c>
      <c r="Q59" s="18">
        <f>IF(AND(Q$29&gt;='15Punkteschema'!$D6,Q$29&lt;='15Punkteschema'!$E6),'15Punkteschema'!$B6,0)</f>
        <v>0</v>
      </c>
      <c r="R59" s="18">
        <f>IF(AND(R$29&gt;='15Punkteschema'!$D6,R$29&lt;='15Punkteschema'!$E6),'15Punkteschema'!$B6,0)</f>
        <v>0</v>
      </c>
      <c r="S59" s="18">
        <f>IF(AND(S$29&gt;='15Punkteschema'!$D6,S$29&lt;='15Punkteschema'!$E6),'15Punkteschema'!$B6,0)</f>
        <v>0</v>
      </c>
      <c r="T59" s="18">
        <f>IF(AND(T$29&gt;='15Punkteschema'!$D6,T$29&lt;='15Punkteschema'!$E6),'15Punkteschema'!$B6,0)</f>
        <v>0</v>
      </c>
      <c r="U59" s="18">
        <f>IF(AND(U$29&gt;='15Punkteschema'!$D6,U$29&lt;='15Punkteschema'!$E6),'15Punkteschema'!$B6,0)</f>
        <v>0</v>
      </c>
      <c r="V59" s="18">
        <f>IF(AND(V$29&gt;='15Punkteschema'!$D6,V$29&lt;='15Punkteschema'!$E6),'15Punkteschema'!$B6,0)</f>
        <v>0</v>
      </c>
      <c r="W59" s="18">
        <f>IF(AND(W$29&gt;='15Punkteschema'!$D6,W$29&lt;='15Punkteschema'!$E6),'15Punkteschema'!$B6,0)</f>
        <v>0</v>
      </c>
      <c r="X59" s="18">
        <f>IF(AND(X$29&gt;='15Punkteschema'!$D6,X$29&lt;='15Punkteschema'!$E6),'15Punkteschema'!$B6,0)</f>
        <v>0</v>
      </c>
      <c r="Y59" s="18">
        <f>IF(AND(Y$29&gt;='15Punkteschema'!$D6,Y$29&lt;='15Punkteschema'!$E6),'15Punkteschema'!$B6,0)</f>
        <v>0</v>
      </c>
      <c r="Z59" s="18">
        <f>IF(AND(Z$29&gt;='15Punkteschema'!$D6,Z$29&lt;='15Punkteschema'!$E6),'15Punkteschema'!$B6,0)</f>
        <v>0</v>
      </c>
      <c r="AA59" s="18">
        <f>IF(AND(AA$29&gt;='15Punkteschema'!$D6,AA$29&lt;='15Punkteschema'!$E6),'15Punkteschema'!$B6,0)</f>
        <v>0</v>
      </c>
      <c r="AB59" s="18">
        <f>IF(AND(AB$29&gt;='15Punkteschema'!$D6,AB$29&lt;='15Punkteschema'!$E6),'15Punkteschema'!$B6,0)</f>
        <v>0</v>
      </c>
      <c r="AC59" s="18">
        <f>IF(AND(AC$29&gt;='15Punkteschema'!$D6,AC$29&lt;='15Punkteschema'!$E6),'15Punkteschema'!$B6,0)</f>
        <v>0</v>
      </c>
      <c r="AD59" s="18">
        <f>IF(AND(AD$29&gt;='15Punkteschema'!$D6,AD$29&lt;='15Punkteschema'!$E6),'15Punkteschema'!$B6,0)</f>
        <v>0</v>
      </c>
      <c r="AE59" s="18">
        <f>IF(AND(AE$29&gt;='15Punkteschema'!$D6,AE$29&lt;='15Punkteschema'!$E6),'15Punkteschema'!$B6,0)</f>
        <v>0</v>
      </c>
      <c r="AF59" s="18">
        <f>IF(AND(AF$29&gt;='15Punkteschema'!$D6,AF$29&lt;='15Punkteschema'!$E6),'15Punkteschema'!$B6,0)</f>
        <v>0</v>
      </c>
      <c r="AG59" s="18">
        <f>IF(AND(AG$29&gt;='15Punkteschema'!$D6,AG$29&lt;='15Punkteschema'!$E6),'15Punkteschema'!$B6,0)</f>
        <v>0</v>
      </c>
      <c r="AH59" s="18">
        <f>IF(AND(AH$29&gt;='15Punkteschema'!$D6,AH$29&lt;='15Punkteschema'!$E6),'15Punkteschema'!$B6,0)</f>
        <v>0</v>
      </c>
      <c r="AI59" s="18">
        <f>IF(AND(AI$29&gt;='15Punkteschema'!$D6,AI$29&lt;='15Punkteschema'!$E6),'15Punkteschema'!$B6,0)</f>
        <v>0</v>
      </c>
      <c r="AJ59" s="18">
        <f>IF(AND(AJ$29&gt;='15Punkteschema'!$D6,AJ$29&lt;='15Punkteschema'!$E6),'15Punkteschema'!$B6,0)</f>
        <v>0</v>
      </c>
      <c r="AK59" s="18">
        <f>IF(AND(AK$29&gt;='15Punkteschema'!$D6,AK$29&lt;='15Punkteschema'!$E6),'15Punkteschema'!$B6,0)</f>
        <v>0</v>
      </c>
      <c r="AL59" s="18">
        <f>IF(AND(AL$29&gt;='15Punkteschema'!$D6,AL$29&lt;='15Punkteschema'!$E6),'15Punkteschema'!$B6,0)</f>
        <v>0</v>
      </c>
      <c r="AM59" s="18">
        <f>IF(AND(AM$29&gt;='15Punkteschema'!$D6,AM$29&lt;='15Punkteschema'!$E6),'15Punkteschema'!$B6,0)</f>
        <v>0</v>
      </c>
      <c r="AN59" s="18">
        <f>IF(AND(AN$29&gt;='15Punkteschema'!$D6,AN$29&lt;='15Punkteschema'!$E6),'15Punkteschema'!$B6,0)</f>
        <v>0</v>
      </c>
      <c r="AO59" s="18">
        <f>IF(AND(AO$29&gt;='15Punkteschema'!$D6,AO$29&lt;='15Punkteschema'!$E6),'15Punkteschema'!$B6,0)</f>
        <v>0</v>
      </c>
      <c r="AP59" s="18">
        <f>IF(AND(AP$29&gt;='15Punkteschema'!$D6,AP$29&lt;='15Punkteschema'!$E6),'15Punkteschema'!$B6,0)</f>
        <v>0</v>
      </c>
      <c r="AQ59" s="18">
        <f>IF(AND(AQ$29&gt;='15Punkteschema'!$D6,AQ$29&lt;='15Punkteschema'!$E6),'15Punkteschema'!$B6,0)</f>
        <v>0</v>
      </c>
      <c r="AR59" s="18">
        <f>IF(AND(AR$29&gt;='15Punkteschema'!$D6,AR$29&lt;='15Punkteschema'!$E6),'15Punkteschema'!$B6,0)</f>
        <v>0</v>
      </c>
      <c r="AS59" s="18">
        <f>IF(AND(AS$29&gt;='15Punkteschema'!$D6,AS$29&lt;='15Punkteschema'!$E6),'15Punkteschema'!$B6,0)</f>
        <v>0</v>
      </c>
      <c r="AT59" s="18">
        <f>IF(AND(AT$29&gt;='15Punkteschema'!$D6,AT$29&lt;='15Punkteschema'!$E6),'15Punkteschema'!$B6,0)</f>
        <v>0</v>
      </c>
      <c r="AU59" s="18">
        <f>IF(AND(AU$29&gt;='15Punkteschema'!$D6,AU$29&lt;='15Punkteschema'!$E6),'15Punkteschema'!$B6,0)</f>
        <v>0</v>
      </c>
      <c r="AV59" s="18">
        <f>IF(AND(AV$29&gt;='15Punkteschema'!$D6,AV$29&lt;='15Punkteschema'!$E6),'15Punkteschema'!$B6,0)</f>
        <v>0</v>
      </c>
      <c r="AW59" s="18">
        <f>IF(AND(AW$29&gt;='15Punkteschema'!$D6,AW$29&lt;='15Punkteschema'!$E6),'15Punkteschema'!$B6,0)</f>
        <v>0</v>
      </c>
      <c r="AX59" s="18">
        <f>IF(AND(AX$29&gt;='15Punkteschema'!$D6,AX$29&lt;='15Punkteschema'!$E6),'15Punkteschema'!$B6,0)</f>
        <v>0</v>
      </c>
      <c r="AY59" s="18">
        <f>IF(AND(AY$29&gt;='15Punkteschema'!$D6,AY$29&lt;='15Punkteschema'!$E6),'15Punkteschema'!$B6,0)</f>
        <v>0</v>
      </c>
      <c r="AZ59" s="18">
        <f>IF(AND(AZ$29&gt;='15Punkteschema'!$D6,AZ$29&lt;='15Punkteschema'!$E6),'15Punkteschema'!$B6,0)</f>
        <v>0</v>
      </c>
      <c r="BA59" s="18">
        <f>IF(AND(BA$29&gt;='15Punkteschema'!$D6,BA$29&lt;='15Punkteschema'!$E6),'15Punkteschema'!$B6,0)</f>
        <v>0</v>
      </c>
      <c r="BB59" s="18">
        <f>IF(AND(BB$29&gt;='15Punkteschema'!$D6,BB$29&lt;='15Punkteschema'!$E6),'15Punkteschema'!$B6,0)</f>
        <v>0</v>
      </c>
    </row>
    <row r="60" s="18" customFormat="1" ht="12.75" hidden="1" customHeight="1" spans="1:54">
      <c r="A60" s="18" t="s">
        <v>42</v>
      </c>
      <c r="D60" s="18">
        <f>IF(AND(D$29&gt;='15Punkteschema'!$D7,D$29&lt;='15Punkteschema'!$E7),'15Punkteschema'!$B7,0)</f>
        <v>0</v>
      </c>
      <c r="F60" s="18">
        <f>IF(AND(F$29&gt;='15Punkteschema'!$D7,F$29&lt;='15Punkteschema'!$E7),'15Punkteschema'!$B7,0)</f>
        <v>0</v>
      </c>
      <c r="G60" s="18">
        <f>IF(AND(G$29&gt;='15Punkteschema'!$D7,G$29&lt;='15Punkteschema'!$E7),'15Punkteschema'!$B7,0)</f>
        <v>0</v>
      </c>
      <c r="H60" s="18">
        <f>IF(AND(H$29&gt;='15Punkteschema'!$D7,H$29&lt;='15Punkteschema'!$E7),'15Punkteschema'!$B7,0)</f>
        <v>0</v>
      </c>
      <c r="I60" s="18">
        <f>IF(AND(I$29&gt;='15Punkteschema'!$D7,I$29&lt;='15Punkteschema'!$E7),'15Punkteschema'!$B7,0)</f>
        <v>0</v>
      </c>
      <c r="J60" s="18">
        <f>IF(AND(J$29&gt;='15Punkteschema'!$D7,J$29&lt;='15Punkteschema'!$E7),'15Punkteschema'!$B7,0)</f>
        <v>0</v>
      </c>
      <c r="K60" s="18">
        <f>IF(AND(K$29&gt;='15Punkteschema'!$D7,K$29&lt;='15Punkteschema'!$E7),'15Punkteschema'!$B7,0)</f>
        <v>0</v>
      </c>
      <c r="L60" s="18">
        <f>IF(AND(L$29&gt;='15Punkteschema'!$D7,L$29&lt;='15Punkteschema'!$E7),'15Punkteschema'!$B7,0)</f>
        <v>0</v>
      </c>
      <c r="M60" s="18">
        <f>IF(AND(M$29&gt;='15Punkteschema'!$D7,M$29&lt;='15Punkteschema'!$E7),'15Punkteschema'!$B7,0)</f>
        <v>0</v>
      </c>
      <c r="N60" s="18">
        <f>IF(AND(N$29&gt;='15Punkteschema'!$D7,N$29&lt;='15Punkteschema'!$E7),'15Punkteschema'!$B7,0)</f>
        <v>0</v>
      </c>
      <c r="O60" s="18">
        <f>IF(AND(O$29&gt;='15Punkteschema'!$D7,O$29&lt;='15Punkteschema'!$E7),'15Punkteschema'!$B7,0)</f>
        <v>0</v>
      </c>
      <c r="P60" s="18">
        <f>IF(AND(P$29&gt;='15Punkteschema'!$D7,P$29&lt;='15Punkteschema'!$E7),'15Punkteschema'!$B7,0)</f>
        <v>0</v>
      </c>
      <c r="Q60" s="18">
        <f>IF(AND(Q$29&gt;='15Punkteschema'!$D7,Q$29&lt;='15Punkteschema'!$E7),'15Punkteschema'!$B7,0)</f>
        <v>0</v>
      </c>
      <c r="R60" s="18">
        <f>IF(AND(R$29&gt;='15Punkteschema'!$D7,R$29&lt;='15Punkteschema'!$E7),'15Punkteschema'!$B7,0)</f>
        <v>0</v>
      </c>
      <c r="S60" s="18">
        <f>IF(AND(S$29&gt;='15Punkteschema'!$D7,S$29&lt;='15Punkteschema'!$E7),'15Punkteschema'!$B7,0)</f>
        <v>0</v>
      </c>
      <c r="T60" s="18">
        <f>IF(AND(T$29&gt;='15Punkteschema'!$D7,T$29&lt;='15Punkteschema'!$E7),'15Punkteschema'!$B7,0)</f>
        <v>0</v>
      </c>
      <c r="U60" s="18">
        <f>IF(AND(U$29&gt;='15Punkteschema'!$D7,U$29&lt;='15Punkteschema'!$E7),'15Punkteschema'!$B7,0)</f>
        <v>0</v>
      </c>
      <c r="V60" s="18">
        <f>IF(AND(V$29&gt;='15Punkteschema'!$D7,V$29&lt;='15Punkteschema'!$E7),'15Punkteschema'!$B7,0)</f>
        <v>0</v>
      </c>
      <c r="W60" s="18">
        <f>IF(AND(W$29&gt;='15Punkteschema'!$D7,W$29&lt;='15Punkteschema'!$E7),'15Punkteschema'!$B7,0)</f>
        <v>0</v>
      </c>
      <c r="X60" s="18">
        <f>IF(AND(X$29&gt;='15Punkteschema'!$D7,X$29&lt;='15Punkteschema'!$E7),'15Punkteschema'!$B7,0)</f>
        <v>0</v>
      </c>
      <c r="Y60" s="18">
        <f>IF(AND(Y$29&gt;='15Punkteschema'!$D7,Y$29&lt;='15Punkteschema'!$E7),'15Punkteschema'!$B7,0)</f>
        <v>0</v>
      </c>
      <c r="Z60" s="18">
        <f>IF(AND(Z$29&gt;='15Punkteschema'!$D7,Z$29&lt;='15Punkteschema'!$E7),'15Punkteschema'!$B7,0)</f>
        <v>0</v>
      </c>
      <c r="AA60" s="18">
        <f>IF(AND(AA$29&gt;='15Punkteschema'!$D7,AA$29&lt;='15Punkteschema'!$E7),'15Punkteschema'!$B7,0)</f>
        <v>0</v>
      </c>
      <c r="AB60" s="18">
        <f>IF(AND(AB$29&gt;='15Punkteschema'!$D7,AB$29&lt;='15Punkteschema'!$E7),'15Punkteschema'!$B7,0)</f>
        <v>0</v>
      </c>
      <c r="AC60" s="18">
        <f>IF(AND(AC$29&gt;='15Punkteschema'!$D7,AC$29&lt;='15Punkteschema'!$E7),'15Punkteschema'!$B7,0)</f>
        <v>0</v>
      </c>
      <c r="AD60" s="18">
        <f>IF(AND(AD$29&gt;='15Punkteschema'!$D7,AD$29&lt;='15Punkteschema'!$E7),'15Punkteschema'!$B7,0)</f>
        <v>0</v>
      </c>
      <c r="AE60" s="18">
        <f>IF(AND(AE$29&gt;='15Punkteschema'!$D7,AE$29&lt;='15Punkteschema'!$E7),'15Punkteschema'!$B7,0)</f>
        <v>0</v>
      </c>
      <c r="AF60" s="18">
        <f>IF(AND(AF$29&gt;='15Punkteschema'!$D7,AF$29&lt;='15Punkteschema'!$E7),'15Punkteschema'!$B7,0)</f>
        <v>0</v>
      </c>
      <c r="AG60" s="18">
        <f>IF(AND(AG$29&gt;='15Punkteschema'!$D7,AG$29&lt;='15Punkteschema'!$E7),'15Punkteschema'!$B7,0)</f>
        <v>0</v>
      </c>
      <c r="AH60" s="18">
        <f>IF(AND(AH$29&gt;='15Punkteschema'!$D7,AH$29&lt;='15Punkteschema'!$E7),'15Punkteschema'!$B7,0)</f>
        <v>0</v>
      </c>
      <c r="AI60" s="18">
        <f>IF(AND(AI$29&gt;='15Punkteschema'!$D7,AI$29&lt;='15Punkteschema'!$E7),'15Punkteschema'!$B7,0)</f>
        <v>0</v>
      </c>
      <c r="AJ60" s="18">
        <f>IF(AND(AJ$29&gt;='15Punkteschema'!$D7,AJ$29&lt;='15Punkteschema'!$E7),'15Punkteschema'!$B7,0)</f>
        <v>0</v>
      </c>
      <c r="AK60" s="18">
        <f>IF(AND(AK$29&gt;='15Punkteschema'!$D7,AK$29&lt;='15Punkteschema'!$E7),'15Punkteschema'!$B7,0)</f>
        <v>0</v>
      </c>
      <c r="AL60" s="18">
        <f>IF(AND(AL$29&gt;='15Punkteschema'!$D7,AL$29&lt;='15Punkteschema'!$E7),'15Punkteschema'!$B7,0)</f>
        <v>0</v>
      </c>
      <c r="AM60" s="18">
        <f>IF(AND(AM$29&gt;='15Punkteschema'!$D7,AM$29&lt;='15Punkteschema'!$E7),'15Punkteschema'!$B7,0)</f>
        <v>0</v>
      </c>
      <c r="AN60" s="18">
        <f>IF(AND(AN$29&gt;='15Punkteschema'!$D7,AN$29&lt;='15Punkteschema'!$E7),'15Punkteschema'!$B7,0)</f>
        <v>0</v>
      </c>
      <c r="AO60" s="18">
        <f>IF(AND(AO$29&gt;='15Punkteschema'!$D7,AO$29&lt;='15Punkteschema'!$E7),'15Punkteschema'!$B7,0)</f>
        <v>0</v>
      </c>
      <c r="AP60" s="18">
        <f>IF(AND(AP$29&gt;='15Punkteschema'!$D7,AP$29&lt;='15Punkteschema'!$E7),'15Punkteschema'!$B7,0)</f>
        <v>0</v>
      </c>
      <c r="AQ60" s="18">
        <f>IF(AND(AQ$29&gt;='15Punkteschema'!$D7,AQ$29&lt;='15Punkteschema'!$E7),'15Punkteschema'!$B7,0)</f>
        <v>0</v>
      </c>
      <c r="AR60" s="18">
        <f>IF(AND(AR$29&gt;='15Punkteschema'!$D7,AR$29&lt;='15Punkteschema'!$E7),'15Punkteschema'!$B7,0)</f>
        <v>0</v>
      </c>
      <c r="AS60" s="18">
        <f>IF(AND(AS$29&gt;='15Punkteschema'!$D7,AS$29&lt;='15Punkteschema'!$E7),'15Punkteschema'!$B7,0)</f>
        <v>0</v>
      </c>
      <c r="AT60" s="18">
        <f>IF(AND(AT$29&gt;='15Punkteschema'!$D7,AT$29&lt;='15Punkteschema'!$E7),'15Punkteschema'!$B7,0)</f>
        <v>0</v>
      </c>
      <c r="AU60" s="18">
        <f>IF(AND(AU$29&gt;='15Punkteschema'!$D7,AU$29&lt;='15Punkteschema'!$E7),'15Punkteschema'!$B7,0)</f>
        <v>0</v>
      </c>
      <c r="AV60" s="18">
        <f>IF(AND(AV$29&gt;='15Punkteschema'!$D7,AV$29&lt;='15Punkteschema'!$E7),'15Punkteschema'!$B7,0)</f>
        <v>0</v>
      </c>
      <c r="AW60" s="18">
        <f>IF(AND(AW$29&gt;='15Punkteschema'!$D7,AW$29&lt;='15Punkteschema'!$E7),'15Punkteschema'!$B7,0)</f>
        <v>0</v>
      </c>
      <c r="AX60" s="18">
        <f>IF(AND(AX$29&gt;='15Punkteschema'!$D7,AX$29&lt;='15Punkteschema'!$E7),'15Punkteschema'!$B7,0)</f>
        <v>0</v>
      </c>
      <c r="AY60" s="18">
        <f>IF(AND(AY$29&gt;='15Punkteschema'!$D7,AY$29&lt;='15Punkteschema'!$E7),'15Punkteschema'!$B7,0)</f>
        <v>0</v>
      </c>
      <c r="AZ60" s="18">
        <f>IF(AND(AZ$29&gt;='15Punkteschema'!$D7,AZ$29&lt;='15Punkteschema'!$E7),'15Punkteschema'!$B7,0)</f>
        <v>0</v>
      </c>
      <c r="BA60" s="18">
        <f>IF(AND(BA$29&gt;='15Punkteschema'!$D7,BA$29&lt;='15Punkteschema'!$E7),'15Punkteschema'!$B7,0)</f>
        <v>0</v>
      </c>
      <c r="BB60" s="18">
        <f>IF(AND(BB$29&gt;='15Punkteschema'!$D7,BB$29&lt;='15Punkteschema'!$E7),'15Punkteschema'!$B7,0)</f>
        <v>0</v>
      </c>
    </row>
    <row r="61" s="18" customFormat="1" ht="12.75" hidden="1" customHeight="1" spans="1:54">
      <c r="A61" s="18" t="s">
        <v>42</v>
      </c>
      <c r="D61" s="18">
        <f>IF(AND(D$29&gt;='15Punkteschema'!$D8,D$29&lt;='15Punkteschema'!$E8),'15Punkteschema'!$B8,0)</f>
        <v>0</v>
      </c>
      <c r="F61" s="18">
        <f>IF(AND(F$29&gt;='15Punkteschema'!$D8,F$29&lt;='15Punkteschema'!$E8),'15Punkteschema'!$B8,0)</f>
        <v>0</v>
      </c>
      <c r="G61" s="18">
        <f>IF(AND(G$29&gt;='15Punkteschema'!$D8,G$29&lt;='15Punkteschema'!$E8),'15Punkteschema'!$B8,0)</f>
        <v>0</v>
      </c>
      <c r="H61" s="18">
        <f>IF(AND(H$29&gt;='15Punkteschema'!$D8,H$29&lt;='15Punkteschema'!$E8),'15Punkteschema'!$B8,0)</f>
        <v>0</v>
      </c>
      <c r="I61" s="18">
        <f>IF(AND(I$29&gt;='15Punkteschema'!$D8,I$29&lt;='15Punkteschema'!$E8),'15Punkteschema'!$B8,0)</f>
        <v>0</v>
      </c>
      <c r="J61" s="18">
        <f>IF(AND(J$29&gt;='15Punkteschema'!$D8,J$29&lt;='15Punkteschema'!$E8),'15Punkteschema'!$B8,0)</f>
        <v>0</v>
      </c>
      <c r="K61" s="18">
        <f>IF(AND(K$29&gt;='15Punkteschema'!$D8,K$29&lt;='15Punkteschema'!$E8),'15Punkteschema'!$B8,0)</f>
        <v>0</v>
      </c>
      <c r="L61" s="18">
        <f>IF(AND(L$29&gt;='15Punkteschema'!$D8,L$29&lt;='15Punkteschema'!$E8),'15Punkteschema'!$B8,0)</f>
        <v>0</v>
      </c>
      <c r="M61" s="18">
        <f>IF(AND(M$29&gt;='15Punkteschema'!$D8,M$29&lt;='15Punkteschema'!$E8),'15Punkteschema'!$B8,0)</f>
        <v>0</v>
      </c>
      <c r="N61" s="18">
        <f>IF(AND(N$29&gt;='15Punkteschema'!$D8,N$29&lt;='15Punkteschema'!$E8),'15Punkteschema'!$B8,0)</f>
        <v>0</v>
      </c>
      <c r="O61" s="18">
        <f>IF(AND(O$29&gt;='15Punkteschema'!$D8,O$29&lt;='15Punkteschema'!$E8),'15Punkteschema'!$B8,0)</f>
        <v>0</v>
      </c>
      <c r="P61" s="18">
        <f>IF(AND(P$29&gt;='15Punkteschema'!$D8,P$29&lt;='15Punkteschema'!$E8),'15Punkteschema'!$B8,0)</f>
        <v>0</v>
      </c>
      <c r="Q61" s="18">
        <f>IF(AND(Q$29&gt;='15Punkteschema'!$D8,Q$29&lt;='15Punkteschema'!$E8),'15Punkteschema'!$B8,0)</f>
        <v>0</v>
      </c>
      <c r="R61" s="18">
        <f>IF(AND(R$29&gt;='15Punkteschema'!$D8,R$29&lt;='15Punkteschema'!$E8),'15Punkteschema'!$B8,0)</f>
        <v>0</v>
      </c>
      <c r="S61" s="18">
        <f>IF(AND(S$29&gt;='15Punkteschema'!$D8,S$29&lt;='15Punkteschema'!$E8),'15Punkteschema'!$B8,0)</f>
        <v>0</v>
      </c>
      <c r="T61" s="18">
        <f>IF(AND(T$29&gt;='15Punkteschema'!$D8,T$29&lt;='15Punkteschema'!$E8),'15Punkteschema'!$B8,0)</f>
        <v>0</v>
      </c>
      <c r="U61" s="18">
        <f>IF(AND(U$29&gt;='15Punkteschema'!$D8,U$29&lt;='15Punkteschema'!$E8),'15Punkteschema'!$B8,0)</f>
        <v>0</v>
      </c>
      <c r="V61" s="18">
        <f>IF(AND(V$29&gt;='15Punkteschema'!$D8,V$29&lt;='15Punkteschema'!$E8),'15Punkteschema'!$B8,0)</f>
        <v>0</v>
      </c>
      <c r="W61" s="18">
        <f>IF(AND(W$29&gt;='15Punkteschema'!$D8,W$29&lt;='15Punkteschema'!$E8),'15Punkteschema'!$B8,0)</f>
        <v>0</v>
      </c>
      <c r="X61" s="18">
        <f>IF(AND(X$29&gt;='15Punkteschema'!$D8,X$29&lt;='15Punkteschema'!$E8),'15Punkteschema'!$B8,0)</f>
        <v>0</v>
      </c>
      <c r="Y61" s="18">
        <f>IF(AND(Y$29&gt;='15Punkteschema'!$D8,Y$29&lt;='15Punkteschema'!$E8),'15Punkteschema'!$B8,0)</f>
        <v>0</v>
      </c>
      <c r="Z61" s="18">
        <f>IF(AND(Z$29&gt;='15Punkteschema'!$D8,Z$29&lt;='15Punkteschema'!$E8),'15Punkteschema'!$B8,0)</f>
        <v>0</v>
      </c>
      <c r="AA61" s="18">
        <f>IF(AND(AA$29&gt;='15Punkteschema'!$D8,AA$29&lt;='15Punkteschema'!$E8),'15Punkteschema'!$B8,0)</f>
        <v>0</v>
      </c>
      <c r="AB61" s="18">
        <f>IF(AND(AB$29&gt;='15Punkteschema'!$D8,AB$29&lt;='15Punkteschema'!$E8),'15Punkteschema'!$B8,0)</f>
        <v>0</v>
      </c>
      <c r="AC61" s="18">
        <f>IF(AND(AC$29&gt;='15Punkteschema'!$D8,AC$29&lt;='15Punkteschema'!$E8),'15Punkteschema'!$B8,0)</f>
        <v>0</v>
      </c>
      <c r="AD61" s="18">
        <f>IF(AND(AD$29&gt;='15Punkteschema'!$D8,AD$29&lt;='15Punkteschema'!$E8),'15Punkteschema'!$B8,0)</f>
        <v>0</v>
      </c>
      <c r="AE61" s="18">
        <f>IF(AND(AE$29&gt;='15Punkteschema'!$D8,AE$29&lt;='15Punkteschema'!$E8),'15Punkteschema'!$B8,0)</f>
        <v>0</v>
      </c>
      <c r="AF61" s="18">
        <f>IF(AND(AF$29&gt;='15Punkteschema'!$D8,AF$29&lt;='15Punkteschema'!$E8),'15Punkteschema'!$B8,0)</f>
        <v>0</v>
      </c>
      <c r="AG61" s="18">
        <f>IF(AND(AG$29&gt;='15Punkteschema'!$D8,AG$29&lt;='15Punkteschema'!$E8),'15Punkteschema'!$B8,0)</f>
        <v>0</v>
      </c>
      <c r="AH61" s="18">
        <f>IF(AND(AH$29&gt;='15Punkteschema'!$D8,AH$29&lt;='15Punkteschema'!$E8),'15Punkteschema'!$B8,0)</f>
        <v>0</v>
      </c>
      <c r="AI61" s="18">
        <f>IF(AND(AI$29&gt;='15Punkteschema'!$D8,AI$29&lt;='15Punkteschema'!$E8),'15Punkteschema'!$B8,0)</f>
        <v>0</v>
      </c>
      <c r="AJ61" s="18">
        <f>IF(AND(AJ$29&gt;='15Punkteschema'!$D8,AJ$29&lt;='15Punkteschema'!$E8),'15Punkteschema'!$B8,0)</f>
        <v>0</v>
      </c>
      <c r="AK61" s="18">
        <f>IF(AND(AK$29&gt;='15Punkteschema'!$D8,AK$29&lt;='15Punkteschema'!$E8),'15Punkteschema'!$B8,0)</f>
        <v>0</v>
      </c>
      <c r="AL61" s="18">
        <f>IF(AND(AL$29&gt;='15Punkteschema'!$D8,AL$29&lt;='15Punkteschema'!$E8),'15Punkteschema'!$B8,0)</f>
        <v>0</v>
      </c>
      <c r="AM61" s="18">
        <f>IF(AND(AM$29&gt;='15Punkteschema'!$D8,AM$29&lt;='15Punkteschema'!$E8),'15Punkteschema'!$B8,0)</f>
        <v>0</v>
      </c>
      <c r="AN61" s="18">
        <f>IF(AND(AN$29&gt;='15Punkteschema'!$D8,AN$29&lt;='15Punkteschema'!$E8),'15Punkteschema'!$B8,0)</f>
        <v>0</v>
      </c>
      <c r="AO61" s="18">
        <f>IF(AND(AO$29&gt;='15Punkteschema'!$D8,AO$29&lt;='15Punkteschema'!$E8),'15Punkteschema'!$B8,0)</f>
        <v>0</v>
      </c>
      <c r="AP61" s="18">
        <f>IF(AND(AP$29&gt;='15Punkteschema'!$D8,AP$29&lt;='15Punkteschema'!$E8),'15Punkteschema'!$B8,0)</f>
        <v>0</v>
      </c>
      <c r="AQ61" s="18">
        <f>IF(AND(AQ$29&gt;='15Punkteschema'!$D8,AQ$29&lt;='15Punkteschema'!$E8),'15Punkteschema'!$B8,0)</f>
        <v>0</v>
      </c>
      <c r="AR61" s="18">
        <f>IF(AND(AR$29&gt;='15Punkteschema'!$D8,AR$29&lt;='15Punkteschema'!$E8),'15Punkteschema'!$B8,0)</f>
        <v>0</v>
      </c>
      <c r="AS61" s="18">
        <f>IF(AND(AS$29&gt;='15Punkteschema'!$D8,AS$29&lt;='15Punkteschema'!$E8),'15Punkteschema'!$B8,0)</f>
        <v>0</v>
      </c>
      <c r="AT61" s="18">
        <f>IF(AND(AT$29&gt;='15Punkteschema'!$D8,AT$29&lt;='15Punkteschema'!$E8),'15Punkteschema'!$B8,0)</f>
        <v>0</v>
      </c>
      <c r="AU61" s="18">
        <f>IF(AND(AU$29&gt;='15Punkteschema'!$D8,AU$29&lt;='15Punkteschema'!$E8),'15Punkteschema'!$B8,0)</f>
        <v>0</v>
      </c>
      <c r="AV61" s="18">
        <f>IF(AND(AV$29&gt;='15Punkteschema'!$D8,AV$29&lt;='15Punkteschema'!$E8),'15Punkteschema'!$B8,0)</f>
        <v>0</v>
      </c>
      <c r="AW61" s="18">
        <f>IF(AND(AW$29&gt;='15Punkteschema'!$D8,AW$29&lt;='15Punkteschema'!$E8),'15Punkteschema'!$B8,0)</f>
        <v>0</v>
      </c>
      <c r="AX61" s="18">
        <f>IF(AND(AX$29&gt;='15Punkteschema'!$D8,AX$29&lt;='15Punkteschema'!$E8),'15Punkteschema'!$B8,0)</f>
        <v>0</v>
      </c>
      <c r="AY61" s="18">
        <f>IF(AND(AY$29&gt;='15Punkteschema'!$D8,AY$29&lt;='15Punkteschema'!$E8),'15Punkteschema'!$B8,0)</f>
        <v>0</v>
      </c>
      <c r="AZ61" s="18">
        <f>IF(AND(AZ$29&gt;='15Punkteschema'!$D8,AZ$29&lt;='15Punkteschema'!$E8),'15Punkteschema'!$B8,0)</f>
        <v>0</v>
      </c>
      <c r="BA61" s="18">
        <f>IF(AND(BA$29&gt;='15Punkteschema'!$D8,BA$29&lt;='15Punkteschema'!$E8),'15Punkteschema'!$B8,0)</f>
        <v>0</v>
      </c>
      <c r="BB61" s="18">
        <f>IF(AND(BB$29&gt;='15Punkteschema'!$D8,BB$29&lt;='15Punkteschema'!$E8),'15Punkteschema'!$B8,0)</f>
        <v>0</v>
      </c>
    </row>
    <row r="62" s="18" customFormat="1" ht="12.75" hidden="1" customHeight="1" spans="1:54">
      <c r="A62" s="18" t="s">
        <v>42</v>
      </c>
      <c r="D62" s="18">
        <f>IF(AND(D$29&gt;='15Punkteschema'!$D9,D$29&lt;='15Punkteschema'!$E9),'15Punkteschema'!$B9,0)</f>
        <v>0</v>
      </c>
      <c r="F62" s="18">
        <f>IF(AND(F$29&gt;='15Punkteschema'!$D9,F$29&lt;='15Punkteschema'!$E9),'15Punkteschema'!$B9,0)</f>
        <v>0</v>
      </c>
      <c r="G62" s="18">
        <f>IF(AND(G$29&gt;='15Punkteschema'!$D9,G$29&lt;='15Punkteschema'!$E9),'15Punkteschema'!$B9,0)</f>
        <v>0</v>
      </c>
      <c r="H62" s="18">
        <f>IF(AND(H$29&gt;='15Punkteschema'!$D9,H$29&lt;='15Punkteschema'!$E9),'15Punkteschema'!$B9,0)</f>
        <v>0</v>
      </c>
      <c r="I62" s="18">
        <f>IF(AND(I$29&gt;='15Punkteschema'!$D9,I$29&lt;='15Punkteschema'!$E9),'15Punkteschema'!$B9,0)</f>
        <v>0</v>
      </c>
      <c r="J62" s="18">
        <f>IF(AND(J$29&gt;='15Punkteschema'!$D9,J$29&lt;='15Punkteschema'!$E9),'15Punkteschema'!$B9,0)</f>
        <v>0</v>
      </c>
      <c r="K62" s="18">
        <f>IF(AND(K$29&gt;='15Punkteschema'!$D9,K$29&lt;='15Punkteschema'!$E9),'15Punkteschema'!$B9,0)</f>
        <v>0</v>
      </c>
      <c r="L62" s="18">
        <f>IF(AND(L$29&gt;='15Punkteschema'!$D9,L$29&lt;='15Punkteschema'!$E9),'15Punkteschema'!$B9,0)</f>
        <v>0</v>
      </c>
      <c r="M62" s="18">
        <f>IF(AND(M$29&gt;='15Punkteschema'!$D9,M$29&lt;='15Punkteschema'!$E9),'15Punkteschema'!$B9,0)</f>
        <v>0</v>
      </c>
      <c r="N62" s="18">
        <f>IF(AND(N$29&gt;='15Punkteschema'!$D9,N$29&lt;='15Punkteschema'!$E9),'15Punkteschema'!$B9,0)</f>
        <v>0</v>
      </c>
      <c r="O62" s="18">
        <f>IF(AND(O$29&gt;='15Punkteschema'!$D9,O$29&lt;='15Punkteschema'!$E9),'15Punkteschema'!$B9,0)</f>
        <v>0</v>
      </c>
      <c r="P62" s="18">
        <f>IF(AND(P$29&gt;='15Punkteschema'!$D9,P$29&lt;='15Punkteschema'!$E9),'15Punkteschema'!$B9,0)</f>
        <v>0</v>
      </c>
      <c r="Q62" s="18">
        <f>IF(AND(Q$29&gt;='15Punkteschema'!$D9,Q$29&lt;='15Punkteschema'!$E9),'15Punkteschema'!$B9,0)</f>
        <v>0</v>
      </c>
      <c r="R62" s="18">
        <f>IF(AND(R$29&gt;='15Punkteschema'!$D9,R$29&lt;='15Punkteschema'!$E9),'15Punkteschema'!$B9,0)</f>
        <v>0</v>
      </c>
      <c r="S62" s="18">
        <f>IF(AND(S$29&gt;='15Punkteschema'!$D9,S$29&lt;='15Punkteschema'!$E9),'15Punkteschema'!$B9,0)</f>
        <v>0</v>
      </c>
      <c r="T62" s="18">
        <f>IF(AND(T$29&gt;='15Punkteschema'!$D9,T$29&lt;='15Punkteschema'!$E9),'15Punkteschema'!$B9,0)</f>
        <v>0</v>
      </c>
      <c r="U62" s="18">
        <f>IF(AND(U$29&gt;='15Punkteschema'!$D9,U$29&lt;='15Punkteschema'!$E9),'15Punkteschema'!$B9,0)</f>
        <v>0</v>
      </c>
      <c r="V62" s="18">
        <f>IF(AND(V$29&gt;='15Punkteschema'!$D9,V$29&lt;='15Punkteschema'!$E9),'15Punkteschema'!$B9,0)</f>
        <v>0</v>
      </c>
      <c r="W62" s="18">
        <f>IF(AND(W$29&gt;='15Punkteschema'!$D9,W$29&lt;='15Punkteschema'!$E9),'15Punkteschema'!$B9,0)</f>
        <v>0</v>
      </c>
      <c r="X62" s="18">
        <f>IF(AND(X$29&gt;='15Punkteschema'!$D9,X$29&lt;='15Punkteschema'!$E9),'15Punkteschema'!$B9,0)</f>
        <v>0</v>
      </c>
      <c r="Y62" s="18">
        <f>IF(AND(Y$29&gt;='15Punkteschema'!$D9,Y$29&lt;='15Punkteschema'!$E9),'15Punkteschema'!$B9,0)</f>
        <v>0</v>
      </c>
      <c r="Z62" s="18">
        <f>IF(AND(Z$29&gt;='15Punkteschema'!$D9,Z$29&lt;='15Punkteschema'!$E9),'15Punkteschema'!$B9,0)</f>
        <v>0</v>
      </c>
      <c r="AA62" s="18">
        <f>IF(AND(AA$29&gt;='15Punkteschema'!$D9,AA$29&lt;='15Punkteschema'!$E9),'15Punkteschema'!$B9,0)</f>
        <v>0</v>
      </c>
      <c r="AB62" s="18">
        <f>IF(AND(AB$29&gt;='15Punkteschema'!$D9,AB$29&lt;='15Punkteschema'!$E9),'15Punkteschema'!$B9,0)</f>
        <v>0</v>
      </c>
      <c r="AC62" s="18">
        <f>IF(AND(AC$29&gt;='15Punkteschema'!$D9,AC$29&lt;='15Punkteschema'!$E9),'15Punkteschema'!$B9,0)</f>
        <v>0</v>
      </c>
      <c r="AD62" s="18">
        <f>IF(AND(AD$29&gt;='15Punkteschema'!$D9,AD$29&lt;='15Punkteschema'!$E9),'15Punkteschema'!$B9,0)</f>
        <v>0</v>
      </c>
      <c r="AE62" s="18">
        <f>IF(AND(AE$29&gt;='15Punkteschema'!$D9,AE$29&lt;='15Punkteschema'!$E9),'15Punkteschema'!$B9,0)</f>
        <v>0</v>
      </c>
      <c r="AF62" s="18">
        <f>IF(AND(AF$29&gt;='15Punkteschema'!$D9,AF$29&lt;='15Punkteschema'!$E9),'15Punkteschema'!$B9,0)</f>
        <v>0</v>
      </c>
      <c r="AG62" s="18">
        <f>IF(AND(AG$29&gt;='15Punkteschema'!$D9,AG$29&lt;='15Punkteschema'!$E9),'15Punkteschema'!$B9,0)</f>
        <v>0</v>
      </c>
      <c r="AH62" s="18">
        <f>IF(AND(AH$29&gt;='15Punkteschema'!$D9,AH$29&lt;='15Punkteschema'!$E9),'15Punkteschema'!$B9,0)</f>
        <v>0</v>
      </c>
      <c r="AI62" s="18">
        <f>IF(AND(AI$29&gt;='15Punkteschema'!$D9,AI$29&lt;='15Punkteschema'!$E9),'15Punkteschema'!$B9,0)</f>
        <v>0</v>
      </c>
      <c r="AJ62" s="18">
        <f>IF(AND(AJ$29&gt;='15Punkteschema'!$D9,AJ$29&lt;='15Punkteschema'!$E9),'15Punkteschema'!$B9,0)</f>
        <v>0</v>
      </c>
      <c r="AK62" s="18">
        <f>IF(AND(AK$29&gt;='15Punkteschema'!$D9,AK$29&lt;='15Punkteschema'!$E9),'15Punkteschema'!$B9,0)</f>
        <v>0</v>
      </c>
      <c r="AL62" s="18">
        <f>IF(AND(AL$29&gt;='15Punkteschema'!$D9,AL$29&lt;='15Punkteschema'!$E9),'15Punkteschema'!$B9,0)</f>
        <v>0</v>
      </c>
      <c r="AM62" s="18">
        <f>IF(AND(AM$29&gt;='15Punkteschema'!$D9,AM$29&lt;='15Punkteschema'!$E9),'15Punkteschema'!$B9,0)</f>
        <v>0</v>
      </c>
      <c r="AN62" s="18">
        <f>IF(AND(AN$29&gt;='15Punkteschema'!$D9,AN$29&lt;='15Punkteschema'!$E9),'15Punkteschema'!$B9,0)</f>
        <v>0</v>
      </c>
      <c r="AO62" s="18">
        <f>IF(AND(AO$29&gt;='15Punkteschema'!$D9,AO$29&lt;='15Punkteschema'!$E9),'15Punkteschema'!$B9,0)</f>
        <v>0</v>
      </c>
      <c r="AP62" s="18">
        <f>IF(AND(AP$29&gt;='15Punkteschema'!$D9,AP$29&lt;='15Punkteschema'!$E9),'15Punkteschema'!$B9,0)</f>
        <v>0</v>
      </c>
      <c r="AQ62" s="18">
        <f>IF(AND(AQ$29&gt;='15Punkteschema'!$D9,AQ$29&lt;='15Punkteschema'!$E9),'15Punkteschema'!$B9,0)</f>
        <v>0</v>
      </c>
      <c r="AR62" s="18">
        <f>IF(AND(AR$29&gt;='15Punkteschema'!$D9,AR$29&lt;='15Punkteschema'!$E9),'15Punkteschema'!$B9,0)</f>
        <v>0</v>
      </c>
      <c r="AS62" s="18">
        <f>IF(AND(AS$29&gt;='15Punkteschema'!$D9,AS$29&lt;='15Punkteschema'!$E9),'15Punkteschema'!$B9,0)</f>
        <v>0</v>
      </c>
      <c r="AT62" s="18">
        <f>IF(AND(AT$29&gt;='15Punkteschema'!$D9,AT$29&lt;='15Punkteschema'!$E9),'15Punkteschema'!$B9,0)</f>
        <v>0</v>
      </c>
      <c r="AU62" s="18">
        <f>IF(AND(AU$29&gt;='15Punkteschema'!$D9,AU$29&lt;='15Punkteschema'!$E9),'15Punkteschema'!$B9,0)</f>
        <v>0</v>
      </c>
      <c r="AV62" s="18">
        <f>IF(AND(AV$29&gt;='15Punkteschema'!$D9,AV$29&lt;='15Punkteschema'!$E9),'15Punkteschema'!$B9,0)</f>
        <v>0</v>
      </c>
      <c r="AW62" s="18">
        <f>IF(AND(AW$29&gt;='15Punkteschema'!$D9,AW$29&lt;='15Punkteschema'!$E9),'15Punkteschema'!$B9,0)</f>
        <v>0</v>
      </c>
      <c r="AX62" s="18">
        <f>IF(AND(AX$29&gt;='15Punkteschema'!$D9,AX$29&lt;='15Punkteschema'!$E9),'15Punkteschema'!$B9,0)</f>
        <v>0</v>
      </c>
      <c r="AY62" s="18">
        <f>IF(AND(AY$29&gt;='15Punkteschema'!$D9,AY$29&lt;='15Punkteschema'!$E9),'15Punkteschema'!$B9,0)</f>
        <v>0</v>
      </c>
      <c r="AZ62" s="18">
        <f>IF(AND(AZ$29&gt;='15Punkteschema'!$D9,AZ$29&lt;='15Punkteschema'!$E9),'15Punkteschema'!$B9,0)</f>
        <v>0</v>
      </c>
      <c r="BA62" s="18">
        <f>IF(AND(BA$29&gt;='15Punkteschema'!$D9,BA$29&lt;='15Punkteschema'!$E9),'15Punkteschema'!$B9,0)</f>
        <v>0</v>
      </c>
      <c r="BB62" s="18">
        <f>IF(AND(BB$29&gt;='15Punkteschema'!$D9,BB$29&lt;='15Punkteschema'!$E9),'15Punkteschema'!$B9,0)</f>
        <v>0</v>
      </c>
    </row>
    <row r="63" s="18" customFormat="1" ht="12.75" hidden="1" customHeight="1" spans="1:54">
      <c r="A63" s="18" t="s">
        <v>42</v>
      </c>
      <c r="D63" s="18">
        <f>IF(AND(D$29&gt;='15Punkteschema'!$D10,D$29&lt;='15Punkteschema'!$E10),'15Punkteschema'!$B10,0)</f>
        <v>0</v>
      </c>
      <c r="F63" s="18">
        <f>IF(AND(F$29&gt;='15Punkteschema'!$D10,F$29&lt;='15Punkteschema'!$E10),'15Punkteschema'!$B10,0)</f>
        <v>0</v>
      </c>
      <c r="G63" s="18">
        <f>IF(AND(G$29&gt;='15Punkteschema'!$D10,G$29&lt;='15Punkteschema'!$E10),'15Punkteschema'!$B10,0)</f>
        <v>0</v>
      </c>
      <c r="H63" s="18">
        <f>IF(AND(H$29&gt;='15Punkteschema'!$D10,H$29&lt;='15Punkteschema'!$E10),'15Punkteschema'!$B10,0)</f>
        <v>0</v>
      </c>
      <c r="I63" s="18">
        <f>IF(AND(I$29&gt;='15Punkteschema'!$D10,I$29&lt;='15Punkteschema'!$E10),'15Punkteschema'!$B10,0)</f>
        <v>0</v>
      </c>
      <c r="J63" s="18">
        <f>IF(AND(J$29&gt;='15Punkteschema'!$D10,J$29&lt;='15Punkteschema'!$E10),'15Punkteschema'!$B10,0)</f>
        <v>0</v>
      </c>
      <c r="K63" s="18">
        <f>IF(AND(K$29&gt;='15Punkteschema'!$D10,K$29&lt;='15Punkteschema'!$E10),'15Punkteschema'!$B10,0)</f>
        <v>0</v>
      </c>
      <c r="L63" s="18">
        <f>IF(AND(L$29&gt;='15Punkteschema'!$D10,L$29&lt;='15Punkteschema'!$E10),'15Punkteschema'!$B10,0)</f>
        <v>0</v>
      </c>
      <c r="M63" s="18">
        <f>IF(AND(M$29&gt;='15Punkteschema'!$D10,M$29&lt;='15Punkteschema'!$E10),'15Punkteschema'!$B10,0)</f>
        <v>0</v>
      </c>
      <c r="N63" s="18">
        <f>IF(AND(N$29&gt;='15Punkteschema'!$D10,N$29&lt;='15Punkteschema'!$E10),'15Punkteschema'!$B10,0)</f>
        <v>0</v>
      </c>
      <c r="O63" s="18">
        <f>IF(AND(O$29&gt;='15Punkteschema'!$D10,O$29&lt;='15Punkteschema'!$E10),'15Punkteschema'!$B10,0)</f>
        <v>0</v>
      </c>
      <c r="P63" s="18">
        <f>IF(AND(P$29&gt;='15Punkteschema'!$D10,P$29&lt;='15Punkteschema'!$E10),'15Punkteschema'!$B10,0)</f>
        <v>0</v>
      </c>
      <c r="Q63" s="18">
        <f>IF(AND(Q$29&gt;='15Punkteschema'!$D10,Q$29&lt;='15Punkteschema'!$E10),'15Punkteschema'!$B10,0)</f>
        <v>0</v>
      </c>
      <c r="R63" s="18">
        <f>IF(AND(R$29&gt;='15Punkteschema'!$D10,R$29&lt;='15Punkteschema'!$E10),'15Punkteschema'!$B10,0)</f>
        <v>0</v>
      </c>
      <c r="S63" s="18">
        <f>IF(AND(S$29&gt;='15Punkteschema'!$D10,S$29&lt;='15Punkteschema'!$E10),'15Punkteschema'!$B10,0)</f>
        <v>0</v>
      </c>
      <c r="T63" s="18">
        <f>IF(AND(T$29&gt;='15Punkteschema'!$D10,T$29&lt;='15Punkteschema'!$E10),'15Punkteschema'!$B10,0)</f>
        <v>0</v>
      </c>
      <c r="U63" s="18">
        <f>IF(AND(U$29&gt;='15Punkteschema'!$D10,U$29&lt;='15Punkteschema'!$E10),'15Punkteschema'!$B10,0)</f>
        <v>0</v>
      </c>
      <c r="V63" s="18">
        <f>IF(AND(V$29&gt;='15Punkteschema'!$D10,V$29&lt;='15Punkteschema'!$E10),'15Punkteschema'!$B10,0)</f>
        <v>0</v>
      </c>
      <c r="W63" s="18">
        <f>IF(AND(W$29&gt;='15Punkteschema'!$D10,W$29&lt;='15Punkteschema'!$E10),'15Punkteschema'!$B10,0)</f>
        <v>0</v>
      </c>
      <c r="X63" s="18">
        <f>IF(AND(X$29&gt;='15Punkteschema'!$D10,X$29&lt;='15Punkteschema'!$E10),'15Punkteschema'!$B10,0)</f>
        <v>0</v>
      </c>
      <c r="Y63" s="18">
        <f>IF(AND(Y$29&gt;='15Punkteschema'!$D10,Y$29&lt;='15Punkteschema'!$E10),'15Punkteschema'!$B10,0)</f>
        <v>0</v>
      </c>
      <c r="Z63" s="18">
        <f>IF(AND(Z$29&gt;='15Punkteschema'!$D10,Z$29&lt;='15Punkteschema'!$E10),'15Punkteschema'!$B10,0)</f>
        <v>0</v>
      </c>
      <c r="AA63" s="18">
        <f>IF(AND(AA$29&gt;='15Punkteschema'!$D10,AA$29&lt;='15Punkteschema'!$E10),'15Punkteschema'!$B10,0)</f>
        <v>0</v>
      </c>
      <c r="AB63" s="18">
        <f>IF(AND(AB$29&gt;='15Punkteschema'!$D10,AB$29&lt;='15Punkteschema'!$E10),'15Punkteschema'!$B10,0)</f>
        <v>0</v>
      </c>
      <c r="AC63" s="18">
        <f>IF(AND(AC$29&gt;='15Punkteschema'!$D10,AC$29&lt;='15Punkteschema'!$E10),'15Punkteschema'!$B10,0)</f>
        <v>0</v>
      </c>
      <c r="AD63" s="18">
        <f>IF(AND(AD$29&gt;='15Punkteschema'!$D10,AD$29&lt;='15Punkteschema'!$E10),'15Punkteschema'!$B10,0)</f>
        <v>0</v>
      </c>
      <c r="AE63" s="18">
        <f>IF(AND(AE$29&gt;='15Punkteschema'!$D10,AE$29&lt;='15Punkteschema'!$E10),'15Punkteschema'!$B10,0)</f>
        <v>0</v>
      </c>
      <c r="AF63" s="18">
        <f>IF(AND(AF$29&gt;='15Punkteschema'!$D10,AF$29&lt;='15Punkteschema'!$E10),'15Punkteschema'!$B10,0)</f>
        <v>0</v>
      </c>
      <c r="AG63" s="18">
        <f>IF(AND(AG$29&gt;='15Punkteschema'!$D10,AG$29&lt;='15Punkteschema'!$E10),'15Punkteschema'!$B10,0)</f>
        <v>0</v>
      </c>
      <c r="AH63" s="18">
        <f>IF(AND(AH$29&gt;='15Punkteschema'!$D10,AH$29&lt;='15Punkteschema'!$E10),'15Punkteschema'!$B10,0)</f>
        <v>0</v>
      </c>
      <c r="AI63" s="18">
        <f>IF(AND(AI$29&gt;='15Punkteschema'!$D10,AI$29&lt;='15Punkteschema'!$E10),'15Punkteschema'!$B10,0)</f>
        <v>0</v>
      </c>
      <c r="AJ63" s="18">
        <f>IF(AND(AJ$29&gt;='15Punkteschema'!$D10,AJ$29&lt;='15Punkteschema'!$E10),'15Punkteschema'!$B10,0)</f>
        <v>0</v>
      </c>
      <c r="AK63" s="18">
        <f>IF(AND(AK$29&gt;='15Punkteschema'!$D10,AK$29&lt;='15Punkteschema'!$E10),'15Punkteschema'!$B10,0)</f>
        <v>0</v>
      </c>
      <c r="AL63" s="18">
        <f>IF(AND(AL$29&gt;='15Punkteschema'!$D10,AL$29&lt;='15Punkteschema'!$E10),'15Punkteschema'!$B10,0)</f>
        <v>0</v>
      </c>
      <c r="AM63" s="18">
        <f>IF(AND(AM$29&gt;='15Punkteschema'!$D10,AM$29&lt;='15Punkteschema'!$E10),'15Punkteschema'!$B10,0)</f>
        <v>0</v>
      </c>
      <c r="AN63" s="18">
        <f>IF(AND(AN$29&gt;='15Punkteschema'!$D10,AN$29&lt;='15Punkteschema'!$E10),'15Punkteschema'!$B10,0)</f>
        <v>0</v>
      </c>
      <c r="AO63" s="18">
        <f>IF(AND(AO$29&gt;='15Punkteschema'!$D10,AO$29&lt;='15Punkteschema'!$E10),'15Punkteschema'!$B10,0)</f>
        <v>0</v>
      </c>
      <c r="AP63" s="18">
        <f>IF(AND(AP$29&gt;='15Punkteschema'!$D10,AP$29&lt;='15Punkteschema'!$E10),'15Punkteschema'!$B10,0)</f>
        <v>0</v>
      </c>
      <c r="AQ63" s="18">
        <f>IF(AND(AQ$29&gt;='15Punkteschema'!$D10,AQ$29&lt;='15Punkteschema'!$E10),'15Punkteschema'!$B10,0)</f>
        <v>0</v>
      </c>
      <c r="AR63" s="18">
        <f>IF(AND(AR$29&gt;='15Punkteschema'!$D10,AR$29&lt;='15Punkteschema'!$E10),'15Punkteschema'!$B10,0)</f>
        <v>0</v>
      </c>
      <c r="AS63" s="18">
        <f>IF(AND(AS$29&gt;='15Punkteschema'!$D10,AS$29&lt;='15Punkteschema'!$E10),'15Punkteschema'!$B10,0)</f>
        <v>0</v>
      </c>
      <c r="AT63" s="18">
        <f>IF(AND(AT$29&gt;='15Punkteschema'!$D10,AT$29&lt;='15Punkteschema'!$E10),'15Punkteschema'!$B10,0)</f>
        <v>0</v>
      </c>
      <c r="AU63" s="18">
        <f>IF(AND(AU$29&gt;='15Punkteschema'!$D10,AU$29&lt;='15Punkteschema'!$E10),'15Punkteschema'!$B10,0)</f>
        <v>0</v>
      </c>
      <c r="AV63" s="18">
        <f>IF(AND(AV$29&gt;='15Punkteschema'!$D10,AV$29&lt;='15Punkteschema'!$E10),'15Punkteschema'!$B10,0)</f>
        <v>0</v>
      </c>
      <c r="AW63" s="18">
        <f>IF(AND(AW$29&gt;='15Punkteschema'!$D10,AW$29&lt;='15Punkteschema'!$E10),'15Punkteschema'!$B10,0)</f>
        <v>0</v>
      </c>
      <c r="AX63" s="18">
        <f>IF(AND(AX$29&gt;='15Punkteschema'!$D10,AX$29&lt;='15Punkteschema'!$E10),'15Punkteschema'!$B10,0)</f>
        <v>0</v>
      </c>
      <c r="AY63" s="18">
        <f>IF(AND(AY$29&gt;='15Punkteschema'!$D10,AY$29&lt;='15Punkteschema'!$E10),'15Punkteschema'!$B10,0)</f>
        <v>0</v>
      </c>
      <c r="AZ63" s="18">
        <f>IF(AND(AZ$29&gt;='15Punkteschema'!$D10,AZ$29&lt;='15Punkteschema'!$E10),'15Punkteschema'!$B10,0)</f>
        <v>0</v>
      </c>
      <c r="BA63" s="18">
        <f>IF(AND(BA$29&gt;='15Punkteschema'!$D10,BA$29&lt;='15Punkteschema'!$E10),'15Punkteschema'!$B10,0)</f>
        <v>0</v>
      </c>
      <c r="BB63" s="18">
        <f>IF(AND(BB$29&gt;='15Punkteschema'!$D10,BB$29&lt;='15Punkteschema'!$E10),'15Punkteschema'!$B10,0)</f>
        <v>0</v>
      </c>
    </row>
    <row r="64" s="18" customFormat="1" ht="12.75" hidden="1" customHeight="1" spans="1:54">
      <c r="A64" s="18" t="s">
        <v>42</v>
      </c>
      <c r="D64" s="18">
        <f>IF(AND(D$29&gt;='15Punkteschema'!$D11,D$29&lt;='15Punkteschema'!$E11),'15Punkteschema'!$B11,0)</f>
        <v>0</v>
      </c>
      <c r="F64" s="18">
        <f>IF(AND(F$29&gt;='15Punkteschema'!$D11,F$29&lt;='15Punkteschema'!$E11),'15Punkteschema'!$B11,0)</f>
        <v>0</v>
      </c>
      <c r="G64" s="18">
        <f>IF(AND(G$29&gt;='15Punkteschema'!$D11,G$29&lt;='15Punkteschema'!$E11),'15Punkteschema'!$B11,0)</f>
        <v>0</v>
      </c>
      <c r="H64" s="18">
        <f>IF(AND(H$29&gt;='15Punkteschema'!$D11,H$29&lt;='15Punkteschema'!$E11),'15Punkteschema'!$B11,0)</f>
        <v>0</v>
      </c>
      <c r="I64" s="18">
        <f>IF(AND(I$29&gt;='15Punkteschema'!$D11,I$29&lt;='15Punkteschema'!$E11),'15Punkteschema'!$B11,0)</f>
        <v>0</v>
      </c>
      <c r="J64" s="18">
        <f>IF(AND(J$29&gt;='15Punkteschema'!$D11,J$29&lt;='15Punkteschema'!$E11),'15Punkteschema'!$B11,0)</f>
        <v>0</v>
      </c>
      <c r="K64" s="18">
        <f>IF(AND(K$29&gt;='15Punkteschema'!$D11,K$29&lt;='15Punkteschema'!$E11),'15Punkteschema'!$B11,0)</f>
        <v>0</v>
      </c>
      <c r="L64" s="18">
        <f>IF(AND(L$29&gt;='15Punkteschema'!$D11,L$29&lt;='15Punkteschema'!$E11),'15Punkteschema'!$B11,0)</f>
        <v>0</v>
      </c>
      <c r="M64" s="18">
        <f>IF(AND(M$29&gt;='15Punkteschema'!$D11,M$29&lt;='15Punkteschema'!$E11),'15Punkteschema'!$B11,0)</f>
        <v>0</v>
      </c>
      <c r="N64" s="18">
        <f>IF(AND(N$29&gt;='15Punkteschema'!$D11,N$29&lt;='15Punkteschema'!$E11),'15Punkteschema'!$B11,0)</f>
        <v>0</v>
      </c>
      <c r="O64" s="18">
        <f>IF(AND(O$29&gt;='15Punkteschema'!$D11,O$29&lt;='15Punkteschema'!$E11),'15Punkteschema'!$B11,0)</f>
        <v>0</v>
      </c>
      <c r="P64" s="18">
        <f>IF(AND(P$29&gt;='15Punkteschema'!$D11,P$29&lt;='15Punkteschema'!$E11),'15Punkteschema'!$B11,0)</f>
        <v>0</v>
      </c>
      <c r="Q64" s="18">
        <f>IF(AND(Q$29&gt;='15Punkteschema'!$D11,Q$29&lt;='15Punkteschema'!$E11),'15Punkteschema'!$B11,0)</f>
        <v>0</v>
      </c>
      <c r="R64" s="18">
        <f>IF(AND(R$29&gt;='15Punkteschema'!$D11,R$29&lt;='15Punkteschema'!$E11),'15Punkteschema'!$B11,0)</f>
        <v>0</v>
      </c>
      <c r="S64" s="18">
        <f>IF(AND(S$29&gt;='15Punkteschema'!$D11,S$29&lt;='15Punkteschema'!$E11),'15Punkteschema'!$B11,0)</f>
        <v>0</v>
      </c>
      <c r="T64" s="18">
        <f>IF(AND(T$29&gt;='15Punkteschema'!$D11,T$29&lt;='15Punkteschema'!$E11),'15Punkteschema'!$B11,0)</f>
        <v>0</v>
      </c>
      <c r="U64" s="18">
        <f>IF(AND(U$29&gt;='15Punkteschema'!$D11,U$29&lt;='15Punkteschema'!$E11),'15Punkteschema'!$B11,0)</f>
        <v>0</v>
      </c>
      <c r="V64" s="18">
        <f>IF(AND(V$29&gt;='15Punkteschema'!$D11,V$29&lt;='15Punkteschema'!$E11),'15Punkteschema'!$B11,0)</f>
        <v>0</v>
      </c>
      <c r="W64" s="18">
        <f>IF(AND(W$29&gt;='15Punkteschema'!$D11,W$29&lt;='15Punkteschema'!$E11),'15Punkteschema'!$B11,0)</f>
        <v>0</v>
      </c>
      <c r="X64" s="18">
        <f>IF(AND(X$29&gt;='15Punkteschema'!$D11,X$29&lt;='15Punkteschema'!$E11),'15Punkteschema'!$B11,0)</f>
        <v>0</v>
      </c>
      <c r="Y64" s="18">
        <f>IF(AND(Y$29&gt;='15Punkteschema'!$D11,Y$29&lt;='15Punkteschema'!$E11),'15Punkteschema'!$B11,0)</f>
        <v>0</v>
      </c>
      <c r="Z64" s="18">
        <f>IF(AND(Z$29&gt;='15Punkteschema'!$D11,Z$29&lt;='15Punkteschema'!$E11),'15Punkteschema'!$B11,0)</f>
        <v>0</v>
      </c>
      <c r="AA64" s="18">
        <f>IF(AND(AA$29&gt;='15Punkteschema'!$D11,AA$29&lt;='15Punkteschema'!$E11),'15Punkteschema'!$B11,0)</f>
        <v>0</v>
      </c>
      <c r="AB64" s="18">
        <f>IF(AND(AB$29&gt;='15Punkteschema'!$D11,AB$29&lt;='15Punkteschema'!$E11),'15Punkteschema'!$B11,0)</f>
        <v>0</v>
      </c>
      <c r="AC64" s="18">
        <f>IF(AND(AC$29&gt;='15Punkteschema'!$D11,AC$29&lt;='15Punkteschema'!$E11),'15Punkteschema'!$B11,0)</f>
        <v>0</v>
      </c>
      <c r="AD64" s="18">
        <f>IF(AND(AD$29&gt;='15Punkteschema'!$D11,AD$29&lt;='15Punkteschema'!$E11),'15Punkteschema'!$B11,0)</f>
        <v>0</v>
      </c>
      <c r="AE64" s="18">
        <f>IF(AND(AE$29&gt;='15Punkteschema'!$D11,AE$29&lt;='15Punkteschema'!$E11),'15Punkteschema'!$B11,0)</f>
        <v>0</v>
      </c>
      <c r="AF64" s="18">
        <f>IF(AND(AF$29&gt;='15Punkteschema'!$D11,AF$29&lt;='15Punkteschema'!$E11),'15Punkteschema'!$B11,0)</f>
        <v>0</v>
      </c>
      <c r="AG64" s="18">
        <f>IF(AND(AG$29&gt;='15Punkteschema'!$D11,AG$29&lt;='15Punkteschema'!$E11),'15Punkteschema'!$B11,0)</f>
        <v>0</v>
      </c>
      <c r="AH64" s="18">
        <f>IF(AND(AH$29&gt;='15Punkteschema'!$D11,AH$29&lt;='15Punkteschema'!$E11),'15Punkteschema'!$B11,0)</f>
        <v>0</v>
      </c>
      <c r="AI64" s="18">
        <f>IF(AND(AI$29&gt;='15Punkteschema'!$D11,AI$29&lt;='15Punkteschema'!$E11),'15Punkteschema'!$B11,0)</f>
        <v>0</v>
      </c>
      <c r="AJ64" s="18">
        <f>IF(AND(AJ$29&gt;='15Punkteschema'!$D11,AJ$29&lt;='15Punkteschema'!$E11),'15Punkteschema'!$B11,0)</f>
        <v>0</v>
      </c>
      <c r="AK64" s="18">
        <f>IF(AND(AK$29&gt;='15Punkteschema'!$D11,AK$29&lt;='15Punkteschema'!$E11),'15Punkteschema'!$B11,0)</f>
        <v>0</v>
      </c>
      <c r="AL64" s="18">
        <f>IF(AND(AL$29&gt;='15Punkteschema'!$D11,AL$29&lt;='15Punkteschema'!$E11),'15Punkteschema'!$B11,0)</f>
        <v>0</v>
      </c>
      <c r="AM64" s="18">
        <f>IF(AND(AM$29&gt;='15Punkteschema'!$D11,AM$29&lt;='15Punkteschema'!$E11),'15Punkteschema'!$B11,0)</f>
        <v>0</v>
      </c>
      <c r="AN64" s="18">
        <f>IF(AND(AN$29&gt;='15Punkteschema'!$D11,AN$29&lt;='15Punkteschema'!$E11),'15Punkteschema'!$B11,0)</f>
        <v>0</v>
      </c>
      <c r="AO64" s="18">
        <f>IF(AND(AO$29&gt;='15Punkteschema'!$D11,AO$29&lt;='15Punkteschema'!$E11),'15Punkteschema'!$B11,0)</f>
        <v>0</v>
      </c>
      <c r="AP64" s="18">
        <f>IF(AND(AP$29&gt;='15Punkteschema'!$D11,AP$29&lt;='15Punkteschema'!$E11),'15Punkteschema'!$B11,0)</f>
        <v>0</v>
      </c>
      <c r="AQ64" s="18">
        <f>IF(AND(AQ$29&gt;='15Punkteschema'!$D11,AQ$29&lt;='15Punkteschema'!$E11),'15Punkteschema'!$B11,0)</f>
        <v>0</v>
      </c>
      <c r="AR64" s="18">
        <f>IF(AND(AR$29&gt;='15Punkteschema'!$D11,AR$29&lt;='15Punkteschema'!$E11),'15Punkteschema'!$B11,0)</f>
        <v>0</v>
      </c>
      <c r="AS64" s="18">
        <f>IF(AND(AS$29&gt;='15Punkteschema'!$D11,AS$29&lt;='15Punkteschema'!$E11),'15Punkteschema'!$B11,0)</f>
        <v>0</v>
      </c>
      <c r="AT64" s="18">
        <f>IF(AND(AT$29&gt;='15Punkteschema'!$D11,AT$29&lt;='15Punkteschema'!$E11),'15Punkteschema'!$B11,0)</f>
        <v>0</v>
      </c>
      <c r="AU64" s="18">
        <f>IF(AND(AU$29&gt;='15Punkteschema'!$D11,AU$29&lt;='15Punkteschema'!$E11),'15Punkteschema'!$B11,0)</f>
        <v>0</v>
      </c>
      <c r="AV64" s="18">
        <f>IF(AND(AV$29&gt;='15Punkteschema'!$D11,AV$29&lt;='15Punkteschema'!$E11),'15Punkteschema'!$B11,0)</f>
        <v>0</v>
      </c>
      <c r="AW64" s="18">
        <f>IF(AND(AW$29&gt;='15Punkteschema'!$D11,AW$29&lt;='15Punkteschema'!$E11),'15Punkteschema'!$B11,0)</f>
        <v>0</v>
      </c>
      <c r="AX64" s="18">
        <f>IF(AND(AX$29&gt;='15Punkteschema'!$D11,AX$29&lt;='15Punkteschema'!$E11),'15Punkteschema'!$B11,0)</f>
        <v>0</v>
      </c>
      <c r="AY64" s="18">
        <f>IF(AND(AY$29&gt;='15Punkteschema'!$D11,AY$29&lt;='15Punkteschema'!$E11),'15Punkteschema'!$B11,0)</f>
        <v>0</v>
      </c>
      <c r="AZ64" s="18">
        <f>IF(AND(AZ$29&gt;='15Punkteschema'!$D11,AZ$29&lt;='15Punkteschema'!$E11),'15Punkteschema'!$B11,0)</f>
        <v>0</v>
      </c>
      <c r="BA64" s="18">
        <f>IF(AND(BA$29&gt;='15Punkteschema'!$D11,BA$29&lt;='15Punkteschema'!$E11),'15Punkteschema'!$B11,0)</f>
        <v>0</v>
      </c>
      <c r="BB64" s="18">
        <f>IF(AND(BB$29&gt;='15Punkteschema'!$D11,BB$29&lt;='15Punkteschema'!$E11),'15Punkteschema'!$B11,0)</f>
        <v>0</v>
      </c>
    </row>
    <row r="65" s="18" customFormat="1" ht="12.75" hidden="1" customHeight="1" spans="1:54">
      <c r="A65" s="18" t="s">
        <v>42</v>
      </c>
      <c r="D65" s="18">
        <f>IF(AND(D$29&gt;='15Punkteschema'!$D12,D$29&lt;='15Punkteschema'!$E12),'15Punkteschema'!$B12,0)</f>
        <v>0</v>
      </c>
      <c r="F65" s="18">
        <f>IF(AND(F$29&gt;='15Punkteschema'!$D12,F$29&lt;='15Punkteschema'!$E12),'15Punkteschema'!$B12,0)</f>
        <v>0</v>
      </c>
      <c r="G65" s="18">
        <f>IF(AND(G$29&gt;='15Punkteschema'!$D12,G$29&lt;='15Punkteschema'!$E12),'15Punkteschema'!$B12,0)</f>
        <v>0</v>
      </c>
      <c r="H65" s="18">
        <f>IF(AND(H$29&gt;='15Punkteschema'!$D12,H$29&lt;='15Punkteschema'!$E12),'15Punkteschema'!$B12,0)</f>
        <v>0</v>
      </c>
      <c r="I65" s="18">
        <f>IF(AND(I$29&gt;='15Punkteschema'!$D12,I$29&lt;='15Punkteschema'!$E12),'15Punkteschema'!$B12,0)</f>
        <v>0</v>
      </c>
      <c r="J65" s="18">
        <f>IF(AND(J$29&gt;='15Punkteschema'!$D12,J$29&lt;='15Punkteschema'!$E12),'15Punkteschema'!$B12,0)</f>
        <v>0</v>
      </c>
      <c r="K65" s="18">
        <f>IF(AND(K$29&gt;='15Punkteschema'!$D12,K$29&lt;='15Punkteschema'!$E12),'15Punkteschema'!$B12,0)</f>
        <v>0</v>
      </c>
      <c r="L65" s="18">
        <f>IF(AND(L$29&gt;='15Punkteschema'!$D12,L$29&lt;='15Punkteschema'!$E12),'15Punkteschema'!$B12,0)</f>
        <v>0</v>
      </c>
      <c r="M65" s="18">
        <f>IF(AND(M$29&gt;='15Punkteschema'!$D12,M$29&lt;='15Punkteschema'!$E12),'15Punkteschema'!$B12,0)</f>
        <v>0</v>
      </c>
      <c r="N65" s="18">
        <f>IF(AND(N$29&gt;='15Punkteschema'!$D12,N$29&lt;='15Punkteschema'!$E12),'15Punkteschema'!$B12,0)</f>
        <v>0</v>
      </c>
      <c r="O65" s="18">
        <f>IF(AND(O$29&gt;='15Punkteschema'!$D12,O$29&lt;='15Punkteschema'!$E12),'15Punkteschema'!$B12,0)</f>
        <v>0</v>
      </c>
      <c r="P65" s="18">
        <f>IF(AND(P$29&gt;='15Punkteschema'!$D12,P$29&lt;='15Punkteschema'!$E12),'15Punkteschema'!$B12,0)</f>
        <v>0</v>
      </c>
      <c r="Q65" s="18">
        <f>IF(AND(Q$29&gt;='15Punkteschema'!$D12,Q$29&lt;='15Punkteschema'!$E12),'15Punkteschema'!$B12,0)</f>
        <v>0</v>
      </c>
      <c r="R65" s="18">
        <f>IF(AND(R$29&gt;='15Punkteschema'!$D12,R$29&lt;='15Punkteschema'!$E12),'15Punkteschema'!$B12,0)</f>
        <v>0</v>
      </c>
      <c r="S65" s="18">
        <f>IF(AND(S$29&gt;='15Punkteschema'!$D12,S$29&lt;='15Punkteschema'!$E12),'15Punkteschema'!$B12,0)</f>
        <v>0</v>
      </c>
      <c r="T65" s="18">
        <f>IF(AND(T$29&gt;='15Punkteschema'!$D12,T$29&lt;='15Punkteschema'!$E12),'15Punkteschema'!$B12,0)</f>
        <v>0</v>
      </c>
      <c r="U65" s="18">
        <f>IF(AND(U$29&gt;='15Punkteschema'!$D12,U$29&lt;='15Punkteschema'!$E12),'15Punkteschema'!$B12,0)</f>
        <v>0</v>
      </c>
      <c r="V65" s="18">
        <f>IF(AND(V$29&gt;='15Punkteschema'!$D12,V$29&lt;='15Punkteschema'!$E12),'15Punkteschema'!$B12,0)</f>
        <v>0</v>
      </c>
      <c r="W65" s="18">
        <f>IF(AND(W$29&gt;='15Punkteschema'!$D12,W$29&lt;='15Punkteschema'!$E12),'15Punkteschema'!$B12,0)</f>
        <v>0</v>
      </c>
      <c r="X65" s="18">
        <f>IF(AND(X$29&gt;='15Punkteschema'!$D12,X$29&lt;='15Punkteschema'!$E12),'15Punkteschema'!$B12,0)</f>
        <v>0</v>
      </c>
      <c r="Y65" s="18">
        <f>IF(AND(Y$29&gt;='15Punkteschema'!$D12,Y$29&lt;='15Punkteschema'!$E12),'15Punkteschema'!$B12,0)</f>
        <v>0</v>
      </c>
      <c r="Z65" s="18">
        <f>IF(AND(Z$29&gt;='15Punkteschema'!$D12,Z$29&lt;='15Punkteschema'!$E12),'15Punkteschema'!$B12,0)</f>
        <v>0</v>
      </c>
      <c r="AA65" s="18">
        <f>IF(AND(AA$29&gt;='15Punkteschema'!$D12,AA$29&lt;='15Punkteschema'!$E12),'15Punkteschema'!$B12,0)</f>
        <v>0</v>
      </c>
      <c r="AB65" s="18">
        <f>IF(AND(AB$29&gt;='15Punkteschema'!$D12,AB$29&lt;='15Punkteschema'!$E12),'15Punkteschema'!$B12,0)</f>
        <v>0</v>
      </c>
      <c r="AC65" s="18">
        <f>IF(AND(AC$29&gt;='15Punkteschema'!$D12,AC$29&lt;='15Punkteschema'!$E12),'15Punkteschema'!$B12,0)</f>
        <v>0</v>
      </c>
      <c r="AD65" s="18">
        <f>IF(AND(AD$29&gt;='15Punkteschema'!$D12,AD$29&lt;='15Punkteschema'!$E12),'15Punkteschema'!$B12,0)</f>
        <v>0</v>
      </c>
      <c r="AE65" s="18">
        <f>IF(AND(AE$29&gt;='15Punkteschema'!$D12,AE$29&lt;='15Punkteschema'!$E12),'15Punkteschema'!$B12,0)</f>
        <v>0</v>
      </c>
      <c r="AF65" s="18">
        <f>IF(AND(AF$29&gt;='15Punkteschema'!$D12,AF$29&lt;='15Punkteschema'!$E12),'15Punkteschema'!$B12,0)</f>
        <v>0</v>
      </c>
      <c r="AG65" s="18">
        <f>IF(AND(AG$29&gt;='15Punkteschema'!$D12,AG$29&lt;='15Punkteschema'!$E12),'15Punkteschema'!$B12,0)</f>
        <v>0</v>
      </c>
      <c r="AH65" s="18">
        <f>IF(AND(AH$29&gt;='15Punkteschema'!$D12,AH$29&lt;='15Punkteschema'!$E12),'15Punkteschema'!$B12,0)</f>
        <v>0</v>
      </c>
      <c r="AI65" s="18">
        <f>IF(AND(AI$29&gt;='15Punkteschema'!$D12,AI$29&lt;='15Punkteschema'!$E12),'15Punkteschema'!$B12,0)</f>
        <v>0</v>
      </c>
      <c r="AJ65" s="18">
        <f>IF(AND(AJ$29&gt;='15Punkteschema'!$D12,AJ$29&lt;='15Punkteschema'!$E12),'15Punkteschema'!$B12,0)</f>
        <v>0</v>
      </c>
      <c r="AK65" s="18">
        <f>IF(AND(AK$29&gt;='15Punkteschema'!$D12,AK$29&lt;='15Punkteschema'!$E12),'15Punkteschema'!$B12,0)</f>
        <v>0</v>
      </c>
      <c r="AL65" s="18">
        <f>IF(AND(AL$29&gt;='15Punkteschema'!$D12,AL$29&lt;='15Punkteschema'!$E12),'15Punkteschema'!$B12,0)</f>
        <v>0</v>
      </c>
      <c r="AM65" s="18">
        <f>IF(AND(AM$29&gt;='15Punkteschema'!$D12,AM$29&lt;='15Punkteschema'!$E12),'15Punkteschema'!$B12,0)</f>
        <v>0</v>
      </c>
      <c r="AN65" s="18">
        <f>IF(AND(AN$29&gt;='15Punkteschema'!$D12,AN$29&lt;='15Punkteschema'!$E12),'15Punkteschema'!$B12,0)</f>
        <v>0</v>
      </c>
      <c r="AO65" s="18">
        <f>IF(AND(AO$29&gt;='15Punkteschema'!$D12,AO$29&lt;='15Punkteschema'!$E12),'15Punkteschema'!$B12,0)</f>
        <v>0</v>
      </c>
      <c r="AP65" s="18">
        <f>IF(AND(AP$29&gt;='15Punkteschema'!$D12,AP$29&lt;='15Punkteschema'!$E12),'15Punkteschema'!$B12,0)</f>
        <v>0</v>
      </c>
      <c r="AQ65" s="18">
        <f>IF(AND(AQ$29&gt;='15Punkteschema'!$D12,AQ$29&lt;='15Punkteschema'!$E12),'15Punkteschema'!$B12,0)</f>
        <v>0</v>
      </c>
      <c r="AR65" s="18">
        <f>IF(AND(AR$29&gt;='15Punkteschema'!$D12,AR$29&lt;='15Punkteschema'!$E12),'15Punkteschema'!$B12,0)</f>
        <v>0</v>
      </c>
      <c r="AS65" s="18">
        <f>IF(AND(AS$29&gt;='15Punkteschema'!$D12,AS$29&lt;='15Punkteschema'!$E12),'15Punkteschema'!$B12,0)</f>
        <v>0</v>
      </c>
      <c r="AT65" s="18">
        <f>IF(AND(AT$29&gt;='15Punkteschema'!$D12,AT$29&lt;='15Punkteschema'!$E12),'15Punkteschema'!$B12,0)</f>
        <v>0</v>
      </c>
      <c r="AU65" s="18">
        <f>IF(AND(AU$29&gt;='15Punkteschema'!$D12,AU$29&lt;='15Punkteschema'!$E12),'15Punkteschema'!$B12,0)</f>
        <v>0</v>
      </c>
      <c r="AV65" s="18">
        <f>IF(AND(AV$29&gt;='15Punkteschema'!$D12,AV$29&lt;='15Punkteschema'!$E12),'15Punkteschema'!$B12,0)</f>
        <v>0</v>
      </c>
      <c r="AW65" s="18">
        <f>IF(AND(AW$29&gt;='15Punkteschema'!$D12,AW$29&lt;='15Punkteschema'!$E12),'15Punkteschema'!$B12,0)</f>
        <v>0</v>
      </c>
      <c r="AX65" s="18">
        <f>IF(AND(AX$29&gt;='15Punkteschema'!$D12,AX$29&lt;='15Punkteschema'!$E12),'15Punkteschema'!$B12,0)</f>
        <v>0</v>
      </c>
      <c r="AY65" s="18">
        <f>IF(AND(AY$29&gt;='15Punkteschema'!$D12,AY$29&lt;='15Punkteschema'!$E12),'15Punkteschema'!$B12,0)</f>
        <v>0</v>
      </c>
      <c r="AZ65" s="18">
        <f>IF(AND(AZ$29&gt;='15Punkteschema'!$D12,AZ$29&lt;='15Punkteschema'!$E12),'15Punkteschema'!$B12,0)</f>
        <v>0</v>
      </c>
      <c r="BA65" s="18">
        <f>IF(AND(BA$29&gt;='15Punkteschema'!$D12,BA$29&lt;='15Punkteschema'!$E12),'15Punkteschema'!$B12,0)</f>
        <v>0</v>
      </c>
      <c r="BB65" s="18">
        <f>IF(AND(BB$29&gt;='15Punkteschema'!$D12,BB$29&lt;='15Punkteschema'!$E12),'15Punkteschema'!$B12,0)</f>
        <v>0</v>
      </c>
    </row>
    <row r="66" s="18" customFormat="1" ht="12.75" hidden="1" customHeight="1" spans="1:54">
      <c r="A66" s="18" t="s">
        <v>42</v>
      </c>
      <c r="D66" s="18">
        <f>IF(AND(D$29&gt;='15Punkteschema'!$D13,D$29&lt;='15Punkteschema'!$E13),'15Punkteschema'!$B13,0)</f>
        <v>0</v>
      </c>
      <c r="F66" s="18">
        <f>IF(AND(F$29&gt;='15Punkteschema'!$D13,F$29&lt;='15Punkteschema'!$E13),'15Punkteschema'!$B13,0)</f>
        <v>0</v>
      </c>
      <c r="G66" s="18">
        <f>IF(AND(G$29&gt;='15Punkteschema'!$D13,G$29&lt;='15Punkteschema'!$E13),'15Punkteschema'!$B13,0)</f>
        <v>0</v>
      </c>
      <c r="H66" s="18">
        <f>IF(AND(H$29&gt;='15Punkteschema'!$D13,H$29&lt;='15Punkteschema'!$E13),'15Punkteschema'!$B13,0)</f>
        <v>0</v>
      </c>
      <c r="I66" s="18">
        <f>IF(AND(I$29&gt;='15Punkteschema'!$D13,I$29&lt;='15Punkteschema'!$E13),'15Punkteschema'!$B13,0)</f>
        <v>0</v>
      </c>
      <c r="J66" s="18">
        <f>IF(AND(J$29&gt;='15Punkteschema'!$D13,J$29&lt;='15Punkteschema'!$E13),'15Punkteschema'!$B13,0)</f>
        <v>0</v>
      </c>
      <c r="K66" s="18">
        <f>IF(AND(K$29&gt;='15Punkteschema'!$D13,K$29&lt;='15Punkteschema'!$E13),'15Punkteschema'!$B13,0)</f>
        <v>0</v>
      </c>
      <c r="L66" s="18">
        <f>IF(AND(L$29&gt;='15Punkteschema'!$D13,L$29&lt;='15Punkteschema'!$E13),'15Punkteschema'!$B13,0)</f>
        <v>0</v>
      </c>
      <c r="M66" s="18">
        <f>IF(AND(M$29&gt;='15Punkteschema'!$D13,M$29&lt;='15Punkteschema'!$E13),'15Punkteschema'!$B13,0)</f>
        <v>0</v>
      </c>
      <c r="N66" s="18">
        <f>IF(AND(N$29&gt;='15Punkteschema'!$D13,N$29&lt;='15Punkteschema'!$E13),'15Punkteschema'!$B13,0)</f>
        <v>0</v>
      </c>
      <c r="O66" s="18">
        <f>IF(AND(O$29&gt;='15Punkteschema'!$D13,O$29&lt;='15Punkteschema'!$E13),'15Punkteschema'!$B13,0)</f>
        <v>0</v>
      </c>
      <c r="P66" s="18">
        <f>IF(AND(P$29&gt;='15Punkteschema'!$D13,P$29&lt;='15Punkteschema'!$E13),'15Punkteschema'!$B13,0)</f>
        <v>0</v>
      </c>
      <c r="Q66" s="18">
        <f>IF(AND(Q$29&gt;='15Punkteschema'!$D13,Q$29&lt;='15Punkteschema'!$E13),'15Punkteschema'!$B13,0)</f>
        <v>0</v>
      </c>
      <c r="R66" s="18">
        <f>IF(AND(R$29&gt;='15Punkteschema'!$D13,R$29&lt;='15Punkteschema'!$E13),'15Punkteschema'!$B13,0)</f>
        <v>0</v>
      </c>
      <c r="S66" s="18">
        <f>IF(AND(S$29&gt;='15Punkteschema'!$D13,S$29&lt;='15Punkteschema'!$E13),'15Punkteschema'!$B13,0)</f>
        <v>0</v>
      </c>
      <c r="T66" s="18">
        <f>IF(AND(T$29&gt;='15Punkteschema'!$D13,T$29&lt;='15Punkteschema'!$E13),'15Punkteschema'!$B13,0)</f>
        <v>0</v>
      </c>
      <c r="U66" s="18">
        <f>IF(AND(U$29&gt;='15Punkteschema'!$D13,U$29&lt;='15Punkteschema'!$E13),'15Punkteschema'!$B13,0)</f>
        <v>0</v>
      </c>
      <c r="V66" s="18">
        <f>IF(AND(V$29&gt;='15Punkteschema'!$D13,V$29&lt;='15Punkteschema'!$E13),'15Punkteschema'!$B13,0)</f>
        <v>0</v>
      </c>
      <c r="W66" s="18">
        <f>IF(AND(W$29&gt;='15Punkteschema'!$D13,W$29&lt;='15Punkteschema'!$E13),'15Punkteschema'!$B13,0)</f>
        <v>0</v>
      </c>
      <c r="X66" s="18">
        <f>IF(AND(X$29&gt;='15Punkteschema'!$D13,X$29&lt;='15Punkteschema'!$E13),'15Punkteschema'!$B13,0)</f>
        <v>0</v>
      </c>
      <c r="Y66" s="18">
        <f>IF(AND(Y$29&gt;='15Punkteschema'!$D13,Y$29&lt;='15Punkteschema'!$E13),'15Punkteschema'!$B13,0)</f>
        <v>0</v>
      </c>
      <c r="Z66" s="18">
        <f>IF(AND(Z$29&gt;='15Punkteschema'!$D13,Z$29&lt;='15Punkteschema'!$E13),'15Punkteschema'!$B13,0)</f>
        <v>0</v>
      </c>
      <c r="AA66" s="18">
        <f>IF(AND(AA$29&gt;='15Punkteschema'!$D13,AA$29&lt;='15Punkteschema'!$E13),'15Punkteschema'!$B13,0)</f>
        <v>0</v>
      </c>
      <c r="AB66" s="18">
        <f>IF(AND(AB$29&gt;='15Punkteschema'!$D13,AB$29&lt;='15Punkteschema'!$E13),'15Punkteschema'!$B13,0)</f>
        <v>0</v>
      </c>
      <c r="AC66" s="18">
        <f>IF(AND(AC$29&gt;='15Punkteschema'!$D13,AC$29&lt;='15Punkteschema'!$E13),'15Punkteschema'!$B13,0)</f>
        <v>0</v>
      </c>
      <c r="AD66" s="18">
        <f>IF(AND(AD$29&gt;='15Punkteschema'!$D13,AD$29&lt;='15Punkteschema'!$E13),'15Punkteschema'!$B13,0)</f>
        <v>0</v>
      </c>
      <c r="AE66" s="18">
        <f>IF(AND(AE$29&gt;='15Punkteschema'!$D13,AE$29&lt;='15Punkteschema'!$E13),'15Punkteschema'!$B13,0)</f>
        <v>0</v>
      </c>
      <c r="AF66" s="18">
        <f>IF(AND(AF$29&gt;='15Punkteschema'!$D13,AF$29&lt;='15Punkteschema'!$E13),'15Punkteschema'!$B13,0)</f>
        <v>0</v>
      </c>
      <c r="AG66" s="18">
        <f>IF(AND(AG$29&gt;='15Punkteschema'!$D13,AG$29&lt;='15Punkteschema'!$E13),'15Punkteschema'!$B13,0)</f>
        <v>0</v>
      </c>
      <c r="AH66" s="18">
        <f>IF(AND(AH$29&gt;='15Punkteschema'!$D13,AH$29&lt;='15Punkteschema'!$E13),'15Punkteschema'!$B13,0)</f>
        <v>0</v>
      </c>
      <c r="AI66" s="18">
        <f>IF(AND(AI$29&gt;='15Punkteschema'!$D13,AI$29&lt;='15Punkteschema'!$E13),'15Punkteschema'!$B13,0)</f>
        <v>0</v>
      </c>
      <c r="AJ66" s="18">
        <f>IF(AND(AJ$29&gt;='15Punkteschema'!$D13,AJ$29&lt;='15Punkteschema'!$E13),'15Punkteschema'!$B13,0)</f>
        <v>0</v>
      </c>
      <c r="AK66" s="18">
        <f>IF(AND(AK$29&gt;='15Punkteschema'!$D13,AK$29&lt;='15Punkteschema'!$E13),'15Punkteschema'!$B13,0)</f>
        <v>0</v>
      </c>
      <c r="AL66" s="18">
        <f>IF(AND(AL$29&gt;='15Punkteschema'!$D13,AL$29&lt;='15Punkteschema'!$E13),'15Punkteschema'!$B13,0)</f>
        <v>0</v>
      </c>
      <c r="AM66" s="18">
        <f>IF(AND(AM$29&gt;='15Punkteschema'!$D13,AM$29&lt;='15Punkteschema'!$E13),'15Punkteschema'!$B13,0)</f>
        <v>0</v>
      </c>
      <c r="AN66" s="18">
        <f>IF(AND(AN$29&gt;='15Punkteschema'!$D13,AN$29&lt;='15Punkteschema'!$E13),'15Punkteschema'!$B13,0)</f>
        <v>0</v>
      </c>
      <c r="AO66" s="18">
        <f>IF(AND(AO$29&gt;='15Punkteschema'!$D13,AO$29&lt;='15Punkteschema'!$E13),'15Punkteschema'!$B13,0)</f>
        <v>0</v>
      </c>
      <c r="AP66" s="18">
        <f>IF(AND(AP$29&gt;='15Punkteschema'!$D13,AP$29&lt;='15Punkteschema'!$E13),'15Punkteschema'!$B13,0)</f>
        <v>0</v>
      </c>
      <c r="AQ66" s="18">
        <f>IF(AND(AQ$29&gt;='15Punkteschema'!$D13,AQ$29&lt;='15Punkteschema'!$E13),'15Punkteschema'!$B13,0)</f>
        <v>0</v>
      </c>
      <c r="AR66" s="18">
        <f>IF(AND(AR$29&gt;='15Punkteschema'!$D13,AR$29&lt;='15Punkteschema'!$E13),'15Punkteschema'!$B13,0)</f>
        <v>0</v>
      </c>
      <c r="AS66" s="18">
        <f>IF(AND(AS$29&gt;='15Punkteschema'!$D13,AS$29&lt;='15Punkteschema'!$E13),'15Punkteschema'!$B13,0)</f>
        <v>0</v>
      </c>
      <c r="AT66" s="18">
        <f>IF(AND(AT$29&gt;='15Punkteschema'!$D13,AT$29&lt;='15Punkteschema'!$E13),'15Punkteschema'!$B13,0)</f>
        <v>0</v>
      </c>
      <c r="AU66" s="18">
        <f>IF(AND(AU$29&gt;='15Punkteschema'!$D13,AU$29&lt;='15Punkteschema'!$E13),'15Punkteschema'!$B13,0)</f>
        <v>0</v>
      </c>
      <c r="AV66" s="18">
        <f>IF(AND(AV$29&gt;='15Punkteschema'!$D13,AV$29&lt;='15Punkteschema'!$E13),'15Punkteschema'!$B13,0)</f>
        <v>0</v>
      </c>
      <c r="AW66" s="18">
        <f>IF(AND(AW$29&gt;='15Punkteschema'!$D13,AW$29&lt;='15Punkteschema'!$E13),'15Punkteschema'!$B13,0)</f>
        <v>0</v>
      </c>
      <c r="AX66" s="18">
        <f>IF(AND(AX$29&gt;='15Punkteschema'!$D13,AX$29&lt;='15Punkteschema'!$E13),'15Punkteschema'!$B13,0)</f>
        <v>0</v>
      </c>
      <c r="AY66" s="18">
        <f>IF(AND(AY$29&gt;='15Punkteschema'!$D13,AY$29&lt;='15Punkteschema'!$E13),'15Punkteschema'!$B13,0)</f>
        <v>0</v>
      </c>
      <c r="AZ66" s="18">
        <f>IF(AND(AZ$29&gt;='15Punkteschema'!$D13,AZ$29&lt;='15Punkteschema'!$E13),'15Punkteschema'!$B13,0)</f>
        <v>0</v>
      </c>
      <c r="BA66" s="18">
        <f>IF(AND(BA$29&gt;='15Punkteschema'!$D13,BA$29&lt;='15Punkteschema'!$E13),'15Punkteschema'!$B13,0)</f>
        <v>0</v>
      </c>
      <c r="BB66" s="18">
        <f>IF(AND(BB$29&gt;='15Punkteschema'!$D13,BB$29&lt;='15Punkteschema'!$E13),'15Punkteschema'!$B13,0)</f>
        <v>0</v>
      </c>
    </row>
    <row r="67" s="18" customFormat="1" ht="12.75" hidden="1" customHeight="1" spans="1:54">
      <c r="A67" s="18" t="s">
        <v>42</v>
      </c>
      <c r="D67" s="18">
        <f>IF(AND(D$29&gt;='15Punkteschema'!$D14,D$29&lt;='15Punkteschema'!$E14),'15Punkteschema'!$B14,0)</f>
        <v>0</v>
      </c>
      <c r="F67" s="18">
        <f>IF(AND(F$29&gt;='15Punkteschema'!$D14,F$29&lt;='15Punkteschema'!$E14),'15Punkteschema'!$B14,0)</f>
        <v>0</v>
      </c>
      <c r="G67" s="18">
        <f>IF(AND(G$29&gt;='15Punkteschema'!$D14,G$29&lt;='15Punkteschema'!$E14),'15Punkteschema'!$B14,0)</f>
        <v>0</v>
      </c>
      <c r="H67" s="18">
        <f>IF(AND(H$29&gt;='15Punkteschema'!$D14,H$29&lt;='15Punkteschema'!$E14),'15Punkteschema'!$B14,0)</f>
        <v>0</v>
      </c>
      <c r="I67" s="18">
        <f>IF(AND(I$29&gt;='15Punkteschema'!$D14,I$29&lt;='15Punkteschema'!$E14),'15Punkteschema'!$B14,0)</f>
        <v>0</v>
      </c>
      <c r="J67" s="18">
        <f>IF(AND(J$29&gt;='15Punkteschema'!$D14,J$29&lt;='15Punkteschema'!$E14),'15Punkteschema'!$B14,0)</f>
        <v>0</v>
      </c>
      <c r="K67" s="18">
        <f>IF(AND(K$29&gt;='15Punkteschema'!$D14,K$29&lt;='15Punkteschema'!$E14),'15Punkteschema'!$B14,0)</f>
        <v>0</v>
      </c>
      <c r="L67" s="18">
        <f>IF(AND(L$29&gt;='15Punkteschema'!$D14,L$29&lt;='15Punkteschema'!$E14),'15Punkteschema'!$B14,0)</f>
        <v>0</v>
      </c>
      <c r="M67" s="18">
        <f>IF(AND(M$29&gt;='15Punkteschema'!$D14,M$29&lt;='15Punkteschema'!$E14),'15Punkteschema'!$B14,0)</f>
        <v>0</v>
      </c>
      <c r="N67" s="18">
        <f>IF(AND(N$29&gt;='15Punkteschema'!$D14,N$29&lt;='15Punkteschema'!$E14),'15Punkteschema'!$B14,0)</f>
        <v>0</v>
      </c>
      <c r="O67" s="18">
        <f>IF(AND(O$29&gt;='15Punkteschema'!$D14,O$29&lt;='15Punkteschema'!$E14),'15Punkteschema'!$B14,0)</f>
        <v>0</v>
      </c>
      <c r="P67" s="18">
        <f>IF(AND(P$29&gt;='15Punkteschema'!$D14,P$29&lt;='15Punkteschema'!$E14),'15Punkteschema'!$B14,0)</f>
        <v>0</v>
      </c>
      <c r="Q67" s="18">
        <f>IF(AND(Q$29&gt;='15Punkteschema'!$D14,Q$29&lt;='15Punkteschema'!$E14),'15Punkteschema'!$B14,0)</f>
        <v>0</v>
      </c>
      <c r="R67" s="18">
        <f>IF(AND(R$29&gt;='15Punkteschema'!$D14,R$29&lt;='15Punkteschema'!$E14),'15Punkteschema'!$B14,0)</f>
        <v>0</v>
      </c>
      <c r="S67" s="18">
        <f>IF(AND(S$29&gt;='15Punkteschema'!$D14,S$29&lt;='15Punkteschema'!$E14),'15Punkteschema'!$B14,0)</f>
        <v>0</v>
      </c>
      <c r="T67" s="18">
        <f>IF(AND(T$29&gt;='15Punkteschema'!$D14,T$29&lt;='15Punkteschema'!$E14),'15Punkteschema'!$B14,0)</f>
        <v>0</v>
      </c>
      <c r="U67" s="18">
        <f>IF(AND(U$29&gt;='15Punkteschema'!$D14,U$29&lt;='15Punkteschema'!$E14),'15Punkteschema'!$B14,0)</f>
        <v>0</v>
      </c>
      <c r="V67" s="18">
        <f>IF(AND(V$29&gt;='15Punkteschema'!$D14,V$29&lt;='15Punkteschema'!$E14),'15Punkteschema'!$B14,0)</f>
        <v>0</v>
      </c>
      <c r="W67" s="18">
        <f>IF(AND(W$29&gt;='15Punkteschema'!$D14,W$29&lt;='15Punkteschema'!$E14),'15Punkteschema'!$B14,0)</f>
        <v>0</v>
      </c>
      <c r="X67" s="18">
        <f>IF(AND(X$29&gt;='15Punkteschema'!$D14,X$29&lt;='15Punkteschema'!$E14),'15Punkteschema'!$B14,0)</f>
        <v>0</v>
      </c>
      <c r="Y67" s="18">
        <f>IF(AND(Y$29&gt;='15Punkteschema'!$D14,Y$29&lt;='15Punkteschema'!$E14),'15Punkteschema'!$B14,0)</f>
        <v>0</v>
      </c>
      <c r="Z67" s="18">
        <f>IF(AND(Z$29&gt;='15Punkteschema'!$D14,Z$29&lt;='15Punkteschema'!$E14),'15Punkteschema'!$B14,0)</f>
        <v>0</v>
      </c>
      <c r="AA67" s="18">
        <f>IF(AND(AA$29&gt;='15Punkteschema'!$D14,AA$29&lt;='15Punkteschema'!$E14),'15Punkteschema'!$B14,0)</f>
        <v>0</v>
      </c>
      <c r="AB67" s="18">
        <f>IF(AND(AB$29&gt;='15Punkteschema'!$D14,AB$29&lt;='15Punkteschema'!$E14),'15Punkteschema'!$B14,0)</f>
        <v>0</v>
      </c>
      <c r="AC67" s="18">
        <f>IF(AND(AC$29&gt;='15Punkteschema'!$D14,AC$29&lt;='15Punkteschema'!$E14),'15Punkteschema'!$B14,0)</f>
        <v>0</v>
      </c>
      <c r="AD67" s="18">
        <f>IF(AND(AD$29&gt;='15Punkteschema'!$D14,AD$29&lt;='15Punkteschema'!$E14),'15Punkteschema'!$B14,0)</f>
        <v>0</v>
      </c>
      <c r="AE67" s="18">
        <f>IF(AND(AE$29&gt;='15Punkteschema'!$D14,AE$29&lt;='15Punkteschema'!$E14),'15Punkteschema'!$B14,0)</f>
        <v>0</v>
      </c>
      <c r="AF67" s="18">
        <f>IF(AND(AF$29&gt;='15Punkteschema'!$D14,AF$29&lt;='15Punkteschema'!$E14),'15Punkteschema'!$B14,0)</f>
        <v>0</v>
      </c>
      <c r="AG67" s="18">
        <f>IF(AND(AG$29&gt;='15Punkteschema'!$D14,AG$29&lt;='15Punkteschema'!$E14),'15Punkteschema'!$B14,0)</f>
        <v>0</v>
      </c>
      <c r="AH67" s="18">
        <f>IF(AND(AH$29&gt;='15Punkteschema'!$D14,AH$29&lt;='15Punkteschema'!$E14),'15Punkteschema'!$B14,0)</f>
        <v>0</v>
      </c>
      <c r="AI67" s="18">
        <f>IF(AND(AI$29&gt;='15Punkteschema'!$D14,AI$29&lt;='15Punkteschema'!$E14),'15Punkteschema'!$B14,0)</f>
        <v>0</v>
      </c>
      <c r="AJ67" s="18">
        <f>IF(AND(AJ$29&gt;='15Punkteschema'!$D14,AJ$29&lt;='15Punkteschema'!$E14),'15Punkteschema'!$B14,0)</f>
        <v>0</v>
      </c>
      <c r="AK67" s="18">
        <f>IF(AND(AK$29&gt;='15Punkteschema'!$D14,AK$29&lt;='15Punkteschema'!$E14),'15Punkteschema'!$B14,0)</f>
        <v>0</v>
      </c>
      <c r="AL67" s="18">
        <f>IF(AND(AL$29&gt;='15Punkteschema'!$D14,AL$29&lt;='15Punkteschema'!$E14),'15Punkteschema'!$B14,0)</f>
        <v>0</v>
      </c>
      <c r="AM67" s="18">
        <f>IF(AND(AM$29&gt;='15Punkteschema'!$D14,AM$29&lt;='15Punkteschema'!$E14),'15Punkteschema'!$B14,0)</f>
        <v>0</v>
      </c>
      <c r="AN67" s="18">
        <f>IF(AND(AN$29&gt;='15Punkteschema'!$D14,AN$29&lt;='15Punkteschema'!$E14),'15Punkteschema'!$B14,0)</f>
        <v>0</v>
      </c>
      <c r="AO67" s="18">
        <f>IF(AND(AO$29&gt;='15Punkteschema'!$D14,AO$29&lt;='15Punkteschema'!$E14),'15Punkteschema'!$B14,0)</f>
        <v>0</v>
      </c>
      <c r="AP67" s="18">
        <f>IF(AND(AP$29&gt;='15Punkteschema'!$D14,AP$29&lt;='15Punkteschema'!$E14),'15Punkteschema'!$B14,0)</f>
        <v>0</v>
      </c>
      <c r="AQ67" s="18">
        <f>IF(AND(AQ$29&gt;='15Punkteschema'!$D14,AQ$29&lt;='15Punkteschema'!$E14),'15Punkteschema'!$B14,0)</f>
        <v>0</v>
      </c>
      <c r="AR67" s="18">
        <f>IF(AND(AR$29&gt;='15Punkteschema'!$D14,AR$29&lt;='15Punkteschema'!$E14),'15Punkteschema'!$B14,0)</f>
        <v>0</v>
      </c>
      <c r="AS67" s="18">
        <f>IF(AND(AS$29&gt;='15Punkteschema'!$D14,AS$29&lt;='15Punkteschema'!$E14),'15Punkteschema'!$B14,0)</f>
        <v>0</v>
      </c>
      <c r="AT67" s="18">
        <f>IF(AND(AT$29&gt;='15Punkteschema'!$D14,AT$29&lt;='15Punkteschema'!$E14),'15Punkteschema'!$B14,0)</f>
        <v>0</v>
      </c>
      <c r="AU67" s="18">
        <f>IF(AND(AU$29&gt;='15Punkteschema'!$D14,AU$29&lt;='15Punkteschema'!$E14),'15Punkteschema'!$B14,0)</f>
        <v>0</v>
      </c>
      <c r="AV67" s="18">
        <f>IF(AND(AV$29&gt;='15Punkteschema'!$D14,AV$29&lt;='15Punkteschema'!$E14),'15Punkteschema'!$B14,0)</f>
        <v>0</v>
      </c>
      <c r="AW67" s="18">
        <f>IF(AND(AW$29&gt;='15Punkteschema'!$D14,AW$29&lt;='15Punkteschema'!$E14),'15Punkteschema'!$B14,0)</f>
        <v>0</v>
      </c>
      <c r="AX67" s="18">
        <f>IF(AND(AX$29&gt;='15Punkteschema'!$D14,AX$29&lt;='15Punkteschema'!$E14),'15Punkteschema'!$B14,0)</f>
        <v>0</v>
      </c>
      <c r="AY67" s="18">
        <f>IF(AND(AY$29&gt;='15Punkteschema'!$D14,AY$29&lt;='15Punkteschema'!$E14),'15Punkteschema'!$B14,0)</f>
        <v>0</v>
      </c>
      <c r="AZ67" s="18">
        <f>IF(AND(AZ$29&gt;='15Punkteschema'!$D14,AZ$29&lt;='15Punkteschema'!$E14),'15Punkteschema'!$B14,0)</f>
        <v>0</v>
      </c>
      <c r="BA67" s="18">
        <f>IF(AND(BA$29&gt;='15Punkteschema'!$D14,BA$29&lt;='15Punkteschema'!$E14),'15Punkteschema'!$B14,0)</f>
        <v>0</v>
      </c>
      <c r="BB67" s="18">
        <f>IF(AND(BB$29&gt;='15Punkteschema'!$D14,BB$29&lt;='15Punkteschema'!$E14),'15Punkteschema'!$B14,0)</f>
        <v>0</v>
      </c>
    </row>
    <row r="68" s="18" customFormat="1" ht="12.75" hidden="1" customHeight="1" spans="1:54">
      <c r="A68" s="18" t="s">
        <v>42</v>
      </c>
      <c r="D68" s="18">
        <f>IF(AND(D$29&gt;='15Punkteschema'!$D15,D$29&lt;='15Punkteschema'!$E15),'15Punkteschema'!$B15,0)</f>
        <v>0</v>
      </c>
      <c r="F68" s="18">
        <f>IF(AND(F$29&gt;='15Punkteschema'!$D15,F$29&lt;='15Punkteschema'!$E15),'15Punkteschema'!$B15,0)</f>
        <v>0</v>
      </c>
      <c r="G68" s="18">
        <f>IF(AND(G$29&gt;='15Punkteschema'!$D15,G$29&lt;='15Punkteschema'!$E15),'15Punkteschema'!$B15,0)</f>
        <v>0</v>
      </c>
      <c r="H68" s="18">
        <f>IF(AND(H$29&gt;='15Punkteschema'!$D15,H$29&lt;='15Punkteschema'!$E15),'15Punkteschema'!$B15,0)</f>
        <v>0</v>
      </c>
      <c r="I68" s="18">
        <f>IF(AND(I$29&gt;='15Punkteschema'!$D15,I$29&lt;='15Punkteschema'!$E15),'15Punkteschema'!$B15,0)</f>
        <v>0</v>
      </c>
      <c r="J68" s="18">
        <f>IF(AND(J$29&gt;='15Punkteschema'!$D15,J$29&lt;='15Punkteschema'!$E15),'15Punkteschema'!$B15,0)</f>
        <v>0</v>
      </c>
      <c r="K68" s="18">
        <f>IF(AND(K$29&gt;='15Punkteschema'!$D15,K$29&lt;='15Punkteschema'!$E15),'15Punkteschema'!$B15,0)</f>
        <v>0</v>
      </c>
      <c r="L68" s="18">
        <f>IF(AND(L$29&gt;='15Punkteschema'!$D15,L$29&lt;='15Punkteschema'!$E15),'15Punkteschema'!$B15,0)</f>
        <v>0</v>
      </c>
      <c r="M68" s="18">
        <f>IF(AND(M$29&gt;='15Punkteschema'!$D15,M$29&lt;='15Punkteschema'!$E15),'15Punkteschema'!$B15,0)</f>
        <v>0</v>
      </c>
      <c r="N68" s="18">
        <f>IF(AND(N$29&gt;='15Punkteschema'!$D15,N$29&lt;='15Punkteschema'!$E15),'15Punkteschema'!$B15,0)</f>
        <v>0</v>
      </c>
      <c r="O68" s="18">
        <f>IF(AND(O$29&gt;='15Punkteschema'!$D15,O$29&lt;='15Punkteschema'!$E15),'15Punkteschema'!$B15,0)</f>
        <v>0</v>
      </c>
      <c r="P68" s="18">
        <f>IF(AND(P$29&gt;='15Punkteschema'!$D15,P$29&lt;='15Punkteschema'!$E15),'15Punkteschema'!$B15,0)</f>
        <v>0</v>
      </c>
      <c r="Q68" s="18">
        <f>IF(AND(Q$29&gt;='15Punkteschema'!$D15,Q$29&lt;='15Punkteschema'!$E15),'15Punkteschema'!$B15,0)</f>
        <v>0</v>
      </c>
      <c r="R68" s="18">
        <f>IF(AND(R$29&gt;='15Punkteschema'!$D15,R$29&lt;='15Punkteschema'!$E15),'15Punkteschema'!$B15,0)</f>
        <v>0</v>
      </c>
      <c r="S68" s="18">
        <f>IF(AND(S$29&gt;='15Punkteschema'!$D15,S$29&lt;='15Punkteschema'!$E15),'15Punkteschema'!$B15,0)</f>
        <v>0</v>
      </c>
      <c r="T68" s="18">
        <f>IF(AND(T$29&gt;='15Punkteschema'!$D15,T$29&lt;='15Punkteschema'!$E15),'15Punkteschema'!$B15,0)</f>
        <v>0</v>
      </c>
      <c r="U68" s="18">
        <f>IF(AND(U$29&gt;='15Punkteschema'!$D15,U$29&lt;='15Punkteschema'!$E15),'15Punkteschema'!$B15,0)</f>
        <v>0</v>
      </c>
      <c r="V68" s="18">
        <f>IF(AND(V$29&gt;='15Punkteschema'!$D15,V$29&lt;='15Punkteschema'!$E15),'15Punkteschema'!$B15,0)</f>
        <v>0</v>
      </c>
      <c r="W68" s="18">
        <f>IF(AND(W$29&gt;='15Punkteschema'!$D15,W$29&lt;='15Punkteschema'!$E15),'15Punkteschema'!$B15,0)</f>
        <v>0</v>
      </c>
      <c r="X68" s="18">
        <f>IF(AND(X$29&gt;='15Punkteschema'!$D15,X$29&lt;='15Punkteschema'!$E15),'15Punkteschema'!$B15,0)</f>
        <v>0</v>
      </c>
      <c r="Y68" s="18">
        <f>IF(AND(Y$29&gt;='15Punkteschema'!$D15,Y$29&lt;='15Punkteschema'!$E15),'15Punkteschema'!$B15,0)</f>
        <v>0</v>
      </c>
      <c r="Z68" s="18">
        <f>IF(AND(Z$29&gt;='15Punkteschema'!$D15,Z$29&lt;='15Punkteschema'!$E15),'15Punkteschema'!$B15,0)</f>
        <v>0</v>
      </c>
      <c r="AA68" s="18">
        <f>IF(AND(AA$29&gt;='15Punkteschema'!$D15,AA$29&lt;='15Punkteschema'!$E15),'15Punkteschema'!$B15,0)</f>
        <v>0</v>
      </c>
      <c r="AB68" s="18">
        <f>IF(AND(AB$29&gt;='15Punkteschema'!$D15,AB$29&lt;='15Punkteschema'!$E15),'15Punkteschema'!$B15,0)</f>
        <v>0</v>
      </c>
      <c r="AC68" s="18">
        <f>IF(AND(AC$29&gt;='15Punkteschema'!$D15,AC$29&lt;='15Punkteschema'!$E15),'15Punkteschema'!$B15,0)</f>
        <v>0</v>
      </c>
      <c r="AD68" s="18">
        <f>IF(AND(AD$29&gt;='15Punkteschema'!$D15,AD$29&lt;='15Punkteschema'!$E15),'15Punkteschema'!$B15,0)</f>
        <v>0</v>
      </c>
      <c r="AE68" s="18">
        <f>IF(AND(AE$29&gt;='15Punkteschema'!$D15,AE$29&lt;='15Punkteschema'!$E15),'15Punkteschema'!$B15,0)</f>
        <v>0</v>
      </c>
      <c r="AF68" s="18">
        <f>IF(AND(AF$29&gt;='15Punkteschema'!$D15,AF$29&lt;='15Punkteschema'!$E15),'15Punkteschema'!$B15,0)</f>
        <v>0</v>
      </c>
      <c r="AG68" s="18">
        <f>IF(AND(AG$29&gt;='15Punkteschema'!$D15,AG$29&lt;='15Punkteschema'!$E15),'15Punkteschema'!$B15,0)</f>
        <v>0</v>
      </c>
      <c r="AH68" s="18">
        <f>IF(AND(AH$29&gt;='15Punkteschema'!$D15,AH$29&lt;='15Punkteschema'!$E15),'15Punkteschema'!$B15,0)</f>
        <v>0</v>
      </c>
      <c r="AI68" s="18">
        <f>IF(AND(AI$29&gt;='15Punkteschema'!$D15,AI$29&lt;='15Punkteschema'!$E15),'15Punkteschema'!$B15,0)</f>
        <v>0</v>
      </c>
      <c r="AJ68" s="18">
        <f>IF(AND(AJ$29&gt;='15Punkteschema'!$D15,AJ$29&lt;='15Punkteschema'!$E15),'15Punkteschema'!$B15,0)</f>
        <v>0</v>
      </c>
      <c r="AK68" s="18">
        <f>IF(AND(AK$29&gt;='15Punkteschema'!$D15,AK$29&lt;='15Punkteschema'!$E15),'15Punkteschema'!$B15,0)</f>
        <v>0</v>
      </c>
      <c r="AL68" s="18">
        <f>IF(AND(AL$29&gt;='15Punkteschema'!$D15,AL$29&lt;='15Punkteschema'!$E15),'15Punkteschema'!$B15,0)</f>
        <v>0</v>
      </c>
      <c r="AM68" s="18">
        <f>IF(AND(AM$29&gt;='15Punkteschema'!$D15,AM$29&lt;='15Punkteschema'!$E15),'15Punkteschema'!$B15,0)</f>
        <v>0</v>
      </c>
      <c r="AN68" s="18">
        <f>IF(AND(AN$29&gt;='15Punkteschema'!$D15,AN$29&lt;='15Punkteschema'!$E15),'15Punkteschema'!$B15,0)</f>
        <v>0</v>
      </c>
      <c r="AO68" s="18">
        <f>IF(AND(AO$29&gt;='15Punkteschema'!$D15,AO$29&lt;='15Punkteschema'!$E15),'15Punkteschema'!$B15,0)</f>
        <v>0</v>
      </c>
      <c r="AP68" s="18">
        <f>IF(AND(AP$29&gt;='15Punkteschema'!$D15,AP$29&lt;='15Punkteschema'!$E15),'15Punkteschema'!$B15,0)</f>
        <v>0</v>
      </c>
      <c r="AQ68" s="18">
        <f>IF(AND(AQ$29&gt;='15Punkteschema'!$D15,AQ$29&lt;='15Punkteschema'!$E15),'15Punkteschema'!$B15,0)</f>
        <v>0</v>
      </c>
      <c r="AR68" s="18">
        <f>IF(AND(AR$29&gt;='15Punkteschema'!$D15,AR$29&lt;='15Punkteschema'!$E15),'15Punkteschema'!$B15,0)</f>
        <v>0</v>
      </c>
      <c r="AS68" s="18">
        <f>IF(AND(AS$29&gt;='15Punkteschema'!$D15,AS$29&lt;='15Punkteschema'!$E15),'15Punkteschema'!$B15,0)</f>
        <v>0</v>
      </c>
      <c r="AT68" s="18">
        <f>IF(AND(AT$29&gt;='15Punkteschema'!$D15,AT$29&lt;='15Punkteschema'!$E15),'15Punkteschema'!$B15,0)</f>
        <v>0</v>
      </c>
      <c r="AU68" s="18">
        <f>IF(AND(AU$29&gt;='15Punkteschema'!$D15,AU$29&lt;='15Punkteschema'!$E15),'15Punkteschema'!$B15,0)</f>
        <v>0</v>
      </c>
      <c r="AV68" s="18">
        <f>IF(AND(AV$29&gt;='15Punkteschema'!$D15,AV$29&lt;='15Punkteschema'!$E15),'15Punkteschema'!$B15,0)</f>
        <v>0</v>
      </c>
      <c r="AW68" s="18">
        <f>IF(AND(AW$29&gt;='15Punkteschema'!$D15,AW$29&lt;='15Punkteschema'!$E15),'15Punkteschema'!$B15,0)</f>
        <v>0</v>
      </c>
      <c r="AX68" s="18">
        <f>IF(AND(AX$29&gt;='15Punkteschema'!$D15,AX$29&lt;='15Punkteschema'!$E15),'15Punkteschema'!$B15,0)</f>
        <v>0</v>
      </c>
      <c r="AY68" s="18">
        <f>IF(AND(AY$29&gt;='15Punkteschema'!$D15,AY$29&lt;='15Punkteschema'!$E15),'15Punkteschema'!$B15,0)</f>
        <v>0</v>
      </c>
      <c r="AZ68" s="18">
        <f>IF(AND(AZ$29&gt;='15Punkteschema'!$D15,AZ$29&lt;='15Punkteschema'!$E15),'15Punkteschema'!$B15,0)</f>
        <v>0</v>
      </c>
      <c r="BA68" s="18">
        <f>IF(AND(BA$29&gt;='15Punkteschema'!$D15,BA$29&lt;='15Punkteschema'!$E15),'15Punkteschema'!$B15,0)</f>
        <v>0</v>
      </c>
      <c r="BB68" s="18">
        <f>IF(AND(BB$29&gt;='15Punkteschema'!$D15,BB$29&lt;='15Punkteschema'!$E15),'15Punkteschema'!$B15,0)</f>
        <v>0</v>
      </c>
    </row>
    <row r="69" s="18" customFormat="1" ht="12.75" hidden="1" customHeight="1" spans="1:54">
      <c r="A69" s="18" t="s">
        <v>42</v>
      </c>
      <c r="D69" s="18">
        <f>IF(AND(D$29&gt;='15Punkteschema'!$D16,D$29&lt;='15Punkteschema'!$E16),'15Punkteschema'!$B16,0)</f>
        <v>0</v>
      </c>
      <c r="F69" s="18">
        <f>IF(AND(F$29&gt;='15Punkteschema'!$D16,F$29&lt;='15Punkteschema'!$E16),'15Punkteschema'!$B16,0)</f>
        <v>0</v>
      </c>
      <c r="G69" s="18">
        <f>IF(AND(G$29&gt;='15Punkteschema'!$D16,G$29&lt;='15Punkteschema'!$E16),'15Punkteschema'!$B16,0)</f>
        <v>0</v>
      </c>
      <c r="H69" s="18">
        <f>IF(AND(H$29&gt;='15Punkteschema'!$D16,H$29&lt;='15Punkteschema'!$E16),'15Punkteschema'!$B16,0)</f>
        <v>0</v>
      </c>
      <c r="I69" s="18">
        <f>IF(AND(I$29&gt;='15Punkteschema'!$D16,I$29&lt;='15Punkteschema'!$E16),'15Punkteschema'!$B16,0)</f>
        <v>0</v>
      </c>
      <c r="J69" s="18">
        <f>IF(AND(J$29&gt;='15Punkteschema'!$D16,J$29&lt;='15Punkteschema'!$E16),'15Punkteschema'!$B16,0)</f>
        <v>0</v>
      </c>
      <c r="K69" s="18">
        <f>IF(AND(K$29&gt;='15Punkteschema'!$D16,K$29&lt;='15Punkteschema'!$E16),'15Punkteschema'!$B16,0)</f>
        <v>0</v>
      </c>
      <c r="L69" s="18">
        <f>IF(AND(L$29&gt;='15Punkteschema'!$D16,L$29&lt;='15Punkteschema'!$E16),'15Punkteschema'!$B16,0)</f>
        <v>0</v>
      </c>
      <c r="M69" s="18">
        <f>IF(AND(M$29&gt;='15Punkteschema'!$D16,M$29&lt;='15Punkteschema'!$E16),'15Punkteschema'!$B16,0)</f>
        <v>0</v>
      </c>
      <c r="N69" s="18">
        <f>IF(AND(N$29&gt;='15Punkteschema'!$D16,N$29&lt;='15Punkteschema'!$E16),'15Punkteschema'!$B16,0)</f>
        <v>0</v>
      </c>
      <c r="O69" s="18">
        <f>IF(AND(O$29&gt;='15Punkteschema'!$D16,O$29&lt;='15Punkteschema'!$E16),'15Punkteschema'!$B16,0)</f>
        <v>0</v>
      </c>
      <c r="P69" s="18">
        <f>IF(AND(P$29&gt;='15Punkteschema'!$D16,P$29&lt;='15Punkteschema'!$E16),'15Punkteschema'!$B16,0)</f>
        <v>0</v>
      </c>
      <c r="Q69" s="18">
        <f>IF(AND(Q$29&gt;='15Punkteschema'!$D16,Q$29&lt;='15Punkteschema'!$E16),'15Punkteschema'!$B16,0)</f>
        <v>0</v>
      </c>
      <c r="R69" s="18">
        <f>IF(AND(R$29&gt;='15Punkteschema'!$D16,R$29&lt;='15Punkteschema'!$E16),'15Punkteschema'!$B16,0)</f>
        <v>0</v>
      </c>
      <c r="S69" s="18">
        <f>IF(AND(S$29&gt;='15Punkteschema'!$D16,S$29&lt;='15Punkteschema'!$E16),'15Punkteschema'!$B16,0)</f>
        <v>0</v>
      </c>
      <c r="T69" s="18">
        <f>IF(AND(T$29&gt;='15Punkteschema'!$D16,T$29&lt;='15Punkteschema'!$E16),'15Punkteschema'!$B16,0)</f>
        <v>0</v>
      </c>
      <c r="U69" s="18">
        <f>IF(AND(U$29&gt;='15Punkteschema'!$D16,U$29&lt;='15Punkteschema'!$E16),'15Punkteschema'!$B16,0)</f>
        <v>0</v>
      </c>
      <c r="V69" s="18">
        <f>IF(AND(V$29&gt;='15Punkteschema'!$D16,V$29&lt;='15Punkteschema'!$E16),'15Punkteschema'!$B16,0)</f>
        <v>0</v>
      </c>
      <c r="W69" s="18">
        <f>IF(AND(W$29&gt;='15Punkteschema'!$D16,W$29&lt;='15Punkteschema'!$E16),'15Punkteschema'!$B16,0)</f>
        <v>0</v>
      </c>
      <c r="X69" s="18">
        <f>IF(AND(X$29&gt;='15Punkteschema'!$D16,X$29&lt;='15Punkteschema'!$E16),'15Punkteschema'!$B16,0)</f>
        <v>0</v>
      </c>
      <c r="Y69" s="18">
        <f>IF(AND(Y$29&gt;='15Punkteschema'!$D16,Y$29&lt;='15Punkteschema'!$E16),'15Punkteschema'!$B16,0)</f>
        <v>0</v>
      </c>
      <c r="Z69" s="18">
        <f>IF(AND(Z$29&gt;='15Punkteschema'!$D16,Z$29&lt;='15Punkteschema'!$E16),'15Punkteschema'!$B16,0)</f>
        <v>0</v>
      </c>
      <c r="AA69" s="18">
        <f>IF(AND(AA$29&gt;='15Punkteschema'!$D16,AA$29&lt;='15Punkteschema'!$E16),'15Punkteschema'!$B16,0)</f>
        <v>0</v>
      </c>
      <c r="AB69" s="18">
        <f>IF(AND(AB$29&gt;='15Punkteschema'!$D16,AB$29&lt;='15Punkteschema'!$E16),'15Punkteschema'!$B16,0)</f>
        <v>0</v>
      </c>
      <c r="AC69" s="18">
        <f>IF(AND(AC$29&gt;='15Punkteschema'!$D16,AC$29&lt;='15Punkteschema'!$E16),'15Punkteschema'!$B16,0)</f>
        <v>0</v>
      </c>
      <c r="AD69" s="18">
        <f>IF(AND(AD$29&gt;='15Punkteschema'!$D16,AD$29&lt;='15Punkteschema'!$E16),'15Punkteschema'!$B16,0)</f>
        <v>0</v>
      </c>
      <c r="AE69" s="18">
        <f>IF(AND(AE$29&gt;='15Punkteschema'!$D16,AE$29&lt;='15Punkteschema'!$E16),'15Punkteschema'!$B16,0)</f>
        <v>0</v>
      </c>
      <c r="AF69" s="18">
        <f>IF(AND(AF$29&gt;='15Punkteschema'!$D16,AF$29&lt;='15Punkteschema'!$E16),'15Punkteschema'!$B16,0)</f>
        <v>0</v>
      </c>
      <c r="AG69" s="18">
        <f>IF(AND(AG$29&gt;='15Punkteschema'!$D16,AG$29&lt;='15Punkteschema'!$E16),'15Punkteschema'!$B16,0)</f>
        <v>0</v>
      </c>
      <c r="AH69" s="18">
        <f>IF(AND(AH$29&gt;='15Punkteschema'!$D16,AH$29&lt;='15Punkteschema'!$E16),'15Punkteschema'!$B16,0)</f>
        <v>0</v>
      </c>
      <c r="AI69" s="18">
        <f>IF(AND(AI$29&gt;='15Punkteschema'!$D16,AI$29&lt;='15Punkteschema'!$E16),'15Punkteschema'!$B16,0)</f>
        <v>0</v>
      </c>
      <c r="AJ69" s="18">
        <f>IF(AND(AJ$29&gt;='15Punkteschema'!$D16,AJ$29&lt;='15Punkteschema'!$E16),'15Punkteschema'!$B16,0)</f>
        <v>0</v>
      </c>
      <c r="AK69" s="18">
        <f>IF(AND(AK$29&gt;='15Punkteschema'!$D16,AK$29&lt;='15Punkteschema'!$E16),'15Punkteschema'!$B16,0)</f>
        <v>0</v>
      </c>
      <c r="AL69" s="18">
        <f>IF(AND(AL$29&gt;='15Punkteschema'!$D16,AL$29&lt;='15Punkteschema'!$E16),'15Punkteschema'!$B16,0)</f>
        <v>0</v>
      </c>
      <c r="AM69" s="18">
        <f>IF(AND(AM$29&gt;='15Punkteschema'!$D16,AM$29&lt;='15Punkteschema'!$E16),'15Punkteschema'!$B16,0)</f>
        <v>0</v>
      </c>
      <c r="AN69" s="18">
        <f>IF(AND(AN$29&gt;='15Punkteschema'!$D16,AN$29&lt;='15Punkteschema'!$E16),'15Punkteschema'!$B16,0)</f>
        <v>0</v>
      </c>
      <c r="AO69" s="18">
        <f>IF(AND(AO$29&gt;='15Punkteschema'!$D16,AO$29&lt;='15Punkteschema'!$E16),'15Punkteschema'!$B16,0)</f>
        <v>0</v>
      </c>
      <c r="AP69" s="18">
        <f>IF(AND(AP$29&gt;='15Punkteschema'!$D16,AP$29&lt;='15Punkteschema'!$E16),'15Punkteschema'!$B16,0)</f>
        <v>0</v>
      </c>
      <c r="AQ69" s="18">
        <f>IF(AND(AQ$29&gt;='15Punkteschema'!$D16,AQ$29&lt;='15Punkteschema'!$E16),'15Punkteschema'!$B16,0)</f>
        <v>0</v>
      </c>
      <c r="AR69" s="18">
        <f>IF(AND(AR$29&gt;='15Punkteschema'!$D16,AR$29&lt;='15Punkteschema'!$E16),'15Punkteschema'!$B16,0)</f>
        <v>0</v>
      </c>
      <c r="AS69" s="18">
        <f>IF(AND(AS$29&gt;='15Punkteschema'!$D16,AS$29&lt;='15Punkteschema'!$E16),'15Punkteschema'!$B16,0)</f>
        <v>0</v>
      </c>
      <c r="AT69" s="18">
        <f>IF(AND(AT$29&gt;='15Punkteschema'!$D16,AT$29&lt;='15Punkteschema'!$E16),'15Punkteschema'!$B16,0)</f>
        <v>0</v>
      </c>
      <c r="AU69" s="18">
        <f>IF(AND(AU$29&gt;='15Punkteschema'!$D16,AU$29&lt;='15Punkteschema'!$E16),'15Punkteschema'!$B16,0)</f>
        <v>0</v>
      </c>
      <c r="AV69" s="18">
        <f>IF(AND(AV$29&gt;='15Punkteschema'!$D16,AV$29&lt;='15Punkteschema'!$E16),'15Punkteschema'!$B16,0)</f>
        <v>0</v>
      </c>
      <c r="AW69" s="18">
        <f>IF(AND(AW$29&gt;='15Punkteschema'!$D16,AW$29&lt;='15Punkteschema'!$E16),'15Punkteschema'!$B16,0)</f>
        <v>0</v>
      </c>
      <c r="AX69" s="18">
        <f>IF(AND(AX$29&gt;='15Punkteschema'!$D16,AX$29&lt;='15Punkteschema'!$E16),'15Punkteschema'!$B16,0)</f>
        <v>0</v>
      </c>
      <c r="AY69" s="18">
        <f>IF(AND(AY$29&gt;='15Punkteschema'!$D16,AY$29&lt;='15Punkteschema'!$E16),'15Punkteschema'!$B16,0)</f>
        <v>0</v>
      </c>
      <c r="AZ69" s="18">
        <f>IF(AND(AZ$29&gt;='15Punkteschema'!$D16,AZ$29&lt;='15Punkteschema'!$E16),'15Punkteschema'!$B16,0)</f>
        <v>0</v>
      </c>
      <c r="BA69" s="18">
        <f>IF(AND(BA$29&gt;='15Punkteschema'!$D16,BA$29&lt;='15Punkteschema'!$E16),'15Punkteschema'!$B16,0)</f>
        <v>0</v>
      </c>
      <c r="BB69" s="18">
        <f>IF(AND(BB$29&gt;='15Punkteschema'!$D16,BB$29&lt;='15Punkteschema'!$E16),'15Punkteschema'!$B16,0)</f>
        <v>0</v>
      </c>
    </row>
    <row r="70" s="18" customFormat="1" ht="12.75" hidden="1" customHeight="1" spans="1:54">
      <c r="A70" s="18" t="s">
        <v>42</v>
      </c>
      <c r="D70" s="18">
        <f>IF(AND(D$29&gt;='15Punkteschema'!$D17,D$29&lt;='15Punkteschema'!$E17),'15Punkteschema'!$B17,0)</f>
        <v>0</v>
      </c>
      <c r="F70" s="18">
        <f>IF(AND(F$29&gt;='15Punkteschema'!$D17,F$29&lt;='15Punkteschema'!$E17),'15Punkteschema'!$B17,0)</f>
        <v>6</v>
      </c>
      <c r="G70" s="18">
        <f>IF(AND(G$29&gt;='15Punkteschema'!$D17,G$29&lt;='15Punkteschema'!$E17),'15Punkteschema'!$B17,0)</f>
        <v>0</v>
      </c>
      <c r="H70" s="18">
        <f>IF(AND(H$29&gt;='15Punkteschema'!$D17,H$29&lt;='15Punkteschema'!$E17),'15Punkteschema'!$B17,0)</f>
        <v>0</v>
      </c>
      <c r="I70" s="18">
        <f>IF(AND(I$29&gt;='15Punkteschema'!$D17,I$29&lt;='15Punkteschema'!$E17),'15Punkteschema'!$B17,0)</f>
        <v>0</v>
      </c>
      <c r="J70" s="18">
        <f>IF(AND(J$29&gt;='15Punkteschema'!$D17,J$29&lt;='15Punkteschema'!$E17),'15Punkteschema'!$B17,0)</f>
        <v>0</v>
      </c>
      <c r="K70" s="18">
        <f>IF(AND(K$29&gt;='15Punkteschema'!$D17,K$29&lt;='15Punkteschema'!$E17),'15Punkteschema'!$B17,0)</f>
        <v>0</v>
      </c>
      <c r="L70" s="18">
        <f>IF(AND(L$29&gt;='15Punkteschema'!$D17,L$29&lt;='15Punkteschema'!$E17),'15Punkteschema'!$B17,0)</f>
        <v>0</v>
      </c>
      <c r="M70" s="18">
        <f>IF(AND(M$29&gt;='15Punkteschema'!$D17,M$29&lt;='15Punkteschema'!$E17),'15Punkteschema'!$B17,0)</f>
        <v>0</v>
      </c>
      <c r="N70" s="18">
        <f>IF(AND(N$29&gt;='15Punkteschema'!$D17,N$29&lt;='15Punkteschema'!$E17),'15Punkteschema'!$B17,0)</f>
        <v>0</v>
      </c>
      <c r="O70" s="18">
        <f>IF(AND(O$29&gt;='15Punkteschema'!$D17,O$29&lt;='15Punkteschema'!$E17),'15Punkteschema'!$B17,0)</f>
        <v>0</v>
      </c>
      <c r="P70" s="18">
        <f>IF(AND(P$29&gt;='15Punkteschema'!$D17,P$29&lt;='15Punkteschema'!$E17),'15Punkteschema'!$B17,0)</f>
        <v>0</v>
      </c>
      <c r="Q70" s="18">
        <f>IF(AND(Q$29&gt;='15Punkteschema'!$D17,Q$29&lt;='15Punkteschema'!$E17),'15Punkteschema'!$B17,0)</f>
        <v>0</v>
      </c>
      <c r="R70" s="18">
        <f>IF(AND(R$29&gt;='15Punkteschema'!$D17,R$29&lt;='15Punkteschema'!$E17),'15Punkteschema'!$B17,0)</f>
        <v>0</v>
      </c>
      <c r="S70" s="18">
        <f>IF(AND(S$29&gt;='15Punkteschema'!$D17,S$29&lt;='15Punkteschema'!$E17),'15Punkteschema'!$B17,0)</f>
        <v>0</v>
      </c>
      <c r="T70" s="18">
        <f>IF(AND(T$29&gt;='15Punkteschema'!$D17,T$29&lt;='15Punkteschema'!$E17),'15Punkteschema'!$B17,0)</f>
        <v>0</v>
      </c>
      <c r="U70" s="18">
        <f>IF(AND(U$29&gt;='15Punkteschema'!$D17,U$29&lt;='15Punkteschema'!$E17),'15Punkteschema'!$B17,0)</f>
        <v>0</v>
      </c>
      <c r="V70" s="18">
        <f>IF(AND(V$29&gt;='15Punkteschema'!$D17,V$29&lt;='15Punkteschema'!$E17),'15Punkteschema'!$B17,0)</f>
        <v>0</v>
      </c>
      <c r="W70" s="18">
        <f>IF(AND(W$29&gt;='15Punkteschema'!$D17,W$29&lt;='15Punkteschema'!$E17),'15Punkteschema'!$B17,0)</f>
        <v>0</v>
      </c>
      <c r="X70" s="18">
        <f>IF(AND(X$29&gt;='15Punkteschema'!$D17,X$29&lt;='15Punkteschema'!$E17),'15Punkteschema'!$B17,0)</f>
        <v>0</v>
      </c>
      <c r="Y70" s="18">
        <f>IF(AND(Y$29&gt;='15Punkteschema'!$D17,Y$29&lt;='15Punkteschema'!$E17),'15Punkteschema'!$B17,0)</f>
        <v>0</v>
      </c>
      <c r="Z70" s="18">
        <f>IF(AND(Z$29&gt;='15Punkteschema'!$D17,Z$29&lt;='15Punkteschema'!$E17),'15Punkteschema'!$B17,0)</f>
        <v>0</v>
      </c>
      <c r="AA70" s="18">
        <f>IF(AND(AA$29&gt;='15Punkteschema'!$D17,AA$29&lt;='15Punkteschema'!$E17),'15Punkteschema'!$B17,0)</f>
        <v>0</v>
      </c>
      <c r="AB70" s="18">
        <f>IF(AND(AB$29&gt;='15Punkteschema'!$D17,AB$29&lt;='15Punkteschema'!$E17),'15Punkteschema'!$B17,0)</f>
        <v>0</v>
      </c>
      <c r="AC70" s="18">
        <f>IF(AND(AC$29&gt;='15Punkteschema'!$D17,AC$29&lt;='15Punkteschema'!$E17),'15Punkteschema'!$B17,0)</f>
        <v>0</v>
      </c>
      <c r="AD70" s="18">
        <f>IF(AND(AD$29&gt;='15Punkteschema'!$D17,AD$29&lt;='15Punkteschema'!$E17),'15Punkteschema'!$B17,0)</f>
        <v>0</v>
      </c>
      <c r="AE70" s="18">
        <f>IF(AND(AE$29&gt;='15Punkteschema'!$D17,AE$29&lt;='15Punkteschema'!$E17),'15Punkteschema'!$B17,0)</f>
        <v>0</v>
      </c>
      <c r="AF70" s="18">
        <f>IF(AND(AF$29&gt;='15Punkteschema'!$D17,AF$29&lt;='15Punkteschema'!$E17),'15Punkteschema'!$B17,0)</f>
        <v>0</v>
      </c>
      <c r="AG70" s="18">
        <f>IF(AND(AG$29&gt;='15Punkteschema'!$D17,AG$29&lt;='15Punkteschema'!$E17),'15Punkteschema'!$B17,0)</f>
        <v>0</v>
      </c>
      <c r="AH70" s="18">
        <f>IF(AND(AH$29&gt;='15Punkteschema'!$D17,AH$29&lt;='15Punkteschema'!$E17),'15Punkteschema'!$B17,0)</f>
        <v>0</v>
      </c>
      <c r="AI70" s="18">
        <f>IF(AND(AI$29&gt;='15Punkteschema'!$D17,AI$29&lt;='15Punkteschema'!$E17),'15Punkteschema'!$B17,0)</f>
        <v>0</v>
      </c>
      <c r="AJ70" s="18">
        <f>IF(AND(AJ$29&gt;='15Punkteschema'!$D17,AJ$29&lt;='15Punkteschema'!$E17),'15Punkteschema'!$B17,0)</f>
        <v>0</v>
      </c>
      <c r="AK70" s="18">
        <f>IF(AND(AK$29&gt;='15Punkteschema'!$D17,AK$29&lt;='15Punkteschema'!$E17),'15Punkteschema'!$B17,0)</f>
        <v>0</v>
      </c>
      <c r="AL70" s="18">
        <f>IF(AND(AL$29&gt;='15Punkteschema'!$D17,AL$29&lt;='15Punkteschema'!$E17),'15Punkteschema'!$B17,0)</f>
        <v>0</v>
      </c>
      <c r="AM70" s="18">
        <f>IF(AND(AM$29&gt;='15Punkteschema'!$D17,AM$29&lt;='15Punkteschema'!$E17),'15Punkteschema'!$B17,0)</f>
        <v>0</v>
      </c>
      <c r="AN70" s="18">
        <f>IF(AND(AN$29&gt;='15Punkteschema'!$D17,AN$29&lt;='15Punkteschema'!$E17),'15Punkteschema'!$B17,0)</f>
        <v>0</v>
      </c>
      <c r="AO70" s="18">
        <f>IF(AND(AO$29&gt;='15Punkteschema'!$D17,AO$29&lt;='15Punkteschema'!$E17),'15Punkteschema'!$B17,0)</f>
        <v>0</v>
      </c>
      <c r="AP70" s="18">
        <f>IF(AND(AP$29&gt;='15Punkteschema'!$D17,AP$29&lt;='15Punkteschema'!$E17),'15Punkteschema'!$B17,0)</f>
        <v>0</v>
      </c>
      <c r="AQ70" s="18">
        <f>IF(AND(AQ$29&gt;='15Punkteschema'!$D17,AQ$29&lt;='15Punkteschema'!$E17),'15Punkteschema'!$B17,0)</f>
        <v>0</v>
      </c>
      <c r="AR70" s="18">
        <f>IF(AND(AR$29&gt;='15Punkteschema'!$D17,AR$29&lt;='15Punkteschema'!$E17),'15Punkteschema'!$B17,0)</f>
        <v>0</v>
      </c>
      <c r="AS70" s="18">
        <f>IF(AND(AS$29&gt;='15Punkteschema'!$D17,AS$29&lt;='15Punkteschema'!$E17),'15Punkteschema'!$B17,0)</f>
        <v>0</v>
      </c>
      <c r="AT70" s="18">
        <f>IF(AND(AT$29&gt;='15Punkteschema'!$D17,AT$29&lt;='15Punkteschema'!$E17),'15Punkteschema'!$B17,0)</f>
        <v>0</v>
      </c>
      <c r="AU70" s="18">
        <f>IF(AND(AU$29&gt;='15Punkteschema'!$D17,AU$29&lt;='15Punkteschema'!$E17),'15Punkteschema'!$B17,0)</f>
        <v>0</v>
      </c>
      <c r="AV70" s="18">
        <f>IF(AND(AV$29&gt;='15Punkteschema'!$D17,AV$29&lt;='15Punkteschema'!$E17),'15Punkteschema'!$B17,0)</f>
        <v>0</v>
      </c>
      <c r="AW70" s="18">
        <f>IF(AND(AW$29&gt;='15Punkteschema'!$D17,AW$29&lt;='15Punkteschema'!$E17),'15Punkteschema'!$B17,0)</f>
        <v>0</v>
      </c>
      <c r="AX70" s="18">
        <f>IF(AND(AX$29&gt;='15Punkteschema'!$D17,AX$29&lt;='15Punkteschema'!$E17),'15Punkteschema'!$B17,0)</f>
        <v>0</v>
      </c>
      <c r="AY70" s="18">
        <f>IF(AND(AY$29&gt;='15Punkteschema'!$D17,AY$29&lt;='15Punkteschema'!$E17),'15Punkteschema'!$B17,0)</f>
        <v>0</v>
      </c>
      <c r="AZ70" s="18">
        <f>IF(AND(AZ$29&gt;='15Punkteschema'!$D17,AZ$29&lt;='15Punkteschema'!$E17),'15Punkteschema'!$B17,0)</f>
        <v>0</v>
      </c>
      <c r="BA70" s="18">
        <f>IF(AND(BA$29&gt;='15Punkteschema'!$D17,BA$29&lt;='15Punkteschema'!$E17),'15Punkteschema'!$B17,0)</f>
        <v>0</v>
      </c>
      <c r="BB70" s="18">
        <f>IF(AND(BB$29&gt;='15Punkteschema'!$D17,BB$29&lt;='15Punkteschema'!$E17),'15Punkteschema'!$B17,0)</f>
        <v>0</v>
      </c>
    </row>
    <row r="71" s="18" customFormat="1" ht="15.2" customHeight="1"/>
    <row r="72" s="18" customFormat="1" ht="17.25"/>
    <row r="73" s="18" customFormat="1" ht="17.25"/>
    <row r="74" s="18" customFormat="1" ht="17.25" spans="1:12">
      <c r="A74" s="58" t="s">
        <v>43</v>
      </c>
      <c r="B74" s="59"/>
      <c r="C74" s="59"/>
      <c r="D74" s="59"/>
      <c r="E74" s="62"/>
      <c r="F74" s="22">
        <v>1</v>
      </c>
      <c r="G74" s="22">
        <v>2</v>
      </c>
      <c r="H74" s="22">
        <v>3</v>
      </c>
      <c r="I74" s="22">
        <v>4</v>
      </c>
      <c r="J74" s="22">
        <v>5</v>
      </c>
      <c r="K74" s="22">
        <v>6</v>
      </c>
      <c r="L74" s="65" t="s">
        <v>44</v>
      </c>
    </row>
    <row r="75" s="18" customFormat="1" ht="17.25" spans="1:14">
      <c r="A75" s="58" t="s">
        <v>5</v>
      </c>
      <c r="B75" s="60"/>
      <c r="C75" s="59"/>
      <c r="D75" s="59"/>
      <c r="E75" s="62"/>
      <c r="F75" s="22">
        <f t="shared" ref="F75:K75" si="21">COUNTIF($F$32:$BB$32,F74)</f>
        <v>0</v>
      </c>
      <c r="G75" s="22">
        <f t="shared" si="21"/>
        <v>0</v>
      </c>
      <c r="H75" s="22">
        <f t="shared" si="21"/>
        <v>0</v>
      </c>
      <c r="I75" s="22">
        <f t="shared" si="21"/>
        <v>0</v>
      </c>
      <c r="J75" s="22">
        <f t="shared" si="21"/>
        <v>0</v>
      </c>
      <c r="K75" s="22">
        <f t="shared" si="21"/>
        <v>1</v>
      </c>
      <c r="L75" s="66">
        <f>($F75*$F74+$G75*$G74+$H74*$H75+$I75*$I74+$J75*$J74+$K75*$K74)/SUM($F75:$K75)</f>
        <v>6</v>
      </c>
      <c r="N75"/>
    </row>
    <row r="76" s="18" customFormat="1" ht="17.25"/>
    <row r="77" s="18" customFormat="1" ht="17.25"/>
    <row r="78" s="18" customFormat="1" ht="17.25" spans="1:6">
      <c r="A78" s="61" t="str">
        <f>Punktegrenzen!A1</f>
        <v>Note</v>
      </c>
      <c r="B78" s="61" t="str">
        <f>Punktegrenzen!C1</f>
        <v>Start</v>
      </c>
      <c r="C78" s="61" t="str">
        <f>Punktegrenzen!D1</f>
        <v>Ende</v>
      </c>
      <c r="F78" s="63"/>
    </row>
    <row r="79" s="18" customFormat="1" ht="17.25" spans="1:6">
      <c r="A79" s="61" t="str">
        <f>Punktegrenzen!A2</f>
        <v>Sehr gut</v>
      </c>
      <c r="B79" s="44">
        <f>Punktegrenzen!C2</f>
        <v>69</v>
      </c>
      <c r="C79" s="44">
        <f>Punktegrenzen!D2</f>
        <v>75</v>
      </c>
      <c r="E79" s="64"/>
      <c r="F79" s="63"/>
    </row>
    <row r="80" s="18" customFormat="1" ht="17.25" spans="1:6">
      <c r="A80" s="61" t="str">
        <f>Punktegrenzen!A3</f>
        <v>Gut</v>
      </c>
      <c r="B80" s="44">
        <f>Punktegrenzen!C3</f>
        <v>60.75</v>
      </c>
      <c r="C80" s="44">
        <f>Punktegrenzen!D3</f>
        <v>68.9925</v>
      </c>
      <c r="E80" s="64"/>
      <c r="F80" s="63"/>
    </row>
    <row r="81" s="18" customFormat="1" ht="17.25" spans="1:6">
      <c r="A81" s="61" t="str">
        <f>Punktegrenzen!A4</f>
        <v>Befriedigend</v>
      </c>
      <c r="B81" s="44">
        <f>Punktegrenzen!C4</f>
        <v>49.5</v>
      </c>
      <c r="C81" s="44">
        <f>Punktegrenzen!D4</f>
        <v>60.7425</v>
      </c>
      <c r="E81" s="64"/>
      <c r="F81" s="63"/>
    </row>
    <row r="82" s="18" customFormat="1" ht="17.25" spans="1:6">
      <c r="A82" s="61" t="str">
        <f>Punktegrenzen!A5</f>
        <v>Ausreichend</v>
      </c>
      <c r="B82" s="44">
        <f>Punktegrenzen!C5</f>
        <v>37.5</v>
      </c>
      <c r="C82" s="44">
        <f>Punktegrenzen!D5</f>
        <v>49.4925</v>
      </c>
      <c r="E82" s="64"/>
      <c r="F82" s="63"/>
    </row>
    <row r="83" s="18" customFormat="1" ht="17.25" spans="1:6">
      <c r="A83" s="61" t="str">
        <f>Punktegrenzen!A6</f>
        <v>Mangelhaft</v>
      </c>
      <c r="B83" s="44">
        <f>Punktegrenzen!C6</f>
        <v>21.75</v>
      </c>
      <c r="C83" s="44">
        <f>Punktegrenzen!D6</f>
        <v>37.4925</v>
      </c>
      <c r="E83" s="64"/>
      <c r="F83" s="63"/>
    </row>
    <row r="84" s="18" customFormat="1" ht="17.25" spans="1:3">
      <c r="A84" s="61" t="str">
        <f>Punktegrenzen!A7</f>
        <v>Ungenügend</v>
      </c>
      <c r="B84" s="44">
        <f>Punktegrenzen!C7</f>
        <v>0</v>
      </c>
      <c r="C84" s="44">
        <f>Punktegrenzen!D7</f>
        <v>21.7425</v>
      </c>
    </row>
  </sheetData>
  <sortState ref="F1:AA1" columnSort="1">
    <sortCondition ref="F1:AA1"/>
  </sortState>
  <conditionalFormatting sqref="F31:BB31">
    <cfRule type="expression" dxfId="0" priority="2">
      <formula>IF(F30&lt;=4,TRUE())</formula>
    </cfRule>
    <cfRule type="expression" dxfId="1" priority="3">
      <formula>IF(F30&lt;=7,TRUE())</formula>
    </cfRule>
    <cfRule type="expression" dxfId="2" priority="4">
      <formula>IF(F30&lt;=15,TRUE())</formula>
    </cfRule>
  </conditionalFormatting>
  <printOptions horizontalCentered="1" verticalCentered="1"/>
  <pageMargins left="0.78740157480315" right="0.78740157480315" top="0.94488188976378" bottom="0.78740157480315" header="0.78740157480315" footer="0.511811023622047"/>
  <pageSetup paperSize="9" scale="63" firstPageNumber="0" orientation="landscape" useFirstPageNumber="1"/>
  <headerFooter>
    <oddHeader>&amp;LITA20 / GAME&amp;RVorlage: Bewertungsbogen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7"/>
  <sheetViews>
    <sheetView zoomScale="106" zoomScaleNormal="106" workbookViewId="0">
      <selection activeCell="C5" sqref="C5"/>
    </sheetView>
  </sheetViews>
  <sheetFormatPr defaultColWidth="9.14285714285714" defaultRowHeight="13.5" outlineLevelRow="6" outlineLevelCol="7"/>
  <cols>
    <col min="1" max="1" width="16.1428571428571"/>
    <col min="2" max="2" width="2.85714285714286"/>
    <col min="3" max="3" width="9.28571428571429"/>
    <col min="4" max="4" width="10.5714285714286"/>
    <col min="5" max="5" width="10"/>
    <col min="6" max="1025" width="11.5714285714286"/>
  </cols>
  <sheetData>
    <row r="1" ht="17.25" spans="1:8">
      <c r="A1" s="1" t="s">
        <v>4</v>
      </c>
      <c r="B1" s="2"/>
      <c r="C1" s="13" t="s">
        <v>45</v>
      </c>
      <c r="D1" s="13" t="s">
        <v>46</v>
      </c>
      <c r="E1" s="8" t="s">
        <v>47</v>
      </c>
      <c r="H1" s="15">
        <v>0.92</v>
      </c>
    </row>
    <row r="2" ht="17.25" spans="1:8">
      <c r="A2" s="14" t="s">
        <v>48</v>
      </c>
      <c r="B2" s="5">
        <v>1</v>
      </c>
      <c r="C2" s="15">
        <v>0.92</v>
      </c>
      <c r="D2" s="16">
        <v>1</v>
      </c>
      <c r="E2" s="17">
        <f t="shared" ref="E2:E7" si="0">D2-C2</f>
        <v>0.08</v>
      </c>
      <c r="H2" s="15">
        <v>0.81</v>
      </c>
    </row>
    <row r="3" ht="17.25" spans="1:8">
      <c r="A3" s="14" t="s">
        <v>49</v>
      </c>
      <c r="B3" s="5">
        <v>2</v>
      </c>
      <c r="C3" s="15">
        <v>0.81</v>
      </c>
      <c r="D3" s="16">
        <f>C2-0.0001</f>
        <v>0.9199</v>
      </c>
      <c r="E3" s="17">
        <f t="shared" si="0"/>
        <v>0.1099</v>
      </c>
      <c r="H3" s="15">
        <v>0.66</v>
      </c>
    </row>
    <row r="4" ht="17.25" spans="1:8">
      <c r="A4" s="14" t="s">
        <v>50</v>
      </c>
      <c r="B4" s="5">
        <v>3</v>
      </c>
      <c r="C4" s="15">
        <v>0.66</v>
      </c>
      <c r="D4" s="16">
        <f>C3-0.0001</f>
        <v>0.8099</v>
      </c>
      <c r="E4" s="17">
        <f t="shared" si="0"/>
        <v>0.1499</v>
      </c>
      <c r="H4" s="15">
        <v>0.5</v>
      </c>
    </row>
    <row r="5" ht="17.25" spans="1:8">
      <c r="A5" s="14" t="s">
        <v>51</v>
      </c>
      <c r="B5" s="5">
        <v>4</v>
      </c>
      <c r="C5" s="15">
        <v>0.5</v>
      </c>
      <c r="D5" s="16">
        <f>C4-0.0001</f>
        <v>0.6599</v>
      </c>
      <c r="E5" s="17">
        <f t="shared" si="0"/>
        <v>0.1599</v>
      </c>
      <c r="H5" s="15">
        <v>0.29</v>
      </c>
    </row>
    <row r="6" ht="17.25" spans="1:8">
      <c r="A6" s="14" t="s">
        <v>52</v>
      </c>
      <c r="B6" s="5">
        <v>5</v>
      </c>
      <c r="C6" s="15">
        <v>0.29</v>
      </c>
      <c r="D6" s="16">
        <f>C5-0.0001</f>
        <v>0.4999</v>
      </c>
      <c r="E6" s="17">
        <f t="shared" si="0"/>
        <v>0.2099</v>
      </c>
      <c r="H6" s="15">
        <v>0</v>
      </c>
    </row>
    <row r="7" ht="17.25" spans="1:5">
      <c r="A7" s="14" t="s">
        <v>53</v>
      </c>
      <c r="B7" s="5">
        <v>6</v>
      </c>
      <c r="C7" s="15">
        <v>0</v>
      </c>
      <c r="D7" s="16">
        <f>C6-0.0001</f>
        <v>0.2899</v>
      </c>
      <c r="E7" s="17">
        <f t="shared" si="0"/>
        <v>0.2899</v>
      </c>
    </row>
  </sheetData>
  <sheetProtection sheet="1" objects="1" scenarios="1"/>
  <printOptions horizontalCentered="1" verticalCentered="1"/>
  <pageMargins left="0.7875" right="0.7875" top="0.926388888888889" bottom="0.7875" header="0.7875" footer="0.511805555555555"/>
  <pageSetup paperSize="9" firstPageNumber="0" orientation="landscape" useFirstPageNumber="1" horizontalDpi="300" verticalDpi="300"/>
  <headerFooter>
    <oddHeader>&amp;LITA09b / PROG&amp;RKlausur vom 10.11.2009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E7"/>
  <sheetViews>
    <sheetView zoomScalePageLayoutView="60" workbookViewId="0">
      <selection activeCell="A1" sqref="A1"/>
    </sheetView>
  </sheetViews>
  <sheetFormatPr defaultColWidth="9.14285714285714" defaultRowHeight="13.5" outlineLevelRow="6" outlineLevelCol="4"/>
  <cols>
    <col min="1" max="1" width="14.4285714285714"/>
    <col min="2" max="2" width="2.85714285714286"/>
    <col min="3" max="4" width="8.57142857142857"/>
    <col min="5" max="5" width="10"/>
    <col min="6" max="1025" width="11.5714285714286"/>
  </cols>
  <sheetData>
    <row r="1" ht="15.75" spans="1:5">
      <c r="A1" s="1" t="str">
        <f>Prozentgrenzen!A1</f>
        <v>Note</v>
      </c>
      <c r="B1" s="2"/>
      <c r="C1" s="10" t="str">
        <f>Prozentgrenzen!C1</f>
        <v>Start</v>
      </c>
      <c r="D1" s="10" t="str">
        <f>Prozentgrenzen!D1</f>
        <v>Ende</v>
      </c>
      <c r="E1" s="8" t="str">
        <f>Prozentgrenzen!E1</f>
        <v>Spanne</v>
      </c>
    </row>
    <row r="2" ht="17.25" spans="1:5">
      <c r="A2" s="3" t="str">
        <f>Prozentgrenzen!A2</f>
        <v>Sehr gut</v>
      </c>
      <c r="B2" s="5">
        <f>Prozentgrenzen!B2</f>
        <v>1</v>
      </c>
      <c r="C2" s="11">
        <f>Prozentgrenzen!C2*Punkteblatt!$D$29</f>
        <v>69</v>
      </c>
      <c r="D2" s="11">
        <f>Prozentgrenzen!D2*Punkteblatt!$D$29</f>
        <v>75</v>
      </c>
      <c r="E2" s="12">
        <f t="shared" ref="E2:E7" si="0">D2-C2</f>
        <v>6</v>
      </c>
    </row>
    <row r="3" ht="17.25" spans="1:5">
      <c r="A3" s="3" t="str">
        <f>Prozentgrenzen!A3</f>
        <v>Gut</v>
      </c>
      <c r="B3" s="5">
        <f>Prozentgrenzen!B3</f>
        <v>2</v>
      </c>
      <c r="C3" s="11">
        <f>Prozentgrenzen!C3*Punkteblatt!$D$29</f>
        <v>60.75</v>
      </c>
      <c r="D3" s="11">
        <f>Prozentgrenzen!D3*Punkteblatt!$D$29</f>
        <v>68.9925</v>
      </c>
      <c r="E3" s="12">
        <f t="shared" si="0"/>
        <v>8.2425</v>
      </c>
    </row>
    <row r="4" ht="17.25" spans="1:5">
      <c r="A4" s="3" t="str">
        <f>Prozentgrenzen!A4</f>
        <v>Befriedigend</v>
      </c>
      <c r="B4" s="5">
        <f>Prozentgrenzen!B4</f>
        <v>3</v>
      </c>
      <c r="C4" s="11">
        <f>Prozentgrenzen!C4*Punkteblatt!$D$29</f>
        <v>49.5</v>
      </c>
      <c r="D4" s="11">
        <f>Prozentgrenzen!D4*Punkteblatt!$D$29</f>
        <v>60.7425</v>
      </c>
      <c r="E4" s="12">
        <f t="shared" si="0"/>
        <v>11.2425</v>
      </c>
    </row>
    <row r="5" ht="17.25" spans="1:5">
      <c r="A5" s="3" t="str">
        <f>Prozentgrenzen!A5</f>
        <v>Ausreichend</v>
      </c>
      <c r="B5" s="5">
        <f>Prozentgrenzen!B5</f>
        <v>4</v>
      </c>
      <c r="C5" s="11">
        <f>Prozentgrenzen!C5*Punkteblatt!$D$29</f>
        <v>37.5</v>
      </c>
      <c r="D5" s="11">
        <f>Prozentgrenzen!D5*Punkteblatt!$D$29</f>
        <v>49.4925</v>
      </c>
      <c r="E5" s="12">
        <f t="shared" si="0"/>
        <v>11.9925</v>
      </c>
    </row>
    <row r="6" ht="17.25" spans="1:5">
      <c r="A6" s="3" t="str">
        <f>Prozentgrenzen!A6</f>
        <v>Mangelhaft</v>
      </c>
      <c r="B6" s="5">
        <f>Prozentgrenzen!B6</f>
        <v>5</v>
      </c>
      <c r="C6" s="11">
        <f>Prozentgrenzen!C6*Punkteblatt!$D$29</f>
        <v>21.75</v>
      </c>
      <c r="D6" s="11">
        <f>Prozentgrenzen!D6*Punkteblatt!$D$29</f>
        <v>37.4925</v>
      </c>
      <c r="E6" s="12">
        <f t="shared" si="0"/>
        <v>15.7425</v>
      </c>
    </row>
    <row r="7" ht="17.25" spans="1:5">
      <c r="A7" s="3" t="str">
        <f>Prozentgrenzen!A7</f>
        <v>Ungenügend</v>
      </c>
      <c r="B7" s="5">
        <f>Prozentgrenzen!B7</f>
        <v>6</v>
      </c>
      <c r="C7" s="11">
        <f>Prozentgrenzen!C7*Punkteblatt!$D$29</f>
        <v>0</v>
      </c>
      <c r="D7" s="11">
        <f>Prozentgrenzen!D7*Punkteblatt!$D$29</f>
        <v>21.7425</v>
      </c>
      <c r="E7" s="12">
        <f t="shared" si="0"/>
        <v>21.7425</v>
      </c>
    </row>
  </sheetData>
  <sheetProtection sheet="1" objects="1" scenarios="1"/>
  <printOptions horizontalCentered="1" verticalCentered="1"/>
  <pageMargins left="0.7875" right="0.7875" top="0.926388888888889" bottom="0.7875" header="0.7875" footer="0.511805555555555"/>
  <pageSetup paperSize="9" firstPageNumber="0" orientation="landscape" useFirstPageNumber="1" horizontalDpi="300" verticalDpi="300"/>
  <headerFooter>
    <oddHeader>&amp;LITA09b / PROG&amp;RKlausur vom 10.11.2009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17"/>
  <sheetViews>
    <sheetView zoomScalePageLayoutView="60" workbookViewId="0">
      <selection activeCell="A1" sqref="A1"/>
    </sheetView>
  </sheetViews>
  <sheetFormatPr defaultColWidth="9.14285714285714" defaultRowHeight="13.5" outlineLevelCol="5"/>
  <cols>
    <col min="1" max="1" width="9.85714285714286"/>
    <col min="2" max="2" width="6.71428571428571"/>
    <col min="3" max="3" width="7.71428571428571"/>
    <col min="4" max="5" width="7.28571428571429"/>
    <col min="6" max="6" width="10"/>
    <col min="7" max="1025" width="11.5714285714286"/>
  </cols>
  <sheetData>
    <row r="1" ht="15.75" spans="1:6">
      <c r="A1" s="1" t="s">
        <v>9</v>
      </c>
      <c r="B1" s="2" t="s">
        <v>4</v>
      </c>
      <c r="C1" s="2" t="s">
        <v>54</v>
      </c>
      <c r="D1" s="2" t="s">
        <v>45</v>
      </c>
      <c r="E1" s="2" t="s">
        <v>46</v>
      </c>
      <c r="F1" s="8" t="s">
        <v>47</v>
      </c>
    </row>
    <row r="2" ht="17.25" spans="1:6">
      <c r="A2" s="3">
        <v>15</v>
      </c>
      <c r="B2" s="4" t="s">
        <v>55</v>
      </c>
      <c r="C2" s="5">
        <f t="shared" ref="C2:C16" si="0">1/3</f>
        <v>0.333333333333333</v>
      </c>
      <c r="D2" s="6">
        <f t="shared" ref="D2:D16" si="1">E3</f>
        <v>72.9624999999999</v>
      </c>
      <c r="E2" s="6">
        <f>Punktegrenzen!D2</f>
        <v>75</v>
      </c>
      <c r="F2" s="9">
        <f t="shared" ref="F2:F17" si="2">E2-D2</f>
        <v>2.03750000000005</v>
      </c>
    </row>
    <row r="3" ht="17.25" spans="1:6">
      <c r="A3" s="3">
        <v>14</v>
      </c>
      <c r="B3" s="4" t="s">
        <v>56</v>
      </c>
      <c r="C3" s="5">
        <f t="shared" si="0"/>
        <v>0.333333333333333</v>
      </c>
      <c r="D3" s="6">
        <f t="shared" si="1"/>
        <v>70.9624999999999</v>
      </c>
      <c r="E3" s="6">
        <f>D3+C3*Punktegrenzen!$E$2</f>
        <v>72.9624999999999</v>
      </c>
      <c r="F3" s="9">
        <f t="shared" si="2"/>
        <v>2</v>
      </c>
    </row>
    <row r="4" ht="17.25" spans="1:6">
      <c r="A4" s="3">
        <v>13</v>
      </c>
      <c r="B4" s="4" t="s">
        <v>57</v>
      </c>
      <c r="C4" s="5">
        <f t="shared" si="0"/>
        <v>0.333333333333333</v>
      </c>
      <c r="D4" s="6">
        <f t="shared" si="1"/>
        <v>68.9624999999999</v>
      </c>
      <c r="E4" s="6">
        <f>D4+C4*Punktegrenzen!$E$2</f>
        <v>70.9624999999999</v>
      </c>
      <c r="F4" s="9">
        <f t="shared" si="2"/>
        <v>2</v>
      </c>
    </row>
    <row r="5" ht="17.25" spans="1:6">
      <c r="A5" s="3">
        <v>12</v>
      </c>
      <c r="B5" s="4" t="s">
        <v>58</v>
      </c>
      <c r="C5" s="5">
        <f t="shared" si="0"/>
        <v>0.333333333333333</v>
      </c>
      <c r="D5" s="6">
        <f t="shared" si="1"/>
        <v>66.2149999999999</v>
      </c>
      <c r="E5" s="6">
        <f>D5+C5*Punktegrenzen!$E$3</f>
        <v>68.9624999999999</v>
      </c>
      <c r="F5" s="9">
        <f t="shared" si="2"/>
        <v>2.7475</v>
      </c>
    </row>
    <row r="6" ht="17.25" spans="1:6">
      <c r="A6" s="3">
        <v>11</v>
      </c>
      <c r="B6" s="4" t="s">
        <v>59</v>
      </c>
      <c r="C6" s="5">
        <f t="shared" si="0"/>
        <v>0.333333333333333</v>
      </c>
      <c r="D6" s="6">
        <f t="shared" si="1"/>
        <v>63.4675</v>
      </c>
      <c r="E6" s="6">
        <f>D6+C6*Punktegrenzen!$E$3</f>
        <v>66.2149999999999</v>
      </c>
      <c r="F6" s="9">
        <f t="shared" si="2"/>
        <v>2.7475</v>
      </c>
    </row>
    <row r="7" ht="17.25" spans="1:6">
      <c r="A7" s="3">
        <v>10</v>
      </c>
      <c r="B7" s="4" t="s">
        <v>60</v>
      </c>
      <c r="C7" s="5">
        <f t="shared" si="0"/>
        <v>0.333333333333333</v>
      </c>
      <c r="D7" s="6">
        <f t="shared" si="1"/>
        <v>60.72</v>
      </c>
      <c r="E7" s="6">
        <f>D7+C7*Punktegrenzen!$E$3</f>
        <v>63.4675</v>
      </c>
      <c r="F7" s="9">
        <f t="shared" si="2"/>
        <v>2.7475</v>
      </c>
    </row>
    <row r="8" ht="17.25" spans="1:6">
      <c r="A8" s="3">
        <v>9</v>
      </c>
      <c r="B8" s="4" t="s">
        <v>61</v>
      </c>
      <c r="C8" s="5">
        <f t="shared" si="0"/>
        <v>0.333333333333333</v>
      </c>
      <c r="D8" s="6">
        <f t="shared" si="1"/>
        <v>56.9725</v>
      </c>
      <c r="E8" s="6">
        <f>D8+C8*Punktegrenzen!$E$4</f>
        <v>60.72</v>
      </c>
      <c r="F8" s="9">
        <f t="shared" si="2"/>
        <v>3.74749999999999</v>
      </c>
    </row>
    <row r="9" ht="17.25" spans="1:6">
      <c r="A9" s="3">
        <v>8</v>
      </c>
      <c r="B9" s="4" t="s">
        <v>62</v>
      </c>
      <c r="C9" s="5">
        <f t="shared" si="0"/>
        <v>0.333333333333333</v>
      </c>
      <c r="D9" s="6">
        <f t="shared" si="1"/>
        <v>53.225</v>
      </c>
      <c r="E9" s="6">
        <f>D9+C9*Punktegrenzen!$E$4</f>
        <v>56.9725</v>
      </c>
      <c r="F9" s="9">
        <f t="shared" si="2"/>
        <v>3.74749999999999</v>
      </c>
    </row>
    <row r="10" ht="17.25" spans="1:6">
      <c r="A10" s="3">
        <v>7</v>
      </c>
      <c r="B10" s="4" t="s">
        <v>63</v>
      </c>
      <c r="C10" s="5">
        <f t="shared" si="0"/>
        <v>0.333333333333333</v>
      </c>
      <c r="D10" s="6">
        <f t="shared" si="1"/>
        <v>49.4775</v>
      </c>
      <c r="E10" s="6">
        <f>D10+C10*Punktegrenzen!$E$4</f>
        <v>53.225</v>
      </c>
      <c r="F10" s="9">
        <f t="shared" si="2"/>
        <v>3.74749999999999</v>
      </c>
    </row>
    <row r="11" ht="17.25" spans="1:6">
      <c r="A11" s="3">
        <v>6</v>
      </c>
      <c r="B11" s="4" t="s">
        <v>64</v>
      </c>
      <c r="C11" s="5">
        <f t="shared" si="0"/>
        <v>0.333333333333333</v>
      </c>
      <c r="D11" s="6">
        <f t="shared" si="1"/>
        <v>45.48</v>
      </c>
      <c r="E11" s="6">
        <f>D11+C11*Punktegrenzen!$E$5</f>
        <v>49.4775</v>
      </c>
      <c r="F11" s="9">
        <f t="shared" si="2"/>
        <v>3.99749999999999</v>
      </c>
    </row>
    <row r="12" ht="17.25" spans="1:6">
      <c r="A12" s="3">
        <v>5</v>
      </c>
      <c r="B12" s="4" t="s">
        <v>65</v>
      </c>
      <c r="C12" s="5">
        <f t="shared" si="0"/>
        <v>0.333333333333333</v>
      </c>
      <c r="D12" s="6">
        <f t="shared" si="1"/>
        <v>41.4825</v>
      </c>
      <c r="E12" s="6">
        <f>D12+C12*Punktegrenzen!$E$5</f>
        <v>45.48</v>
      </c>
      <c r="F12" s="9">
        <f t="shared" si="2"/>
        <v>3.99749999999999</v>
      </c>
    </row>
    <row r="13" ht="17.25" spans="1:6">
      <c r="A13" s="3">
        <v>4</v>
      </c>
      <c r="B13" s="4" t="s">
        <v>66</v>
      </c>
      <c r="C13" s="5">
        <f t="shared" si="0"/>
        <v>0.333333333333333</v>
      </c>
      <c r="D13" s="6">
        <f t="shared" si="1"/>
        <v>37.485</v>
      </c>
      <c r="E13" s="6">
        <f>D13+C13*Punktegrenzen!$E$5</f>
        <v>41.4825</v>
      </c>
      <c r="F13" s="9">
        <f t="shared" si="2"/>
        <v>3.99749999999999</v>
      </c>
    </row>
    <row r="14" ht="17.25" spans="1:6">
      <c r="A14" s="3">
        <v>3</v>
      </c>
      <c r="B14" s="4" t="s">
        <v>67</v>
      </c>
      <c r="C14" s="5">
        <f t="shared" si="0"/>
        <v>0.333333333333333</v>
      </c>
      <c r="D14" s="6">
        <f t="shared" si="1"/>
        <v>32.2375</v>
      </c>
      <c r="E14" s="6">
        <f>D14+C14*Punktegrenzen!$E$6</f>
        <v>37.485</v>
      </c>
      <c r="F14" s="9">
        <f t="shared" si="2"/>
        <v>5.2475</v>
      </c>
    </row>
    <row r="15" ht="17.25" spans="1:6">
      <c r="A15" s="3">
        <v>2</v>
      </c>
      <c r="B15" s="4" t="s">
        <v>68</v>
      </c>
      <c r="C15" s="5">
        <f t="shared" si="0"/>
        <v>0.333333333333333</v>
      </c>
      <c r="D15" s="6">
        <f t="shared" si="1"/>
        <v>26.99</v>
      </c>
      <c r="E15" s="6">
        <f>D15+C15*Punktegrenzen!$E$6</f>
        <v>32.2375</v>
      </c>
      <c r="F15" s="9">
        <f t="shared" si="2"/>
        <v>5.2475</v>
      </c>
    </row>
    <row r="16" ht="17.25" spans="1:6">
      <c r="A16" s="3">
        <v>1</v>
      </c>
      <c r="B16" s="4" t="s">
        <v>69</v>
      </c>
      <c r="C16" s="5">
        <f t="shared" si="0"/>
        <v>0.333333333333333</v>
      </c>
      <c r="D16" s="6">
        <f t="shared" si="1"/>
        <v>21.7425</v>
      </c>
      <c r="E16" s="6">
        <f>D16+C16*Punktegrenzen!$E$6</f>
        <v>26.99</v>
      </c>
      <c r="F16" s="9">
        <f t="shared" si="2"/>
        <v>5.2475</v>
      </c>
    </row>
    <row r="17" ht="17.25" spans="1:6">
      <c r="A17" s="3">
        <v>0</v>
      </c>
      <c r="B17" s="7">
        <v>6</v>
      </c>
      <c r="C17" s="5">
        <v>1</v>
      </c>
      <c r="D17" s="6">
        <f>Punktegrenzen!C7</f>
        <v>0</v>
      </c>
      <c r="E17" s="6">
        <f>Punktegrenzen!D7</f>
        <v>21.7425</v>
      </c>
      <c r="F17" s="9">
        <f t="shared" si="2"/>
        <v>21.7425</v>
      </c>
    </row>
  </sheetData>
  <sheetProtection sheet="1" objects="1" scenarios="1"/>
  <printOptions horizontalCentered="1" verticalCentered="1"/>
  <pageMargins left="0.7875" right="0.7875" top="0.926388888888889" bottom="0.7875" header="0.7875" footer="0.511805555555555"/>
  <pageSetup paperSize="9" firstPageNumber="0" orientation="landscape" useFirstPageNumber="1" horizontalDpi="300" verticalDpi="300"/>
  <headerFooter>
    <oddHeader>&amp;LITA09b / PROG&amp;RKlausur vom 10.11.2009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"/>
  <sheetViews>
    <sheetView zoomScalePageLayoutView="60" workbookViewId="0">
      <selection activeCell="A1" sqref="A1"/>
    </sheetView>
  </sheetViews>
  <sheetFormatPr defaultColWidth="9.14285714285714" defaultRowHeight="13.5"/>
  <cols>
    <col min="1" max="1025" width="11.5714285714286"/>
  </cols>
  <sheetData/>
  <printOptions horizontalCentered="1" verticalCentered="1"/>
  <pageMargins left="0.7875" right="0.7875" top="0.926388888888889" bottom="0.7875" header="0.7875" footer="0.511805555555555"/>
  <pageSetup paperSize="9" firstPageNumber="0" orientation="landscape" useFirstPageNumber="1" horizontalDpi="300" verticalDpi="300"/>
  <headerFooter>
    <oddHeader>&amp;LITA09b / PROG&amp;RKlausur vom 10.11.2009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62"/>
  <sheetViews>
    <sheetView zoomScalePageLayoutView="60" workbookViewId="0">
      <selection activeCell="A1" sqref="A1"/>
    </sheetView>
  </sheetViews>
  <sheetFormatPr defaultColWidth="9.14285714285714" defaultRowHeight="13.5" outlineLevelCol="1"/>
  <cols>
    <col min="1" max="1" width="30"/>
    <col min="2" max="5" width="4.42857142857143"/>
    <col min="6" max="6" width="5"/>
    <col min="7" max="37" width="4.42857142857143"/>
    <col min="38" max="1025" width="11.5714285714286"/>
  </cols>
  <sheetData>
    <row r="1" spans="1:1">
      <c r="A1" t="s">
        <v>70</v>
      </c>
    </row>
    <row r="2" ht="15.4" customHeight="1" spans="1:2">
      <c r="A2" t="s">
        <v>71</v>
      </c>
      <c r="B2" t="s">
        <v>72</v>
      </c>
    </row>
    <row r="3" ht="15.4" customHeight="1" spans="1:2">
      <c r="A3" t="s">
        <v>73</v>
      </c>
      <c r="B3" t="s">
        <v>74</v>
      </c>
    </row>
    <row r="24" ht="15.6" customHeight="1"/>
    <row r="25" ht="12.75" hidden="1" customHeight="1"/>
    <row r="26" ht="12.75" hidden="1" customHeight="1"/>
    <row r="27" ht="12.75" hidden="1" customHeight="1"/>
    <row r="28" ht="12.75" hidden="1" customHeight="1"/>
    <row r="29" ht="12.75" hidden="1" customHeight="1"/>
    <row r="30" ht="12.75" hidden="1" customHeight="1"/>
    <row r="31" ht="12.75" hidden="1" customHeight="1"/>
    <row r="32" ht="12.75" hidden="1" customHeight="1"/>
    <row r="33" ht="12.75" hidden="1" customHeight="1"/>
    <row r="34" ht="12.75" hidden="1" customHeight="1"/>
    <row r="35" ht="12.75" hidden="1" customHeight="1"/>
    <row r="36" ht="12.75" hidden="1" customHeight="1"/>
    <row r="37" ht="12.75" hidden="1" customHeight="1"/>
    <row r="38" ht="12.75" hidden="1" customHeight="1"/>
    <row r="39" ht="12.75" hidden="1" customHeight="1"/>
    <row r="40" ht="12.75" hidden="1" customHeight="1"/>
    <row r="41" ht="12.75" hidden="1" customHeight="1"/>
    <row r="42" ht="12.75" hidden="1" customHeight="1"/>
    <row r="43" ht="12.75" hidden="1" customHeight="1"/>
    <row r="44" ht="12.75" hidden="1" customHeight="1"/>
    <row r="45" ht="12.75" hidden="1" customHeight="1"/>
    <row r="46" ht="12.75" hidden="1" customHeight="1"/>
    <row r="47" ht="12.75" hidden="1" customHeight="1"/>
    <row r="48" ht="12.75" hidden="1" customHeight="1"/>
    <row r="49" ht="12.75" hidden="1" customHeight="1"/>
    <row r="50" ht="12.75" hidden="1" customHeight="1"/>
    <row r="51" ht="12.75" hidden="1" customHeight="1"/>
    <row r="52" ht="12.75" hidden="1" customHeight="1"/>
    <row r="53" ht="12.75" hidden="1" customHeight="1"/>
    <row r="54" ht="12.75" hidden="1" customHeight="1"/>
    <row r="55" ht="12.75" hidden="1" customHeight="1"/>
    <row r="56" ht="12.75" hidden="1" customHeight="1"/>
    <row r="57" ht="12.75" hidden="1" customHeight="1"/>
    <row r="58" ht="12.75" hidden="1" customHeight="1"/>
    <row r="59" ht="12.75" hidden="1" customHeight="1"/>
    <row r="60" ht="12.75" hidden="1" customHeight="1"/>
    <row r="61" ht="12.75" hidden="1" customHeight="1"/>
    <row r="62" ht="12.75" hidden="1" customHeight="1"/>
  </sheetData>
  <printOptions horizontalCentered="1" verticalCentered="1"/>
  <pageMargins left="0.7875" right="0.7875" top="0.926388888888889" bottom="0.7875" header="0.7875" footer="0.511805555555555"/>
  <pageSetup paperSize="9" firstPageNumber="0" orientation="landscape" useFirstPageNumber="1" horizontalDpi="300" verticalDpi="300"/>
  <headerFooter>
    <oddHeader>&amp;LITA09b / PROG&amp;RKlausur vom 10.11.2009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Ausdruck</vt:lpstr>
      <vt:lpstr>Punkteblatt</vt:lpstr>
      <vt:lpstr>Prozentgrenzen</vt:lpstr>
      <vt:lpstr>Punktegrenzen</vt:lpstr>
      <vt:lpstr>15Punkteschema</vt:lpstr>
      <vt:lpstr>Tabelle6</vt:lpstr>
      <vt:lpstr>Table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Lehrer</dc:creator>
  <cp:lastModifiedBy>ninokrb</cp:lastModifiedBy>
  <cp:revision>305</cp:revision>
  <dcterms:created xsi:type="dcterms:W3CDTF">2017-01-03T11:17:00Z</dcterms:created>
  <dcterms:modified xsi:type="dcterms:W3CDTF">2022-05-31T12:26:02Z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0x010100084139A30F66584FA7AE01F01FA0D3D0</vt:lpwstr>
  </property>
  <property fmtid="{D5CDD505-2E9C-101B-9397-08002B2CF9AE}" pid="3" name="KSOProductBuildVer">
    <vt:lpwstr>1033-11.1.0.10920</vt:lpwstr>
  </property>
</Properties>
</file>